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E:\01_陸上\20\04_aki\"/>
    </mc:Choice>
  </mc:AlternateContent>
  <xr:revisionPtr revIDLastSave="0" documentId="13_ncr:1_{F55FE592-0A08-44EE-8F7E-EE65BA4F922B}" xr6:coauthVersionLast="45" xr6:coauthVersionMax="45" xr10:uidLastSave="{00000000-0000-0000-0000-000000000000}"/>
  <workbookProtection workbookAlgorithmName="SHA-512" workbookHashValue="j/MNmYHInUeFY9rF5rdA+MufLKHMV63zEQ7Krd4K3LBmkBme6H+Zb2UCKsKkP3BrCyoVRzq4U6QwBNoitB/+Uw==" workbookSaltValue="p9YhZhl4B9Xk313vh6Fp+A==" workbookSpinCount="100000" lockStructure="1"/>
  <bookViews>
    <workbookView xWindow="-108" yWindow="-108" windowWidth="23256" windowHeight="12576" activeTab="2" xr2:uid="{00000000-000D-0000-FFFF-FFFF00000000}"/>
  </bookViews>
  <sheets>
    <sheet name="注意事項" sheetId="9" r:id="rId1"/>
    <sheet name="学校情報" sheetId="18" r:id="rId2"/>
    <sheet name="出場選手エントリー票" sheetId="17" r:id="rId3"/>
    <sheet name="申込用紙 男" sheetId="11" r:id="rId4"/>
    <sheet name="申込用紙 女" sheetId="16" r:id="rId5"/>
    <sheet name="氏名データ" sheetId="14" state="hidden" r:id="rId6"/>
  </sheets>
  <definedNames>
    <definedName name="_xlnm._FilterDatabase" localSheetId="2" hidden="1">出場選手エントリー票!$AM$8:$AM$45</definedName>
    <definedName name="_xlnm.Print_Area" localSheetId="2">出場選手エントリー票!$F$1:$AJ$124</definedName>
    <definedName name="_xlnm.Print_Area" localSheetId="4">'申込用紙 女'!$A$1:$R$95</definedName>
    <definedName name="_xlnm.Print_Area" localSheetId="3">'申込用紙 男'!$A$1:$R$95</definedName>
    <definedName name="_xlnm.Print_Titles" localSheetId="4">'申込用紙 女'!$1:$10</definedName>
    <definedName name="_xlnm.Print_Titles" localSheetId="3">'申込用紙 男'!$1:$10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901" i="14" l="1"/>
  <c r="B5901" i="14"/>
  <c r="A5902" i="14"/>
  <c r="B5902" i="14"/>
  <c r="C5902" i="14" s="1"/>
  <c r="A5903" i="14"/>
  <c r="B5903" i="14"/>
  <c r="N5903" i="14" s="1"/>
  <c r="C5903" i="14"/>
  <c r="A5904" i="14"/>
  <c r="B5904" i="14"/>
  <c r="A5905" i="14"/>
  <c r="B5905" i="14"/>
  <c r="A5906" i="14"/>
  <c r="B5906" i="14"/>
  <c r="C5906" i="14"/>
  <c r="A5907" i="14"/>
  <c r="B5907" i="14"/>
  <c r="A5908" i="14"/>
  <c r="B5908" i="14"/>
  <c r="N5908" i="14" s="1"/>
  <c r="C5908" i="14"/>
  <c r="A5909" i="14"/>
  <c r="B5909" i="14"/>
  <c r="A5910" i="14"/>
  <c r="B5910" i="14"/>
  <c r="A5911" i="14"/>
  <c r="B5911" i="14"/>
  <c r="C5911" i="14"/>
  <c r="A5912" i="14"/>
  <c r="B5912" i="14"/>
  <c r="A5913" i="14"/>
  <c r="B5913" i="14"/>
  <c r="A5914" i="14"/>
  <c r="B5914" i="14"/>
  <c r="C5914" i="14"/>
  <c r="A5915" i="14"/>
  <c r="B5915" i="14"/>
  <c r="A5916" i="14"/>
  <c r="B5916" i="14"/>
  <c r="N5916" i="14" s="1"/>
  <c r="C5916" i="14"/>
  <c r="A5917" i="14"/>
  <c r="B5917" i="14"/>
  <c r="A5918" i="14"/>
  <c r="B5918" i="14"/>
  <c r="A5919" i="14"/>
  <c r="B5919" i="14"/>
  <c r="A5920" i="14"/>
  <c r="B5920" i="14"/>
  <c r="N5920" i="14" s="1"/>
  <c r="C5920" i="14"/>
  <c r="A5921" i="14"/>
  <c r="B5921" i="14"/>
  <c r="A5922" i="14"/>
  <c r="B5922" i="14"/>
  <c r="A5923" i="14"/>
  <c r="B5923" i="14"/>
  <c r="A5924" i="14"/>
  <c r="B5924" i="14"/>
  <c r="N5924" i="14" s="1"/>
  <c r="C5924" i="14"/>
  <c r="A5925" i="14"/>
  <c r="B5925" i="14"/>
  <c r="A5926" i="14"/>
  <c r="B5926" i="14"/>
  <c r="A5927" i="14"/>
  <c r="B5927" i="14"/>
  <c r="A5928" i="14"/>
  <c r="B5928" i="14"/>
  <c r="C5928" i="14"/>
  <c r="A5929" i="14"/>
  <c r="B5929" i="14"/>
  <c r="A5930" i="14"/>
  <c r="B5930" i="14"/>
  <c r="A5931" i="14"/>
  <c r="B5931" i="14"/>
  <c r="A5932" i="14"/>
  <c r="B5932" i="14"/>
  <c r="N5932" i="14" s="1"/>
  <c r="C5932" i="14"/>
  <c r="A5933" i="14"/>
  <c r="B5933" i="14"/>
  <c r="A5934" i="14"/>
  <c r="B5934" i="14"/>
  <c r="A5935" i="14"/>
  <c r="B5935" i="14"/>
  <c r="A5936" i="14"/>
  <c r="B5936" i="14"/>
  <c r="N5936" i="14" s="1"/>
  <c r="C5936" i="14"/>
  <c r="A5937" i="14"/>
  <c r="B5937" i="14"/>
  <c r="A5938" i="14"/>
  <c r="B5938" i="14"/>
  <c r="A5939" i="14"/>
  <c r="B5939" i="14"/>
  <c r="A5940" i="14"/>
  <c r="B5940" i="14"/>
  <c r="N5940" i="14" s="1"/>
  <c r="C5940" i="14"/>
  <c r="A5941" i="14"/>
  <c r="B5941" i="14"/>
  <c r="A5942" i="14"/>
  <c r="B5942" i="14"/>
  <c r="A5943" i="14"/>
  <c r="B5943" i="14"/>
  <c r="A5944" i="14"/>
  <c r="B5944" i="14"/>
  <c r="C5944" i="14"/>
  <c r="A5945" i="14"/>
  <c r="B5945" i="14"/>
  <c r="A5946" i="14"/>
  <c r="B5946" i="14"/>
  <c r="A5947" i="14"/>
  <c r="B5947" i="14"/>
  <c r="A5948" i="14"/>
  <c r="B5948" i="14"/>
  <c r="N5948" i="14" s="1"/>
  <c r="C5948" i="14"/>
  <c r="A5949" i="14"/>
  <c r="B5949" i="14"/>
  <c r="A5950" i="14"/>
  <c r="B5950" i="14"/>
  <c r="A5951" i="14"/>
  <c r="B5951" i="14"/>
  <c r="A5952" i="14"/>
  <c r="B5952" i="14"/>
  <c r="N5952" i="14" s="1"/>
  <c r="C5952" i="14"/>
  <c r="A5953" i="14"/>
  <c r="B5953" i="14"/>
  <c r="A5954" i="14"/>
  <c r="B5954" i="14"/>
  <c r="A5955" i="14"/>
  <c r="B5955" i="14"/>
  <c r="A5956" i="14"/>
  <c r="B5956" i="14"/>
  <c r="N5956" i="14" s="1"/>
  <c r="C5956" i="14"/>
  <c r="A5957" i="14"/>
  <c r="B5957" i="14"/>
  <c r="A5958" i="14"/>
  <c r="B5958" i="14"/>
  <c r="A5959" i="14"/>
  <c r="B5959" i="14"/>
  <c r="A5960" i="14"/>
  <c r="B5960" i="14"/>
  <c r="C5960" i="14"/>
  <c r="A5961" i="14"/>
  <c r="B5961" i="14"/>
  <c r="A5962" i="14"/>
  <c r="B5962" i="14"/>
  <c r="A5963" i="14"/>
  <c r="B5963" i="14"/>
  <c r="A5964" i="14"/>
  <c r="B5964" i="14"/>
  <c r="C5964" i="14"/>
  <c r="A5965" i="14"/>
  <c r="B5965" i="14"/>
  <c r="A5966" i="14"/>
  <c r="B5966" i="14"/>
  <c r="A5967" i="14"/>
  <c r="B5967" i="14"/>
  <c r="A5968" i="14"/>
  <c r="B5968" i="14"/>
  <c r="N5968" i="14" s="1"/>
  <c r="C5968" i="14"/>
  <c r="A5969" i="14"/>
  <c r="B5969" i="14"/>
  <c r="A5970" i="14"/>
  <c r="B5970" i="14"/>
  <c r="A5971" i="14"/>
  <c r="B5971" i="14"/>
  <c r="A5972" i="14"/>
  <c r="B5972" i="14"/>
  <c r="N5972" i="14" s="1"/>
  <c r="C5972" i="14"/>
  <c r="A5973" i="14"/>
  <c r="B5973" i="14"/>
  <c r="A5974" i="14"/>
  <c r="B5974" i="14"/>
  <c r="A5975" i="14"/>
  <c r="B5975" i="14"/>
  <c r="A5976" i="14"/>
  <c r="B5976" i="14"/>
  <c r="C5976" i="14"/>
  <c r="A5977" i="14"/>
  <c r="B5977" i="14"/>
  <c r="A5978" i="14"/>
  <c r="B5978" i="14"/>
  <c r="A5979" i="14"/>
  <c r="B5979" i="14"/>
  <c r="A5980" i="14"/>
  <c r="B5980" i="14"/>
  <c r="C5980" i="14"/>
  <c r="A5981" i="14"/>
  <c r="B5981" i="14"/>
  <c r="A5982" i="14"/>
  <c r="B5982" i="14"/>
  <c r="A5983" i="14"/>
  <c r="B5983" i="14"/>
  <c r="A5984" i="14"/>
  <c r="B5984" i="14"/>
  <c r="N5984" i="14" s="1"/>
  <c r="C5984" i="14"/>
  <c r="A5985" i="14"/>
  <c r="B5985" i="14"/>
  <c r="A5986" i="14"/>
  <c r="B5986" i="14"/>
  <c r="A5987" i="14"/>
  <c r="B5987" i="14"/>
  <c r="A5988" i="14"/>
  <c r="B5988" i="14"/>
  <c r="N5988" i="14" s="1"/>
  <c r="C5988" i="14"/>
  <c r="A5989" i="14"/>
  <c r="B5989" i="14"/>
  <c r="A5990" i="14"/>
  <c r="B5990" i="14"/>
  <c r="A5991" i="14"/>
  <c r="B5991" i="14"/>
  <c r="A5992" i="14"/>
  <c r="B5992" i="14"/>
  <c r="C5992" i="14"/>
  <c r="A5993" i="14"/>
  <c r="B5993" i="14"/>
  <c r="A5994" i="14"/>
  <c r="B5994" i="14"/>
  <c r="A5995" i="14"/>
  <c r="B5995" i="14"/>
  <c r="C5995" i="14" s="1"/>
  <c r="A5996" i="14"/>
  <c r="B5996" i="14"/>
  <c r="C5996" i="14" s="1"/>
  <c r="A5997" i="14"/>
  <c r="B5997" i="14"/>
  <c r="A5998" i="14"/>
  <c r="B5998" i="14"/>
  <c r="A5999" i="14"/>
  <c r="B5999" i="14"/>
  <c r="C5999" i="14"/>
  <c r="A6000" i="14"/>
  <c r="B6000" i="14"/>
  <c r="C6000" i="14"/>
  <c r="A6001" i="14"/>
  <c r="B6001" i="14"/>
  <c r="A6002" i="14"/>
  <c r="B6002" i="14"/>
  <c r="A6003" i="14"/>
  <c r="B6003" i="14"/>
  <c r="C6003" i="14" s="1"/>
  <c r="A6004" i="14"/>
  <c r="B6004" i="14"/>
  <c r="C6004" i="14" s="1"/>
  <c r="A6005" i="14"/>
  <c r="B6005" i="14"/>
  <c r="A6006" i="14"/>
  <c r="B6006" i="14"/>
  <c r="A6007" i="14"/>
  <c r="B6007" i="14"/>
  <c r="C6007" i="14"/>
  <c r="A6008" i="14"/>
  <c r="B6008" i="14"/>
  <c r="C6008" i="14"/>
  <c r="A6009" i="14"/>
  <c r="B6009" i="14"/>
  <c r="A6010" i="14"/>
  <c r="B6010" i="14"/>
  <c r="A6011" i="14"/>
  <c r="B6011" i="14"/>
  <c r="C6011" i="14" s="1"/>
  <c r="A6012" i="14"/>
  <c r="B6012" i="14"/>
  <c r="C6012" i="14" s="1"/>
  <c r="A6013" i="14"/>
  <c r="B6013" i="14"/>
  <c r="A6014" i="14"/>
  <c r="B6014" i="14"/>
  <c r="A6015" i="14"/>
  <c r="B6015" i="14"/>
  <c r="C6015" i="14"/>
  <c r="A6016" i="14"/>
  <c r="B6016" i="14"/>
  <c r="C6016" i="14"/>
  <c r="A6017" i="14"/>
  <c r="B6017" i="14"/>
  <c r="A6018" i="14"/>
  <c r="B6018" i="14"/>
  <c r="A6019" i="14"/>
  <c r="B6019" i="14"/>
  <c r="C6019" i="14" s="1"/>
  <c r="A6020" i="14"/>
  <c r="B6020" i="14"/>
  <c r="C6020" i="14" s="1"/>
  <c r="A6021" i="14"/>
  <c r="B6021" i="14"/>
  <c r="A6022" i="14"/>
  <c r="B6022" i="14"/>
  <c r="A6023" i="14"/>
  <c r="B6023" i="14"/>
  <c r="C6023" i="14"/>
  <c r="A6024" i="14"/>
  <c r="B6024" i="14"/>
  <c r="C6024" i="14"/>
  <c r="A6025" i="14"/>
  <c r="B6025" i="14"/>
  <c r="A6026" i="14"/>
  <c r="B6026" i="14"/>
  <c r="A6027" i="14"/>
  <c r="B6027" i="14"/>
  <c r="C6027" i="14" s="1"/>
  <c r="A6028" i="14"/>
  <c r="B6028" i="14"/>
  <c r="C6028" i="14" s="1"/>
  <c r="A6029" i="14"/>
  <c r="B6029" i="14"/>
  <c r="A6030" i="14"/>
  <c r="B6030" i="14"/>
  <c r="A6031" i="14"/>
  <c r="B6031" i="14"/>
  <c r="C6031" i="14"/>
  <c r="A6032" i="14"/>
  <c r="B6032" i="14"/>
  <c r="C6032" i="14"/>
  <c r="A6033" i="14"/>
  <c r="B6033" i="14"/>
  <c r="A6034" i="14"/>
  <c r="B6034" i="14"/>
  <c r="A6035" i="14"/>
  <c r="B6035" i="14"/>
  <c r="C6035" i="14" s="1"/>
  <c r="A6036" i="14"/>
  <c r="B6036" i="14"/>
  <c r="C6036" i="14" s="1"/>
  <c r="A6037" i="14"/>
  <c r="B6037" i="14"/>
  <c r="A6038" i="14"/>
  <c r="B6038" i="14"/>
  <c r="A6039" i="14"/>
  <c r="B6039" i="14"/>
  <c r="C6039" i="14"/>
  <c r="A6040" i="14"/>
  <c r="B6040" i="14"/>
  <c r="C6040" i="14"/>
  <c r="A6041" i="14"/>
  <c r="B6041" i="14"/>
  <c r="A6042" i="14"/>
  <c r="B6042" i="14"/>
  <c r="A6043" i="14"/>
  <c r="B6043" i="14"/>
  <c r="C6043" i="14" s="1"/>
  <c r="A6044" i="14"/>
  <c r="B6044" i="14"/>
  <c r="C6044" i="14" s="1"/>
  <c r="A6045" i="14"/>
  <c r="B6045" i="14"/>
  <c r="A6046" i="14"/>
  <c r="B6046" i="14"/>
  <c r="A6047" i="14"/>
  <c r="B6047" i="14"/>
  <c r="C6047" i="14"/>
  <c r="A6048" i="14"/>
  <c r="B6048" i="14"/>
  <c r="C6048" i="14"/>
  <c r="A6049" i="14"/>
  <c r="B6049" i="14"/>
  <c r="A6050" i="14"/>
  <c r="B6050" i="14"/>
  <c r="A6051" i="14"/>
  <c r="B6051" i="14"/>
  <c r="C6051" i="14" s="1"/>
  <c r="A6052" i="14"/>
  <c r="B6052" i="14"/>
  <c r="C6052" i="14" s="1"/>
  <c r="A6053" i="14"/>
  <c r="B6053" i="14"/>
  <c r="A6054" i="14"/>
  <c r="B6054" i="14"/>
  <c r="A6055" i="14"/>
  <c r="B6055" i="14"/>
  <c r="C6055" i="14"/>
  <c r="A6056" i="14"/>
  <c r="B6056" i="14"/>
  <c r="C6056" i="14"/>
  <c r="A6057" i="14"/>
  <c r="B6057" i="14"/>
  <c r="A6058" i="14"/>
  <c r="B6058" i="14"/>
  <c r="A6059" i="14"/>
  <c r="B6059" i="14"/>
  <c r="C6059" i="14" s="1"/>
  <c r="A6060" i="14"/>
  <c r="B6060" i="14"/>
  <c r="C6060" i="14" s="1"/>
  <c r="A6061" i="14"/>
  <c r="B6061" i="14"/>
  <c r="A6062" i="14"/>
  <c r="B6062" i="14"/>
  <c r="A6063" i="14"/>
  <c r="B6063" i="14"/>
  <c r="C6063" i="14"/>
  <c r="A6064" i="14"/>
  <c r="B6064" i="14"/>
  <c r="C6064" i="14"/>
  <c r="A6065" i="14"/>
  <c r="B6065" i="14"/>
  <c r="A6066" i="14"/>
  <c r="B6066" i="14"/>
  <c r="A6067" i="14"/>
  <c r="B6067" i="14"/>
  <c r="C6067" i="14" s="1"/>
  <c r="A6068" i="14"/>
  <c r="B6068" i="14"/>
  <c r="A6069" i="14"/>
  <c r="B6069" i="14"/>
  <c r="A6070" i="14"/>
  <c r="B6070" i="14"/>
  <c r="A6071" i="14"/>
  <c r="B6071" i="14"/>
  <c r="C6071" i="14"/>
  <c r="A6072" i="14"/>
  <c r="B6072" i="14"/>
  <c r="C6072" i="14"/>
  <c r="A6073" i="14"/>
  <c r="B6073" i="14"/>
  <c r="A6074" i="14"/>
  <c r="B6074" i="14"/>
  <c r="A6075" i="14"/>
  <c r="B6075" i="14"/>
  <c r="C6075" i="14" s="1"/>
  <c r="A6076" i="14"/>
  <c r="B6076" i="14"/>
  <c r="C6076" i="14" s="1"/>
  <c r="A6077" i="14"/>
  <c r="B6077" i="14"/>
  <c r="A6078" i="14"/>
  <c r="B6078" i="14"/>
  <c r="A6079" i="14"/>
  <c r="B6079" i="14"/>
  <c r="C6079" i="14"/>
  <c r="A6080" i="14"/>
  <c r="B6080" i="14"/>
  <c r="C6080" i="14"/>
  <c r="A6081" i="14"/>
  <c r="B6081" i="14"/>
  <c r="A6082" i="14"/>
  <c r="B6082" i="14"/>
  <c r="A6083" i="14"/>
  <c r="B6083" i="14"/>
  <c r="C6083" i="14" s="1"/>
  <c r="A6084" i="14"/>
  <c r="B6084" i="14"/>
  <c r="A6085" i="14"/>
  <c r="B6085" i="14"/>
  <c r="A6086" i="14"/>
  <c r="B6086" i="14"/>
  <c r="A6087" i="14"/>
  <c r="B6087" i="14"/>
  <c r="C6087" i="14"/>
  <c r="A6088" i="14"/>
  <c r="B6088" i="14"/>
  <c r="C6088" i="14"/>
  <c r="A6089" i="14"/>
  <c r="B6089" i="14"/>
  <c r="A6090" i="14"/>
  <c r="B6090" i="14"/>
  <c r="A6091" i="14"/>
  <c r="B6091" i="14"/>
  <c r="C6091" i="14" s="1"/>
  <c r="A6092" i="14"/>
  <c r="B6092" i="14"/>
  <c r="C6092" i="14" s="1"/>
  <c r="A6093" i="14"/>
  <c r="B6093" i="14"/>
  <c r="A6094" i="14"/>
  <c r="B6094" i="14"/>
  <c r="A6095" i="14"/>
  <c r="B6095" i="14"/>
  <c r="C6095" i="14"/>
  <c r="A6096" i="14"/>
  <c r="B6096" i="14"/>
  <c r="C6096" i="14"/>
  <c r="A6097" i="14"/>
  <c r="B6097" i="14"/>
  <c r="A6098" i="14"/>
  <c r="B6098" i="14"/>
  <c r="A6099" i="14"/>
  <c r="B6099" i="14"/>
  <c r="C6099" i="14" s="1"/>
  <c r="A6100" i="14"/>
  <c r="B6100" i="14"/>
  <c r="A6101" i="14"/>
  <c r="B6101" i="14"/>
  <c r="A6102" i="14"/>
  <c r="B6102" i="14"/>
  <c r="A6103" i="14"/>
  <c r="B6103" i="14"/>
  <c r="C6103" i="14"/>
  <c r="A6104" i="14"/>
  <c r="B6104" i="14"/>
  <c r="C6104" i="14"/>
  <c r="A6105" i="14"/>
  <c r="B6105" i="14"/>
  <c r="A6106" i="14"/>
  <c r="B6106" i="14"/>
  <c r="A6107" i="14"/>
  <c r="B6107" i="14"/>
  <c r="C6107" i="14" s="1"/>
  <c r="A6108" i="14"/>
  <c r="B6108" i="14"/>
  <c r="A6109" i="14"/>
  <c r="B6109" i="14"/>
  <c r="A6110" i="14"/>
  <c r="B6110" i="14"/>
  <c r="A6111" i="14"/>
  <c r="B6111" i="14"/>
  <c r="C6111" i="14"/>
  <c r="A6112" i="14"/>
  <c r="B6112" i="14"/>
  <c r="C6112" i="14"/>
  <c r="A6113" i="14"/>
  <c r="B6113" i="14"/>
  <c r="A6114" i="14"/>
  <c r="B6114" i="14"/>
  <c r="A6115" i="14"/>
  <c r="B6115" i="14"/>
  <c r="C6115" i="14" s="1"/>
  <c r="A6116" i="14"/>
  <c r="B6116" i="14"/>
  <c r="A6117" i="14"/>
  <c r="B6117" i="14"/>
  <c r="A6118" i="14"/>
  <c r="B6118" i="14"/>
  <c r="A6119" i="14"/>
  <c r="B6119" i="14"/>
  <c r="C6119" i="14"/>
  <c r="A6120" i="14"/>
  <c r="B6120" i="14"/>
  <c r="C6120" i="14"/>
  <c r="A6121" i="14"/>
  <c r="B6121" i="14"/>
  <c r="C6121" i="14" s="1"/>
  <c r="A6122" i="14"/>
  <c r="B6122" i="14"/>
  <c r="A6123" i="14"/>
  <c r="B6123" i="14"/>
  <c r="C6123" i="14"/>
  <c r="A6124" i="14"/>
  <c r="B6124" i="14"/>
  <c r="C6124" i="14" s="1"/>
  <c r="A6125" i="14"/>
  <c r="B6125" i="14"/>
  <c r="C6125" i="14" s="1"/>
  <c r="A6126" i="14"/>
  <c r="B6126" i="14"/>
  <c r="A6127" i="14"/>
  <c r="B6127" i="14"/>
  <c r="C6127" i="14" s="1"/>
  <c r="A6128" i="14"/>
  <c r="B6128" i="14"/>
  <c r="A6129" i="14"/>
  <c r="B6129" i="14"/>
  <c r="C6129" i="14"/>
  <c r="A6130" i="14"/>
  <c r="B6130" i="14"/>
  <c r="A6131" i="14"/>
  <c r="B6131" i="14"/>
  <c r="C6131" i="14" s="1"/>
  <c r="A6132" i="14"/>
  <c r="B6132" i="14"/>
  <c r="C6132" i="14"/>
  <c r="A6133" i="14"/>
  <c r="B6133" i="14"/>
  <c r="C6133" i="14"/>
  <c r="A6134" i="14"/>
  <c r="B6134" i="14"/>
  <c r="A6135" i="14"/>
  <c r="B6135" i="14"/>
  <c r="C6135" i="14"/>
  <c r="A6136" i="14"/>
  <c r="B6136" i="14"/>
  <c r="C6136" i="14"/>
  <c r="A6137" i="14"/>
  <c r="B6137" i="14"/>
  <c r="C6137" i="14" s="1"/>
  <c r="A6138" i="14"/>
  <c r="B6138" i="14"/>
  <c r="A6139" i="14"/>
  <c r="B6139" i="14"/>
  <c r="C6139" i="14"/>
  <c r="A6140" i="14"/>
  <c r="B6140" i="14"/>
  <c r="C6140" i="14" s="1"/>
  <c r="A6141" i="14"/>
  <c r="B6141" i="14"/>
  <c r="C6141" i="14" s="1"/>
  <c r="A6142" i="14"/>
  <c r="B6142" i="14"/>
  <c r="A6143" i="14"/>
  <c r="B6143" i="14"/>
  <c r="C6143" i="14" s="1"/>
  <c r="A6144" i="14"/>
  <c r="B6144" i="14"/>
  <c r="C6144" i="14"/>
  <c r="A6145" i="14"/>
  <c r="B6145" i="14"/>
  <c r="C6145" i="14"/>
  <c r="A6146" i="14"/>
  <c r="B6146" i="14"/>
  <c r="A6147" i="14"/>
  <c r="B6147" i="14"/>
  <c r="C6147" i="14"/>
  <c r="A6148" i="14"/>
  <c r="B6148" i="14"/>
  <c r="C6148" i="14"/>
  <c r="A6149" i="14"/>
  <c r="B6149" i="14"/>
  <c r="C6149" i="14"/>
  <c r="A6150" i="14"/>
  <c r="B6150" i="14"/>
  <c r="A6151" i="14"/>
  <c r="B6151" i="14"/>
  <c r="A6152" i="14"/>
  <c r="B6152" i="14"/>
  <c r="C6152" i="14" s="1"/>
  <c r="A6153" i="14"/>
  <c r="B6153" i="14"/>
  <c r="C6153" i="14"/>
  <c r="A6154" i="14"/>
  <c r="B6154" i="14"/>
  <c r="A6155" i="14"/>
  <c r="B6155" i="14"/>
  <c r="C6155" i="14" s="1"/>
  <c r="A6156" i="14"/>
  <c r="B6156" i="14"/>
  <c r="C6156" i="14"/>
  <c r="A6157" i="14"/>
  <c r="B6157" i="14"/>
  <c r="C6157" i="14"/>
  <c r="A6158" i="14"/>
  <c r="B6158" i="14"/>
  <c r="A6159" i="14"/>
  <c r="B6159" i="14"/>
  <c r="A6160" i="14"/>
  <c r="B6160" i="14"/>
  <c r="C6160" i="14"/>
  <c r="A6161" i="14"/>
  <c r="B6161" i="14"/>
  <c r="C6161" i="14" s="1"/>
  <c r="A6162" i="14"/>
  <c r="B6162" i="14"/>
  <c r="A6163" i="14"/>
  <c r="B6163" i="14"/>
  <c r="C6163" i="14"/>
  <c r="A6164" i="14"/>
  <c r="B6164" i="14"/>
  <c r="C6164" i="14" s="1"/>
  <c r="A6165" i="14"/>
  <c r="B6165" i="14"/>
  <c r="C6165" i="14"/>
  <c r="A6166" i="14"/>
  <c r="B6166" i="14"/>
  <c r="A6167" i="14"/>
  <c r="B6167" i="14"/>
  <c r="A6168" i="14"/>
  <c r="B6168" i="14"/>
  <c r="C6168" i="14"/>
  <c r="A6169" i="14"/>
  <c r="B6169" i="14"/>
  <c r="C6169" i="14"/>
  <c r="A6170" i="14"/>
  <c r="B6170" i="14"/>
  <c r="A6171" i="14"/>
  <c r="B6171" i="14"/>
  <c r="C6171" i="14"/>
  <c r="A6172" i="14"/>
  <c r="B6172" i="14"/>
  <c r="C6172" i="14"/>
  <c r="A6173" i="14"/>
  <c r="B6173" i="14"/>
  <c r="C6173" i="14" s="1"/>
  <c r="A6174" i="14"/>
  <c r="B6174" i="14"/>
  <c r="A6175" i="14"/>
  <c r="B6175" i="14"/>
  <c r="A6176" i="14"/>
  <c r="B6176" i="14"/>
  <c r="C6176" i="14"/>
  <c r="A6177" i="14"/>
  <c r="B6177" i="14"/>
  <c r="C6177" i="14"/>
  <c r="A6178" i="14"/>
  <c r="B6178" i="14"/>
  <c r="A6179" i="14"/>
  <c r="B6179" i="14"/>
  <c r="C6179" i="14"/>
  <c r="A6180" i="14"/>
  <c r="B6180" i="14"/>
  <c r="C6180" i="14"/>
  <c r="A6181" i="14"/>
  <c r="B6181" i="14"/>
  <c r="C6181" i="14"/>
  <c r="A6182" i="14"/>
  <c r="B6182" i="14"/>
  <c r="A6183" i="14"/>
  <c r="B6183" i="14"/>
  <c r="A6184" i="14"/>
  <c r="B6184" i="14"/>
  <c r="C6184" i="14" s="1"/>
  <c r="A6185" i="14"/>
  <c r="B6185" i="14"/>
  <c r="C6185" i="14"/>
  <c r="A6186" i="14"/>
  <c r="B6186" i="14"/>
  <c r="A6187" i="14"/>
  <c r="B6187" i="14"/>
  <c r="C6187" i="14" s="1"/>
  <c r="A6188" i="14"/>
  <c r="B6188" i="14"/>
  <c r="C6188" i="14"/>
  <c r="A6189" i="14"/>
  <c r="B6189" i="14"/>
  <c r="C6189" i="14"/>
  <c r="A6190" i="14"/>
  <c r="B6190" i="14"/>
  <c r="A6191" i="14"/>
  <c r="B6191" i="14"/>
  <c r="A6192" i="14"/>
  <c r="B6192" i="14"/>
  <c r="C6192" i="14"/>
  <c r="A6193" i="14"/>
  <c r="B6193" i="14"/>
  <c r="C6193" i="14" s="1"/>
  <c r="A6194" i="14"/>
  <c r="B6194" i="14"/>
  <c r="A6195" i="14"/>
  <c r="B6195" i="14"/>
  <c r="C6195" i="14"/>
  <c r="A6196" i="14"/>
  <c r="B6196" i="14"/>
  <c r="C6196" i="14" s="1"/>
  <c r="A6197" i="14"/>
  <c r="B6197" i="14"/>
  <c r="C6197" i="14"/>
  <c r="A6198" i="14"/>
  <c r="B6198" i="14"/>
  <c r="A6199" i="14"/>
  <c r="B6199" i="14"/>
  <c r="A6200" i="14"/>
  <c r="B6200" i="14"/>
  <c r="C6200" i="14"/>
  <c r="A6201" i="14"/>
  <c r="B6201" i="14"/>
  <c r="C6201" i="14"/>
  <c r="A6202" i="14"/>
  <c r="B6202" i="14"/>
  <c r="A6203" i="14"/>
  <c r="B6203" i="14"/>
  <c r="C6203" i="14"/>
  <c r="A6204" i="14"/>
  <c r="B6204" i="14"/>
  <c r="C6204" i="14"/>
  <c r="A6205" i="14"/>
  <c r="B6205" i="14"/>
  <c r="C6205" i="14" s="1"/>
  <c r="A6206" i="14"/>
  <c r="B6206" i="14"/>
  <c r="A6207" i="14"/>
  <c r="B6207" i="14"/>
  <c r="A6208" i="14"/>
  <c r="B6208" i="14"/>
  <c r="C6208" i="14"/>
  <c r="A6209" i="14"/>
  <c r="B6209" i="14"/>
  <c r="C6209" i="14"/>
  <c r="A6210" i="14"/>
  <c r="B6210" i="14"/>
  <c r="A6211" i="14"/>
  <c r="B6211" i="14"/>
  <c r="C6211" i="14"/>
  <c r="A6212" i="14"/>
  <c r="B6212" i="14"/>
  <c r="C6212" i="14"/>
  <c r="A6213" i="14"/>
  <c r="B6213" i="14"/>
  <c r="C6213" i="14"/>
  <c r="A6214" i="14"/>
  <c r="B6214" i="14"/>
  <c r="A6215" i="14"/>
  <c r="B6215" i="14"/>
  <c r="A6216" i="14"/>
  <c r="B6216" i="14"/>
  <c r="C6216" i="14" s="1"/>
  <c r="A6217" i="14"/>
  <c r="B6217" i="14"/>
  <c r="C6217" i="14"/>
  <c r="A6218" i="14"/>
  <c r="B6218" i="14"/>
  <c r="A6219" i="14"/>
  <c r="B6219" i="14"/>
  <c r="C6219" i="14" s="1"/>
  <c r="A6220" i="14"/>
  <c r="B6220" i="14"/>
  <c r="A6221" i="14"/>
  <c r="B6221" i="14"/>
  <c r="C6221" i="14"/>
  <c r="A6222" i="14"/>
  <c r="B6222" i="14"/>
  <c r="A6223" i="14"/>
  <c r="B6223" i="14"/>
  <c r="A6224" i="14"/>
  <c r="B6224" i="14"/>
  <c r="C6224" i="14" s="1"/>
  <c r="A6225" i="14"/>
  <c r="B6225" i="14"/>
  <c r="C6225" i="14"/>
  <c r="A6226" i="14"/>
  <c r="B6226" i="14"/>
  <c r="A6227" i="14"/>
  <c r="B6227" i="14"/>
  <c r="C6227" i="14" s="1"/>
  <c r="A6228" i="14"/>
  <c r="B6228" i="14"/>
  <c r="A6229" i="14"/>
  <c r="B6229" i="14"/>
  <c r="C6229" i="14"/>
  <c r="A6230" i="14"/>
  <c r="B6230" i="14"/>
  <c r="A6231" i="14"/>
  <c r="B6231" i="14"/>
  <c r="A6232" i="14"/>
  <c r="B6232" i="14"/>
  <c r="C6232" i="14" s="1"/>
  <c r="A6233" i="14"/>
  <c r="B6233" i="14"/>
  <c r="C6233" i="14"/>
  <c r="A6234" i="14"/>
  <c r="B6234" i="14"/>
  <c r="A6235" i="14"/>
  <c r="B6235" i="14"/>
  <c r="C6235" i="14" s="1"/>
  <c r="A6236" i="14"/>
  <c r="B6236" i="14"/>
  <c r="A6237" i="14"/>
  <c r="B6237" i="14"/>
  <c r="C6237" i="14"/>
  <c r="A6238" i="14"/>
  <c r="B6238" i="14"/>
  <c r="A6239" i="14"/>
  <c r="B6239" i="14"/>
  <c r="A6240" i="14"/>
  <c r="B6240" i="14"/>
  <c r="C6240" i="14" s="1"/>
  <c r="A6241" i="14"/>
  <c r="B6241" i="14"/>
  <c r="C6241" i="14"/>
  <c r="A6242" i="14"/>
  <c r="B6242" i="14"/>
  <c r="A6243" i="14"/>
  <c r="B6243" i="14"/>
  <c r="C6243" i="14" s="1"/>
  <c r="A6244" i="14"/>
  <c r="B6244" i="14"/>
  <c r="A6245" i="14"/>
  <c r="B6245" i="14"/>
  <c r="C6245" i="14"/>
  <c r="A6246" i="14"/>
  <c r="B6246" i="14"/>
  <c r="A6247" i="14"/>
  <c r="B6247" i="14"/>
  <c r="A6248" i="14"/>
  <c r="B6248" i="14"/>
  <c r="C6248" i="14" s="1"/>
  <c r="A6249" i="14"/>
  <c r="B6249" i="14"/>
  <c r="C6249" i="14"/>
  <c r="A6250" i="14"/>
  <c r="B6250" i="14"/>
  <c r="A6251" i="14"/>
  <c r="B6251" i="14"/>
  <c r="C6251" i="14" s="1"/>
  <c r="A6252" i="14"/>
  <c r="B6252" i="14"/>
  <c r="A6253" i="14"/>
  <c r="B6253" i="14"/>
  <c r="C6253" i="14"/>
  <c r="A6254" i="14"/>
  <c r="B6254" i="14"/>
  <c r="A6255" i="14"/>
  <c r="B6255" i="14"/>
  <c r="A6256" i="14"/>
  <c r="B6256" i="14"/>
  <c r="A6257" i="14"/>
  <c r="B6257" i="14"/>
  <c r="A6258" i="14"/>
  <c r="B6258" i="14"/>
  <c r="C6258" i="14"/>
  <c r="A6259" i="14"/>
  <c r="B6259" i="14"/>
  <c r="A6260" i="14"/>
  <c r="B6260" i="14"/>
  <c r="C6260" i="14"/>
  <c r="A6261" i="14"/>
  <c r="B6261" i="14"/>
  <c r="A6262" i="14"/>
  <c r="B6262" i="14"/>
  <c r="C6262" i="14"/>
  <c r="A6263" i="14"/>
  <c r="B6263" i="14"/>
  <c r="A6264" i="14"/>
  <c r="B6264" i="14"/>
  <c r="C6264" i="14" s="1"/>
  <c r="A6265" i="14"/>
  <c r="B6265" i="14"/>
  <c r="A6266" i="14"/>
  <c r="B6266" i="14"/>
  <c r="C6266" i="14"/>
  <c r="A6267" i="14"/>
  <c r="B6267" i="14"/>
  <c r="A6268" i="14"/>
  <c r="B6268" i="14"/>
  <c r="C6268" i="14"/>
  <c r="A6269" i="14"/>
  <c r="B6269" i="14"/>
  <c r="A6270" i="14"/>
  <c r="B6270" i="14"/>
  <c r="C6270" i="14"/>
  <c r="A6271" i="14"/>
  <c r="B6271" i="14"/>
  <c r="A6272" i="14"/>
  <c r="B6272" i="14"/>
  <c r="C6272" i="14" s="1"/>
  <c r="A6273" i="14"/>
  <c r="B6273" i="14"/>
  <c r="A6274" i="14"/>
  <c r="B6274" i="14"/>
  <c r="C6274" i="14"/>
  <c r="A6275" i="14"/>
  <c r="B6275" i="14"/>
  <c r="A6276" i="14"/>
  <c r="B6276" i="14"/>
  <c r="C6276" i="14"/>
  <c r="A6277" i="14"/>
  <c r="B6277" i="14"/>
  <c r="A6278" i="14"/>
  <c r="B6278" i="14"/>
  <c r="C6278" i="14"/>
  <c r="A6279" i="14"/>
  <c r="B6279" i="14"/>
  <c r="A6280" i="14"/>
  <c r="B6280" i="14"/>
  <c r="C6280" i="14" s="1"/>
  <c r="A6281" i="14"/>
  <c r="B6281" i="14"/>
  <c r="A6282" i="14"/>
  <c r="B6282" i="14"/>
  <c r="C6282" i="14"/>
  <c r="A6283" i="14"/>
  <c r="B6283" i="14"/>
  <c r="A6284" i="14"/>
  <c r="B6284" i="14"/>
  <c r="C6284" i="14"/>
  <c r="A6285" i="14"/>
  <c r="B6285" i="14"/>
  <c r="A6286" i="14"/>
  <c r="B6286" i="14"/>
  <c r="C6286" i="14"/>
  <c r="A6287" i="14"/>
  <c r="B6287" i="14"/>
  <c r="A6288" i="14"/>
  <c r="B6288" i="14"/>
  <c r="A6289" i="14"/>
  <c r="B6289" i="14"/>
  <c r="A6290" i="14"/>
  <c r="B6290" i="14"/>
  <c r="C6290" i="14"/>
  <c r="A6291" i="14"/>
  <c r="B6291" i="14"/>
  <c r="A6292" i="14"/>
  <c r="B6292" i="14"/>
  <c r="C6292" i="14"/>
  <c r="A6293" i="14"/>
  <c r="B6293" i="14"/>
  <c r="A6294" i="14"/>
  <c r="B6294" i="14"/>
  <c r="C6294" i="14"/>
  <c r="A6295" i="14"/>
  <c r="B6295" i="14"/>
  <c r="A6296" i="14"/>
  <c r="B6296" i="14"/>
  <c r="C6296" i="14" s="1"/>
  <c r="A6297" i="14"/>
  <c r="B6297" i="14"/>
  <c r="A6298" i="14"/>
  <c r="B6298" i="14"/>
  <c r="C6298" i="14"/>
  <c r="A6299" i="14"/>
  <c r="B6299" i="14"/>
  <c r="C6297" i="14" l="1"/>
  <c r="N6297" i="14" s="1"/>
  <c r="N6278" i="14"/>
  <c r="N6270" i="14"/>
  <c r="N6262" i="14"/>
  <c r="C6244" i="14"/>
  <c r="N6244" i="14"/>
  <c r="N6233" i="14"/>
  <c r="C6206" i="14"/>
  <c r="N6206" i="14" s="1"/>
  <c r="C6191" i="14"/>
  <c r="N6191" i="14" s="1"/>
  <c r="N6185" i="14"/>
  <c r="N6165" i="14"/>
  <c r="N6144" i="14"/>
  <c r="C6138" i="14"/>
  <c r="N6138" i="14"/>
  <c r="N6292" i="14"/>
  <c r="C6287" i="14"/>
  <c r="N6287" i="14" s="1"/>
  <c r="N6284" i="14"/>
  <c r="C6279" i="14"/>
  <c r="N6279" i="14"/>
  <c r="N6268" i="14"/>
  <c r="C6263" i="14"/>
  <c r="N6263" i="14" s="1"/>
  <c r="C6247" i="14"/>
  <c r="N6247" i="14" s="1"/>
  <c r="C6242" i="14"/>
  <c r="N6242" i="14" s="1"/>
  <c r="C6239" i="14"/>
  <c r="N6239" i="14" s="1"/>
  <c r="C6234" i="14"/>
  <c r="N6234" i="14" s="1"/>
  <c r="C6231" i="14"/>
  <c r="N6231" i="14" s="1"/>
  <c r="C6226" i="14"/>
  <c r="N6226" i="14" s="1"/>
  <c r="C6223" i="14"/>
  <c r="N6223" i="14" s="1"/>
  <c r="C6218" i="14"/>
  <c r="N6218" i="14" s="1"/>
  <c r="C6215" i="14"/>
  <c r="N6215" i="14" s="1"/>
  <c r="N6212" i="14"/>
  <c r="N6203" i="14"/>
  <c r="N6200" i="14"/>
  <c r="N6189" i="14"/>
  <c r="N6177" i="14"/>
  <c r="N6171" i="14"/>
  <c r="N6168" i="14"/>
  <c r="N6157" i="14"/>
  <c r="N6145" i="14"/>
  <c r="C6142" i="14"/>
  <c r="N6142" i="14"/>
  <c r="N6129" i="14"/>
  <c r="N6119" i="14"/>
  <c r="C6114" i="14"/>
  <c r="N6114" i="14"/>
  <c r="N6111" i="14"/>
  <c r="C6101" i="14"/>
  <c r="N6101" i="14" s="1"/>
  <c r="C6098" i="14"/>
  <c r="N6098" i="14" s="1"/>
  <c r="N6095" i="14"/>
  <c r="C6085" i="14"/>
  <c r="N6085" i="14"/>
  <c r="C6082" i="14"/>
  <c r="N6082" i="14"/>
  <c r="N6079" i="14"/>
  <c r="C6074" i="14"/>
  <c r="N6074" i="14" s="1"/>
  <c r="N6071" i="14"/>
  <c r="C6061" i="14"/>
  <c r="N6061" i="14"/>
  <c r="C6058" i="14"/>
  <c r="N6058" i="14"/>
  <c r="N6055" i="14"/>
  <c r="C6050" i="14"/>
  <c r="N6050" i="14" s="1"/>
  <c r="N6047" i="14"/>
  <c r="C6037" i="14"/>
  <c r="N6037" i="14"/>
  <c r="C6034" i="14"/>
  <c r="N6034" i="14"/>
  <c r="N6031" i="14"/>
  <c r="C6021" i="14"/>
  <c r="N6021" i="14" s="1"/>
  <c r="C6018" i="14"/>
  <c r="N6018" i="14" s="1"/>
  <c r="N6015" i="14"/>
  <c r="C6010" i="14"/>
  <c r="N6010" i="14"/>
  <c r="N6007" i="14"/>
  <c r="C6002" i="14"/>
  <c r="N6002" i="14" s="1"/>
  <c r="C5997" i="14"/>
  <c r="N5997" i="14" s="1"/>
  <c r="C5994" i="14"/>
  <c r="N5994" i="14" s="1"/>
  <c r="N5987" i="14"/>
  <c r="C5987" i="14"/>
  <c r="C5985" i="14"/>
  <c r="N5985" i="14" s="1"/>
  <c r="N5980" i="14"/>
  <c r="C5978" i="14"/>
  <c r="N5978" i="14"/>
  <c r="C5971" i="14"/>
  <c r="N5971" i="14" s="1"/>
  <c r="C5969" i="14"/>
  <c r="N5969" i="14"/>
  <c r="N5964" i="14"/>
  <c r="C5962" i="14"/>
  <c r="N5962" i="14" s="1"/>
  <c r="C5930" i="14"/>
  <c r="N5930" i="14"/>
  <c r="N6298" i="14"/>
  <c r="C6293" i="14"/>
  <c r="N6293" i="14"/>
  <c r="N6290" i="14"/>
  <c r="C6288" i="14"/>
  <c r="N6288" i="14" s="1"/>
  <c r="C6285" i="14"/>
  <c r="N6285" i="14"/>
  <c r="N6282" i="14"/>
  <c r="C6277" i="14"/>
  <c r="N6277" i="14" s="1"/>
  <c r="N6274" i="14"/>
  <c r="C6269" i="14"/>
  <c r="N6269" i="14"/>
  <c r="N6266" i="14"/>
  <c r="C6261" i="14"/>
  <c r="N6261" i="14" s="1"/>
  <c r="N6258" i="14"/>
  <c r="C6256" i="14"/>
  <c r="N6256" i="14" s="1"/>
  <c r="N6253" i="14"/>
  <c r="N6245" i="14"/>
  <c r="N6237" i="14"/>
  <c r="N6229" i="14"/>
  <c r="N6221" i="14"/>
  <c r="N6213" i="14"/>
  <c r="C6210" i="14"/>
  <c r="N6210" i="14" s="1"/>
  <c r="C6207" i="14"/>
  <c r="N6207" i="14" s="1"/>
  <c r="N6204" i="14"/>
  <c r="N6201" i="14"/>
  <c r="N6195" i="14"/>
  <c r="N6192" i="14"/>
  <c r="C6190" i="14"/>
  <c r="N6190" i="14" s="1"/>
  <c r="N6181" i="14"/>
  <c r="C6178" i="14"/>
  <c r="N6178" i="14"/>
  <c r="C6175" i="14"/>
  <c r="N6175" i="14"/>
  <c r="N6172" i="14"/>
  <c r="N6169" i="14"/>
  <c r="N6163" i="14"/>
  <c r="N6160" i="14"/>
  <c r="C6158" i="14"/>
  <c r="N6158" i="14"/>
  <c r="N6149" i="14"/>
  <c r="C6146" i="14"/>
  <c r="N6146" i="14" s="1"/>
  <c r="N6139" i="14"/>
  <c r="N6136" i="14"/>
  <c r="N6133" i="14"/>
  <c r="C6130" i="14"/>
  <c r="N6130" i="14"/>
  <c r="N6123" i="14"/>
  <c r="N6120" i="14"/>
  <c r="N6112" i="14"/>
  <c r="N6104" i="14"/>
  <c r="N6096" i="14"/>
  <c r="N6088" i="14"/>
  <c r="N6080" i="14"/>
  <c r="N6072" i="14"/>
  <c r="N6064" i="14"/>
  <c r="N6056" i="14"/>
  <c r="N6048" i="14"/>
  <c r="N6040" i="14"/>
  <c r="N6032" i="14"/>
  <c r="N6024" i="14"/>
  <c r="N6016" i="14"/>
  <c r="N6008" i="14"/>
  <c r="N6000" i="14"/>
  <c r="N5992" i="14"/>
  <c r="C5990" i="14"/>
  <c r="N5990" i="14"/>
  <c r="C5983" i="14"/>
  <c r="N5983" i="14" s="1"/>
  <c r="C5981" i="14"/>
  <c r="N5981" i="14"/>
  <c r="N5976" i="14"/>
  <c r="C5974" i="14"/>
  <c r="N5974" i="14" s="1"/>
  <c r="N5967" i="14"/>
  <c r="C5967" i="14"/>
  <c r="C5965" i="14"/>
  <c r="N5965" i="14" s="1"/>
  <c r="N5960" i="14"/>
  <c r="C5958" i="14"/>
  <c r="N5958" i="14"/>
  <c r="C5951" i="14"/>
  <c r="N5951" i="14" s="1"/>
  <c r="C5949" i="14"/>
  <c r="N5949" i="14"/>
  <c r="N5944" i="14"/>
  <c r="N5935" i="14"/>
  <c r="C5935" i="14"/>
  <c r="C5933" i="14"/>
  <c r="N5933" i="14" s="1"/>
  <c r="N5928" i="14"/>
  <c r="C5919" i="14"/>
  <c r="N5919" i="14" s="1"/>
  <c r="C5917" i="14"/>
  <c r="N5917" i="14"/>
  <c r="C5907" i="14"/>
  <c r="N5907" i="14" s="1"/>
  <c r="N6296" i="14"/>
  <c r="C6283" i="14"/>
  <c r="N6283" i="14"/>
  <c r="C6275" i="14"/>
  <c r="N6275" i="14"/>
  <c r="C6267" i="14"/>
  <c r="N6267" i="14"/>
  <c r="C6259" i="14"/>
  <c r="N6259" i="14"/>
  <c r="N6251" i="14"/>
  <c r="N6243" i="14"/>
  <c r="N6235" i="14"/>
  <c r="N6227" i="14"/>
  <c r="N6219" i="14"/>
  <c r="N6205" i="14"/>
  <c r="C6199" i="14"/>
  <c r="N6199" i="14"/>
  <c r="N6196" i="14"/>
  <c r="N6193" i="14"/>
  <c r="N6187" i="14"/>
  <c r="N6184" i="14"/>
  <c r="C6182" i="14"/>
  <c r="N6182" i="14"/>
  <c r="N6173" i="14"/>
  <c r="C6170" i="14"/>
  <c r="N6170" i="14" s="1"/>
  <c r="C6167" i="14"/>
  <c r="N6167" i="14" s="1"/>
  <c r="N6164" i="14"/>
  <c r="N6161" i="14"/>
  <c r="N6155" i="14"/>
  <c r="N6152" i="14"/>
  <c r="C6150" i="14"/>
  <c r="N6150" i="14" s="1"/>
  <c r="N6143" i="14"/>
  <c r="N6140" i="14"/>
  <c r="N6137" i="14"/>
  <c r="C6134" i="14"/>
  <c r="N6134" i="14"/>
  <c r="C6128" i="14"/>
  <c r="N6128" i="14" s="1"/>
  <c r="N6127" i="14"/>
  <c r="N6124" i="14"/>
  <c r="N6121" i="14"/>
  <c r="C6118" i="14"/>
  <c r="N6118" i="14"/>
  <c r="C6116" i="14"/>
  <c r="N6116" i="14" s="1"/>
  <c r="N6115" i="14"/>
  <c r="C6113" i="14"/>
  <c r="N6113" i="14"/>
  <c r="C6110" i="14"/>
  <c r="N6110" i="14"/>
  <c r="C6108" i="14"/>
  <c r="N6108" i="14" s="1"/>
  <c r="N6107" i="14"/>
  <c r="C6105" i="14"/>
  <c r="N6105" i="14"/>
  <c r="C6102" i="14"/>
  <c r="N6102" i="14"/>
  <c r="C6100" i="14"/>
  <c r="N6100" i="14" s="1"/>
  <c r="N6099" i="14"/>
  <c r="C6097" i="14"/>
  <c r="N6097" i="14"/>
  <c r="C6094" i="14"/>
  <c r="N6094" i="14"/>
  <c r="N6091" i="14"/>
  <c r="C6089" i="14"/>
  <c r="N6089" i="14" s="1"/>
  <c r="C6086" i="14"/>
  <c r="N6086" i="14" s="1"/>
  <c r="C6084" i="14"/>
  <c r="N6084" i="14" s="1"/>
  <c r="N6083" i="14"/>
  <c r="C6081" i="14"/>
  <c r="N6081" i="14" s="1"/>
  <c r="C6078" i="14"/>
  <c r="N6078" i="14" s="1"/>
  <c r="N6075" i="14"/>
  <c r="C6073" i="14"/>
  <c r="N6073" i="14"/>
  <c r="C6070" i="14"/>
  <c r="N6070" i="14"/>
  <c r="C6068" i="14"/>
  <c r="N6068" i="14" s="1"/>
  <c r="N6067" i="14"/>
  <c r="C6065" i="14"/>
  <c r="N6065" i="14"/>
  <c r="C6062" i="14"/>
  <c r="N6062" i="14"/>
  <c r="N6059" i="14"/>
  <c r="C6057" i="14"/>
  <c r="N6057" i="14" s="1"/>
  <c r="C6054" i="14"/>
  <c r="N6054" i="14" s="1"/>
  <c r="N6051" i="14"/>
  <c r="C6049" i="14"/>
  <c r="N6049" i="14"/>
  <c r="C6046" i="14"/>
  <c r="N6046" i="14"/>
  <c r="N6043" i="14"/>
  <c r="C6041" i="14"/>
  <c r="N6041" i="14" s="1"/>
  <c r="C6038" i="14"/>
  <c r="N6038" i="14" s="1"/>
  <c r="N6035" i="14"/>
  <c r="C6033" i="14"/>
  <c r="N6033" i="14"/>
  <c r="C6030" i="14"/>
  <c r="N6030" i="14"/>
  <c r="N6027" i="14"/>
  <c r="C6025" i="14"/>
  <c r="N6025" i="14" s="1"/>
  <c r="C6022" i="14"/>
  <c r="N6022" i="14" s="1"/>
  <c r="N6019" i="14"/>
  <c r="C6017" i="14"/>
  <c r="N6017" i="14"/>
  <c r="C6014" i="14"/>
  <c r="N6014" i="14"/>
  <c r="N6011" i="14"/>
  <c r="C6009" i="14"/>
  <c r="N6009" i="14" s="1"/>
  <c r="C6006" i="14"/>
  <c r="N6006" i="14" s="1"/>
  <c r="N6003" i="14"/>
  <c r="C6001" i="14"/>
  <c r="N6001" i="14"/>
  <c r="C5998" i="14"/>
  <c r="N5998" i="14"/>
  <c r="N5995" i="14"/>
  <c r="C5993" i="14"/>
  <c r="N5993" i="14" s="1"/>
  <c r="C5986" i="14"/>
  <c r="N5986" i="14" s="1"/>
  <c r="N5979" i="14"/>
  <c r="C5979" i="14"/>
  <c r="C5977" i="14"/>
  <c r="N5977" i="14" s="1"/>
  <c r="C5970" i="14"/>
  <c r="N5970" i="14" s="1"/>
  <c r="N5963" i="14"/>
  <c r="C5963" i="14"/>
  <c r="C5961" i="14"/>
  <c r="N5961" i="14" s="1"/>
  <c r="C5954" i="14"/>
  <c r="N5954" i="14" s="1"/>
  <c r="C5938" i="14"/>
  <c r="N5938" i="14"/>
  <c r="C5922" i="14"/>
  <c r="N5922" i="14" s="1"/>
  <c r="C5910" i="14"/>
  <c r="N5910" i="14" s="1"/>
  <c r="N6272" i="14"/>
  <c r="N6264" i="14"/>
  <c r="C6246" i="14"/>
  <c r="N6246" i="14"/>
  <c r="N6240" i="14"/>
  <c r="C6230" i="14"/>
  <c r="N6230" i="14" s="1"/>
  <c r="N6224" i="14"/>
  <c r="N6216" i="14"/>
  <c r="N6294" i="14"/>
  <c r="N6286" i="14"/>
  <c r="C6257" i="14"/>
  <c r="N6257" i="14" s="1"/>
  <c r="N6249" i="14"/>
  <c r="C6236" i="14"/>
  <c r="N6236" i="14"/>
  <c r="C6228" i="14"/>
  <c r="N6228" i="14"/>
  <c r="C6220" i="14"/>
  <c r="N6220" i="14"/>
  <c r="N6211" i="14"/>
  <c r="N6197" i="14"/>
  <c r="N6188" i="14"/>
  <c r="N6179" i="14"/>
  <c r="C6174" i="14"/>
  <c r="N6174" i="14"/>
  <c r="C6159" i="14"/>
  <c r="N6159" i="14"/>
  <c r="N6153" i="14"/>
  <c r="C6122" i="14"/>
  <c r="N6122" i="14" s="1"/>
  <c r="N6092" i="14"/>
  <c r="N6076" i="14"/>
  <c r="N6052" i="14"/>
  <c r="N6044" i="14"/>
  <c r="N6012" i="14"/>
  <c r="N6004" i="14"/>
  <c r="N5996" i="14"/>
  <c r="C5991" i="14"/>
  <c r="N5991" i="14" s="1"/>
  <c r="C5989" i="14"/>
  <c r="N5989" i="14"/>
  <c r="C5982" i="14"/>
  <c r="N5982" i="14"/>
  <c r="C5975" i="14"/>
  <c r="N5975" i="14" s="1"/>
  <c r="C5973" i="14"/>
  <c r="N5973" i="14"/>
  <c r="C5966" i="14"/>
  <c r="N5966" i="14"/>
  <c r="C5959" i="14"/>
  <c r="N5959" i="14" s="1"/>
  <c r="C5957" i="14"/>
  <c r="N5957" i="14"/>
  <c r="C5943" i="14"/>
  <c r="N5943" i="14" s="1"/>
  <c r="C5941" i="14"/>
  <c r="N5941" i="14"/>
  <c r="C5927" i="14"/>
  <c r="N5927" i="14" s="1"/>
  <c r="C5925" i="14"/>
  <c r="N5925" i="14"/>
  <c r="C6299" i="14"/>
  <c r="N6299" i="14"/>
  <c r="C6291" i="14"/>
  <c r="N6291" i="14"/>
  <c r="N6280" i="14"/>
  <c r="C6254" i="14"/>
  <c r="N6254" i="14" s="1"/>
  <c r="N6248" i="14"/>
  <c r="C6238" i="14"/>
  <c r="N6238" i="14"/>
  <c r="N6232" i="14"/>
  <c r="C6222" i="14"/>
  <c r="N6222" i="14" s="1"/>
  <c r="C6214" i="14"/>
  <c r="N6214" i="14" s="1"/>
  <c r="C6202" i="14"/>
  <c r="N6202" i="14" s="1"/>
  <c r="C6289" i="14"/>
  <c r="N6289" i="14" s="1"/>
  <c r="C6281" i="14"/>
  <c r="N6281" i="14" s="1"/>
  <c r="C6273" i="14"/>
  <c r="N6273" i="14" s="1"/>
  <c r="C6265" i="14"/>
  <c r="N6265" i="14" s="1"/>
  <c r="C6252" i="14"/>
  <c r="N6252" i="14" s="1"/>
  <c r="N6241" i="14"/>
  <c r="N6225" i="14"/>
  <c r="N6217" i="14"/>
  <c r="N6208" i="14"/>
  <c r="C6194" i="14"/>
  <c r="N6194" i="14" s="1"/>
  <c r="N6176" i="14"/>
  <c r="C6162" i="14"/>
  <c r="N6162" i="14"/>
  <c r="N6156" i="14"/>
  <c r="N6147" i="14"/>
  <c r="N6141" i="14"/>
  <c r="N6131" i="14"/>
  <c r="N6125" i="14"/>
  <c r="N6060" i="14"/>
  <c r="N6036" i="14"/>
  <c r="N6028" i="14"/>
  <c r="N6020" i="14"/>
  <c r="C6295" i="14"/>
  <c r="N6295" i="14" s="1"/>
  <c r="N6276" i="14"/>
  <c r="C6271" i="14"/>
  <c r="N6271" i="14"/>
  <c r="N6260" i="14"/>
  <c r="C6255" i="14"/>
  <c r="N6255" i="14" s="1"/>
  <c r="C6250" i="14"/>
  <c r="N6250" i="14" s="1"/>
  <c r="N6209" i="14"/>
  <c r="C6198" i="14"/>
  <c r="N6198" i="14"/>
  <c r="C6186" i="14"/>
  <c r="N6186" i="14"/>
  <c r="C6183" i="14"/>
  <c r="N6183" i="14"/>
  <c r="N6180" i="14"/>
  <c r="C6166" i="14"/>
  <c r="N6166" i="14" s="1"/>
  <c r="C6154" i="14"/>
  <c r="N6154" i="14" s="1"/>
  <c r="C6151" i="14"/>
  <c r="N6151" i="14" s="1"/>
  <c r="N6148" i="14"/>
  <c r="N6135" i="14"/>
  <c r="N6132" i="14"/>
  <c r="C6126" i="14"/>
  <c r="N6126" i="14"/>
  <c r="C6117" i="14"/>
  <c r="N6117" i="14"/>
  <c r="C6109" i="14"/>
  <c r="N6109" i="14"/>
  <c r="C6106" i="14"/>
  <c r="N6106" i="14"/>
  <c r="N6103" i="14"/>
  <c r="C6093" i="14"/>
  <c r="N6093" i="14" s="1"/>
  <c r="C6090" i="14"/>
  <c r="N6090" i="14" s="1"/>
  <c r="N6087" i="14"/>
  <c r="C6077" i="14"/>
  <c r="N6077" i="14"/>
  <c r="C6069" i="14"/>
  <c r="N6069" i="14"/>
  <c r="C6066" i="14"/>
  <c r="N6066" i="14"/>
  <c r="N6063" i="14"/>
  <c r="C6053" i="14"/>
  <c r="N6053" i="14" s="1"/>
  <c r="C6045" i="14"/>
  <c r="N6045" i="14" s="1"/>
  <c r="C6042" i="14"/>
  <c r="N6042" i="14" s="1"/>
  <c r="N6039" i="14"/>
  <c r="C6029" i="14"/>
  <c r="N6029" i="14"/>
  <c r="C6026" i="14"/>
  <c r="N6026" i="14"/>
  <c r="N6023" i="14"/>
  <c r="C6013" i="14"/>
  <c r="N6013" i="14" s="1"/>
  <c r="C6005" i="14"/>
  <c r="N6005" i="14" s="1"/>
  <c r="N5999" i="14"/>
  <c r="C5946" i="14"/>
  <c r="N5946" i="14"/>
  <c r="N5911" i="14"/>
  <c r="C5904" i="14"/>
  <c r="N5904" i="14" s="1"/>
  <c r="C5955" i="14"/>
  <c r="N5955" i="14" s="1"/>
  <c r="C5947" i="14"/>
  <c r="N5947" i="14" s="1"/>
  <c r="C5939" i="14"/>
  <c r="N5939" i="14" s="1"/>
  <c r="C5931" i="14"/>
  <c r="N5931" i="14" s="1"/>
  <c r="C5923" i="14"/>
  <c r="N5923" i="14" s="1"/>
  <c r="C5915" i="14"/>
  <c r="N5915" i="14" s="1"/>
  <c r="N5914" i="14"/>
  <c r="C5912" i="14"/>
  <c r="N5912" i="14" s="1"/>
  <c r="C5905" i="14"/>
  <c r="N5905" i="14"/>
  <c r="C5953" i="14"/>
  <c r="N5953" i="14"/>
  <c r="C5950" i="14"/>
  <c r="N5950" i="14"/>
  <c r="C5945" i="14"/>
  <c r="N5945" i="14"/>
  <c r="C5942" i="14"/>
  <c r="N5942" i="14"/>
  <c r="C5937" i="14"/>
  <c r="N5937" i="14"/>
  <c r="C5934" i="14"/>
  <c r="N5934" i="14"/>
  <c r="C5929" i="14"/>
  <c r="N5929" i="14"/>
  <c r="C5926" i="14"/>
  <c r="N5926" i="14"/>
  <c r="C5921" i="14"/>
  <c r="N5921" i="14"/>
  <c r="C5918" i="14"/>
  <c r="N5918" i="14"/>
  <c r="C5909" i="14"/>
  <c r="N5909" i="14"/>
  <c r="N5902" i="14"/>
  <c r="C5913" i="14"/>
  <c r="N5913" i="14" s="1"/>
  <c r="N5906" i="14"/>
  <c r="C5901" i="14"/>
  <c r="N5901" i="14"/>
  <c r="P124" i="17"/>
  <c r="O124" i="17"/>
  <c r="N124" i="17"/>
  <c r="M124" i="17"/>
  <c r="L124" i="17"/>
  <c r="K124" i="17"/>
  <c r="J124" i="17"/>
  <c r="I124" i="17"/>
  <c r="H124" i="17"/>
  <c r="G124" i="17"/>
  <c r="P123" i="17"/>
  <c r="O123" i="17"/>
  <c r="N123" i="17"/>
  <c r="M123" i="17"/>
  <c r="L123" i="17"/>
  <c r="K123" i="17"/>
  <c r="J123" i="17"/>
  <c r="I123" i="17"/>
  <c r="H123" i="17"/>
  <c r="G123" i="17"/>
  <c r="P122" i="17"/>
  <c r="O122" i="17"/>
  <c r="N122" i="17"/>
  <c r="M122" i="17"/>
  <c r="L122" i="17"/>
  <c r="K122" i="17"/>
  <c r="J122" i="17"/>
  <c r="I122" i="17"/>
  <c r="H122" i="17"/>
  <c r="G122" i="17"/>
  <c r="P121" i="17"/>
  <c r="O121" i="17"/>
  <c r="N121" i="17"/>
  <c r="M121" i="17"/>
  <c r="L121" i="17"/>
  <c r="K121" i="17"/>
  <c r="J121" i="17"/>
  <c r="I121" i="17"/>
  <c r="H121" i="17"/>
  <c r="G121" i="17"/>
  <c r="P120" i="17"/>
  <c r="O120" i="17"/>
  <c r="N120" i="17"/>
  <c r="M120" i="17"/>
  <c r="L120" i="17"/>
  <c r="K120" i="17"/>
  <c r="J120" i="17"/>
  <c r="I120" i="17"/>
  <c r="H120" i="17"/>
  <c r="G120" i="17"/>
  <c r="P119" i="17"/>
  <c r="O119" i="17"/>
  <c r="N119" i="17"/>
  <c r="M119" i="17"/>
  <c r="L119" i="17"/>
  <c r="K119" i="17"/>
  <c r="J119" i="17"/>
  <c r="I119" i="17"/>
  <c r="H119" i="17"/>
  <c r="G119" i="17"/>
  <c r="P118" i="17"/>
  <c r="O118" i="17"/>
  <c r="N118" i="17"/>
  <c r="M118" i="17"/>
  <c r="L118" i="17"/>
  <c r="K118" i="17"/>
  <c r="J118" i="17"/>
  <c r="I118" i="17"/>
  <c r="H118" i="17"/>
  <c r="G118" i="17"/>
  <c r="P117" i="17"/>
  <c r="O117" i="17"/>
  <c r="N117" i="17"/>
  <c r="M117" i="17"/>
  <c r="L117" i="17"/>
  <c r="K117" i="17"/>
  <c r="J117" i="17"/>
  <c r="I117" i="17"/>
  <c r="H117" i="17"/>
  <c r="G117" i="17"/>
  <c r="P116" i="17"/>
  <c r="O116" i="17"/>
  <c r="N116" i="17"/>
  <c r="M116" i="17"/>
  <c r="L116" i="17"/>
  <c r="K116" i="17"/>
  <c r="J116" i="17"/>
  <c r="I116" i="17"/>
  <c r="H116" i="17"/>
  <c r="G116" i="17"/>
  <c r="P115" i="17"/>
  <c r="O115" i="17"/>
  <c r="N115" i="17"/>
  <c r="M115" i="17"/>
  <c r="L115" i="17"/>
  <c r="K115" i="17"/>
  <c r="J115" i="17"/>
  <c r="I115" i="17"/>
  <c r="H115" i="17"/>
  <c r="G115" i="17"/>
  <c r="P114" i="17"/>
  <c r="O114" i="17"/>
  <c r="N114" i="17"/>
  <c r="M114" i="17"/>
  <c r="L114" i="17"/>
  <c r="K114" i="17"/>
  <c r="J114" i="17"/>
  <c r="I114" i="17"/>
  <c r="H114" i="17"/>
  <c r="G114" i="17"/>
  <c r="P113" i="17"/>
  <c r="O113" i="17"/>
  <c r="N113" i="17"/>
  <c r="M113" i="17"/>
  <c r="L113" i="17"/>
  <c r="K113" i="17"/>
  <c r="J113" i="17"/>
  <c r="I113" i="17"/>
  <c r="H113" i="17"/>
  <c r="G113" i="17"/>
  <c r="P112" i="17"/>
  <c r="O112" i="17"/>
  <c r="N112" i="17"/>
  <c r="M112" i="17"/>
  <c r="L112" i="17"/>
  <c r="K112" i="17"/>
  <c r="J112" i="17"/>
  <c r="I112" i="17"/>
  <c r="H112" i="17"/>
  <c r="G112" i="17"/>
  <c r="P111" i="17"/>
  <c r="O111" i="17"/>
  <c r="N111" i="17"/>
  <c r="M111" i="17"/>
  <c r="L111" i="17"/>
  <c r="K111" i="17"/>
  <c r="J111" i="17"/>
  <c r="I111" i="17"/>
  <c r="H111" i="17"/>
  <c r="G111" i="17"/>
  <c r="P110" i="17"/>
  <c r="O110" i="17"/>
  <c r="N110" i="17"/>
  <c r="M110" i="17"/>
  <c r="L110" i="17"/>
  <c r="K110" i="17"/>
  <c r="J110" i="17"/>
  <c r="I110" i="17"/>
  <c r="H110" i="17"/>
  <c r="G110" i="17"/>
  <c r="P109" i="17"/>
  <c r="O109" i="17"/>
  <c r="N109" i="17"/>
  <c r="M109" i="17"/>
  <c r="L109" i="17"/>
  <c r="K109" i="17"/>
  <c r="J109" i="17"/>
  <c r="I109" i="17"/>
  <c r="H109" i="17"/>
  <c r="G109" i="17"/>
  <c r="P108" i="17"/>
  <c r="O108" i="17"/>
  <c r="N108" i="17"/>
  <c r="M108" i="17"/>
  <c r="L108" i="17"/>
  <c r="K108" i="17"/>
  <c r="J108" i="17"/>
  <c r="I108" i="17"/>
  <c r="H108" i="17"/>
  <c r="G108" i="17"/>
  <c r="P107" i="17"/>
  <c r="O107" i="17"/>
  <c r="N107" i="17"/>
  <c r="M107" i="17"/>
  <c r="L107" i="17"/>
  <c r="K107" i="17"/>
  <c r="J107" i="17"/>
  <c r="I107" i="17"/>
  <c r="H107" i="17"/>
  <c r="G107" i="17"/>
  <c r="P106" i="17"/>
  <c r="O106" i="17"/>
  <c r="N106" i="17"/>
  <c r="M106" i="17"/>
  <c r="L106" i="17"/>
  <c r="K106" i="17"/>
  <c r="J106" i="17"/>
  <c r="I106" i="17"/>
  <c r="H106" i="17"/>
  <c r="G106" i="17"/>
  <c r="P105" i="17"/>
  <c r="O105" i="17"/>
  <c r="N105" i="17"/>
  <c r="M105" i="17"/>
  <c r="L105" i="17"/>
  <c r="K105" i="17"/>
  <c r="J105" i="17"/>
  <c r="I105" i="17"/>
  <c r="H105" i="17"/>
  <c r="G105" i="17"/>
  <c r="P104" i="17"/>
  <c r="O104" i="17"/>
  <c r="N104" i="17"/>
  <c r="M104" i="17"/>
  <c r="L104" i="17"/>
  <c r="K104" i="17"/>
  <c r="J104" i="17"/>
  <c r="I104" i="17"/>
  <c r="H104" i="17"/>
  <c r="G104" i="17"/>
  <c r="P103" i="17"/>
  <c r="O103" i="17"/>
  <c r="N103" i="17"/>
  <c r="M103" i="17"/>
  <c r="L103" i="17"/>
  <c r="K103" i="17"/>
  <c r="J103" i="17"/>
  <c r="I103" i="17"/>
  <c r="H103" i="17"/>
  <c r="G103" i="17"/>
  <c r="P102" i="17"/>
  <c r="O102" i="17"/>
  <c r="N102" i="17"/>
  <c r="M102" i="17"/>
  <c r="L102" i="17"/>
  <c r="K102" i="17"/>
  <c r="J102" i="17"/>
  <c r="I102" i="17"/>
  <c r="H102" i="17"/>
  <c r="G102" i="17"/>
  <c r="P101" i="17"/>
  <c r="O101" i="17"/>
  <c r="N101" i="17"/>
  <c r="M101" i="17"/>
  <c r="L101" i="17"/>
  <c r="K101" i="17"/>
  <c r="J101" i="17"/>
  <c r="I101" i="17"/>
  <c r="H101" i="17"/>
  <c r="G101" i="17"/>
  <c r="P100" i="17"/>
  <c r="O100" i="17"/>
  <c r="N100" i="17"/>
  <c r="M100" i="17"/>
  <c r="L100" i="17"/>
  <c r="K100" i="17"/>
  <c r="J100" i="17"/>
  <c r="I100" i="17"/>
  <c r="H100" i="17"/>
  <c r="G100" i="17"/>
  <c r="P99" i="17"/>
  <c r="O99" i="17"/>
  <c r="N99" i="17"/>
  <c r="M99" i="17"/>
  <c r="L99" i="17"/>
  <c r="K99" i="17"/>
  <c r="J99" i="17"/>
  <c r="I99" i="17"/>
  <c r="H99" i="17"/>
  <c r="G99" i="17"/>
  <c r="P98" i="17"/>
  <c r="O98" i="17"/>
  <c r="N98" i="17"/>
  <c r="M98" i="17"/>
  <c r="L98" i="17"/>
  <c r="K98" i="17"/>
  <c r="J98" i="17"/>
  <c r="I98" i="17"/>
  <c r="H98" i="17"/>
  <c r="G98" i="17"/>
  <c r="P97" i="17"/>
  <c r="O97" i="17"/>
  <c r="N97" i="17"/>
  <c r="M97" i="17"/>
  <c r="L97" i="17"/>
  <c r="K97" i="17"/>
  <c r="J97" i="17"/>
  <c r="I97" i="17"/>
  <c r="H97" i="17"/>
  <c r="G97" i="17"/>
  <c r="P96" i="17"/>
  <c r="O96" i="17"/>
  <c r="N96" i="17"/>
  <c r="M96" i="17"/>
  <c r="L96" i="17"/>
  <c r="K96" i="17"/>
  <c r="J96" i="17"/>
  <c r="I96" i="17"/>
  <c r="H96" i="17"/>
  <c r="G96" i="17"/>
  <c r="P95" i="17"/>
  <c r="O95" i="17"/>
  <c r="N95" i="17"/>
  <c r="M95" i="17"/>
  <c r="L95" i="17"/>
  <c r="K95" i="17"/>
  <c r="J95" i="17"/>
  <c r="I95" i="17"/>
  <c r="H95" i="17"/>
  <c r="G95" i="17"/>
  <c r="P94" i="17"/>
  <c r="O94" i="17"/>
  <c r="N94" i="17"/>
  <c r="M94" i="17"/>
  <c r="L94" i="17"/>
  <c r="K94" i="17"/>
  <c r="J94" i="17"/>
  <c r="I94" i="17"/>
  <c r="H94" i="17"/>
  <c r="G94" i="17"/>
  <c r="P93" i="17"/>
  <c r="O93" i="17"/>
  <c r="N93" i="17"/>
  <c r="M93" i="17"/>
  <c r="L93" i="17"/>
  <c r="K93" i="17"/>
  <c r="J93" i="17"/>
  <c r="I93" i="17"/>
  <c r="H93" i="17"/>
  <c r="G93" i="17"/>
  <c r="P92" i="17"/>
  <c r="O92" i="17"/>
  <c r="N92" i="17"/>
  <c r="M92" i="17"/>
  <c r="L92" i="17"/>
  <c r="K92" i="17"/>
  <c r="J92" i="17"/>
  <c r="I92" i="17"/>
  <c r="H92" i="17"/>
  <c r="G92" i="17"/>
  <c r="P91" i="17"/>
  <c r="O91" i="17"/>
  <c r="N91" i="17"/>
  <c r="M91" i="17"/>
  <c r="L91" i="17"/>
  <c r="K91" i="17"/>
  <c r="J91" i="17"/>
  <c r="I91" i="17"/>
  <c r="H91" i="17"/>
  <c r="G91" i="17"/>
  <c r="P90" i="17"/>
  <c r="O90" i="17"/>
  <c r="N90" i="17"/>
  <c r="M90" i="17"/>
  <c r="L90" i="17"/>
  <c r="K90" i="17"/>
  <c r="J90" i="17"/>
  <c r="I90" i="17"/>
  <c r="H90" i="17"/>
  <c r="G90" i="17"/>
  <c r="P89" i="17"/>
  <c r="O89" i="17"/>
  <c r="N89" i="17"/>
  <c r="M89" i="17"/>
  <c r="L89" i="17"/>
  <c r="K89" i="17"/>
  <c r="J89" i="17"/>
  <c r="I89" i="17"/>
  <c r="H89" i="17"/>
  <c r="G89" i="17"/>
  <c r="P88" i="17"/>
  <c r="O88" i="17"/>
  <c r="N88" i="17"/>
  <c r="M88" i="17"/>
  <c r="L88" i="17"/>
  <c r="K88" i="17"/>
  <c r="J88" i="17"/>
  <c r="I88" i="17"/>
  <c r="H88" i="17"/>
  <c r="G88" i="17"/>
  <c r="P87" i="17"/>
  <c r="O87" i="17"/>
  <c r="N87" i="17"/>
  <c r="M87" i="17"/>
  <c r="L87" i="17"/>
  <c r="K87" i="17"/>
  <c r="J87" i="17"/>
  <c r="I87" i="17"/>
  <c r="H87" i="17"/>
  <c r="G87" i="17"/>
  <c r="P86" i="17"/>
  <c r="O86" i="17"/>
  <c r="N86" i="17"/>
  <c r="M86" i="17"/>
  <c r="L86" i="17"/>
  <c r="K86" i="17"/>
  <c r="J86" i="17"/>
  <c r="I86" i="17"/>
  <c r="H86" i="17"/>
  <c r="G86" i="17"/>
  <c r="P85" i="17"/>
  <c r="O85" i="17"/>
  <c r="N85" i="17"/>
  <c r="M85" i="17"/>
  <c r="L85" i="17"/>
  <c r="K85" i="17"/>
  <c r="J85" i="17"/>
  <c r="I85" i="17"/>
  <c r="H85" i="17"/>
  <c r="G85" i="17"/>
  <c r="P84" i="17"/>
  <c r="O84" i="17"/>
  <c r="N84" i="17"/>
  <c r="M84" i="17"/>
  <c r="L84" i="17"/>
  <c r="K84" i="17"/>
  <c r="J84" i="17"/>
  <c r="I84" i="17"/>
  <c r="H84" i="17"/>
  <c r="G84" i="17"/>
  <c r="P83" i="17"/>
  <c r="O83" i="17"/>
  <c r="N83" i="17"/>
  <c r="M83" i="17"/>
  <c r="L83" i="17"/>
  <c r="K83" i="17"/>
  <c r="J83" i="17"/>
  <c r="I83" i="17"/>
  <c r="H83" i="17"/>
  <c r="G83" i="17"/>
  <c r="P82" i="17"/>
  <c r="O82" i="17"/>
  <c r="N82" i="17"/>
  <c r="M82" i="17"/>
  <c r="L82" i="17"/>
  <c r="K82" i="17"/>
  <c r="J82" i="17"/>
  <c r="I82" i="17"/>
  <c r="H82" i="17"/>
  <c r="G82" i="17"/>
  <c r="P81" i="17"/>
  <c r="O81" i="17"/>
  <c r="N81" i="17"/>
  <c r="M81" i="17"/>
  <c r="L81" i="17"/>
  <c r="K81" i="17"/>
  <c r="J81" i="17"/>
  <c r="I81" i="17"/>
  <c r="H81" i="17"/>
  <c r="G81" i="17"/>
  <c r="P80" i="17"/>
  <c r="O80" i="17"/>
  <c r="N80" i="17"/>
  <c r="M80" i="17"/>
  <c r="L80" i="17"/>
  <c r="K80" i="17"/>
  <c r="J80" i="17"/>
  <c r="I80" i="17"/>
  <c r="H80" i="17"/>
  <c r="G80" i="17"/>
  <c r="P79" i="17"/>
  <c r="O79" i="17"/>
  <c r="N79" i="17"/>
  <c r="M79" i="17"/>
  <c r="L79" i="17"/>
  <c r="K79" i="17"/>
  <c r="J79" i="17"/>
  <c r="I79" i="17"/>
  <c r="H79" i="17"/>
  <c r="G79" i="17"/>
  <c r="P78" i="17"/>
  <c r="O78" i="17"/>
  <c r="N78" i="17"/>
  <c r="M78" i="17"/>
  <c r="L78" i="17"/>
  <c r="K78" i="17"/>
  <c r="J78" i="17"/>
  <c r="I78" i="17"/>
  <c r="H78" i="17"/>
  <c r="G78" i="17"/>
  <c r="P77" i="17"/>
  <c r="O77" i="17"/>
  <c r="N77" i="17"/>
  <c r="M77" i="17"/>
  <c r="L77" i="17"/>
  <c r="K77" i="17"/>
  <c r="J77" i="17"/>
  <c r="I77" i="17"/>
  <c r="H77" i="17"/>
  <c r="G77" i="17"/>
  <c r="P76" i="17"/>
  <c r="O76" i="17"/>
  <c r="N76" i="17"/>
  <c r="M76" i="17"/>
  <c r="L76" i="17"/>
  <c r="K76" i="17"/>
  <c r="J76" i="17"/>
  <c r="I76" i="17"/>
  <c r="H76" i="17"/>
  <c r="G76" i="17"/>
  <c r="P75" i="17"/>
  <c r="O75" i="17"/>
  <c r="N75" i="17"/>
  <c r="M75" i="17"/>
  <c r="L75" i="17"/>
  <c r="K75" i="17"/>
  <c r="J75" i="17"/>
  <c r="I75" i="17"/>
  <c r="H75" i="17"/>
  <c r="G75" i="17"/>
  <c r="P74" i="17"/>
  <c r="O74" i="17"/>
  <c r="N74" i="17"/>
  <c r="M74" i="17"/>
  <c r="L74" i="17"/>
  <c r="K74" i="17"/>
  <c r="J74" i="17"/>
  <c r="I74" i="17"/>
  <c r="H74" i="17"/>
  <c r="G74" i="17"/>
  <c r="P73" i="17"/>
  <c r="O73" i="17"/>
  <c r="N73" i="17"/>
  <c r="M73" i="17"/>
  <c r="L73" i="17"/>
  <c r="K73" i="17"/>
  <c r="J73" i="17"/>
  <c r="I73" i="17"/>
  <c r="H73" i="17"/>
  <c r="G73" i="17"/>
  <c r="P72" i="17"/>
  <c r="O72" i="17"/>
  <c r="N72" i="17"/>
  <c r="M72" i="17"/>
  <c r="L72" i="17"/>
  <c r="K72" i="17"/>
  <c r="J72" i="17"/>
  <c r="I72" i="17"/>
  <c r="H72" i="17"/>
  <c r="G72" i="17"/>
  <c r="P71" i="17"/>
  <c r="O71" i="17"/>
  <c r="N71" i="17"/>
  <c r="M71" i="17"/>
  <c r="L71" i="17"/>
  <c r="K71" i="17"/>
  <c r="J71" i="17"/>
  <c r="I71" i="17"/>
  <c r="H71" i="17"/>
  <c r="G71" i="17"/>
  <c r="P70" i="17"/>
  <c r="O70" i="17"/>
  <c r="N70" i="17"/>
  <c r="M70" i="17"/>
  <c r="L70" i="17"/>
  <c r="K70" i="17"/>
  <c r="J70" i="17"/>
  <c r="I70" i="17"/>
  <c r="H70" i="17"/>
  <c r="G70" i="17"/>
  <c r="P69" i="17"/>
  <c r="O69" i="17"/>
  <c r="N69" i="17"/>
  <c r="M69" i="17"/>
  <c r="L69" i="17"/>
  <c r="K69" i="17"/>
  <c r="J69" i="17"/>
  <c r="I69" i="17"/>
  <c r="H69" i="17"/>
  <c r="G69" i="17"/>
  <c r="P68" i="17"/>
  <c r="O68" i="17"/>
  <c r="N68" i="17"/>
  <c r="M68" i="17"/>
  <c r="L68" i="17"/>
  <c r="K68" i="17"/>
  <c r="J68" i="17"/>
  <c r="I68" i="17"/>
  <c r="H68" i="17"/>
  <c r="G68" i="17"/>
  <c r="P67" i="17"/>
  <c r="O67" i="17"/>
  <c r="N67" i="17"/>
  <c r="M67" i="17"/>
  <c r="L67" i="17"/>
  <c r="K67" i="17"/>
  <c r="J67" i="17"/>
  <c r="I67" i="17"/>
  <c r="H67" i="17"/>
  <c r="G67" i="17"/>
  <c r="P66" i="17"/>
  <c r="O66" i="17"/>
  <c r="N66" i="17"/>
  <c r="M66" i="17"/>
  <c r="L66" i="17"/>
  <c r="K66" i="17"/>
  <c r="J66" i="17"/>
  <c r="I66" i="17"/>
  <c r="H66" i="17"/>
  <c r="G66" i="17"/>
  <c r="P65" i="17"/>
  <c r="O65" i="17"/>
  <c r="N65" i="17"/>
  <c r="M65" i="17"/>
  <c r="L65" i="17"/>
  <c r="K65" i="17"/>
  <c r="J65" i="17"/>
  <c r="I65" i="17"/>
  <c r="H65" i="17"/>
  <c r="G65" i="17"/>
  <c r="P64" i="17"/>
  <c r="O64" i="17"/>
  <c r="N64" i="17"/>
  <c r="M64" i="17"/>
  <c r="L64" i="17"/>
  <c r="K64" i="17"/>
  <c r="J64" i="17"/>
  <c r="I64" i="17"/>
  <c r="H64" i="17"/>
  <c r="G64" i="17"/>
  <c r="P63" i="17"/>
  <c r="O63" i="17"/>
  <c r="N63" i="17"/>
  <c r="M63" i="17"/>
  <c r="L63" i="17"/>
  <c r="K63" i="17"/>
  <c r="J63" i="17"/>
  <c r="I63" i="17"/>
  <c r="H63" i="17"/>
  <c r="G63" i="17"/>
  <c r="P62" i="17"/>
  <c r="O62" i="17"/>
  <c r="N62" i="17"/>
  <c r="M62" i="17"/>
  <c r="L62" i="17"/>
  <c r="K62" i="17"/>
  <c r="J62" i="17"/>
  <c r="I62" i="17"/>
  <c r="H62" i="17"/>
  <c r="G62" i="17"/>
  <c r="P61" i="17"/>
  <c r="O61" i="17"/>
  <c r="N61" i="17"/>
  <c r="M61" i="17"/>
  <c r="L61" i="17"/>
  <c r="K61" i="17"/>
  <c r="J61" i="17"/>
  <c r="I61" i="17"/>
  <c r="H61" i="17"/>
  <c r="G61" i="17"/>
  <c r="P60" i="17"/>
  <c r="O60" i="17"/>
  <c r="N60" i="17"/>
  <c r="M60" i="17"/>
  <c r="L60" i="17"/>
  <c r="K60" i="17"/>
  <c r="J60" i="17"/>
  <c r="I60" i="17"/>
  <c r="H60" i="17"/>
  <c r="G60" i="17"/>
  <c r="P59" i="17"/>
  <c r="O59" i="17"/>
  <c r="N59" i="17"/>
  <c r="M59" i="17"/>
  <c r="L59" i="17"/>
  <c r="K59" i="17"/>
  <c r="J59" i="17"/>
  <c r="I59" i="17"/>
  <c r="H59" i="17"/>
  <c r="G59" i="17"/>
  <c r="P58" i="17"/>
  <c r="O58" i="17"/>
  <c r="N58" i="17"/>
  <c r="M58" i="17"/>
  <c r="L58" i="17"/>
  <c r="K58" i="17"/>
  <c r="J58" i="17"/>
  <c r="I58" i="17"/>
  <c r="H58" i="17"/>
  <c r="G58" i="17"/>
  <c r="P57" i="17"/>
  <c r="O57" i="17"/>
  <c r="N57" i="17"/>
  <c r="M57" i="17"/>
  <c r="L57" i="17"/>
  <c r="K57" i="17"/>
  <c r="J57" i="17"/>
  <c r="I57" i="17"/>
  <c r="H57" i="17"/>
  <c r="G57" i="17"/>
  <c r="P56" i="17"/>
  <c r="O56" i="17"/>
  <c r="N56" i="17"/>
  <c r="M56" i="17"/>
  <c r="L56" i="17"/>
  <c r="K56" i="17"/>
  <c r="J56" i="17"/>
  <c r="I56" i="17"/>
  <c r="H56" i="17"/>
  <c r="G56" i="17"/>
  <c r="P55" i="17"/>
  <c r="O55" i="17"/>
  <c r="N55" i="17"/>
  <c r="M55" i="17"/>
  <c r="L55" i="17"/>
  <c r="K55" i="17"/>
  <c r="J55" i="17"/>
  <c r="I55" i="17"/>
  <c r="H55" i="17"/>
  <c r="G55" i="17"/>
  <c r="P54" i="17"/>
  <c r="O54" i="17"/>
  <c r="N54" i="17"/>
  <c r="M54" i="17"/>
  <c r="L54" i="17"/>
  <c r="K54" i="17"/>
  <c r="J54" i="17"/>
  <c r="I54" i="17"/>
  <c r="H54" i="17"/>
  <c r="G54" i="17"/>
  <c r="P53" i="17"/>
  <c r="O53" i="17"/>
  <c r="N53" i="17"/>
  <c r="M53" i="17"/>
  <c r="L53" i="17"/>
  <c r="K53" i="17"/>
  <c r="J53" i="17"/>
  <c r="I53" i="17"/>
  <c r="H53" i="17"/>
  <c r="G53" i="17"/>
  <c r="P52" i="17"/>
  <c r="O52" i="17"/>
  <c r="N52" i="17"/>
  <c r="M52" i="17"/>
  <c r="L52" i="17"/>
  <c r="K52" i="17"/>
  <c r="J52" i="17"/>
  <c r="I52" i="17"/>
  <c r="H52" i="17"/>
  <c r="G52" i="17"/>
  <c r="P51" i="17"/>
  <c r="O51" i="17"/>
  <c r="N51" i="17"/>
  <c r="M51" i="17"/>
  <c r="L51" i="17"/>
  <c r="K51" i="17"/>
  <c r="J51" i="17"/>
  <c r="I51" i="17"/>
  <c r="H51" i="17"/>
  <c r="G51" i="17"/>
  <c r="P50" i="17"/>
  <c r="O50" i="17"/>
  <c r="N50" i="17"/>
  <c r="M50" i="17"/>
  <c r="L50" i="17"/>
  <c r="K50" i="17"/>
  <c r="J50" i="17"/>
  <c r="I50" i="17"/>
  <c r="H50" i="17"/>
  <c r="G50" i="17"/>
  <c r="P49" i="17"/>
  <c r="O49" i="17"/>
  <c r="N49" i="17"/>
  <c r="M49" i="17"/>
  <c r="L49" i="17"/>
  <c r="K49" i="17"/>
  <c r="J49" i="17"/>
  <c r="I49" i="17"/>
  <c r="H49" i="17"/>
  <c r="G49" i="17"/>
  <c r="P48" i="17"/>
  <c r="O48" i="17"/>
  <c r="N48" i="17"/>
  <c r="M48" i="17"/>
  <c r="L48" i="17"/>
  <c r="K48" i="17"/>
  <c r="J48" i="17"/>
  <c r="I48" i="17"/>
  <c r="H48" i="17"/>
  <c r="G48" i="17"/>
  <c r="P47" i="17"/>
  <c r="O47" i="17"/>
  <c r="N47" i="17"/>
  <c r="M47" i="17"/>
  <c r="L47" i="17"/>
  <c r="K47" i="17"/>
  <c r="J47" i="17"/>
  <c r="I47" i="17"/>
  <c r="H47" i="17"/>
  <c r="G47" i="17"/>
  <c r="P46" i="17"/>
  <c r="O46" i="17"/>
  <c r="N46" i="17"/>
  <c r="M46" i="17"/>
  <c r="L46" i="17"/>
  <c r="K46" i="17"/>
  <c r="J46" i="17"/>
  <c r="I46" i="17"/>
  <c r="H46" i="17"/>
  <c r="G46" i="17"/>
  <c r="P45" i="17"/>
  <c r="O45" i="17"/>
  <c r="N45" i="17"/>
  <c r="M45" i="17"/>
  <c r="L45" i="17"/>
  <c r="K45" i="17"/>
  <c r="J45" i="17"/>
  <c r="I45" i="17"/>
  <c r="H45" i="17"/>
  <c r="G45" i="17"/>
  <c r="P44" i="17"/>
  <c r="O44" i="17"/>
  <c r="N44" i="17"/>
  <c r="M44" i="17"/>
  <c r="L44" i="17"/>
  <c r="K44" i="17"/>
  <c r="J44" i="17"/>
  <c r="I44" i="17"/>
  <c r="H44" i="17"/>
  <c r="G44" i="17"/>
  <c r="P43" i="17"/>
  <c r="O43" i="17"/>
  <c r="N43" i="17"/>
  <c r="M43" i="17"/>
  <c r="L43" i="17"/>
  <c r="K43" i="17"/>
  <c r="J43" i="17"/>
  <c r="I43" i="17"/>
  <c r="H43" i="17"/>
  <c r="G43" i="17"/>
  <c r="P42" i="17"/>
  <c r="O42" i="17"/>
  <c r="N42" i="17"/>
  <c r="M42" i="17"/>
  <c r="L42" i="17"/>
  <c r="K42" i="17"/>
  <c r="J42" i="17"/>
  <c r="I42" i="17"/>
  <c r="H42" i="17"/>
  <c r="G42" i="17"/>
  <c r="P41" i="17"/>
  <c r="O41" i="17"/>
  <c r="N41" i="17"/>
  <c r="M41" i="17"/>
  <c r="L41" i="17"/>
  <c r="K41" i="17"/>
  <c r="J41" i="17"/>
  <c r="I41" i="17"/>
  <c r="H41" i="17"/>
  <c r="G41" i="17"/>
  <c r="P40" i="17"/>
  <c r="O40" i="17"/>
  <c r="N40" i="17"/>
  <c r="M40" i="17"/>
  <c r="L40" i="17"/>
  <c r="K40" i="17"/>
  <c r="J40" i="17"/>
  <c r="I40" i="17"/>
  <c r="H40" i="17"/>
  <c r="G40" i="17"/>
  <c r="P39" i="17"/>
  <c r="O39" i="17"/>
  <c r="N39" i="17"/>
  <c r="M39" i="17"/>
  <c r="L39" i="17"/>
  <c r="K39" i="17"/>
  <c r="J39" i="17"/>
  <c r="I39" i="17"/>
  <c r="H39" i="17"/>
  <c r="G39" i="17"/>
  <c r="P38" i="17"/>
  <c r="O38" i="17"/>
  <c r="N38" i="17"/>
  <c r="M38" i="17"/>
  <c r="L38" i="17"/>
  <c r="K38" i="17"/>
  <c r="J38" i="17"/>
  <c r="I38" i="17"/>
  <c r="H38" i="17"/>
  <c r="G38" i="17"/>
  <c r="P37" i="17"/>
  <c r="O37" i="17"/>
  <c r="N37" i="17"/>
  <c r="M37" i="17"/>
  <c r="L37" i="17"/>
  <c r="K37" i="17"/>
  <c r="J37" i="17"/>
  <c r="I37" i="17"/>
  <c r="H37" i="17"/>
  <c r="G37" i="17"/>
  <c r="P36" i="17"/>
  <c r="O36" i="17"/>
  <c r="N36" i="17"/>
  <c r="M36" i="17"/>
  <c r="L36" i="17"/>
  <c r="K36" i="17"/>
  <c r="J36" i="17"/>
  <c r="I36" i="17"/>
  <c r="H36" i="17"/>
  <c r="G36" i="17"/>
  <c r="P35" i="17"/>
  <c r="O35" i="17"/>
  <c r="N35" i="17"/>
  <c r="M35" i="17"/>
  <c r="L35" i="17"/>
  <c r="K35" i="17"/>
  <c r="J35" i="17"/>
  <c r="I35" i="17"/>
  <c r="H35" i="17"/>
  <c r="G35" i="17"/>
  <c r="P34" i="17"/>
  <c r="O34" i="17"/>
  <c r="N34" i="17"/>
  <c r="M34" i="17"/>
  <c r="L34" i="17"/>
  <c r="K34" i="17"/>
  <c r="J34" i="17"/>
  <c r="I34" i="17"/>
  <c r="H34" i="17"/>
  <c r="G34" i="17"/>
  <c r="P33" i="17"/>
  <c r="O33" i="17"/>
  <c r="N33" i="17"/>
  <c r="M33" i="17"/>
  <c r="L33" i="17"/>
  <c r="K33" i="17"/>
  <c r="J33" i="17"/>
  <c r="I33" i="17"/>
  <c r="H33" i="17"/>
  <c r="G33" i="17"/>
  <c r="P32" i="17"/>
  <c r="O32" i="17"/>
  <c r="N32" i="17"/>
  <c r="M32" i="17"/>
  <c r="L32" i="17"/>
  <c r="K32" i="17"/>
  <c r="J32" i="17"/>
  <c r="I32" i="17"/>
  <c r="H32" i="17"/>
  <c r="G32" i="17"/>
  <c r="P31" i="17"/>
  <c r="O31" i="17"/>
  <c r="N31" i="17"/>
  <c r="M31" i="17"/>
  <c r="L31" i="17"/>
  <c r="K31" i="17"/>
  <c r="J31" i="17"/>
  <c r="I31" i="17"/>
  <c r="H31" i="17"/>
  <c r="G31" i="17"/>
  <c r="P30" i="17"/>
  <c r="O30" i="17"/>
  <c r="N30" i="17"/>
  <c r="M30" i="17"/>
  <c r="L30" i="17"/>
  <c r="K30" i="17"/>
  <c r="J30" i="17"/>
  <c r="I30" i="17"/>
  <c r="H30" i="17"/>
  <c r="G30" i="17"/>
  <c r="P29" i="17"/>
  <c r="O29" i="17"/>
  <c r="N29" i="17"/>
  <c r="M29" i="17"/>
  <c r="L29" i="17"/>
  <c r="K29" i="17"/>
  <c r="J29" i="17"/>
  <c r="I29" i="17"/>
  <c r="H29" i="17"/>
  <c r="G29" i="17"/>
  <c r="P28" i="17"/>
  <c r="O28" i="17"/>
  <c r="N28" i="17"/>
  <c r="M28" i="17"/>
  <c r="L28" i="17"/>
  <c r="K28" i="17"/>
  <c r="J28" i="17"/>
  <c r="I28" i="17"/>
  <c r="H28" i="17"/>
  <c r="G28" i="17"/>
  <c r="P27" i="17"/>
  <c r="O27" i="17"/>
  <c r="N27" i="17"/>
  <c r="M27" i="17"/>
  <c r="L27" i="17"/>
  <c r="K27" i="17"/>
  <c r="J27" i="17"/>
  <c r="I27" i="17"/>
  <c r="H27" i="17"/>
  <c r="G27" i="17"/>
  <c r="P26" i="17"/>
  <c r="O26" i="17"/>
  <c r="N26" i="17"/>
  <c r="M26" i="17"/>
  <c r="L26" i="17"/>
  <c r="K26" i="17"/>
  <c r="J26" i="17"/>
  <c r="I26" i="17"/>
  <c r="H26" i="17"/>
  <c r="G26" i="17"/>
  <c r="P25" i="17"/>
  <c r="O25" i="17"/>
  <c r="N25" i="17"/>
  <c r="M25" i="17"/>
  <c r="L25" i="17"/>
  <c r="K25" i="17"/>
  <c r="J25" i="17"/>
  <c r="I25" i="17"/>
  <c r="H25" i="17"/>
  <c r="G25" i="17"/>
  <c r="P24" i="17"/>
  <c r="O24" i="17"/>
  <c r="N24" i="17"/>
  <c r="M24" i="17"/>
  <c r="L24" i="17"/>
  <c r="K24" i="17"/>
  <c r="J24" i="17"/>
  <c r="I24" i="17"/>
  <c r="H24" i="17"/>
  <c r="G24" i="17"/>
  <c r="P23" i="17"/>
  <c r="O23" i="17"/>
  <c r="N23" i="17"/>
  <c r="M23" i="17"/>
  <c r="L23" i="17"/>
  <c r="K23" i="17"/>
  <c r="J23" i="17"/>
  <c r="I23" i="17"/>
  <c r="H23" i="17"/>
  <c r="G23" i="17"/>
  <c r="P22" i="17"/>
  <c r="O22" i="17"/>
  <c r="N22" i="17"/>
  <c r="M22" i="17"/>
  <c r="L22" i="17"/>
  <c r="K22" i="17"/>
  <c r="J22" i="17"/>
  <c r="I22" i="17"/>
  <c r="H22" i="17"/>
  <c r="G22" i="17"/>
  <c r="P21" i="17"/>
  <c r="O21" i="17"/>
  <c r="N21" i="17"/>
  <c r="M21" i="17"/>
  <c r="L21" i="17"/>
  <c r="K21" i="17"/>
  <c r="J21" i="17"/>
  <c r="I21" i="17"/>
  <c r="H21" i="17"/>
  <c r="G21" i="17"/>
  <c r="P20" i="17"/>
  <c r="O20" i="17"/>
  <c r="N20" i="17"/>
  <c r="M20" i="17"/>
  <c r="L20" i="17"/>
  <c r="K20" i="17"/>
  <c r="J20" i="17"/>
  <c r="I20" i="17"/>
  <c r="H20" i="17"/>
  <c r="G20" i="17"/>
  <c r="P19" i="17"/>
  <c r="O19" i="17"/>
  <c r="N19" i="17"/>
  <c r="M19" i="17"/>
  <c r="L19" i="17"/>
  <c r="K19" i="17"/>
  <c r="J19" i="17"/>
  <c r="I19" i="17"/>
  <c r="H19" i="17"/>
  <c r="G19" i="17"/>
  <c r="P18" i="17"/>
  <c r="O18" i="17"/>
  <c r="N18" i="17"/>
  <c r="M18" i="17"/>
  <c r="L18" i="17"/>
  <c r="K18" i="17"/>
  <c r="J18" i="17"/>
  <c r="I18" i="17"/>
  <c r="H18" i="17"/>
  <c r="G18" i="17"/>
  <c r="P17" i="17"/>
  <c r="O17" i="17"/>
  <c r="N17" i="17"/>
  <c r="M17" i="17"/>
  <c r="L17" i="17"/>
  <c r="K17" i="17"/>
  <c r="J17" i="17"/>
  <c r="I17" i="17"/>
  <c r="H17" i="17"/>
  <c r="G17" i="17"/>
  <c r="P16" i="17"/>
  <c r="O16" i="17"/>
  <c r="N16" i="17"/>
  <c r="M16" i="17"/>
  <c r="L16" i="17"/>
  <c r="K16" i="17"/>
  <c r="J16" i="17"/>
  <c r="I16" i="17"/>
  <c r="H16" i="17"/>
  <c r="G16" i="17"/>
  <c r="P15" i="17"/>
  <c r="O15" i="17"/>
  <c r="N15" i="17"/>
  <c r="M15" i="17"/>
  <c r="L15" i="17"/>
  <c r="K15" i="17"/>
  <c r="J15" i="17"/>
  <c r="I15" i="17"/>
  <c r="H15" i="17"/>
  <c r="G15" i="17"/>
  <c r="P14" i="17"/>
  <c r="O14" i="17"/>
  <c r="N14" i="17"/>
  <c r="M14" i="17"/>
  <c r="L14" i="17"/>
  <c r="K14" i="17"/>
  <c r="J14" i="17"/>
  <c r="I14" i="17"/>
  <c r="H14" i="17"/>
  <c r="G14" i="17"/>
  <c r="P13" i="17"/>
  <c r="O13" i="17"/>
  <c r="N13" i="17"/>
  <c r="M13" i="17"/>
  <c r="L13" i="17"/>
  <c r="K13" i="17"/>
  <c r="J13" i="17"/>
  <c r="I13" i="17"/>
  <c r="H13" i="17"/>
  <c r="G13" i="17"/>
  <c r="P12" i="17"/>
  <c r="O12" i="17"/>
  <c r="N12" i="17"/>
  <c r="M12" i="17"/>
  <c r="L12" i="17"/>
  <c r="K12" i="17"/>
  <c r="J12" i="17"/>
  <c r="I12" i="17"/>
  <c r="H12" i="17"/>
  <c r="G12" i="17"/>
  <c r="P11" i="17"/>
  <c r="O11" i="17"/>
  <c r="N11" i="17"/>
  <c r="M11" i="17"/>
  <c r="L11" i="17"/>
  <c r="K11" i="17"/>
  <c r="J11" i="17"/>
  <c r="I11" i="17"/>
  <c r="H11" i="17"/>
  <c r="G11" i="17"/>
  <c r="P10" i="17"/>
  <c r="O10" i="17"/>
  <c r="N10" i="17"/>
  <c r="M10" i="17"/>
  <c r="L10" i="17"/>
  <c r="K10" i="17"/>
  <c r="J10" i="17"/>
  <c r="I10" i="17"/>
  <c r="H10" i="17"/>
  <c r="G10" i="17"/>
  <c r="P9" i="17"/>
  <c r="O9" i="17"/>
  <c r="N9" i="17"/>
  <c r="M9" i="17"/>
  <c r="L9" i="17"/>
  <c r="K9" i="17"/>
  <c r="J9" i="17"/>
  <c r="I9" i="17"/>
  <c r="H9" i="17"/>
  <c r="G9" i="17"/>
  <c r="P8" i="17"/>
  <c r="O8" i="17"/>
  <c r="N8" i="17"/>
  <c r="M8" i="17"/>
  <c r="L8" i="17"/>
  <c r="K8" i="17"/>
  <c r="J8" i="17"/>
  <c r="I8" i="17"/>
  <c r="H8" i="17"/>
  <c r="G8" i="17"/>
  <c r="P7" i="17"/>
  <c r="O7" i="17"/>
  <c r="N7" i="17"/>
  <c r="M7" i="17"/>
  <c r="L7" i="17"/>
  <c r="K7" i="17"/>
  <c r="J7" i="17"/>
  <c r="I7" i="17"/>
  <c r="H7" i="17"/>
  <c r="G7" i="17"/>
  <c r="P6" i="17"/>
  <c r="O6" i="17"/>
  <c r="N6" i="17"/>
  <c r="M6" i="17"/>
  <c r="L6" i="17"/>
  <c r="K6" i="17"/>
  <c r="J6" i="17"/>
  <c r="I6" i="17"/>
  <c r="H6" i="17"/>
  <c r="G6" i="17"/>
  <c r="P5" i="17"/>
  <c r="AD14" i="9" s="1"/>
  <c r="O5" i="17"/>
  <c r="N5" i="17"/>
  <c r="M5" i="17"/>
  <c r="L5" i="17"/>
  <c r="K5" i="17"/>
  <c r="J5" i="17"/>
  <c r="I5" i="17"/>
  <c r="H5" i="17"/>
  <c r="G5" i="17"/>
  <c r="AB1" i="17" l="1"/>
  <c r="B5900" i="14"/>
  <c r="A5900" i="14"/>
  <c r="B5899" i="14"/>
  <c r="A5899" i="14"/>
  <c r="B5898" i="14"/>
  <c r="A5898" i="14"/>
  <c r="B5897" i="14"/>
  <c r="A5897" i="14"/>
  <c r="B5896" i="14"/>
  <c r="A5896" i="14"/>
  <c r="B5895" i="14"/>
  <c r="A5895" i="14"/>
  <c r="B5894" i="14"/>
  <c r="A5894" i="14"/>
  <c r="B5893" i="14"/>
  <c r="A5893" i="14"/>
  <c r="B5892" i="14"/>
  <c r="A5892" i="14"/>
  <c r="B5891" i="14"/>
  <c r="C5891" i="14" s="1"/>
  <c r="A5891" i="14"/>
  <c r="B5890" i="14"/>
  <c r="A5890" i="14"/>
  <c r="B5889" i="14"/>
  <c r="A5889" i="14"/>
  <c r="B5888" i="14"/>
  <c r="A5888" i="14"/>
  <c r="B5887" i="14"/>
  <c r="A5887" i="14"/>
  <c r="B5886" i="14"/>
  <c r="A5886" i="14"/>
  <c r="B5885" i="14"/>
  <c r="A5885" i="14"/>
  <c r="B5884" i="14"/>
  <c r="A5884" i="14"/>
  <c r="B5883" i="14"/>
  <c r="A5883" i="14"/>
  <c r="B5882" i="14"/>
  <c r="A5882" i="14"/>
  <c r="B5881" i="14"/>
  <c r="A5881" i="14"/>
  <c r="B5880" i="14"/>
  <c r="A5880" i="14"/>
  <c r="B5879" i="14"/>
  <c r="C5879" i="14" s="1"/>
  <c r="A5879" i="14"/>
  <c r="B5878" i="14"/>
  <c r="A5878" i="14"/>
  <c r="B5877" i="14"/>
  <c r="A5877" i="14"/>
  <c r="B5876" i="14"/>
  <c r="A5876" i="14"/>
  <c r="B5875" i="14"/>
  <c r="A5875" i="14"/>
  <c r="B5874" i="14"/>
  <c r="A5874" i="14"/>
  <c r="B5873" i="14"/>
  <c r="A5873" i="14"/>
  <c r="B5872" i="14"/>
  <c r="A5872" i="14"/>
  <c r="B5871" i="14"/>
  <c r="A5871" i="14"/>
  <c r="B5870" i="14"/>
  <c r="A5870" i="14"/>
  <c r="B5869" i="14"/>
  <c r="A5869" i="14"/>
  <c r="B5868" i="14"/>
  <c r="A5868" i="14"/>
  <c r="B5867" i="14"/>
  <c r="A5867" i="14"/>
  <c r="B5866" i="14"/>
  <c r="A5866" i="14"/>
  <c r="B5865" i="14"/>
  <c r="A5865" i="14"/>
  <c r="B5864" i="14"/>
  <c r="A5864" i="14"/>
  <c r="B5863" i="14"/>
  <c r="A5863" i="14"/>
  <c r="B5862" i="14"/>
  <c r="A5862" i="14"/>
  <c r="B5861" i="14"/>
  <c r="A5861" i="14"/>
  <c r="B5860" i="14"/>
  <c r="A5860" i="14"/>
  <c r="B5859" i="14"/>
  <c r="A5859" i="14"/>
  <c r="B5858" i="14"/>
  <c r="A5858" i="14"/>
  <c r="B5857" i="14"/>
  <c r="A5857" i="14"/>
  <c r="B5856" i="14"/>
  <c r="C5856" i="14" s="1"/>
  <c r="A5856" i="14"/>
  <c r="B5855" i="14"/>
  <c r="C5855" i="14" s="1"/>
  <c r="A5855" i="14"/>
  <c r="B5854" i="14"/>
  <c r="A5854" i="14"/>
  <c r="B5853" i="14"/>
  <c r="A5853" i="14"/>
  <c r="B5852" i="14"/>
  <c r="A5852" i="14"/>
  <c r="B5851" i="14"/>
  <c r="A5851" i="14"/>
  <c r="B5850" i="14"/>
  <c r="A5850" i="14"/>
  <c r="B5849" i="14"/>
  <c r="A5849" i="14"/>
  <c r="B5848" i="14"/>
  <c r="C5848" i="14" s="1"/>
  <c r="A5848" i="14"/>
  <c r="B5847" i="14"/>
  <c r="A5847" i="14"/>
  <c r="B5846" i="14"/>
  <c r="A5846" i="14"/>
  <c r="B5845" i="14"/>
  <c r="A5845" i="14"/>
  <c r="B5844" i="14"/>
  <c r="A5844" i="14"/>
  <c r="B5843" i="14"/>
  <c r="A5843" i="14"/>
  <c r="B5842" i="14"/>
  <c r="A5842" i="14"/>
  <c r="B5841" i="14"/>
  <c r="A5841" i="14"/>
  <c r="B5840" i="14"/>
  <c r="A5840" i="14"/>
  <c r="B5839" i="14"/>
  <c r="C5839" i="14" s="1"/>
  <c r="A5839" i="14"/>
  <c r="B5838" i="14"/>
  <c r="A5838" i="14"/>
  <c r="B5837" i="14"/>
  <c r="A5837" i="14"/>
  <c r="B5836" i="14"/>
  <c r="A5836" i="14"/>
  <c r="B5835" i="14"/>
  <c r="A5835" i="14"/>
  <c r="B5834" i="14"/>
  <c r="A5834" i="14"/>
  <c r="B5833" i="14"/>
  <c r="A5833" i="14"/>
  <c r="B5832" i="14"/>
  <c r="A5832" i="14"/>
  <c r="C5831" i="14"/>
  <c r="B5831" i="14"/>
  <c r="A5831" i="14"/>
  <c r="B5830" i="14"/>
  <c r="A5830" i="14"/>
  <c r="B5829" i="14"/>
  <c r="A5829" i="14"/>
  <c r="B5828" i="14"/>
  <c r="C5828" i="14" s="1"/>
  <c r="A5828" i="14"/>
  <c r="B5827" i="14"/>
  <c r="A5827" i="14"/>
  <c r="B5826" i="14"/>
  <c r="A5826" i="14"/>
  <c r="B5825" i="14"/>
  <c r="A5825" i="14"/>
  <c r="B5824" i="14"/>
  <c r="A5824" i="14"/>
  <c r="B5823" i="14"/>
  <c r="A5823" i="14"/>
  <c r="B5822" i="14"/>
  <c r="C5822" i="14" s="1"/>
  <c r="A5822" i="14"/>
  <c r="B5821" i="14"/>
  <c r="A5821" i="14"/>
  <c r="B5820" i="14"/>
  <c r="A5820" i="14"/>
  <c r="B5819" i="14"/>
  <c r="C5819" i="14" s="1"/>
  <c r="A5819" i="14"/>
  <c r="B5818" i="14"/>
  <c r="A5818" i="14"/>
  <c r="B5817" i="14"/>
  <c r="A5817" i="14"/>
  <c r="B5816" i="14"/>
  <c r="A5816" i="14"/>
  <c r="B5815" i="14"/>
  <c r="A5815" i="14"/>
  <c r="B5814" i="14"/>
  <c r="A5814" i="14"/>
  <c r="B5813" i="14"/>
  <c r="A5813" i="14"/>
  <c r="B5812" i="14"/>
  <c r="A5812" i="14"/>
  <c r="B5811" i="14"/>
  <c r="A5811" i="14"/>
  <c r="B5810" i="14"/>
  <c r="C5810" i="14" s="1"/>
  <c r="A5810" i="14"/>
  <c r="B5809" i="14"/>
  <c r="A5809" i="14"/>
  <c r="B5808" i="14"/>
  <c r="A5808" i="14"/>
  <c r="B5807" i="14"/>
  <c r="A5807" i="14"/>
  <c r="B5806" i="14"/>
  <c r="A5806" i="14"/>
  <c r="B5805" i="14"/>
  <c r="A5805" i="14"/>
  <c r="B5804" i="14"/>
  <c r="A5804" i="14"/>
  <c r="B5803" i="14"/>
  <c r="A5803" i="14"/>
  <c r="B5802" i="14"/>
  <c r="A5802" i="14"/>
  <c r="B5801" i="14"/>
  <c r="A5801" i="14"/>
  <c r="B5800" i="14"/>
  <c r="A5800" i="14"/>
  <c r="B5799" i="14"/>
  <c r="C5799" i="14" s="1"/>
  <c r="A5799" i="14"/>
  <c r="B5798" i="14"/>
  <c r="A5798" i="14"/>
  <c r="B5797" i="14"/>
  <c r="A5797" i="14"/>
  <c r="B5796" i="14"/>
  <c r="A5796" i="14"/>
  <c r="B5795" i="14"/>
  <c r="A5795" i="14"/>
  <c r="B5794" i="14"/>
  <c r="A5794" i="14"/>
  <c r="B5793" i="14"/>
  <c r="A5793" i="14"/>
  <c r="B5792" i="14"/>
  <c r="A5792" i="14"/>
  <c r="B5791" i="14"/>
  <c r="A5791" i="14"/>
  <c r="B5790" i="14"/>
  <c r="C5790" i="14" s="1"/>
  <c r="A5790" i="14"/>
  <c r="B5789" i="14"/>
  <c r="A5789" i="14"/>
  <c r="B5788" i="14"/>
  <c r="A5788" i="14"/>
  <c r="B5787" i="14"/>
  <c r="A5787" i="14"/>
  <c r="B5786" i="14"/>
  <c r="A5786" i="14"/>
  <c r="B5785" i="14"/>
  <c r="A5785" i="14"/>
  <c r="C5784" i="14"/>
  <c r="B5784" i="14"/>
  <c r="A5784" i="14"/>
  <c r="B5783" i="14"/>
  <c r="A5783" i="14"/>
  <c r="B5782" i="14"/>
  <c r="A5782" i="14"/>
  <c r="B5781" i="14"/>
  <c r="A5781" i="14"/>
  <c r="B5780" i="14"/>
  <c r="A5780" i="14"/>
  <c r="B5779" i="14"/>
  <c r="A5779" i="14"/>
  <c r="B5778" i="14"/>
  <c r="A5778" i="14"/>
  <c r="B5777" i="14"/>
  <c r="A5777" i="14"/>
  <c r="B5776" i="14"/>
  <c r="A5776" i="14"/>
  <c r="B5775" i="14"/>
  <c r="C5775" i="14" s="1"/>
  <c r="A5775" i="14"/>
  <c r="B5774" i="14"/>
  <c r="A5774" i="14"/>
  <c r="B5773" i="14"/>
  <c r="A5773" i="14"/>
  <c r="B5772" i="14"/>
  <c r="A5772" i="14"/>
  <c r="B5771" i="14"/>
  <c r="A5771" i="14"/>
  <c r="B5770" i="14"/>
  <c r="A5770" i="14"/>
  <c r="B5769" i="14"/>
  <c r="A5769" i="14"/>
  <c r="B5768" i="14"/>
  <c r="A5768" i="14"/>
  <c r="B5767" i="14"/>
  <c r="A5767" i="14"/>
  <c r="B5766" i="14"/>
  <c r="A5766" i="14"/>
  <c r="B5765" i="14"/>
  <c r="A5765" i="14"/>
  <c r="C5764" i="14"/>
  <c r="B5764" i="14"/>
  <c r="A5764" i="14"/>
  <c r="B5763" i="14"/>
  <c r="A5763" i="14"/>
  <c r="B5762" i="14"/>
  <c r="A5762" i="14"/>
  <c r="B5761" i="14"/>
  <c r="A5761" i="14"/>
  <c r="B5760" i="14"/>
  <c r="A5760" i="14"/>
  <c r="B5759" i="14"/>
  <c r="A5759" i="14"/>
  <c r="B5758" i="14"/>
  <c r="A5758" i="14"/>
  <c r="B5757" i="14"/>
  <c r="A5757" i="14"/>
  <c r="B5756" i="14"/>
  <c r="A5756" i="14"/>
  <c r="B5755" i="14"/>
  <c r="C5755" i="14" s="1"/>
  <c r="A5755" i="14"/>
  <c r="B5754" i="14"/>
  <c r="A5754" i="14"/>
  <c r="B5753" i="14"/>
  <c r="A5753" i="14"/>
  <c r="C5752" i="14"/>
  <c r="B5752" i="14"/>
  <c r="A5752" i="14"/>
  <c r="B5751" i="14"/>
  <c r="A5751" i="14"/>
  <c r="B5750" i="14"/>
  <c r="A5750" i="14"/>
  <c r="B5749" i="14"/>
  <c r="A5749" i="14"/>
  <c r="B5748" i="14"/>
  <c r="A5748" i="14"/>
  <c r="B5747" i="14"/>
  <c r="A5747" i="14"/>
  <c r="B5746" i="14"/>
  <c r="C5746" i="14" s="1"/>
  <c r="A5746" i="14"/>
  <c r="B5745" i="14"/>
  <c r="A5745" i="14"/>
  <c r="B5744" i="14"/>
  <c r="A5744" i="14"/>
  <c r="C5743" i="14"/>
  <c r="B5743" i="14"/>
  <c r="A5743" i="14"/>
  <c r="B5742" i="14"/>
  <c r="A5742" i="14"/>
  <c r="B5741" i="14"/>
  <c r="A5741" i="14"/>
  <c r="B5740" i="14"/>
  <c r="A5740" i="14"/>
  <c r="B5739" i="14"/>
  <c r="A5739" i="14"/>
  <c r="B5738" i="14"/>
  <c r="A5738" i="14"/>
  <c r="B5737" i="14"/>
  <c r="A5737" i="14"/>
  <c r="B5736" i="14"/>
  <c r="A5736" i="14"/>
  <c r="B5735" i="14"/>
  <c r="C5735" i="14" s="1"/>
  <c r="A5735" i="14"/>
  <c r="B5734" i="14"/>
  <c r="A5734" i="14"/>
  <c r="B5733" i="14"/>
  <c r="A5733" i="14"/>
  <c r="C5732" i="14"/>
  <c r="B5732" i="14"/>
  <c r="A5732" i="14"/>
  <c r="B5731" i="14"/>
  <c r="A5731" i="14"/>
  <c r="B5730" i="14"/>
  <c r="A5730" i="14"/>
  <c r="B5729" i="14"/>
  <c r="A5729" i="14"/>
  <c r="B5728" i="14"/>
  <c r="A5728" i="14"/>
  <c r="B5727" i="14"/>
  <c r="A5727" i="14"/>
  <c r="B5726" i="14"/>
  <c r="A5726" i="14"/>
  <c r="B5725" i="14"/>
  <c r="A5725" i="14"/>
  <c r="B5724" i="14"/>
  <c r="C5724" i="14" s="1"/>
  <c r="A5724" i="14"/>
  <c r="B5723" i="14"/>
  <c r="A5723" i="14"/>
  <c r="B5722" i="14"/>
  <c r="A5722" i="14"/>
  <c r="B5721" i="14"/>
  <c r="A5721" i="14"/>
  <c r="B5720" i="14"/>
  <c r="A5720" i="14"/>
  <c r="B5719" i="14"/>
  <c r="A5719" i="14"/>
  <c r="B5718" i="14"/>
  <c r="C5718" i="14" s="1"/>
  <c r="A5718" i="14"/>
  <c r="B5717" i="14"/>
  <c r="A5717" i="14"/>
  <c r="C5716" i="14"/>
  <c r="B5716" i="14"/>
  <c r="A5716" i="14"/>
  <c r="B5715" i="14"/>
  <c r="A5715" i="14"/>
  <c r="B5714" i="14"/>
  <c r="A5714" i="14"/>
  <c r="B5713" i="14"/>
  <c r="A5713" i="14"/>
  <c r="B5712" i="14"/>
  <c r="C5712" i="14" s="1"/>
  <c r="A5712" i="14"/>
  <c r="B5711" i="14"/>
  <c r="A5711" i="14"/>
  <c r="B5710" i="14"/>
  <c r="A5710" i="14"/>
  <c r="B5709" i="14"/>
  <c r="A5709" i="14"/>
  <c r="B5708" i="14"/>
  <c r="A5708" i="14"/>
  <c r="B5707" i="14"/>
  <c r="A5707" i="14"/>
  <c r="B5706" i="14"/>
  <c r="A5706" i="14"/>
  <c r="B5705" i="14"/>
  <c r="A5705" i="14"/>
  <c r="B5704" i="14"/>
  <c r="C5704" i="14" s="1"/>
  <c r="A5704" i="14"/>
  <c r="B5703" i="14"/>
  <c r="A5703" i="14"/>
  <c r="C5702" i="14"/>
  <c r="B5702" i="14"/>
  <c r="A5702" i="14"/>
  <c r="B5701" i="14"/>
  <c r="A5701" i="14"/>
  <c r="B5700" i="14"/>
  <c r="A5700" i="14"/>
  <c r="B5699" i="14"/>
  <c r="C5699" i="14" s="1"/>
  <c r="A5699" i="14"/>
  <c r="B5698" i="14"/>
  <c r="A5698" i="14"/>
  <c r="B5697" i="14"/>
  <c r="A5697" i="14"/>
  <c r="B5696" i="14"/>
  <c r="A5696" i="14"/>
  <c r="B5695" i="14"/>
  <c r="C5695" i="14" s="1"/>
  <c r="A5695" i="14"/>
  <c r="B5694" i="14"/>
  <c r="A5694" i="14"/>
  <c r="B5693" i="14"/>
  <c r="A5693" i="14"/>
  <c r="B5692" i="14"/>
  <c r="C5692" i="14" s="1"/>
  <c r="A5692" i="14"/>
  <c r="B5691" i="14"/>
  <c r="A5691" i="14"/>
  <c r="B5690" i="14"/>
  <c r="A5690" i="14"/>
  <c r="B5689" i="14"/>
  <c r="A5689" i="14"/>
  <c r="C5688" i="14"/>
  <c r="B5688" i="14"/>
  <c r="A5688" i="14"/>
  <c r="B5687" i="14"/>
  <c r="A5687" i="14"/>
  <c r="B5686" i="14"/>
  <c r="A5686" i="14"/>
  <c r="B5685" i="14"/>
  <c r="A5685" i="14"/>
  <c r="B5684" i="14"/>
  <c r="C5684" i="14" s="1"/>
  <c r="A5684" i="14"/>
  <c r="B5683" i="14"/>
  <c r="A5683" i="14"/>
  <c r="B5682" i="14"/>
  <c r="A5682" i="14"/>
  <c r="B5681" i="14"/>
  <c r="A5681" i="14"/>
  <c r="B5680" i="14"/>
  <c r="A5680" i="14"/>
  <c r="B5679" i="14"/>
  <c r="A5679" i="14"/>
  <c r="B5678" i="14"/>
  <c r="A5678" i="14"/>
  <c r="B5677" i="14"/>
  <c r="A5677" i="14"/>
  <c r="B5676" i="14"/>
  <c r="C5676" i="14" s="1"/>
  <c r="A5676" i="14"/>
  <c r="B5675" i="14"/>
  <c r="A5675" i="14"/>
  <c r="B5674" i="14"/>
  <c r="A5674" i="14"/>
  <c r="B5673" i="14"/>
  <c r="A5673" i="14"/>
  <c r="C5672" i="14"/>
  <c r="B5672" i="14"/>
  <c r="A5672" i="14"/>
  <c r="B5671" i="14"/>
  <c r="A5671" i="14"/>
  <c r="B5670" i="14"/>
  <c r="A5670" i="14"/>
  <c r="B5669" i="14"/>
  <c r="A5669" i="14"/>
  <c r="B5668" i="14"/>
  <c r="C5668" i="14" s="1"/>
  <c r="A5668" i="14"/>
  <c r="B5667" i="14"/>
  <c r="A5667" i="14"/>
  <c r="B5666" i="14"/>
  <c r="A5666" i="14"/>
  <c r="B5665" i="14"/>
  <c r="A5665" i="14"/>
  <c r="B5664" i="14"/>
  <c r="A5664" i="14"/>
  <c r="B5663" i="14"/>
  <c r="A5663" i="14"/>
  <c r="B5662" i="14"/>
  <c r="A5662" i="14"/>
  <c r="B5661" i="14"/>
  <c r="A5661" i="14"/>
  <c r="B5660" i="14"/>
  <c r="C5660" i="14" s="1"/>
  <c r="A5660" i="14"/>
  <c r="B5659" i="14"/>
  <c r="A5659" i="14"/>
  <c r="B5658" i="14"/>
  <c r="A5658" i="14"/>
  <c r="B5657" i="14"/>
  <c r="A5657" i="14"/>
  <c r="C5656" i="14"/>
  <c r="B5656" i="14"/>
  <c r="A5656" i="14"/>
  <c r="B5655" i="14"/>
  <c r="A5655" i="14"/>
  <c r="B5654" i="14"/>
  <c r="A5654" i="14"/>
  <c r="B5653" i="14"/>
  <c r="A5653" i="14"/>
  <c r="B5652" i="14"/>
  <c r="C5652" i="14" s="1"/>
  <c r="A5652" i="14"/>
  <c r="B5651" i="14"/>
  <c r="A5651" i="14"/>
  <c r="B5650" i="14"/>
  <c r="A5650" i="14"/>
  <c r="B5649" i="14"/>
  <c r="A5649" i="14"/>
  <c r="B5648" i="14"/>
  <c r="A5648" i="14"/>
  <c r="B5647" i="14"/>
  <c r="A5647" i="14"/>
  <c r="B5646" i="14"/>
  <c r="A5646" i="14"/>
  <c r="B5645" i="14"/>
  <c r="A5645" i="14"/>
  <c r="B5644" i="14"/>
  <c r="A5644" i="14"/>
  <c r="B5643" i="14"/>
  <c r="A5643" i="14"/>
  <c r="B5642" i="14"/>
  <c r="A5642" i="14"/>
  <c r="B5641" i="14"/>
  <c r="A5641" i="14"/>
  <c r="B5640" i="14"/>
  <c r="C5640" i="14" s="1"/>
  <c r="A5640" i="14"/>
  <c r="B5639" i="14"/>
  <c r="A5639" i="14"/>
  <c r="B5638" i="14"/>
  <c r="A5638" i="14"/>
  <c r="B5637" i="14"/>
  <c r="A5637" i="14"/>
  <c r="C5636" i="14"/>
  <c r="B5636" i="14"/>
  <c r="A5636" i="14"/>
  <c r="B5635" i="14"/>
  <c r="A5635" i="14"/>
  <c r="B5634" i="14"/>
  <c r="A5634" i="14"/>
  <c r="B5633" i="14"/>
  <c r="A5633" i="14"/>
  <c r="B5632" i="14"/>
  <c r="C5632" i="14" s="1"/>
  <c r="A5632" i="14"/>
  <c r="B5631" i="14"/>
  <c r="A5631" i="14"/>
  <c r="B5630" i="14"/>
  <c r="A5630" i="14"/>
  <c r="B5629" i="14"/>
  <c r="A5629" i="14"/>
  <c r="B5628" i="14"/>
  <c r="A5628" i="14"/>
  <c r="B5627" i="14"/>
  <c r="A5627" i="14"/>
  <c r="B5626" i="14"/>
  <c r="A5626" i="14"/>
  <c r="B5625" i="14"/>
  <c r="A5625" i="14"/>
  <c r="B5624" i="14"/>
  <c r="C5624" i="14" s="1"/>
  <c r="A5624" i="14"/>
  <c r="B5623" i="14"/>
  <c r="A5623" i="14"/>
  <c r="B5622" i="14"/>
  <c r="A5622" i="14"/>
  <c r="B5621" i="14"/>
  <c r="A5621" i="14"/>
  <c r="C5620" i="14"/>
  <c r="B5620" i="14"/>
  <c r="A5620" i="14"/>
  <c r="B5619" i="14"/>
  <c r="A5619" i="14"/>
  <c r="B5618" i="14"/>
  <c r="A5618" i="14"/>
  <c r="B5617" i="14"/>
  <c r="A5617" i="14"/>
  <c r="B5616" i="14"/>
  <c r="C5616" i="14" s="1"/>
  <c r="A5616" i="14"/>
  <c r="B5615" i="14"/>
  <c r="A5615" i="14"/>
  <c r="B5614" i="14"/>
  <c r="A5614" i="14"/>
  <c r="B5613" i="14"/>
  <c r="A5613" i="14"/>
  <c r="B5612" i="14"/>
  <c r="A5612" i="14"/>
  <c r="B5611" i="14"/>
  <c r="A5611" i="14"/>
  <c r="B5610" i="14"/>
  <c r="A5610" i="14"/>
  <c r="B5609" i="14"/>
  <c r="A5609" i="14"/>
  <c r="B5608" i="14"/>
  <c r="C5608" i="14" s="1"/>
  <c r="A5608" i="14"/>
  <c r="B5607" i="14"/>
  <c r="A5607" i="14"/>
  <c r="B5606" i="14"/>
  <c r="A5606" i="14"/>
  <c r="B5605" i="14"/>
  <c r="A5605" i="14"/>
  <c r="C5604" i="14"/>
  <c r="B5604" i="14"/>
  <c r="A5604" i="14"/>
  <c r="B5603" i="14"/>
  <c r="A5603" i="14"/>
  <c r="B5602" i="14"/>
  <c r="A5602" i="14"/>
  <c r="B5601" i="14"/>
  <c r="A5601" i="14"/>
  <c r="B5600" i="14"/>
  <c r="C5600" i="14" s="1"/>
  <c r="A5600" i="14"/>
  <c r="B5599" i="14"/>
  <c r="A5599" i="14"/>
  <c r="B5598" i="14"/>
  <c r="A5598" i="14"/>
  <c r="B5597" i="14"/>
  <c r="A5597" i="14"/>
  <c r="B5596" i="14"/>
  <c r="A5596" i="14"/>
  <c r="B5595" i="14"/>
  <c r="A5595" i="14"/>
  <c r="B5594" i="14"/>
  <c r="A5594" i="14"/>
  <c r="B5593" i="14"/>
  <c r="A5593" i="14"/>
  <c r="B5592" i="14"/>
  <c r="C5592" i="14" s="1"/>
  <c r="A5592" i="14"/>
  <c r="B5591" i="14"/>
  <c r="A5591" i="14"/>
  <c r="B5590" i="14"/>
  <c r="A5590" i="14"/>
  <c r="B5589" i="14"/>
  <c r="A5589" i="14"/>
  <c r="C5588" i="14"/>
  <c r="B5588" i="14"/>
  <c r="A5588" i="14"/>
  <c r="B5587" i="14"/>
  <c r="A5587" i="14"/>
  <c r="B5586" i="14"/>
  <c r="A5586" i="14"/>
  <c r="B5585" i="14"/>
  <c r="A5585" i="14"/>
  <c r="B5584" i="14"/>
  <c r="C5584" i="14" s="1"/>
  <c r="A5584" i="14"/>
  <c r="B5583" i="14"/>
  <c r="A5583" i="14"/>
  <c r="B5582" i="14"/>
  <c r="A5582" i="14"/>
  <c r="B5581" i="14"/>
  <c r="A5581" i="14"/>
  <c r="B5580" i="14"/>
  <c r="A5580" i="14"/>
  <c r="B5579" i="14"/>
  <c r="A5579" i="14"/>
  <c r="B5578" i="14"/>
  <c r="A5578" i="14"/>
  <c r="B5577" i="14"/>
  <c r="A5577" i="14"/>
  <c r="B5576" i="14"/>
  <c r="A5576" i="14"/>
  <c r="B5575" i="14"/>
  <c r="A5575" i="14"/>
  <c r="B5574" i="14"/>
  <c r="A5574" i="14"/>
  <c r="B5573" i="14"/>
  <c r="A5573" i="14"/>
  <c r="B5572" i="14"/>
  <c r="C5572" i="14" s="1"/>
  <c r="A5572" i="14"/>
  <c r="B5571" i="14"/>
  <c r="A5571" i="14"/>
  <c r="B5570" i="14"/>
  <c r="A5570" i="14"/>
  <c r="B5569" i="14"/>
  <c r="A5569" i="14"/>
  <c r="C5568" i="14"/>
  <c r="B5568" i="14"/>
  <c r="A5568" i="14"/>
  <c r="B5567" i="14"/>
  <c r="A5567" i="14"/>
  <c r="B5566" i="14"/>
  <c r="A5566" i="14"/>
  <c r="B5565" i="14"/>
  <c r="A5565" i="14"/>
  <c r="B5564" i="14"/>
  <c r="C5564" i="14" s="1"/>
  <c r="A5564" i="14"/>
  <c r="B5563" i="14"/>
  <c r="A5563" i="14"/>
  <c r="B5562" i="14"/>
  <c r="A5562" i="14"/>
  <c r="B5561" i="14"/>
  <c r="A5561" i="14"/>
  <c r="B5560" i="14"/>
  <c r="A5560" i="14"/>
  <c r="B5559" i="14"/>
  <c r="A5559" i="14"/>
  <c r="B5558" i="14"/>
  <c r="A5558" i="14"/>
  <c r="B5557" i="14"/>
  <c r="A5557" i="14"/>
  <c r="B5556" i="14"/>
  <c r="A5556" i="14"/>
  <c r="B5555" i="14"/>
  <c r="A5555" i="14"/>
  <c r="B5554" i="14"/>
  <c r="C5554" i="14" s="1"/>
  <c r="A5554" i="14"/>
  <c r="B5553" i="14"/>
  <c r="A5553" i="14"/>
  <c r="B5552" i="14"/>
  <c r="A5552" i="14"/>
  <c r="B5551" i="14"/>
  <c r="A5551" i="14"/>
  <c r="C5550" i="14"/>
  <c r="B5550" i="14"/>
  <c r="A5550" i="14"/>
  <c r="B5549" i="14"/>
  <c r="A5549" i="14"/>
  <c r="B5548" i="14"/>
  <c r="A5548" i="14"/>
  <c r="B5547" i="14"/>
  <c r="A5547" i="14"/>
  <c r="B5546" i="14"/>
  <c r="C5546" i="14" s="1"/>
  <c r="A5546" i="14"/>
  <c r="B5545" i="14"/>
  <c r="A5545" i="14"/>
  <c r="B5544" i="14"/>
  <c r="A5544" i="14"/>
  <c r="B5543" i="14"/>
  <c r="A5543" i="14"/>
  <c r="B5542" i="14"/>
  <c r="A5542" i="14"/>
  <c r="B5541" i="14"/>
  <c r="A5541" i="14"/>
  <c r="B5540" i="14"/>
  <c r="A5540" i="14"/>
  <c r="B5539" i="14"/>
  <c r="A5539" i="14"/>
  <c r="B5538" i="14"/>
  <c r="A5538" i="14"/>
  <c r="B5537" i="14"/>
  <c r="A5537" i="14"/>
  <c r="B5536" i="14"/>
  <c r="A5536" i="14"/>
  <c r="B5535" i="14"/>
  <c r="A5535" i="14"/>
  <c r="B5534" i="14"/>
  <c r="C5534" i="14" s="1"/>
  <c r="A5534" i="14"/>
  <c r="B5533" i="14"/>
  <c r="A5533" i="14"/>
  <c r="B5532" i="14"/>
  <c r="A5532" i="14"/>
  <c r="B5531" i="14"/>
  <c r="A5531" i="14"/>
  <c r="C5530" i="14"/>
  <c r="B5530" i="14"/>
  <c r="A5530" i="14"/>
  <c r="B5529" i="14"/>
  <c r="A5529" i="14"/>
  <c r="B5528" i="14"/>
  <c r="A5528" i="14"/>
  <c r="B5527" i="14"/>
  <c r="A5527" i="14"/>
  <c r="B5526" i="14"/>
  <c r="C5526" i="14" s="1"/>
  <c r="A5526" i="14"/>
  <c r="B5525" i="14"/>
  <c r="A5525" i="14"/>
  <c r="B5524" i="14"/>
  <c r="A5524" i="14"/>
  <c r="B5523" i="14"/>
  <c r="A5523" i="14"/>
  <c r="B5522" i="14"/>
  <c r="A5522" i="14"/>
  <c r="B5521" i="14"/>
  <c r="A5521" i="14"/>
  <c r="B5520" i="14"/>
  <c r="A5520" i="14"/>
  <c r="B5519" i="14"/>
  <c r="A5519" i="14"/>
  <c r="B5518" i="14"/>
  <c r="C5518" i="14" s="1"/>
  <c r="A5518" i="14"/>
  <c r="B5517" i="14"/>
  <c r="A5517" i="14"/>
  <c r="B5516" i="14"/>
  <c r="A5516" i="14"/>
  <c r="B5515" i="14"/>
  <c r="A5515" i="14"/>
  <c r="C5514" i="14"/>
  <c r="B5514" i="14"/>
  <c r="A5514" i="14"/>
  <c r="B5513" i="14"/>
  <c r="A5513" i="14"/>
  <c r="B5512" i="14"/>
  <c r="A5512" i="14"/>
  <c r="B5511" i="14"/>
  <c r="A5511" i="14"/>
  <c r="B5510" i="14"/>
  <c r="C5510" i="14" s="1"/>
  <c r="A5510" i="14"/>
  <c r="B5509" i="14"/>
  <c r="A5509" i="14"/>
  <c r="B5508" i="14"/>
  <c r="A5508" i="14"/>
  <c r="B5507" i="14"/>
  <c r="A5507" i="14"/>
  <c r="B5506" i="14"/>
  <c r="A5506" i="14"/>
  <c r="B5505" i="14"/>
  <c r="A5505" i="14"/>
  <c r="B5504" i="14"/>
  <c r="A5504" i="14"/>
  <c r="B5503" i="14"/>
  <c r="A5503" i="14"/>
  <c r="B5502" i="14"/>
  <c r="A5502" i="14"/>
  <c r="B5501" i="14"/>
  <c r="A5501" i="14"/>
  <c r="B5500" i="14"/>
  <c r="A5500" i="14"/>
  <c r="B5499" i="14"/>
  <c r="A5499" i="14"/>
  <c r="B5498" i="14"/>
  <c r="C5498" i="14" s="1"/>
  <c r="A5498" i="14"/>
  <c r="B5497" i="14"/>
  <c r="A5497" i="14"/>
  <c r="B5496" i="14"/>
  <c r="A5496" i="14"/>
  <c r="B5495" i="14"/>
  <c r="A5495" i="14"/>
  <c r="C5494" i="14"/>
  <c r="B5494" i="14"/>
  <c r="A5494" i="14"/>
  <c r="B5493" i="14"/>
  <c r="A5493" i="14"/>
  <c r="B5492" i="14"/>
  <c r="A5492" i="14"/>
  <c r="B5491" i="14"/>
  <c r="A5491" i="14"/>
  <c r="B5490" i="14"/>
  <c r="C5490" i="14" s="1"/>
  <c r="A5490" i="14"/>
  <c r="B5489" i="14"/>
  <c r="A5489" i="14"/>
  <c r="B5488" i="14"/>
  <c r="A5488" i="14"/>
  <c r="B5487" i="14"/>
  <c r="A5487" i="14"/>
  <c r="B5486" i="14"/>
  <c r="A5486" i="14"/>
  <c r="B5485" i="14"/>
  <c r="A5485" i="14"/>
  <c r="B5484" i="14"/>
  <c r="A5484" i="14"/>
  <c r="B5483" i="14"/>
  <c r="A5483" i="14"/>
  <c r="B5482" i="14"/>
  <c r="C5482" i="14" s="1"/>
  <c r="A5482" i="14"/>
  <c r="B5481" i="14"/>
  <c r="A5481" i="14"/>
  <c r="B5480" i="14"/>
  <c r="A5480" i="14"/>
  <c r="B5479" i="14"/>
  <c r="A5479" i="14"/>
  <c r="C5478" i="14"/>
  <c r="B5478" i="14"/>
  <c r="A5478" i="14"/>
  <c r="B5477" i="14"/>
  <c r="A5477" i="14"/>
  <c r="B5476" i="14"/>
  <c r="A5476" i="14"/>
  <c r="B5475" i="14"/>
  <c r="A5475" i="14"/>
  <c r="B5474" i="14"/>
  <c r="A5474" i="14"/>
  <c r="B5473" i="14"/>
  <c r="A5473" i="14"/>
  <c r="B5472" i="14"/>
  <c r="A5472" i="14"/>
  <c r="B5471" i="14"/>
  <c r="A5471" i="14"/>
  <c r="B5470" i="14"/>
  <c r="C5470" i="14" s="1"/>
  <c r="A5470" i="14"/>
  <c r="B5469" i="14"/>
  <c r="A5469" i="14"/>
  <c r="B5468" i="14"/>
  <c r="A5468" i="14"/>
  <c r="B5467" i="14"/>
  <c r="A5467" i="14"/>
  <c r="B5466" i="14"/>
  <c r="A5466" i="14"/>
  <c r="B5465" i="14"/>
  <c r="A5465" i="14"/>
  <c r="B5464" i="14"/>
  <c r="A5464" i="14"/>
  <c r="B5463" i="14"/>
  <c r="A5463" i="14"/>
  <c r="B5462" i="14"/>
  <c r="C5462" i="14" s="1"/>
  <c r="A5462" i="14"/>
  <c r="B5461" i="14"/>
  <c r="A5461" i="14"/>
  <c r="B5460" i="14"/>
  <c r="A5460" i="14"/>
  <c r="B5459" i="14"/>
  <c r="A5459" i="14"/>
  <c r="C5458" i="14"/>
  <c r="B5458" i="14"/>
  <c r="A5458" i="14"/>
  <c r="B5457" i="14"/>
  <c r="A5457" i="14"/>
  <c r="B5456" i="14"/>
  <c r="A5456" i="14"/>
  <c r="B5455" i="14"/>
  <c r="A5455" i="14"/>
  <c r="B5454" i="14"/>
  <c r="C5454" i="14" s="1"/>
  <c r="A5454" i="14"/>
  <c r="B5453" i="14"/>
  <c r="A5453" i="14"/>
  <c r="B5452" i="14"/>
  <c r="A5452" i="14"/>
  <c r="B5451" i="14"/>
  <c r="A5451" i="14"/>
  <c r="B5450" i="14"/>
  <c r="A5450" i="14"/>
  <c r="B5449" i="14"/>
  <c r="A5449" i="14"/>
  <c r="B5448" i="14"/>
  <c r="A5448" i="14"/>
  <c r="B5447" i="14"/>
  <c r="A5447" i="14"/>
  <c r="B5446" i="14"/>
  <c r="C5446" i="14" s="1"/>
  <c r="A5446" i="14"/>
  <c r="B5445" i="14"/>
  <c r="A5445" i="14"/>
  <c r="B5444" i="14"/>
  <c r="A5444" i="14"/>
  <c r="B5443" i="14"/>
  <c r="A5443" i="14"/>
  <c r="B5442" i="14"/>
  <c r="A5442" i="14"/>
  <c r="B5441" i="14"/>
  <c r="A5441" i="14"/>
  <c r="B5440" i="14"/>
  <c r="A5440" i="14"/>
  <c r="B5439" i="14"/>
  <c r="A5439" i="14"/>
  <c r="C5438" i="14"/>
  <c r="B5438" i="14"/>
  <c r="A5438" i="14"/>
  <c r="B5437" i="14"/>
  <c r="A5437" i="14"/>
  <c r="B5436" i="14"/>
  <c r="A5436" i="14"/>
  <c r="B5435" i="14"/>
  <c r="A5435" i="14"/>
  <c r="B5434" i="14"/>
  <c r="C5434" i="14" s="1"/>
  <c r="A5434" i="14"/>
  <c r="B5433" i="14"/>
  <c r="A5433" i="14"/>
  <c r="B5432" i="14"/>
  <c r="A5432" i="14"/>
  <c r="B5431" i="14"/>
  <c r="A5431" i="14"/>
  <c r="B5430" i="14"/>
  <c r="A5430" i="14"/>
  <c r="B5429" i="14"/>
  <c r="A5429" i="14"/>
  <c r="B5428" i="14"/>
  <c r="A5428" i="14"/>
  <c r="B5427" i="14"/>
  <c r="A5427" i="14"/>
  <c r="B5426" i="14"/>
  <c r="C5426" i="14" s="1"/>
  <c r="A5426" i="14"/>
  <c r="B5425" i="14"/>
  <c r="A5425" i="14"/>
  <c r="B5424" i="14"/>
  <c r="A5424" i="14"/>
  <c r="B5423" i="14"/>
  <c r="A5423" i="14"/>
  <c r="C5422" i="14"/>
  <c r="B5422" i="14"/>
  <c r="A5422" i="14"/>
  <c r="B5421" i="14"/>
  <c r="A5421" i="14"/>
  <c r="B5420" i="14"/>
  <c r="A5420" i="14"/>
  <c r="B5419" i="14"/>
  <c r="A5419" i="14"/>
  <c r="B5418" i="14"/>
  <c r="C5418" i="14" s="1"/>
  <c r="A5418" i="14"/>
  <c r="B5417" i="14"/>
  <c r="A5417" i="14"/>
  <c r="B5416" i="14"/>
  <c r="A5416" i="14"/>
  <c r="B5415" i="14"/>
  <c r="A5415" i="14"/>
  <c r="B5414" i="14"/>
  <c r="A5414" i="14"/>
  <c r="B5413" i="14"/>
  <c r="A5413" i="14"/>
  <c r="B5412" i="14"/>
  <c r="A5412" i="14"/>
  <c r="B5411" i="14"/>
  <c r="A5411" i="14"/>
  <c r="B5410" i="14"/>
  <c r="A5410" i="14"/>
  <c r="B5409" i="14"/>
  <c r="A5409" i="14"/>
  <c r="B5408" i="14"/>
  <c r="A5408" i="14"/>
  <c r="B5407" i="14"/>
  <c r="A5407" i="14"/>
  <c r="B5406" i="14"/>
  <c r="C5406" i="14" s="1"/>
  <c r="A5406" i="14"/>
  <c r="B5405" i="14"/>
  <c r="A5405" i="14"/>
  <c r="B5404" i="14"/>
  <c r="A5404" i="14"/>
  <c r="B5403" i="14"/>
  <c r="A5403" i="14"/>
  <c r="C5402" i="14"/>
  <c r="B5402" i="14"/>
  <c r="A5402" i="14"/>
  <c r="B5401" i="14"/>
  <c r="A5401" i="14"/>
  <c r="B5400" i="14"/>
  <c r="A5400" i="14"/>
  <c r="B5399" i="14"/>
  <c r="A5399" i="14"/>
  <c r="B5398" i="14"/>
  <c r="C5398" i="14" s="1"/>
  <c r="A5398" i="14"/>
  <c r="B5397" i="14"/>
  <c r="A5397" i="14"/>
  <c r="B5396" i="14"/>
  <c r="A5396" i="14"/>
  <c r="B5395" i="14"/>
  <c r="A5395" i="14"/>
  <c r="B5394" i="14"/>
  <c r="A5394" i="14"/>
  <c r="B5393" i="14"/>
  <c r="A5393" i="14"/>
  <c r="B5392" i="14"/>
  <c r="A5392" i="14"/>
  <c r="B5391" i="14"/>
  <c r="A5391" i="14"/>
  <c r="B5390" i="14"/>
  <c r="C5390" i="14" s="1"/>
  <c r="A5390" i="14"/>
  <c r="B5389" i="14"/>
  <c r="A5389" i="14"/>
  <c r="B5388" i="14"/>
  <c r="A5388" i="14"/>
  <c r="B5387" i="14"/>
  <c r="A5387" i="14"/>
  <c r="C5386" i="14"/>
  <c r="B5386" i="14"/>
  <c r="A5386" i="14"/>
  <c r="B5385" i="14"/>
  <c r="A5385" i="14"/>
  <c r="B5384" i="14"/>
  <c r="A5384" i="14"/>
  <c r="B5383" i="14"/>
  <c r="A5383" i="14"/>
  <c r="B5382" i="14"/>
  <c r="C5382" i="14" s="1"/>
  <c r="A5382" i="14"/>
  <c r="B5381" i="14"/>
  <c r="A5381" i="14"/>
  <c r="B5380" i="14"/>
  <c r="A5380" i="14"/>
  <c r="B5379" i="14"/>
  <c r="A5379" i="14"/>
  <c r="B5378" i="14"/>
  <c r="A5378" i="14"/>
  <c r="B5377" i="14"/>
  <c r="A5377" i="14"/>
  <c r="B5376" i="14"/>
  <c r="A5376" i="14"/>
  <c r="B5375" i="14"/>
  <c r="A5375" i="14"/>
  <c r="B5374" i="14"/>
  <c r="A5374" i="14"/>
  <c r="B5373" i="14"/>
  <c r="A5373" i="14"/>
  <c r="B5372" i="14"/>
  <c r="A5372" i="14"/>
  <c r="B5371" i="14"/>
  <c r="A5371" i="14"/>
  <c r="B5370" i="14"/>
  <c r="C5370" i="14" s="1"/>
  <c r="A5370" i="14"/>
  <c r="B5369" i="14"/>
  <c r="A5369" i="14"/>
  <c r="B5368" i="14"/>
  <c r="A5368" i="14"/>
  <c r="B5367" i="14"/>
  <c r="A5367" i="14"/>
  <c r="C5366" i="14"/>
  <c r="B5366" i="14"/>
  <c r="A5366" i="14"/>
  <c r="B5365" i="14"/>
  <c r="A5365" i="14"/>
  <c r="B5364" i="14"/>
  <c r="A5364" i="14"/>
  <c r="B5363" i="14"/>
  <c r="A5363" i="14"/>
  <c r="B5362" i="14"/>
  <c r="C5362" i="14" s="1"/>
  <c r="A5362" i="14"/>
  <c r="B5361" i="14"/>
  <c r="A5361" i="14"/>
  <c r="B5360" i="14"/>
  <c r="A5360" i="14"/>
  <c r="B5359" i="14"/>
  <c r="A5359" i="14"/>
  <c r="B5358" i="14"/>
  <c r="A5358" i="14"/>
  <c r="B5357" i="14"/>
  <c r="A5357" i="14"/>
  <c r="B5356" i="14"/>
  <c r="A5356" i="14"/>
  <c r="B5355" i="14"/>
  <c r="A5355" i="14"/>
  <c r="B5354" i="14"/>
  <c r="C5354" i="14" s="1"/>
  <c r="A5354" i="14"/>
  <c r="B5353" i="14"/>
  <c r="A5353" i="14"/>
  <c r="B5352" i="14"/>
  <c r="A5352" i="14"/>
  <c r="B5351" i="14"/>
  <c r="A5351" i="14"/>
  <c r="C5350" i="14"/>
  <c r="B5350" i="14"/>
  <c r="A5350" i="14"/>
  <c r="B5349" i="14"/>
  <c r="A5349" i="14"/>
  <c r="B5348" i="14"/>
  <c r="A5348" i="14"/>
  <c r="B5347" i="14"/>
  <c r="A5347" i="14"/>
  <c r="B5346" i="14"/>
  <c r="A5346" i="14"/>
  <c r="B5345" i="14"/>
  <c r="A5345" i="14"/>
  <c r="B5344" i="14"/>
  <c r="A5344" i="14"/>
  <c r="B5343" i="14"/>
  <c r="A5343" i="14"/>
  <c r="B5342" i="14"/>
  <c r="C5342" i="14" s="1"/>
  <c r="A5342" i="14"/>
  <c r="B5341" i="14"/>
  <c r="A5341" i="14"/>
  <c r="B5340" i="14"/>
  <c r="A5340" i="14"/>
  <c r="B5339" i="14"/>
  <c r="A5339" i="14"/>
  <c r="B5338" i="14"/>
  <c r="A5338" i="14"/>
  <c r="B5337" i="14"/>
  <c r="A5337" i="14"/>
  <c r="B5336" i="14"/>
  <c r="A5336" i="14"/>
  <c r="B5335" i="14"/>
  <c r="A5335" i="14"/>
  <c r="B5334" i="14"/>
  <c r="C5334" i="14" s="1"/>
  <c r="A5334" i="14"/>
  <c r="B5333" i="14"/>
  <c r="A5333" i="14"/>
  <c r="B5332" i="14"/>
  <c r="A5332" i="14"/>
  <c r="B5331" i="14"/>
  <c r="A5331" i="14"/>
  <c r="B5330" i="14"/>
  <c r="A5330" i="14"/>
  <c r="B5329" i="14"/>
  <c r="A5329" i="14"/>
  <c r="B5328" i="14"/>
  <c r="A5328" i="14"/>
  <c r="B5327" i="14"/>
  <c r="A5327" i="14"/>
  <c r="C5326" i="14"/>
  <c r="B5326" i="14"/>
  <c r="A5326" i="14"/>
  <c r="B5325" i="14"/>
  <c r="A5325" i="14"/>
  <c r="B5324" i="14"/>
  <c r="A5324" i="14"/>
  <c r="B5323" i="14"/>
  <c r="A5323" i="14"/>
  <c r="B5322" i="14"/>
  <c r="A5322" i="14"/>
  <c r="B5321" i="14"/>
  <c r="A5321" i="14"/>
  <c r="B5320" i="14"/>
  <c r="A5320" i="14"/>
  <c r="B5319" i="14"/>
  <c r="C5319" i="14" s="1"/>
  <c r="A5319" i="14"/>
  <c r="B5318" i="14"/>
  <c r="A5318" i="14"/>
  <c r="B5317" i="14"/>
  <c r="A5317" i="14"/>
  <c r="B5316" i="14"/>
  <c r="A5316" i="14"/>
  <c r="B5315" i="14"/>
  <c r="A5315" i="14"/>
  <c r="B5314" i="14"/>
  <c r="A5314" i="14"/>
  <c r="C5313" i="14"/>
  <c r="B5313" i="14"/>
  <c r="A5313" i="14"/>
  <c r="B5312" i="14"/>
  <c r="A5312" i="14"/>
  <c r="B5311" i="14"/>
  <c r="A5311" i="14"/>
  <c r="B5310" i="14"/>
  <c r="C5310" i="14" s="1"/>
  <c r="A5310" i="14"/>
  <c r="B5309" i="14"/>
  <c r="A5309" i="14"/>
  <c r="B5308" i="14"/>
  <c r="A5308" i="14"/>
  <c r="B5307" i="14"/>
  <c r="A5307" i="14"/>
  <c r="B5306" i="14"/>
  <c r="A5306" i="14"/>
  <c r="B5305" i="14"/>
  <c r="A5305" i="14"/>
  <c r="B5304" i="14"/>
  <c r="A5304" i="14"/>
  <c r="B5303" i="14"/>
  <c r="C5303" i="14" s="1"/>
  <c r="A5303" i="14"/>
  <c r="B5302" i="14"/>
  <c r="A5302" i="14"/>
  <c r="B5301" i="14"/>
  <c r="A5301" i="14"/>
  <c r="B5300" i="14"/>
  <c r="A5300" i="14"/>
  <c r="B5299" i="14"/>
  <c r="A5299" i="14"/>
  <c r="B5298" i="14"/>
  <c r="A5298" i="14"/>
  <c r="C5297" i="14"/>
  <c r="B5297" i="14"/>
  <c r="A5297" i="14"/>
  <c r="B5296" i="14"/>
  <c r="A5296" i="14"/>
  <c r="B5295" i="14"/>
  <c r="A5295" i="14"/>
  <c r="B5294" i="14"/>
  <c r="C5294" i="14" s="1"/>
  <c r="A5294" i="14"/>
  <c r="B5293" i="14"/>
  <c r="A5293" i="14"/>
  <c r="B5292" i="14"/>
  <c r="A5292" i="14"/>
  <c r="B5291" i="14"/>
  <c r="A5291" i="14"/>
  <c r="B5290" i="14"/>
  <c r="A5290" i="14"/>
  <c r="B5289" i="14"/>
  <c r="A5289" i="14"/>
  <c r="B5288" i="14"/>
  <c r="A5288" i="14"/>
  <c r="B5287" i="14"/>
  <c r="A5287" i="14"/>
  <c r="B5286" i="14"/>
  <c r="A5286" i="14"/>
  <c r="B5285" i="14"/>
  <c r="A5285" i="14"/>
  <c r="B5284" i="14"/>
  <c r="A5284" i="14"/>
  <c r="B5283" i="14"/>
  <c r="A5283" i="14"/>
  <c r="B5282" i="14"/>
  <c r="A5282" i="14"/>
  <c r="B5281" i="14"/>
  <c r="C5281" i="14" s="1"/>
  <c r="A5281" i="14"/>
  <c r="B5280" i="14"/>
  <c r="A5280" i="14"/>
  <c r="B5279" i="14"/>
  <c r="A5279" i="14"/>
  <c r="B5278" i="14"/>
  <c r="A5278" i="14"/>
  <c r="B5277" i="14"/>
  <c r="A5277" i="14"/>
  <c r="B5276" i="14"/>
  <c r="A5276" i="14"/>
  <c r="B5275" i="14"/>
  <c r="A5275" i="14"/>
  <c r="B5274" i="14"/>
  <c r="A5274" i="14"/>
  <c r="B5273" i="14"/>
  <c r="A5273" i="14"/>
  <c r="B5272" i="14"/>
  <c r="A5272" i="14"/>
  <c r="B5271" i="14"/>
  <c r="C5271" i="14" s="1"/>
  <c r="A5271" i="14"/>
  <c r="B5270" i="14"/>
  <c r="A5270" i="14"/>
  <c r="B5269" i="14"/>
  <c r="A5269" i="14"/>
  <c r="B5268" i="14"/>
  <c r="A5268" i="14"/>
  <c r="B5267" i="14"/>
  <c r="A5267" i="14"/>
  <c r="B5266" i="14"/>
  <c r="A5266" i="14"/>
  <c r="B5265" i="14"/>
  <c r="A5265" i="14"/>
  <c r="B5264" i="14"/>
  <c r="A5264" i="14"/>
  <c r="B5263" i="14"/>
  <c r="A5263" i="14"/>
  <c r="C5262" i="14"/>
  <c r="B5262" i="14"/>
  <c r="A5262" i="14"/>
  <c r="B5261" i="14"/>
  <c r="A5261" i="14"/>
  <c r="B5260" i="14"/>
  <c r="A5260" i="14"/>
  <c r="B5259" i="14"/>
  <c r="A5259" i="14"/>
  <c r="B5258" i="14"/>
  <c r="A5258" i="14"/>
  <c r="B5257" i="14"/>
  <c r="A5257" i="14"/>
  <c r="B5256" i="14"/>
  <c r="A5256" i="14"/>
  <c r="B5255" i="14"/>
  <c r="C5255" i="14" s="1"/>
  <c r="A5255" i="14"/>
  <c r="B5254" i="14"/>
  <c r="A5254" i="14"/>
  <c r="B5253" i="14"/>
  <c r="A5253" i="14"/>
  <c r="B5252" i="14"/>
  <c r="A5252" i="14"/>
  <c r="B5251" i="14"/>
  <c r="A5251" i="14"/>
  <c r="B5250" i="14"/>
  <c r="A5250" i="14"/>
  <c r="C5249" i="14"/>
  <c r="B5249" i="14"/>
  <c r="A5249" i="14"/>
  <c r="B5248" i="14"/>
  <c r="A5248" i="14"/>
  <c r="B5247" i="14"/>
  <c r="A5247" i="14"/>
  <c r="B5246" i="14"/>
  <c r="C5246" i="14" s="1"/>
  <c r="A5246" i="14"/>
  <c r="B5245" i="14"/>
  <c r="A5245" i="14"/>
  <c r="B5244" i="14"/>
  <c r="A5244" i="14"/>
  <c r="B5243" i="14"/>
  <c r="A5243" i="14"/>
  <c r="B5242" i="14"/>
  <c r="A5242" i="14"/>
  <c r="B5241" i="14"/>
  <c r="A5241" i="14"/>
  <c r="B5240" i="14"/>
  <c r="A5240" i="14"/>
  <c r="B5239" i="14"/>
  <c r="C5239" i="14" s="1"/>
  <c r="A5239" i="14"/>
  <c r="B5238" i="14"/>
  <c r="A5238" i="14"/>
  <c r="B5237" i="14"/>
  <c r="A5237" i="14"/>
  <c r="B5236" i="14"/>
  <c r="A5236" i="14"/>
  <c r="B5235" i="14"/>
  <c r="A5235" i="14"/>
  <c r="B5234" i="14"/>
  <c r="A5234" i="14"/>
  <c r="C5233" i="14"/>
  <c r="B5233" i="14"/>
  <c r="A5233" i="14"/>
  <c r="B5232" i="14"/>
  <c r="A5232" i="14"/>
  <c r="B5231" i="14"/>
  <c r="A5231" i="14"/>
  <c r="B5230" i="14"/>
  <c r="C5230" i="14" s="1"/>
  <c r="A5230" i="14"/>
  <c r="B5229" i="14"/>
  <c r="A5229" i="14"/>
  <c r="B5228" i="14"/>
  <c r="A5228" i="14"/>
  <c r="B5227" i="14"/>
  <c r="A5227" i="14"/>
  <c r="B5226" i="14"/>
  <c r="A5226" i="14"/>
  <c r="B5225" i="14"/>
  <c r="A5225" i="14"/>
  <c r="B5224" i="14"/>
  <c r="A5224" i="14"/>
  <c r="B5223" i="14"/>
  <c r="A5223" i="14"/>
  <c r="B5222" i="14"/>
  <c r="A5222" i="14"/>
  <c r="B5221" i="14"/>
  <c r="A5221" i="14"/>
  <c r="B5220" i="14"/>
  <c r="A5220" i="14"/>
  <c r="B5219" i="14"/>
  <c r="A5219" i="14"/>
  <c r="B5218" i="14"/>
  <c r="A5218" i="14"/>
  <c r="B5217" i="14"/>
  <c r="C5217" i="14" s="1"/>
  <c r="A5217" i="14"/>
  <c r="B5216" i="14"/>
  <c r="A5216" i="14"/>
  <c r="B5215" i="14"/>
  <c r="A5215" i="14"/>
  <c r="B5214" i="14"/>
  <c r="A5214" i="14"/>
  <c r="B5213" i="14"/>
  <c r="A5213" i="14"/>
  <c r="B5212" i="14"/>
  <c r="A5212" i="14"/>
  <c r="B5211" i="14"/>
  <c r="A5211" i="14"/>
  <c r="B5210" i="14"/>
  <c r="A5210" i="14"/>
  <c r="B5209" i="14"/>
  <c r="A5209" i="14"/>
  <c r="B5208" i="14"/>
  <c r="A5208" i="14"/>
  <c r="B5207" i="14"/>
  <c r="C5207" i="14" s="1"/>
  <c r="A5207" i="14"/>
  <c r="B5206" i="14"/>
  <c r="A5206" i="14"/>
  <c r="B5205" i="14"/>
  <c r="A5205" i="14"/>
  <c r="B5204" i="14"/>
  <c r="A5204" i="14"/>
  <c r="B5203" i="14"/>
  <c r="A5203" i="14"/>
  <c r="B5202" i="14"/>
  <c r="A5202" i="14"/>
  <c r="B5201" i="14"/>
  <c r="A5201" i="14"/>
  <c r="B5200" i="14"/>
  <c r="A5200" i="14"/>
  <c r="B5199" i="14"/>
  <c r="A5199" i="14"/>
  <c r="C5198" i="14"/>
  <c r="B5198" i="14"/>
  <c r="A5198" i="14"/>
  <c r="B5197" i="14"/>
  <c r="A5197" i="14"/>
  <c r="B5196" i="14"/>
  <c r="A5196" i="14"/>
  <c r="B5195" i="14"/>
  <c r="A5195" i="14"/>
  <c r="B5194" i="14"/>
  <c r="A5194" i="14"/>
  <c r="B5193" i="14"/>
  <c r="A5193" i="14"/>
  <c r="B5192" i="14"/>
  <c r="A5192" i="14"/>
  <c r="B5191" i="14"/>
  <c r="C5191" i="14" s="1"/>
  <c r="A5191" i="14"/>
  <c r="B5190" i="14"/>
  <c r="A5190" i="14"/>
  <c r="B5189" i="14"/>
  <c r="A5189" i="14"/>
  <c r="B5188" i="14"/>
  <c r="A5188" i="14"/>
  <c r="B5187" i="14"/>
  <c r="A5187" i="14"/>
  <c r="B5186" i="14"/>
  <c r="A5186" i="14"/>
  <c r="C5185" i="14"/>
  <c r="B5185" i="14"/>
  <c r="A5185" i="14"/>
  <c r="B5184" i="14"/>
  <c r="A5184" i="14"/>
  <c r="B5183" i="14"/>
  <c r="A5183" i="14"/>
  <c r="B5182" i="14"/>
  <c r="C5182" i="14" s="1"/>
  <c r="A5182" i="14"/>
  <c r="B5181" i="14"/>
  <c r="A5181" i="14"/>
  <c r="B5180" i="14"/>
  <c r="A5180" i="14"/>
  <c r="B5179" i="14"/>
  <c r="A5179" i="14"/>
  <c r="B5178" i="14"/>
  <c r="A5178" i="14"/>
  <c r="B5177" i="14"/>
  <c r="A5177" i="14"/>
  <c r="B5176" i="14"/>
  <c r="A5176" i="14"/>
  <c r="B5175" i="14"/>
  <c r="C5175" i="14" s="1"/>
  <c r="A5175" i="14"/>
  <c r="B5174" i="14"/>
  <c r="A5174" i="14"/>
  <c r="B5173" i="14"/>
  <c r="A5173" i="14"/>
  <c r="B5172" i="14"/>
  <c r="A5172" i="14"/>
  <c r="B5171" i="14"/>
  <c r="A5171" i="14"/>
  <c r="B5170" i="14"/>
  <c r="A5170" i="14"/>
  <c r="C5169" i="14"/>
  <c r="B5169" i="14"/>
  <c r="A5169" i="14"/>
  <c r="B5168" i="14"/>
  <c r="A5168" i="14"/>
  <c r="B5167" i="14"/>
  <c r="A5167" i="14"/>
  <c r="B5166" i="14"/>
  <c r="C5166" i="14" s="1"/>
  <c r="A5166" i="14"/>
  <c r="B5165" i="14"/>
  <c r="A5165" i="14"/>
  <c r="B5164" i="14"/>
  <c r="A5164" i="14"/>
  <c r="B5163" i="14"/>
  <c r="A5163" i="14"/>
  <c r="B5162" i="14"/>
  <c r="A5162" i="14"/>
  <c r="B5161" i="14"/>
  <c r="A5161" i="14"/>
  <c r="B5160" i="14"/>
  <c r="A5160" i="14"/>
  <c r="B5159" i="14"/>
  <c r="C5159" i="14" s="1"/>
  <c r="A5159" i="14"/>
  <c r="B5158" i="14"/>
  <c r="A5158" i="14"/>
  <c r="B5157" i="14"/>
  <c r="A5157" i="14"/>
  <c r="B5156" i="14"/>
  <c r="A5156" i="14"/>
  <c r="B5155" i="14"/>
  <c r="A5155" i="14"/>
  <c r="B5154" i="14"/>
  <c r="A5154" i="14"/>
  <c r="B5153" i="14"/>
  <c r="C5153" i="14" s="1"/>
  <c r="A5153" i="14"/>
  <c r="B5152" i="14"/>
  <c r="A5152" i="14"/>
  <c r="B5151" i="14"/>
  <c r="A5151" i="14"/>
  <c r="B5150" i="14"/>
  <c r="A5150" i="14"/>
  <c r="B5149" i="14"/>
  <c r="A5149" i="14"/>
  <c r="B5148" i="14"/>
  <c r="A5148" i="14"/>
  <c r="B5147" i="14"/>
  <c r="A5147" i="14"/>
  <c r="B5146" i="14"/>
  <c r="A5146" i="14"/>
  <c r="B5145" i="14"/>
  <c r="A5145" i="14"/>
  <c r="B5144" i="14"/>
  <c r="A5144" i="14"/>
  <c r="C5143" i="14"/>
  <c r="B5143" i="14"/>
  <c r="A5143" i="14"/>
  <c r="B5142" i="14"/>
  <c r="A5142" i="14"/>
  <c r="B5141" i="14"/>
  <c r="A5141" i="14"/>
  <c r="B5140" i="14"/>
  <c r="A5140" i="14"/>
  <c r="B5139" i="14"/>
  <c r="A5139" i="14"/>
  <c r="B5138" i="14"/>
  <c r="A5138" i="14"/>
  <c r="B5137" i="14"/>
  <c r="A5137" i="14"/>
  <c r="B5136" i="14"/>
  <c r="A5136" i="14"/>
  <c r="B5135" i="14"/>
  <c r="A5135" i="14"/>
  <c r="B5134" i="14"/>
  <c r="C5134" i="14" s="1"/>
  <c r="A5134" i="14"/>
  <c r="B5133" i="14"/>
  <c r="A5133" i="14"/>
  <c r="B5132" i="14"/>
  <c r="A5132" i="14"/>
  <c r="B5131" i="14"/>
  <c r="A5131" i="14"/>
  <c r="B5130" i="14"/>
  <c r="A5130" i="14"/>
  <c r="B5129" i="14"/>
  <c r="A5129" i="14"/>
  <c r="B5128" i="14"/>
  <c r="A5128" i="14"/>
  <c r="C5127" i="14"/>
  <c r="B5127" i="14"/>
  <c r="A5127" i="14"/>
  <c r="B5126" i="14"/>
  <c r="A5126" i="14"/>
  <c r="B5125" i="14"/>
  <c r="A5125" i="14"/>
  <c r="B5124" i="14"/>
  <c r="A5124" i="14"/>
  <c r="B5123" i="14"/>
  <c r="A5123" i="14"/>
  <c r="B5122" i="14"/>
  <c r="A5122" i="14"/>
  <c r="B5121" i="14"/>
  <c r="C5121" i="14" s="1"/>
  <c r="A5121" i="14"/>
  <c r="B5120" i="14"/>
  <c r="A5120" i="14"/>
  <c r="B5119" i="14"/>
  <c r="A5119" i="14"/>
  <c r="C5118" i="14"/>
  <c r="B5118" i="14"/>
  <c r="A5118" i="14"/>
  <c r="B5117" i="14"/>
  <c r="A5117" i="14"/>
  <c r="B5116" i="14"/>
  <c r="A5116" i="14"/>
  <c r="B5115" i="14"/>
  <c r="A5115" i="14"/>
  <c r="B5114" i="14"/>
  <c r="A5114" i="14"/>
  <c r="B5113" i="14"/>
  <c r="A5113" i="14"/>
  <c r="B5112" i="14"/>
  <c r="A5112" i="14"/>
  <c r="B5111" i="14"/>
  <c r="C5111" i="14" s="1"/>
  <c r="A5111" i="14"/>
  <c r="B5110" i="14"/>
  <c r="A5110" i="14"/>
  <c r="B5109" i="14"/>
  <c r="A5109" i="14"/>
  <c r="B5108" i="14"/>
  <c r="A5108" i="14"/>
  <c r="B5107" i="14"/>
  <c r="A5107" i="14"/>
  <c r="B5106" i="14"/>
  <c r="A5106" i="14"/>
  <c r="B5105" i="14"/>
  <c r="C5105" i="14" s="1"/>
  <c r="A5105" i="14"/>
  <c r="B5104" i="14"/>
  <c r="A5104" i="14"/>
  <c r="B5103" i="14"/>
  <c r="A5103" i="14"/>
  <c r="B5102" i="14"/>
  <c r="C5102" i="14" s="1"/>
  <c r="A5102" i="14"/>
  <c r="B5101" i="14"/>
  <c r="A5101" i="14"/>
  <c r="B5100" i="14"/>
  <c r="A5100" i="14"/>
  <c r="B5099" i="14"/>
  <c r="A5099" i="14"/>
  <c r="B5098" i="14"/>
  <c r="A5098" i="14"/>
  <c r="B5097" i="14"/>
  <c r="A5097" i="14"/>
  <c r="B5096" i="14"/>
  <c r="A5096" i="14"/>
  <c r="B5095" i="14"/>
  <c r="A5095" i="14"/>
  <c r="B5094" i="14"/>
  <c r="A5094" i="14"/>
  <c r="B5093" i="14"/>
  <c r="A5093" i="14"/>
  <c r="B5092" i="14"/>
  <c r="A5092" i="14"/>
  <c r="B5091" i="14"/>
  <c r="A5091" i="14"/>
  <c r="B5090" i="14"/>
  <c r="A5090" i="14"/>
  <c r="B5089" i="14"/>
  <c r="C5089" i="14" s="1"/>
  <c r="A5089" i="14"/>
  <c r="B5088" i="14"/>
  <c r="A5088" i="14"/>
  <c r="B5087" i="14"/>
  <c r="A5087" i="14"/>
  <c r="B5086" i="14"/>
  <c r="A5086" i="14"/>
  <c r="B5085" i="14"/>
  <c r="A5085" i="14"/>
  <c r="B5084" i="14"/>
  <c r="A5084" i="14"/>
  <c r="B5083" i="14"/>
  <c r="A5083" i="14"/>
  <c r="B5082" i="14"/>
  <c r="A5082" i="14"/>
  <c r="B5081" i="14"/>
  <c r="A5081" i="14"/>
  <c r="B5080" i="14"/>
  <c r="A5080" i="14"/>
  <c r="C5079" i="14"/>
  <c r="B5079" i="14"/>
  <c r="A5079" i="14"/>
  <c r="B5078" i="14"/>
  <c r="A5078" i="14"/>
  <c r="B5077" i="14"/>
  <c r="A5077" i="14"/>
  <c r="B5076" i="14"/>
  <c r="A5076" i="14"/>
  <c r="B5075" i="14"/>
  <c r="A5075" i="14"/>
  <c r="B5074" i="14"/>
  <c r="A5074" i="14"/>
  <c r="B5073" i="14"/>
  <c r="A5073" i="14"/>
  <c r="B5072" i="14"/>
  <c r="A5072" i="14"/>
  <c r="B5071" i="14"/>
  <c r="A5071" i="14"/>
  <c r="B5070" i="14"/>
  <c r="C5070" i="14" s="1"/>
  <c r="A5070" i="14"/>
  <c r="B5069" i="14"/>
  <c r="A5069" i="14"/>
  <c r="B5068" i="14"/>
  <c r="A5068" i="14"/>
  <c r="B5067" i="14"/>
  <c r="A5067" i="14"/>
  <c r="B5066" i="14"/>
  <c r="A5066" i="14"/>
  <c r="B5065" i="14"/>
  <c r="A5065" i="14"/>
  <c r="B5064" i="14"/>
  <c r="A5064" i="14"/>
  <c r="C5063" i="14"/>
  <c r="B5063" i="14"/>
  <c r="A5063" i="14"/>
  <c r="B5062" i="14"/>
  <c r="A5062" i="14"/>
  <c r="B5061" i="14"/>
  <c r="A5061" i="14"/>
  <c r="B5060" i="14"/>
  <c r="A5060" i="14"/>
  <c r="B5059" i="14"/>
  <c r="A5059" i="14"/>
  <c r="B5058" i="14"/>
  <c r="A5058" i="14"/>
  <c r="B5057" i="14"/>
  <c r="C5057" i="14" s="1"/>
  <c r="A5057" i="14"/>
  <c r="B5056" i="14"/>
  <c r="A5056" i="14"/>
  <c r="B5055" i="14"/>
  <c r="A5055" i="14"/>
  <c r="C5054" i="14"/>
  <c r="B5054" i="14"/>
  <c r="A5054" i="14"/>
  <c r="B5053" i="14"/>
  <c r="A5053" i="14"/>
  <c r="B5052" i="14"/>
  <c r="A5052" i="14"/>
  <c r="B5051" i="14"/>
  <c r="A5051" i="14"/>
  <c r="B5050" i="14"/>
  <c r="A5050" i="14"/>
  <c r="B5049" i="14"/>
  <c r="A5049" i="14"/>
  <c r="B5048" i="14"/>
  <c r="A5048" i="14"/>
  <c r="B5047" i="14"/>
  <c r="C5047" i="14" s="1"/>
  <c r="A5047" i="14"/>
  <c r="B5046" i="14"/>
  <c r="A5046" i="14"/>
  <c r="B5045" i="14"/>
  <c r="A5045" i="14"/>
  <c r="B5044" i="14"/>
  <c r="A5044" i="14"/>
  <c r="B5043" i="14"/>
  <c r="A5043" i="14"/>
  <c r="B5042" i="14"/>
  <c r="A5042" i="14"/>
  <c r="B5041" i="14"/>
  <c r="C5041" i="14" s="1"/>
  <c r="A5041" i="14"/>
  <c r="B5040" i="14"/>
  <c r="A5040" i="14"/>
  <c r="B5039" i="14"/>
  <c r="A5039" i="14"/>
  <c r="B5038" i="14"/>
  <c r="C5038" i="14" s="1"/>
  <c r="A5038" i="14"/>
  <c r="B5037" i="14"/>
  <c r="A5037" i="14"/>
  <c r="B5036" i="14"/>
  <c r="A5036" i="14"/>
  <c r="B5035" i="14"/>
  <c r="A5035" i="14"/>
  <c r="B5034" i="14"/>
  <c r="A5034" i="14"/>
  <c r="B5033" i="14"/>
  <c r="A5033" i="14"/>
  <c r="B5032" i="14"/>
  <c r="A5032" i="14"/>
  <c r="B5031" i="14"/>
  <c r="A5031" i="14"/>
  <c r="B5030" i="14"/>
  <c r="A5030" i="14"/>
  <c r="B5029" i="14"/>
  <c r="A5029" i="14"/>
  <c r="B5028" i="14"/>
  <c r="A5028" i="14"/>
  <c r="B5027" i="14"/>
  <c r="A5027" i="14"/>
  <c r="B5026" i="14"/>
  <c r="A5026" i="14"/>
  <c r="B5025" i="14"/>
  <c r="C5025" i="14" s="1"/>
  <c r="A5025" i="14"/>
  <c r="B5024" i="14"/>
  <c r="A5024" i="14"/>
  <c r="B5023" i="14"/>
  <c r="A5023" i="14"/>
  <c r="B5022" i="14"/>
  <c r="A5022" i="14"/>
  <c r="B5021" i="14"/>
  <c r="A5021" i="14"/>
  <c r="B5020" i="14"/>
  <c r="A5020" i="14"/>
  <c r="B5019" i="14"/>
  <c r="A5019" i="14"/>
  <c r="B5018" i="14"/>
  <c r="A5018" i="14"/>
  <c r="B5017" i="14"/>
  <c r="A5017" i="14"/>
  <c r="B5016" i="14"/>
  <c r="A5016" i="14"/>
  <c r="C5015" i="14"/>
  <c r="B5015" i="14"/>
  <c r="A5015" i="14"/>
  <c r="B5014" i="14"/>
  <c r="A5014" i="14"/>
  <c r="B5013" i="14"/>
  <c r="A5013" i="14"/>
  <c r="B5012" i="14"/>
  <c r="A5012" i="14"/>
  <c r="B5011" i="14"/>
  <c r="A5011" i="14"/>
  <c r="B5010" i="14"/>
  <c r="A5010" i="14"/>
  <c r="B5009" i="14"/>
  <c r="A5009" i="14"/>
  <c r="B5008" i="14"/>
  <c r="A5008" i="14"/>
  <c r="B5007" i="14"/>
  <c r="A5007" i="14"/>
  <c r="B5006" i="14"/>
  <c r="C5006" i="14" s="1"/>
  <c r="A5006" i="14"/>
  <c r="B5005" i="14"/>
  <c r="A5005" i="14"/>
  <c r="B5004" i="14"/>
  <c r="A5004" i="14"/>
  <c r="B5003" i="14"/>
  <c r="A5003" i="14"/>
  <c r="B5002" i="14"/>
  <c r="A5002" i="14"/>
  <c r="B5001" i="14"/>
  <c r="A5001" i="14"/>
  <c r="B5000" i="14"/>
  <c r="A5000" i="14"/>
  <c r="C4999" i="14"/>
  <c r="B4999" i="14"/>
  <c r="A4999" i="14"/>
  <c r="B4998" i="14"/>
  <c r="A4998" i="14"/>
  <c r="B4997" i="14"/>
  <c r="A4997" i="14"/>
  <c r="B4996" i="14"/>
  <c r="A4996" i="14"/>
  <c r="B4995" i="14"/>
  <c r="A4995" i="14"/>
  <c r="B4994" i="14"/>
  <c r="A4994" i="14"/>
  <c r="B4993" i="14"/>
  <c r="C4993" i="14" s="1"/>
  <c r="A4993" i="14"/>
  <c r="B4992" i="14"/>
  <c r="A4992" i="14"/>
  <c r="B4991" i="14"/>
  <c r="A4991" i="14"/>
  <c r="C4990" i="14"/>
  <c r="B4990" i="14"/>
  <c r="A4990" i="14"/>
  <c r="B4989" i="14"/>
  <c r="A4989" i="14"/>
  <c r="B4988" i="14"/>
  <c r="A4988" i="14"/>
  <c r="B4987" i="14"/>
  <c r="A4987" i="14"/>
  <c r="B4986" i="14"/>
  <c r="A4986" i="14"/>
  <c r="B4985" i="14"/>
  <c r="A4985" i="14"/>
  <c r="B4984" i="14"/>
  <c r="A4984" i="14"/>
  <c r="B4983" i="14"/>
  <c r="C4983" i="14" s="1"/>
  <c r="A4983" i="14"/>
  <c r="B4982" i="14"/>
  <c r="A4982" i="14"/>
  <c r="B4981" i="14"/>
  <c r="A4981" i="14"/>
  <c r="B4980" i="14"/>
  <c r="A4980" i="14"/>
  <c r="B4979" i="14"/>
  <c r="A4979" i="14"/>
  <c r="B4978" i="14"/>
  <c r="A4978" i="14"/>
  <c r="B4977" i="14"/>
  <c r="C4977" i="14" s="1"/>
  <c r="A4977" i="14"/>
  <c r="B4976" i="14"/>
  <c r="A4976" i="14"/>
  <c r="B4975" i="14"/>
  <c r="A4975" i="14"/>
  <c r="B4974" i="14"/>
  <c r="C4974" i="14" s="1"/>
  <c r="A4974" i="14"/>
  <c r="B4973" i="14"/>
  <c r="A4973" i="14"/>
  <c r="B4972" i="14"/>
  <c r="A4972" i="14"/>
  <c r="B4971" i="14"/>
  <c r="A4971" i="14"/>
  <c r="B4970" i="14"/>
  <c r="A4970" i="14"/>
  <c r="B4969" i="14"/>
  <c r="A4969" i="14"/>
  <c r="B4968" i="14"/>
  <c r="A4968" i="14"/>
  <c r="B4967" i="14"/>
  <c r="A4967" i="14"/>
  <c r="B4966" i="14"/>
  <c r="A4966" i="14"/>
  <c r="B4965" i="14"/>
  <c r="A4965" i="14"/>
  <c r="B4964" i="14"/>
  <c r="A4964" i="14"/>
  <c r="B4963" i="14"/>
  <c r="A4963" i="14"/>
  <c r="B4962" i="14"/>
  <c r="A4962" i="14"/>
  <c r="B4961" i="14"/>
  <c r="C4961" i="14" s="1"/>
  <c r="A4961" i="14"/>
  <c r="B4960" i="14"/>
  <c r="A4960" i="14"/>
  <c r="B4959" i="14"/>
  <c r="A4959" i="14"/>
  <c r="B4958" i="14"/>
  <c r="A4958" i="14"/>
  <c r="B4957" i="14"/>
  <c r="A4957" i="14"/>
  <c r="B4956" i="14"/>
  <c r="A4956" i="14"/>
  <c r="B4955" i="14"/>
  <c r="A4955" i="14"/>
  <c r="B4954" i="14"/>
  <c r="A4954" i="14"/>
  <c r="B4953" i="14"/>
  <c r="A4953" i="14"/>
  <c r="B4952" i="14"/>
  <c r="A4952" i="14"/>
  <c r="C4951" i="14"/>
  <c r="B4951" i="14"/>
  <c r="A4951" i="14"/>
  <c r="B4950" i="14"/>
  <c r="A4950" i="14"/>
  <c r="B4949" i="14"/>
  <c r="A4949" i="14"/>
  <c r="B4948" i="14"/>
  <c r="A4948" i="14"/>
  <c r="B4947" i="14"/>
  <c r="A4947" i="14"/>
  <c r="B4946" i="14"/>
  <c r="A4946" i="14"/>
  <c r="B4945" i="14"/>
  <c r="A4945" i="14"/>
  <c r="B4944" i="14"/>
  <c r="A4944" i="14"/>
  <c r="B4943" i="14"/>
  <c r="A4943" i="14"/>
  <c r="B4942" i="14"/>
  <c r="C4942" i="14" s="1"/>
  <c r="A4942" i="14"/>
  <c r="B4941" i="14"/>
  <c r="A4941" i="14"/>
  <c r="B4940" i="14"/>
  <c r="A4940" i="14"/>
  <c r="B4939" i="14"/>
  <c r="A4939" i="14"/>
  <c r="B4938" i="14"/>
  <c r="A4938" i="14"/>
  <c r="B4937" i="14"/>
  <c r="A4937" i="14"/>
  <c r="B4936" i="14"/>
  <c r="A4936" i="14"/>
  <c r="C4935" i="14"/>
  <c r="B4935" i="14"/>
  <c r="A4935" i="14"/>
  <c r="B4934" i="14"/>
  <c r="A4934" i="14"/>
  <c r="B4933" i="14"/>
  <c r="A4933" i="14"/>
  <c r="B4932" i="14"/>
  <c r="A4932" i="14"/>
  <c r="B4931" i="14"/>
  <c r="A4931" i="14"/>
  <c r="B4930" i="14"/>
  <c r="A4930" i="14"/>
  <c r="B4929" i="14"/>
  <c r="C4929" i="14" s="1"/>
  <c r="A4929" i="14"/>
  <c r="B4928" i="14"/>
  <c r="A4928" i="14"/>
  <c r="B4927" i="14"/>
  <c r="A4927" i="14"/>
  <c r="C4926" i="14"/>
  <c r="B4926" i="14"/>
  <c r="A4926" i="14"/>
  <c r="B4925" i="14"/>
  <c r="A4925" i="14"/>
  <c r="B4924" i="14"/>
  <c r="A4924" i="14"/>
  <c r="B4923" i="14"/>
  <c r="A4923" i="14"/>
  <c r="B4922" i="14"/>
  <c r="A4922" i="14"/>
  <c r="B4921" i="14"/>
  <c r="A4921" i="14"/>
  <c r="B4920" i="14"/>
  <c r="A4920" i="14"/>
  <c r="B4919" i="14"/>
  <c r="A4919" i="14"/>
  <c r="B4918" i="14"/>
  <c r="A4918" i="14"/>
  <c r="B4917" i="14"/>
  <c r="A4917" i="14"/>
  <c r="B4916" i="14"/>
  <c r="A4916" i="14"/>
  <c r="B4915" i="14"/>
  <c r="A4915" i="14"/>
  <c r="B4914" i="14"/>
  <c r="A4914" i="14"/>
  <c r="B4913" i="14"/>
  <c r="C4913" i="14" s="1"/>
  <c r="A4913" i="14"/>
  <c r="B4912" i="14"/>
  <c r="A4912" i="14"/>
  <c r="B4911" i="14"/>
  <c r="A4911" i="14"/>
  <c r="B4910" i="14"/>
  <c r="A4910" i="14"/>
  <c r="B4909" i="14"/>
  <c r="A4909" i="14"/>
  <c r="B4908" i="14"/>
  <c r="A4908" i="14"/>
  <c r="B4907" i="14"/>
  <c r="A4907" i="14"/>
  <c r="B4906" i="14"/>
  <c r="A4906" i="14"/>
  <c r="B4905" i="14"/>
  <c r="A4905" i="14"/>
  <c r="B4904" i="14"/>
  <c r="A4904" i="14"/>
  <c r="B4903" i="14"/>
  <c r="A4903" i="14"/>
  <c r="B4902" i="14"/>
  <c r="A4902" i="14"/>
  <c r="B4901" i="14"/>
  <c r="A4901" i="14"/>
  <c r="B4900" i="14"/>
  <c r="A4900" i="14"/>
  <c r="B4899" i="14"/>
  <c r="A4899" i="14"/>
  <c r="B4898" i="14"/>
  <c r="A4898" i="14"/>
  <c r="B4897" i="14"/>
  <c r="A4897" i="14"/>
  <c r="B4896" i="14"/>
  <c r="A4896" i="14"/>
  <c r="B4895" i="14"/>
  <c r="A4895" i="14"/>
  <c r="B4894" i="14"/>
  <c r="A4894" i="14"/>
  <c r="B4893" i="14"/>
  <c r="A4893" i="14"/>
  <c r="B4892" i="14"/>
  <c r="A4892" i="14"/>
  <c r="B4891" i="14"/>
  <c r="A4891" i="14"/>
  <c r="B4890" i="14"/>
  <c r="A4890" i="14"/>
  <c r="B4889" i="14"/>
  <c r="A4889" i="14"/>
  <c r="B4888" i="14"/>
  <c r="A4888" i="14"/>
  <c r="C4887" i="14"/>
  <c r="B4887" i="14"/>
  <c r="A4887" i="14"/>
  <c r="B4886" i="14"/>
  <c r="A4886" i="14"/>
  <c r="B4885" i="14"/>
  <c r="A4885" i="14"/>
  <c r="B4884" i="14"/>
  <c r="A4884" i="14"/>
  <c r="B4883" i="14"/>
  <c r="A4883" i="14"/>
  <c r="B4882" i="14"/>
  <c r="A4882" i="14"/>
  <c r="B4881" i="14"/>
  <c r="A4881" i="14"/>
  <c r="B4880" i="14"/>
  <c r="A4880" i="14"/>
  <c r="B4879" i="14"/>
  <c r="A4879" i="14"/>
  <c r="B4878" i="14"/>
  <c r="C4878" i="14" s="1"/>
  <c r="A4878" i="14"/>
  <c r="B4877" i="14"/>
  <c r="A4877" i="14"/>
  <c r="B4876" i="14"/>
  <c r="A4876" i="14"/>
  <c r="B4875" i="14"/>
  <c r="A4875" i="14"/>
  <c r="B4874" i="14"/>
  <c r="A4874" i="14"/>
  <c r="B4873" i="14"/>
  <c r="A4873" i="14"/>
  <c r="B4872" i="14"/>
  <c r="A4872" i="14"/>
  <c r="B4871" i="14"/>
  <c r="A4871" i="14"/>
  <c r="B4870" i="14"/>
  <c r="A4870" i="14"/>
  <c r="B4869" i="14"/>
  <c r="A4869" i="14"/>
  <c r="B4868" i="14"/>
  <c r="A4868" i="14"/>
  <c r="C4867" i="14"/>
  <c r="B4867" i="14"/>
  <c r="A4867" i="14"/>
  <c r="B4866" i="14"/>
  <c r="A4866" i="14"/>
  <c r="B4865" i="14"/>
  <c r="A4865" i="14"/>
  <c r="B4864" i="14"/>
  <c r="A4864" i="14"/>
  <c r="B4863" i="14"/>
  <c r="A4863" i="14"/>
  <c r="B4862" i="14"/>
  <c r="A4862" i="14"/>
  <c r="B4861" i="14"/>
  <c r="A4861" i="14"/>
  <c r="B4860" i="14"/>
  <c r="A4860" i="14"/>
  <c r="B4859" i="14"/>
  <c r="A4859" i="14"/>
  <c r="B4858" i="14"/>
  <c r="A4858" i="14"/>
  <c r="B4857" i="14"/>
  <c r="A4857" i="14"/>
  <c r="B4856" i="14"/>
  <c r="A4856" i="14"/>
  <c r="B4855" i="14"/>
  <c r="A4855" i="14"/>
  <c r="B4854" i="14"/>
  <c r="A4854" i="14"/>
  <c r="B4853" i="14"/>
  <c r="A4853" i="14"/>
  <c r="B4852" i="14"/>
  <c r="A4852" i="14"/>
  <c r="B4851" i="14"/>
  <c r="C4851" i="14" s="1"/>
  <c r="A4851" i="14"/>
  <c r="B4850" i="14"/>
  <c r="A4850" i="14"/>
  <c r="B4849" i="14"/>
  <c r="A4849" i="14"/>
  <c r="B4848" i="14"/>
  <c r="A4848" i="14"/>
  <c r="B4847" i="14"/>
  <c r="A4847" i="14"/>
  <c r="B4846" i="14"/>
  <c r="A4846" i="14"/>
  <c r="B4845" i="14"/>
  <c r="A4845" i="14"/>
  <c r="B4844" i="14"/>
  <c r="A4844" i="14"/>
  <c r="B4843" i="14"/>
  <c r="A4843" i="14"/>
  <c r="B4842" i="14"/>
  <c r="A4842" i="14"/>
  <c r="B4841" i="14"/>
  <c r="A4841" i="14"/>
  <c r="B4840" i="14"/>
  <c r="A4840" i="14"/>
  <c r="B4839" i="14"/>
  <c r="A4839" i="14"/>
  <c r="B4838" i="14"/>
  <c r="A4838" i="14"/>
  <c r="B4837" i="14"/>
  <c r="A4837" i="14"/>
  <c r="B4836" i="14"/>
  <c r="A4836" i="14"/>
  <c r="C4835" i="14"/>
  <c r="B4835" i="14"/>
  <c r="A4835" i="14"/>
  <c r="B4834" i="14"/>
  <c r="A4834" i="14"/>
  <c r="B4833" i="14"/>
  <c r="A4833" i="14"/>
  <c r="B4832" i="14"/>
  <c r="A4832" i="14"/>
  <c r="B4831" i="14"/>
  <c r="A4831" i="14"/>
  <c r="B4830" i="14"/>
  <c r="A4830" i="14"/>
  <c r="B4829" i="14"/>
  <c r="A4829" i="14"/>
  <c r="B4828" i="14"/>
  <c r="A4828" i="14"/>
  <c r="B4827" i="14"/>
  <c r="A4827" i="14"/>
  <c r="B4826" i="14"/>
  <c r="A4826" i="14"/>
  <c r="B4825" i="14"/>
  <c r="A4825" i="14"/>
  <c r="B4824" i="14"/>
  <c r="A4824" i="14"/>
  <c r="B4823" i="14"/>
  <c r="A4823" i="14"/>
  <c r="B4822" i="14"/>
  <c r="A4822" i="14"/>
  <c r="B4821" i="14"/>
  <c r="A4821" i="14"/>
  <c r="B4820" i="14"/>
  <c r="A4820" i="14"/>
  <c r="B4819" i="14"/>
  <c r="A4819" i="14"/>
  <c r="B4818" i="14"/>
  <c r="A4818" i="14"/>
  <c r="B4817" i="14"/>
  <c r="C4817" i="14" s="1"/>
  <c r="A4817" i="14"/>
  <c r="B4816" i="14"/>
  <c r="A4816" i="14"/>
  <c r="B4815" i="14"/>
  <c r="A4815" i="14"/>
  <c r="B4814" i="14"/>
  <c r="A4814" i="14"/>
  <c r="B4813" i="14"/>
  <c r="A4813" i="14"/>
  <c r="B4812" i="14"/>
  <c r="A4812" i="14"/>
  <c r="B4811" i="14"/>
  <c r="A4811" i="14"/>
  <c r="B4810" i="14"/>
  <c r="A4810" i="14"/>
  <c r="B4809" i="14"/>
  <c r="A4809" i="14"/>
  <c r="B4808" i="14"/>
  <c r="A4808" i="14"/>
  <c r="B4807" i="14"/>
  <c r="A4807" i="14"/>
  <c r="B4806" i="14"/>
  <c r="A4806" i="14"/>
  <c r="C4805" i="14"/>
  <c r="B4805" i="14"/>
  <c r="A4805" i="14"/>
  <c r="B4804" i="14"/>
  <c r="A4804" i="14"/>
  <c r="B4803" i="14"/>
  <c r="A4803" i="14"/>
  <c r="B4802" i="14"/>
  <c r="A4802" i="14"/>
  <c r="B4801" i="14"/>
  <c r="A4801" i="14"/>
  <c r="B4800" i="14"/>
  <c r="A4800" i="14"/>
  <c r="B4799" i="14"/>
  <c r="A4799" i="14"/>
  <c r="B4798" i="14"/>
  <c r="A4798" i="14"/>
  <c r="B4797" i="14"/>
  <c r="A4797" i="14"/>
  <c r="B4796" i="14"/>
  <c r="A4796" i="14"/>
  <c r="B4795" i="14"/>
  <c r="A4795" i="14"/>
  <c r="B4794" i="14"/>
  <c r="A4794" i="14"/>
  <c r="B4793" i="14"/>
  <c r="C4793" i="14" s="1"/>
  <c r="A4793" i="14"/>
  <c r="B4792" i="14"/>
  <c r="A4792" i="14"/>
  <c r="B4791" i="14"/>
  <c r="A4791" i="14"/>
  <c r="B4790" i="14"/>
  <c r="A4790" i="14"/>
  <c r="B4789" i="14"/>
  <c r="A4789" i="14"/>
  <c r="B4788" i="14"/>
  <c r="A4788" i="14"/>
  <c r="B4787" i="14"/>
  <c r="A4787" i="14"/>
  <c r="B4786" i="14"/>
  <c r="A4786" i="14"/>
  <c r="C4785" i="14"/>
  <c r="B4785" i="14"/>
  <c r="A4785" i="14"/>
  <c r="B4784" i="14"/>
  <c r="A4784" i="14"/>
  <c r="B4783" i="14"/>
  <c r="A4783" i="14"/>
  <c r="B4782" i="14"/>
  <c r="A4782" i="14"/>
  <c r="B4781" i="14"/>
  <c r="A4781" i="14"/>
  <c r="B4780" i="14"/>
  <c r="A4780" i="14"/>
  <c r="B4779" i="14"/>
  <c r="A4779" i="14"/>
  <c r="B4778" i="14"/>
  <c r="A4778" i="14"/>
  <c r="B4777" i="14"/>
  <c r="C4777" i="14" s="1"/>
  <c r="A4777" i="14"/>
  <c r="B4776" i="14"/>
  <c r="A4776" i="14"/>
  <c r="B4775" i="14"/>
  <c r="A4775" i="14"/>
  <c r="B4774" i="14"/>
  <c r="A4774" i="14"/>
  <c r="C4773" i="14"/>
  <c r="B4773" i="14"/>
  <c r="A4773" i="14"/>
  <c r="B4772" i="14"/>
  <c r="A4772" i="14"/>
  <c r="B4771" i="14"/>
  <c r="A4771" i="14"/>
  <c r="B4770" i="14"/>
  <c r="A4770" i="14"/>
  <c r="B4769" i="14"/>
  <c r="A4769" i="14"/>
  <c r="B4768" i="14"/>
  <c r="C4768" i="14" s="1"/>
  <c r="A4768" i="14"/>
  <c r="B4767" i="14"/>
  <c r="A4767" i="14"/>
  <c r="B4766" i="14"/>
  <c r="A4766" i="14"/>
  <c r="B4765" i="14"/>
  <c r="A4765" i="14"/>
  <c r="B4764" i="14"/>
  <c r="A4764" i="14"/>
  <c r="B4763" i="14"/>
  <c r="A4763" i="14"/>
  <c r="B4762" i="14"/>
  <c r="A4762" i="14"/>
  <c r="C4761" i="14"/>
  <c r="B4761" i="14"/>
  <c r="A4761" i="14"/>
  <c r="B4760" i="14"/>
  <c r="A4760" i="14"/>
  <c r="B4759" i="14"/>
  <c r="A4759" i="14"/>
  <c r="B4758" i="14"/>
  <c r="A4758" i="14"/>
  <c r="B4757" i="14"/>
  <c r="A4757" i="14"/>
  <c r="B4756" i="14"/>
  <c r="A4756" i="14"/>
  <c r="B4755" i="14"/>
  <c r="A4755" i="14"/>
  <c r="B4754" i="14"/>
  <c r="A4754" i="14"/>
  <c r="B4753" i="14"/>
  <c r="C4753" i="14" s="1"/>
  <c r="A4753" i="14"/>
  <c r="B4752" i="14"/>
  <c r="A4752" i="14"/>
  <c r="B4751" i="14"/>
  <c r="A4751" i="14"/>
  <c r="B4750" i="14"/>
  <c r="A4750" i="14"/>
  <c r="B4749" i="14"/>
  <c r="A4749" i="14"/>
  <c r="B4748" i="14"/>
  <c r="A4748" i="14"/>
  <c r="B4747" i="14"/>
  <c r="A4747" i="14"/>
  <c r="B4746" i="14"/>
  <c r="A4746" i="14"/>
  <c r="C4745" i="14"/>
  <c r="B4745" i="14"/>
  <c r="A4745" i="14"/>
  <c r="B4744" i="14"/>
  <c r="A4744" i="14"/>
  <c r="B4743" i="14"/>
  <c r="A4743" i="14"/>
  <c r="B4742" i="14"/>
  <c r="A4742" i="14"/>
  <c r="B4741" i="14"/>
  <c r="C4741" i="14" s="1"/>
  <c r="A4741" i="14"/>
  <c r="B4740" i="14"/>
  <c r="A4740" i="14"/>
  <c r="B4739" i="14"/>
  <c r="A4739" i="14"/>
  <c r="B4738" i="14"/>
  <c r="A4738" i="14"/>
  <c r="B4737" i="14"/>
  <c r="A4737" i="14"/>
  <c r="B4736" i="14"/>
  <c r="C4736" i="14" s="1"/>
  <c r="A4736" i="14"/>
  <c r="B4735" i="14"/>
  <c r="A4735" i="14"/>
  <c r="B4734" i="14"/>
  <c r="A4734" i="14"/>
  <c r="B4733" i="14"/>
  <c r="A4733" i="14"/>
  <c r="B4732" i="14"/>
  <c r="A4732" i="14"/>
  <c r="B4731" i="14"/>
  <c r="A4731" i="14"/>
  <c r="B4730" i="14"/>
  <c r="A4730" i="14"/>
  <c r="C4729" i="14"/>
  <c r="B4729" i="14"/>
  <c r="A4729" i="14"/>
  <c r="B4728" i="14"/>
  <c r="A4728" i="14"/>
  <c r="B4727" i="14"/>
  <c r="A4727" i="14"/>
  <c r="B4726" i="14"/>
  <c r="A4726" i="14"/>
  <c r="B4725" i="14"/>
  <c r="A4725" i="14"/>
  <c r="B4724" i="14"/>
  <c r="A4724" i="14"/>
  <c r="B4723" i="14"/>
  <c r="A4723" i="14"/>
  <c r="B4722" i="14"/>
  <c r="A4722" i="14"/>
  <c r="B4721" i="14"/>
  <c r="C4721" i="14" s="1"/>
  <c r="A4721" i="14"/>
  <c r="B4720" i="14"/>
  <c r="A4720" i="14"/>
  <c r="B4719" i="14"/>
  <c r="A4719" i="14"/>
  <c r="B4718" i="14"/>
  <c r="A4718" i="14"/>
  <c r="B4717" i="14"/>
  <c r="A4717" i="14"/>
  <c r="B4716" i="14"/>
  <c r="A4716" i="14"/>
  <c r="B4715" i="14"/>
  <c r="A4715" i="14"/>
  <c r="B4714" i="14"/>
  <c r="A4714" i="14"/>
  <c r="B4713" i="14"/>
  <c r="C4713" i="14" s="1"/>
  <c r="A4713" i="14"/>
  <c r="B4712" i="14"/>
  <c r="A4712" i="14"/>
  <c r="B4711" i="14"/>
  <c r="A4711" i="14"/>
  <c r="B4710" i="14"/>
  <c r="A4710" i="14"/>
  <c r="C4709" i="14"/>
  <c r="B4709" i="14"/>
  <c r="A4709" i="14"/>
  <c r="B4708" i="14"/>
  <c r="A4708" i="14"/>
  <c r="B4707" i="14"/>
  <c r="A4707" i="14"/>
  <c r="B4706" i="14"/>
  <c r="A4706" i="14"/>
  <c r="B4705" i="14"/>
  <c r="A4705" i="14"/>
  <c r="B4704" i="14"/>
  <c r="C4704" i="14" s="1"/>
  <c r="A4704" i="14"/>
  <c r="B4703" i="14"/>
  <c r="A4703" i="14"/>
  <c r="B4702" i="14"/>
  <c r="A4702" i="14"/>
  <c r="B4701" i="14"/>
  <c r="A4701" i="14"/>
  <c r="B4700" i="14"/>
  <c r="A4700" i="14"/>
  <c r="B4699" i="14"/>
  <c r="A4699" i="14"/>
  <c r="B4698" i="14"/>
  <c r="A4698" i="14"/>
  <c r="B4697" i="14"/>
  <c r="C4697" i="14" s="1"/>
  <c r="A4697" i="14"/>
  <c r="B4696" i="14"/>
  <c r="A4696" i="14"/>
  <c r="B4695" i="14"/>
  <c r="A4695" i="14"/>
  <c r="B4694" i="14"/>
  <c r="A4694" i="14"/>
  <c r="B4693" i="14"/>
  <c r="A4693" i="14"/>
  <c r="B4692" i="14"/>
  <c r="A4692" i="14"/>
  <c r="B4691" i="14"/>
  <c r="A4691" i="14"/>
  <c r="B4690" i="14"/>
  <c r="A4690" i="14"/>
  <c r="B4689" i="14"/>
  <c r="C4689" i="14" s="1"/>
  <c r="A4689" i="14"/>
  <c r="B4688" i="14"/>
  <c r="A4688" i="14"/>
  <c r="B4687" i="14"/>
  <c r="A4687" i="14"/>
  <c r="B4686" i="14"/>
  <c r="A4686" i="14"/>
  <c r="B4685" i="14"/>
  <c r="A4685" i="14"/>
  <c r="B4684" i="14"/>
  <c r="A4684" i="14"/>
  <c r="B4683" i="14"/>
  <c r="A4683" i="14"/>
  <c r="B4682" i="14"/>
  <c r="A4682" i="14"/>
  <c r="C4681" i="14"/>
  <c r="B4681" i="14"/>
  <c r="A4681" i="14"/>
  <c r="B4680" i="14"/>
  <c r="A4680" i="14"/>
  <c r="B4679" i="14"/>
  <c r="A4679" i="14"/>
  <c r="B4678" i="14"/>
  <c r="A4678" i="14"/>
  <c r="B4677" i="14"/>
  <c r="C4677" i="14" s="1"/>
  <c r="A4677" i="14"/>
  <c r="B4676" i="14"/>
  <c r="A4676" i="14"/>
  <c r="B4675" i="14"/>
  <c r="A4675" i="14"/>
  <c r="B4674" i="14"/>
  <c r="A4674" i="14"/>
  <c r="B4673" i="14"/>
  <c r="A4673" i="14"/>
  <c r="C4672" i="14"/>
  <c r="B4672" i="14"/>
  <c r="A4672" i="14"/>
  <c r="B4671" i="14"/>
  <c r="A4671" i="14"/>
  <c r="B4670" i="14"/>
  <c r="A4670" i="14"/>
  <c r="B4669" i="14"/>
  <c r="A4669" i="14"/>
  <c r="B4668" i="14"/>
  <c r="A4668" i="14"/>
  <c r="B4667" i="14"/>
  <c r="A4667" i="14"/>
  <c r="B4666" i="14"/>
  <c r="A4666" i="14"/>
  <c r="B4665" i="14"/>
  <c r="C4665" i="14" s="1"/>
  <c r="A4665" i="14"/>
  <c r="B4664" i="14"/>
  <c r="A4664" i="14"/>
  <c r="B4663" i="14"/>
  <c r="A4663" i="14"/>
  <c r="B4662" i="14"/>
  <c r="A4662" i="14"/>
  <c r="B4661" i="14"/>
  <c r="A4661" i="14"/>
  <c r="B4660" i="14"/>
  <c r="A4660" i="14"/>
  <c r="B4659" i="14"/>
  <c r="A4659" i="14"/>
  <c r="B4658" i="14"/>
  <c r="A4658" i="14"/>
  <c r="B4657" i="14"/>
  <c r="C4657" i="14" s="1"/>
  <c r="A4657" i="14"/>
  <c r="B4656" i="14"/>
  <c r="A4656" i="14"/>
  <c r="B4655" i="14"/>
  <c r="A4655" i="14"/>
  <c r="B4654" i="14"/>
  <c r="A4654" i="14"/>
  <c r="B4653" i="14"/>
  <c r="A4653" i="14"/>
  <c r="B4652" i="14"/>
  <c r="A4652" i="14"/>
  <c r="B4651" i="14"/>
  <c r="A4651" i="14"/>
  <c r="B4650" i="14"/>
  <c r="A4650" i="14"/>
  <c r="B4649" i="14"/>
  <c r="A4649" i="14"/>
  <c r="B4648" i="14"/>
  <c r="A4648" i="14"/>
  <c r="B4647" i="14"/>
  <c r="A4647" i="14"/>
  <c r="B4646" i="14"/>
  <c r="A4646" i="14"/>
  <c r="C4645" i="14"/>
  <c r="B4645" i="14"/>
  <c r="A4645" i="14"/>
  <c r="B4644" i="14"/>
  <c r="A4644" i="14"/>
  <c r="B4643" i="14"/>
  <c r="A4643" i="14"/>
  <c r="B4642" i="14"/>
  <c r="A4642" i="14"/>
  <c r="B4641" i="14"/>
  <c r="A4641" i="14"/>
  <c r="B4640" i="14"/>
  <c r="A4640" i="14"/>
  <c r="B4639" i="14"/>
  <c r="A4639" i="14"/>
  <c r="B4638" i="14"/>
  <c r="A4638" i="14"/>
  <c r="B4637" i="14"/>
  <c r="A4637" i="14"/>
  <c r="B4636" i="14"/>
  <c r="A4636" i="14"/>
  <c r="B4635" i="14"/>
  <c r="A4635" i="14"/>
  <c r="B4634" i="14"/>
  <c r="A4634" i="14"/>
  <c r="B4633" i="14"/>
  <c r="C4633" i="14" s="1"/>
  <c r="A4633" i="14"/>
  <c r="B4632" i="14"/>
  <c r="A4632" i="14"/>
  <c r="B4631" i="14"/>
  <c r="A4631" i="14"/>
  <c r="B4630" i="14"/>
  <c r="A4630" i="14"/>
  <c r="B4629" i="14"/>
  <c r="A4629" i="14"/>
  <c r="B4628" i="14"/>
  <c r="A4628" i="14"/>
  <c r="B4627" i="14"/>
  <c r="A4627" i="14"/>
  <c r="B4626" i="14"/>
  <c r="A4626" i="14"/>
  <c r="B4625" i="14"/>
  <c r="A4625" i="14"/>
  <c r="B4624" i="14"/>
  <c r="A4624" i="14"/>
  <c r="B4623" i="14"/>
  <c r="A4623" i="14"/>
  <c r="B4622" i="14"/>
  <c r="A4622" i="14"/>
  <c r="B4621" i="14"/>
  <c r="A4621" i="14"/>
  <c r="B4620" i="14"/>
  <c r="A4620" i="14"/>
  <c r="B4619" i="14"/>
  <c r="A4619" i="14"/>
  <c r="B4618" i="14"/>
  <c r="A4618" i="14"/>
  <c r="C4617" i="14"/>
  <c r="B4617" i="14"/>
  <c r="A4617" i="14"/>
  <c r="B4616" i="14"/>
  <c r="A4616" i="14"/>
  <c r="B4615" i="14"/>
  <c r="A4615" i="14"/>
  <c r="B4614" i="14"/>
  <c r="A4614" i="14"/>
  <c r="B4613" i="14"/>
  <c r="C4613" i="14" s="1"/>
  <c r="A4613" i="14"/>
  <c r="B4612" i="14"/>
  <c r="A4612" i="14"/>
  <c r="B4611" i="14"/>
  <c r="A4611" i="14"/>
  <c r="B4610" i="14"/>
  <c r="A4610" i="14"/>
  <c r="B4609" i="14"/>
  <c r="A4609" i="14"/>
  <c r="B4608" i="14"/>
  <c r="C4608" i="14" s="1"/>
  <c r="A4608" i="14"/>
  <c r="B4607" i="14"/>
  <c r="A4607" i="14"/>
  <c r="B4606" i="14"/>
  <c r="A4606" i="14"/>
  <c r="B4605" i="14"/>
  <c r="A4605" i="14"/>
  <c r="B4604" i="14"/>
  <c r="A4604" i="14"/>
  <c r="B4603" i="14"/>
  <c r="A4603" i="14"/>
  <c r="B4602" i="14"/>
  <c r="A4602" i="14"/>
  <c r="B4601" i="14"/>
  <c r="A4601" i="14"/>
  <c r="B4600" i="14"/>
  <c r="A4600" i="14"/>
  <c r="B4599" i="14"/>
  <c r="A4599" i="14"/>
  <c r="B4598" i="14"/>
  <c r="A4598" i="14"/>
  <c r="B4597" i="14"/>
  <c r="A4597" i="14"/>
  <c r="B4596" i="14"/>
  <c r="A4596" i="14"/>
  <c r="B4595" i="14"/>
  <c r="A4595" i="14"/>
  <c r="B4594" i="14"/>
  <c r="A4594" i="14"/>
  <c r="C4593" i="14"/>
  <c r="B4593" i="14"/>
  <c r="A4593" i="14"/>
  <c r="B4592" i="14"/>
  <c r="A4592" i="14"/>
  <c r="B4591" i="14"/>
  <c r="A4591" i="14"/>
  <c r="B4590" i="14"/>
  <c r="A4590" i="14"/>
  <c r="B4589" i="14"/>
  <c r="A4589" i="14"/>
  <c r="B4588" i="14"/>
  <c r="A4588" i="14"/>
  <c r="B4587" i="14"/>
  <c r="A4587" i="14"/>
  <c r="B4586" i="14"/>
  <c r="A4586" i="14"/>
  <c r="B4585" i="14"/>
  <c r="C4585" i="14" s="1"/>
  <c r="A4585" i="14"/>
  <c r="B4584" i="14"/>
  <c r="A4584" i="14"/>
  <c r="B4583" i="14"/>
  <c r="A4583" i="14"/>
  <c r="B4582" i="14"/>
  <c r="A4582" i="14"/>
  <c r="B4581" i="14"/>
  <c r="C4581" i="14" s="1"/>
  <c r="A4581" i="14"/>
  <c r="B4580" i="14"/>
  <c r="A4580" i="14"/>
  <c r="B4579" i="14"/>
  <c r="A4579" i="14"/>
  <c r="B4578" i="14"/>
  <c r="A4578" i="14"/>
  <c r="B4577" i="14"/>
  <c r="A4577" i="14"/>
  <c r="B4576" i="14"/>
  <c r="C4576" i="14" s="1"/>
  <c r="A4576" i="14"/>
  <c r="B4575" i="14"/>
  <c r="A4575" i="14"/>
  <c r="B4574" i="14"/>
  <c r="A4574" i="14"/>
  <c r="B4573" i="14"/>
  <c r="A4573" i="14"/>
  <c r="B4572" i="14"/>
  <c r="A4572" i="14"/>
  <c r="B4571" i="14"/>
  <c r="A4571" i="14"/>
  <c r="B4570" i="14"/>
  <c r="A4570" i="14"/>
  <c r="C4569" i="14"/>
  <c r="B4569" i="14"/>
  <c r="A4569" i="14"/>
  <c r="B4568" i="14"/>
  <c r="A4568" i="14"/>
  <c r="B4567" i="14"/>
  <c r="A4567" i="14"/>
  <c r="B4566" i="14"/>
  <c r="A4566" i="14"/>
  <c r="B4565" i="14"/>
  <c r="A4565" i="14"/>
  <c r="B4564" i="14"/>
  <c r="A4564" i="14"/>
  <c r="B4563" i="14"/>
  <c r="A4563" i="14"/>
  <c r="B4562" i="14"/>
  <c r="A4562" i="14"/>
  <c r="B4561" i="14"/>
  <c r="C4561" i="14" s="1"/>
  <c r="A4561" i="14"/>
  <c r="B4560" i="14"/>
  <c r="A4560" i="14"/>
  <c r="B4559" i="14"/>
  <c r="A4559" i="14"/>
  <c r="B4558" i="14"/>
  <c r="A4558" i="14"/>
  <c r="B4557" i="14"/>
  <c r="A4557" i="14"/>
  <c r="B4556" i="14"/>
  <c r="A4556" i="14"/>
  <c r="B4555" i="14"/>
  <c r="A4555" i="14"/>
  <c r="B4554" i="14"/>
  <c r="A4554" i="14"/>
  <c r="B4553" i="14"/>
  <c r="C4553" i="14" s="1"/>
  <c r="A4553" i="14"/>
  <c r="B4552" i="14"/>
  <c r="A4552" i="14"/>
  <c r="B4551" i="14"/>
  <c r="A4551" i="14"/>
  <c r="B4550" i="14"/>
  <c r="A4550" i="14"/>
  <c r="B4549" i="14"/>
  <c r="A4549" i="14"/>
  <c r="B4548" i="14"/>
  <c r="A4548" i="14"/>
  <c r="B4547" i="14"/>
  <c r="A4547" i="14"/>
  <c r="B4546" i="14"/>
  <c r="A4546" i="14"/>
  <c r="B4545" i="14"/>
  <c r="A4545" i="14"/>
  <c r="C4544" i="14"/>
  <c r="B4544" i="14"/>
  <c r="A4544" i="14"/>
  <c r="B4543" i="14"/>
  <c r="A4543" i="14"/>
  <c r="B4542" i="14"/>
  <c r="A4542" i="14"/>
  <c r="B4541" i="14"/>
  <c r="A4541" i="14"/>
  <c r="B4540" i="14"/>
  <c r="A4540" i="14"/>
  <c r="B4539" i="14"/>
  <c r="A4539" i="14"/>
  <c r="B4538" i="14"/>
  <c r="A4538" i="14"/>
  <c r="B4537" i="14"/>
  <c r="C4537" i="14" s="1"/>
  <c r="A4537" i="14"/>
  <c r="B4536" i="14"/>
  <c r="A4536" i="14"/>
  <c r="B4535" i="14"/>
  <c r="A4535" i="14"/>
  <c r="B4534" i="14"/>
  <c r="A4534" i="14"/>
  <c r="B4533" i="14"/>
  <c r="A4533" i="14"/>
  <c r="B4532" i="14"/>
  <c r="A4532" i="14"/>
  <c r="B4531" i="14"/>
  <c r="A4531" i="14"/>
  <c r="B4530" i="14"/>
  <c r="A4530" i="14"/>
  <c r="B4529" i="14"/>
  <c r="C4529" i="14" s="1"/>
  <c r="A4529" i="14"/>
  <c r="B4528" i="14"/>
  <c r="A4528" i="14"/>
  <c r="B4527" i="14"/>
  <c r="A4527" i="14"/>
  <c r="B4526" i="14"/>
  <c r="A4526" i="14"/>
  <c r="B4525" i="14"/>
  <c r="A4525" i="14"/>
  <c r="B4524" i="14"/>
  <c r="A4524" i="14"/>
  <c r="B4523" i="14"/>
  <c r="A4523" i="14"/>
  <c r="B4522" i="14"/>
  <c r="A4522" i="14"/>
  <c r="B4521" i="14"/>
  <c r="A4521" i="14"/>
  <c r="B4520" i="14"/>
  <c r="A4520" i="14"/>
  <c r="B4519" i="14"/>
  <c r="A4519" i="14"/>
  <c r="B4518" i="14"/>
  <c r="A4518" i="14"/>
  <c r="C4517" i="14"/>
  <c r="B4517" i="14"/>
  <c r="A4517" i="14"/>
  <c r="B4516" i="14"/>
  <c r="A4516" i="14"/>
  <c r="B4515" i="14"/>
  <c r="A4515" i="14"/>
  <c r="B4514" i="14"/>
  <c r="A4514" i="14"/>
  <c r="B4513" i="14"/>
  <c r="A4513" i="14"/>
  <c r="B4512" i="14"/>
  <c r="A4512" i="14"/>
  <c r="B4511" i="14"/>
  <c r="A4511" i="14"/>
  <c r="B4510" i="14"/>
  <c r="A4510" i="14"/>
  <c r="B4509" i="14"/>
  <c r="A4509" i="14"/>
  <c r="B4508" i="14"/>
  <c r="A4508" i="14"/>
  <c r="B4507" i="14"/>
  <c r="A4507" i="14"/>
  <c r="B4506" i="14"/>
  <c r="A4506" i="14"/>
  <c r="B4505" i="14"/>
  <c r="A4505" i="14"/>
  <c r="B4504" i="14"/>
  <c r="C4504" i="14" s="1"/>
  <c r="A4504" i="14"/>
  <c r="B4503" i="14"/>
  <c r="A4503" i="14"/>
  <c r="B4502" i="14"/>
  <c r="A4502" i="14"/>
  <c r="B4501" i="14"/>
  <c r="A4501" i="14"/>
  <c r="B4500" i="14"/>
  <c r="C4500" i="14" s="1"/>
  <c r="A4500" i="14"/>
  <c r="B4499" i="14"/>
  <c r="A4499" i="14"/>
  <c r="C4498" i="14"/>
  <c r="B4498" i="14"/>
  <c r="A4498" i="14"/>
  <c r="B4497" i="14"/>
  <c r="A4497" i="14"/>
  <c r="B4496" i="14"/>
  <c r="A4496" i="14"/>
  <c r="B4495" i="14"/>
  <c r="C4495" i="14" s="1"/>
  <c r="A4495" i="14"/>
  <c r="B4494" i="14"/>
  <c r="A4494" i="14"/>
  <c r="B4493" i="14"/>
  <c r="A4493" i="14"/>
  <c r="B4492" i="14"/>
  <c r="A4492" i="14"/>
  <c r="B4491" i="14"/>
  <c r="A4491" i="14"/>
  <c r="B4490" i="14"/>
  <c r="A4490" i="14"/>
  <c r="B4489" i="14"/>
  <c r="A4489" i="14"/>
  <c r="B4488" i="14"/>
  <c r="C4488" i="14" s="1"/>
  <c r="A4488" i="14"/>
  <c r="B4487" i="14"/>
  <c r="A4487" i="14"/>
  <c r="B4486" i="14"/>
  <c r="A4486" i="14"/>
  <c r="B4485" i="14"/>
  <c r="A4485" i="14"/>
  <c r="B4484" i="14"/>
  <c r="C4484" i="14" s="1"/>
  <c r="A4484" i="14"/>
  <c r="B4483" i="14"/>
  <c r="A4483" i="14"/>
  <c r="C4482" i="14"/>
  <c r="B4482" i="14"/>
  <c r="A4482" i="14"/>
  <c r="B4481" i="14"/>
  <c r="A4481" i="14"/>
  <c r="B4480" i="14"/>
  <c r="A4480" i="14"/>
  <c r="B4479" i="14"/>
  <c r="C4479" i="14" s="1"/>
  <c r="A4479" i="14"/>
  <c r="B4478" i="14"/>
  <c r="A4478" i="14"/>
  <c r="B4477" i="14"/>
  <c r="A4477" i="14"/>
  <c r="B4476" i="14"/>
  <c r="A4476" i="14"/>
  <c r="B4475" i="14"/>
  <c r="A4475" i="14"/>
  <c r="B4474" i="14"/>
  <c r="A4474" i="14"/>
  <c r="B4473" i="14"/>
  <c r="A4473" i="14"/>
  <c r="B4472" i="14"/>
  <c r="C4472" i="14" s="1"/>
  <c r="A4472" i="14"/>
  <c r="B4471" i="14"/>
  <c r="A4471" i="14"/>
  <c r="B4470" i="14"/>
  <c r="A4470" i="14"/>
  <c r="B4469" i="14"/>
  <c r="A4469" i="14"/>
  <c r="B4468" i="14"/>
  <c r="C4468" i="14" s="1"/>
  <c r="A4468" i="14"/>
  <c r="B4467" i="14"/>
  <c r="A4467" i="14"/>
  <c r="C4466" i="14"/>
  <c r="B4466" i="14"/>
  <c r="A4466" i="14"/>
  <c r="B4465" i="14"/>
  <c r="A4465" i="14"/>
  <c r="B4464" i="14"/>
  <c r="A4464" i="14"/>
  <c r="B4463" i="14"/>
  <c r="C4463" i="14" s="1"/>
  <c r="A4463" i="14"/>
  <c r="B4462" i="14"/>
  <c r="A4462" i="14"/>
  <c r="B4461" i="14"/>
  <c r="A4461" i="14"/>
  <c r="B4460" i="14"/>
  <c r="A4460" i="14"/>
  <c r="B4459" i="14"/>
  <c r="A4459" i="14"/>
  <c r="B4458" i="14"/>
  <c r="A4458" i="14"/>
  <c r="B4457" i="14"/>
  <c r="A4457" i="14"/>
  <c r="B4456" i="14"/>
  <c r="C4456" i="14" s="1"/>
  <c r="A4456" i="14"/>
  <c r="B4455" i="14"/>
  <c r="A4455" i="14"/>
  <c r="B4454" i="14"/>
  <c r="A4454" i="14"/>
  <c r="B4453" i="14"/>
  <c r="A4453" i="14"/>
  <c r="B4452" i="14"/>
  <c r="C4452" i="14" s="1"/>
  <c r="A4452" i="14"/>
  <c r="B4451" i="14"/>
  <c r="A4451" i="14"/>
  <c r="C4450" i="14"/>
  <c r="B4450" i="14"/>
  <c r="A4450" i="14"/>
  <c r="B4449" i="14"/>
  <c r="A4449" i="14"/>
  <c r="B4448" i="14"/>
  <c r="A4448" i="14"/>
  <c r="B4447" i="14"/>
  <c r="C4447" i="14" s="1"/>
  <c r="A4447" i="14"/>
  <c r="B4446" i="14"/>
  <c r="A4446" i="14"/>
  <c r="B4445" i="14"/>
  <c r="A4445" i="14"/>
  <c r="B4444" i="14"/>
  <c r="A4444" i="14"/>
  <c r="B4443" i="14"/>
  <c r="A4443" i="14"/>
  <c r="B4442" i="14"/>
  <c r="A4442" i="14"/>
  <c r="B4441" i="14"/>
  <c r="A4441" i="14"/>
  <c r="B4440" i="14"/>
  <c r="C4440" i="14" s="1"/>
  <c r="A4440" i="14"/>
  <c r="B4439" i="14"/>
  <c r="A4439" i="14"/>
  <c r="B4438" i="14"/>
  <c r="A4438" i="14"/>
  <c r="B4437" i="14"/>
  <c r="A4437" i="14"/>
  <c r="B4436" i="14"/>
  <c r="C4436" i="14" s="1"/>
  <c r="A4436" i="14"/>
  <c r="B4435" i="14"/>
  <c r="A4435" i="14"/>
  <c r="C4434" i="14"/>
  <c r="B4434" i="14"/>
  <c r="A4434" i="14"/>
  <c r="B4433" i="14"/>
  <c r="A4433" i="14"/>
  <c r="B4432" i="14"/>
  <c r="A4432" i="14"/>
  <c r="B4431" i="14"/>
  <c r="C4431" i="14" s="1"/>
  <c r="A4431" i="14"/>
  <c r="B4430" i="14"/>
  <c r="A4430" i="14"/>
  <c r="B4429" i="14"/>
  <c r="A4429" i="14"/>
  <c r="B4428" i="14"/>
  <c r="A4428" i="14"/>
  <c r="B4427" i="14"/>
  <c r="A4427" i="14"/>
  <c r="B4426" i="14"/>
  <c r="A4426" i="14"/>
  <c r="B4425" i="14"/>
  <c r="A4425" i="14"/>
  <c r="B4424" i="14"/>
  <c r="C4424" i="14" s="1"/>
  <c r="A4424" i="14"/>
  <c r="B4423" i="14"/>
  <c r="A4423" i="14"/>
  <c r="B4422" i="14"/>
  <c r="A4422" i="14"/>
  <c r="B4421" i="14"/>
  <c r="A4421" i="14"/>
  <c r="B4420" i="14"/>
  <c r="C4420" i="14" s="1"/>
  <c r="A4420" i="14"/>
  <c r="B4419" i="14"/>
  <c r="A4419" i="14"/>
  <c r="C4418" i="14"/>
  <c r="B4418" i="14"/>
  <c r="A4418" i="14"/>
  <c r="B4417" i="14"/>
  <c r="A4417" i="14"/>
  <c r="B4416" i="14"/>
  <c r="A4416" i="14"/>
  <c r="B4415" i="14"/>
  <c r="C4415" i="14" s="1"/>
  <c r="A4415" i="14"/>
  <c r="B4414" i="14"/>
  <c r="A4414" i="14"/>
  <c r="B4413" i="14"/>
  <c r="A4413" i="14"/>
  <c r="B4412" i="14"/>
  <c r="A4412" i="14"/>
  <c r="B4411" i="14"/>
  <c r="A4411" i="14"/>
  <c r="B4410" i="14"/>
  <c r="A4410" i="14"/>
  <c r="B4409" i="14"/>
  <c r="A4409" i="14"/>
  <c r="C4408" i="14"/>
  <c r="B4408" i="14"/>
  <c r="A4408" i="14"/>
  <c r="B4407" i="14"/>
  <c r="A4407" i="14"/>
  <c r="B4406" i="14"/>
  <c r="A4406" i="14"/>
  <c r="B4405" i="14"/>
  <c r="A4405" i="14"/>
  <c r="B4404" i="14"/>
  <c r="C4404" i="14" s="1"/>
  <c r="A4404" i="14"/>
  <c r="B4403" i="14"/>
  <c r="A4403" i="14"/>
  <c r="B4402" i="14"/>
  <c r="C4402" i="14" s="1"/>
  <c r="A4402" i="14"/>
  <c r="B4401" i="14"/>
  <c r="A4401" i="14"/>
  <c r="B4400" i="14"/>
  <c r="A4400" i="14"/>
  <c r="B4399" i="14"/>
  <c r="C4399" i="14" s="1"/>
  <c r="A4399" i="14"/>
  <c r="B4398" i="14"/>
  <c r="A4398" i="14"/>
  <c r="B4397" i="14"/>
  <c r="A4397" i="14"/>
  <c r="B4396" i="14"/>
  <c r="A4396" i="14"/>
  <c r="B4395" i="14"/>
  <c r="A4395" i="14"/>
  <c r="B4394" i="14"/>
  <c r="A4394" i="14"/>
  <c r="B4393" i="14"/>
  <c r="A4393" i="14"/>
  <c r="B4392" i="14"/>
  <c r="C4392" i="14" s="1"/>
  <c r="A4392" i="14"/>
  <c r="B4391" i="14"/>
  <c r="A4391" i="14"/>
  <c r="B4390" i="14"/>
  <c r="A4390" i="14"/>
  <c r="B4389" i="14"/>
  <c r="A4389" i="14"/>
  <c r="B4388" i="14"/>
  <c r="C4388" i="14" s="1"/>
  <c r="A4388" i="14"/>
  <c r="B4387" i="14"/>
  <c r="A4387" i="14"/>
  <c r="C4386" i="14"/>
  <c r="B4386" i="14"/>
  <c r="A4386" i="14"/>
  <c r="B4385" i="14"/>
  <c r="A4385" i="14"/>
  <c r="B4384" i="14"/>
  <c r="A4384" i="14"/>
  <c r="B4383" i="14"/>
  <c r="C4383" i="14" s="1"/>
  <c r="A4383" i="14"/>
  <c r="B4382" i="14"/>
  <c r="A4382" i="14"/>
  <c r="B4381" i="14"/>
  <c r="A4381" i="14"/>
  <c r="B4380" i="14"/>
  <c r="A4380" i="14"/>
  <c r="B4379" i="14"/>
  <c r="A4379" i="14"/>
  <c r="B4378" i="14"/>
  <c r="A4378" i="14"/>
  <c r="B4377" i="14"/>
  <c r="A4377" i="14"/>
  <c r="C4376" i="14"/>
  <c r="B4376" i="14"/>
  <c r="A4376" i="14"/>
  <c r="B4375" i="14"/>
  <c r="A4375" i="14"/>
  <c r="B4374" i="14"/>
  <c r="A4374" i="14"/>
  <c r="B4373" i="14"/>
  <c r="A4373" i="14"/>
  <c r="B4372" i="14"/>
  <c r="C4372" i="14" s="1"/>
  <c r="A4372" i="14"/>
  <c r="B4371" i="14"/>
  <c r="A4371" i="14"/>
  <c r="B4370" i="14"/>
  <c r="C4370" i="14" s="1"/>
  <c r="A4370" i="14"/>
  <c r="B4369" i="14"/>
  <c r="A4369" i="14"/>
  <c r="B4368" i="14"/>
  <c r="A4368" i="14"/>
  <c r="B4367" i="14"/>
  <c r="C4367" i="14" s="1"/>
  <c r="A4367" i="14"/>
  <c r="B4366" i="14"/>
  <c r="A4366" i="14"/>
  <c r="B4365" i="14"/>
  <c r="A4365" i="14"/>
  <c r="B4364" i="14"/>
  <c r="A4364" i="14"/>
  <c r="B4363" i="14"/>
  <c r="A4363" i="14"/>
  <c r="B4362" i="14"/>
  <c r="A4362" i="14"/>
  <c r="B4361" i="14"/>
  <c r="A4361" i="14"/>
  <c r="B4360" i="14"/>
  <c r="C4360" i="14" s="1"/>
  <c r="A4360" i="14"/>
  <c r="B4359" i="14"/>
  <c r="A4359" i="14"/>
  <c r="B4358" i="14"/>
  <c r="A4358" i="14"/>
  <c r="B4357" i="14"/>
  <c r="A4357" i="14"/>
  <c r="B4356" i="14"/>
  <c r="C4356" i="14" s="1"/>
  <c r="A4356" i="14"/>
  <c r="B4355" i="14"/>
  <c r="A4355" i="14"/>
  <c r="C4354" i="14"/>
  <c r="B4354" i="14"/>
  <c r="A4354" i="14"/>
  <c r="B4353" i="14"/>
  <c r="A4353" i="14"/>
  <c r="B4352" i="14"/>
  <c r="A4352" i="14"/>
  <c r="B4351" i="14"/>
  <c r="C4351" i="14" s="1"/>
  <c r="A4351" i="14"/>
  <c r="B4350" i="14"/>
  <c r="A4350" i="14"/>
  <c r="B4349" i="14"/>
  <c r="A4349" i="14"/>
  <c r="B4348" i="14"/>
  <c r="A4348" i="14"/>
  <c r="B4347" i="14"/>
  <c r="A4347" i="14"/>
  <c r="B4346" i="14"/>
  <c r="A4346" i="14"/>
  <c r="B4345" i="14"/>
  <c r="A4345" i="14"/>
  <c r="C4344" i="14"/>
  <c r="B4344" i="14"/>
  <c r="A4344" i="14"/>
  <c r="B4343" i="14"/>
  <c r="A4343" i="14"/>
  <c r="B4342" i="14"/>
  <c r="A4342" i="14"/>
  <c r="B4341" i="14"/>
  <c r="A4341" i="14"/>
  <c r="B4340" i="14"/>
  <c r="C4340" i="14" s="1"/>
  <c r="A4340" i="14"/>
  <c r="B4339" i="14"/>
  <c r="A4339" i="14"/>
  <c r="B4338" i="14"/>
  <c r="C4338" i="14" s="1"/>
  <c r="A4338" i="14"/>
  <c r="B4337" i="14"/>
  <c r="A4337" i="14"/>
  <c r="B4336" i="14"/>
  <c r="A4336" i="14"/>
  <c r="B4335" i="14"/>
  <c r="C4335" i="14" s="1"/>
  <c r="A4335" i="14"/>
  <c r="B4334" i="14"/>
  <c r="A4334" i="14"/>
  <c r="B4333" i="14"/>
  <c r="A4333" i="14"/>
  <c r="B4332" i="14"/>
  <c r="A4332" i="14"/>
  <c r="B4331" i="14"/>
  <c r="A4331" i="14"/>
  <c r="B4330" i="14"/>
  <c r="A4330" i="14"/>
  <c r="B4329" i="14"/>
  <c r="A4329" i="14"/>
  <c r="B4328" i="14"/>
  <c r="C4328" i="14" s="1"/>
  <c r="A4328" i="14"/>
  <c r="B4327" i="14"/>
  <c r="A4327" i="14"/>
  <c r="B4326" i="14"/>
  <c r="A4326" i="14"/>
  <c r="B4325" i="14"/>
  <c r="A4325" i="14"/>
  <c r="B4324" i="14"/>
  <c r="C4324" i="14" s="1"/>
  <c r="A4324" i="14"/>
  <c r="B4323" i="14"/>
  <c r="A4323" i="14"/>
  <c r="C4322" i="14"/>
  <c r="B4322" i="14"/>
  <c r="A4322" i="14"/>
  <c r="B4321" i="14"/>
  <c r="A4321" i="14"/>
  <c r="B4320" i="14"/>
  <c r="A4320" i="14"/>
  <c r="B4319" i="14"/>
  <c r="C4319" i="14" s="1"/>
  <c r="A4319" i="14"/>
  <c r="B4318" i="14"/>
  <c r="A4318" i="14"/>
  <c r="B4317" i="14"/>
  <c r="A4317" i="14"/>
  <c r="B4316" i="14"/>
  <c r="A4316" i="14"/>
  <c r="B4315" i="14"/>
  <c r="A4315" i="14"/>
  <c r="B4314" i="14"/>
  <c r="A4314" i="14"/>
  <c r="B4313" i="14"/>
  <c r="A4313" i="14"/>
  <c r="C4312" i="14"/>
  <c r="B4312" i="14"/>
  <c r="A4312" i="14"/>
  <c r="B4311" i="14"/>
  <c r="A4311" i="14"/>
  <c r="B4310" i="14"/>
  <c r="A4310" i="14"/>
  <c r="B4309" i="14"/>
  <c r="A4309" i="14"/>
  <c r="B4308" i="14"/>
  <c r="C4308" i="14" s="1"/>
  <c r="A4308" i="14"/>
  <c r="B4307" i="14"/>
  <c r="A4307" i="14"/>
  <c r="B4306" i="14"/>
  <c r="C4306" i="14" s="1"/>
  <c r="A4306" i="14"/>
  <c r="B4305" i="14"/>
  <c r="A4305" i="14"/>
  <c r="B4304" i="14"/>
  <c r="A4304" i="14"/>
  <c r="B4303" i="14"/>
  <c r="C4303" i="14" s="1"/>
  <c r="A4303" i="14"/>
  <c r="B4302" i="14"/>
  <c r="A4302" i="14"/>
  <c r="B4301" i="14"/>
  <c r="A4301" i="14"/>
  <c r="B4300" i="14"/>
  <c r="A4300" i="14"/>
  <c r="B4299" i="14"/>
  <c r="A4299" i="14"/>
  <c r="B4298" i="14"/>
  <c r="A4298" i="14"/>
  <c r="B4297" i="14"/>
  <c r="A4297" i="14"/>
  <c r="B4296" i="14"/>
  <c r="C4296" i="14" s="1"/>
  <c r="A4296" i="14"/>
  <c r="B4295" i="14"/>
  <c r="A4295" i="14"/>
  <c r="B4294" i="14"/>
  <c r="A4294" i="14"/>
  <c r="B4293" i="14"/>
  <c r="A4293" i="14"/>
  <c r="B4292" i="14"/>
  <c r="C4292" i="14" s="1"/>
  <c r="A4292" i="14"/>
  <c r="B4291" i="14"/>
  <c r="A4291" i="14"/>
  <c r="C4290" i="14"/>
  <c r="B4290" i="14"/>
  <c r="A4290" i="14"/>
  <c r="B4289" i="14"/>
  <c r="A4289" i="14"/>
  <c r="B4288" i="14"/>
  <c r="A4288" i="14"/>
  <c r="B4287" i="14"/>
  <c r="C4287" i="14" s="1"/>
  <c r="A4287" i="14"/>
  <c r="B4286" i="14"/>
  <c r="A4286" i="14"/>
  <c r="B4285" i="14"/>
  <c r="A4285" i="14"/>
  <c r="B4284" i="14"/>
  <c r="A4284" i="14"/>
  <c r="B4283" i="14"/>
  <c r="A4283" i="14"/>
  <c r="B4282" i="14"/>
  <c r="A4282" i="14"/>
  <c r="B4281" i="14"/>
  <c r="A4281" i="14"/>
  <c r="C4280" i="14"/>
  <c r="B4280" i="14"/>
  <c r="A4280" i="14"/>
  <c r="B4279" i="14"/>
  <c r="A4279" i="14"/>
  <c r="B4278" i="14"/>
  <c r="A4278" i="14"/>
  <c r="B4277" i="14"/>
  <c r="A4277" i="14"/>
  <c r="B4276" i="14"/>
  <c r="C4276" i="14" s="1"/>
  <c r="A4276" i="14"/>
  <c r="B4275" i="14"/>
  <c r="A4275" i="14"/>
  <c r="B4274" i="14"/>
  <c r="C4274" i="14" s="1"/>
  <c r="A4274" i="14"/>
  <c r="B4273" i="14"/>
  <c r="A4273" i="14"/>
  <c r="B4272" i="14"/>
  <c r="A4272" i="14"/>
  <c r="B4271" i="14"/>
  <c r="C4271" i="14" s="1"/>
  <c r="A4271" i="14"/>
  <c r="B4270" i="14"/>
  <c r="A4270" i="14"/>
  <c r="B4269" i="14"/>
  <c r="A4269" i="14"/>
  <c r="B4268" i="14"/>
  <c r="A4268" i="14"/>
  <c r="B4267" i="14"/>
  <c r="A4267" i="14"/>
  <c r="B4266" i="14"/>
  <c r="A4266" i="14"/>
  <c r="B4265" i="14"/>
  <c r="A4265" i="14"/>
  <c r="B4264" i="14"/>
  <c r="C4264" i="14" s="1"/>
  <c r="A4264" i="14"/>
  <c r="B4263" i="14"/>
  <c r="A4263" i="14"/>
  <c r="B4262" i="14"/>
  <c r="A4262" i="14"/>
  <c r="B4261" i="14"/>
  <c r="A4261" i="14"/>
  <c r="B4260" i="14"/>
  <c r="C4260" i="14" s="1"/>
  <c r="A4260" i="14"/>
  <c r="B4259" i="14"/>
  <c r="A4259" i="14"/>
  <c r="C4258" i="14"/>
  <c r="B4258" i="14"/>
  <c r="A4258" i="14"/>
  <c r="B4257" i="14"/>
  <c r="A4257" i="14"/>
  <c r="B4256" i="14"/>
  <c r="A4256" i="14"/>
  <c r="B4255" i="14"/>
  <c r="C4255" i="14" s="1"/>
  <c r="A4255" i="14"/>
  <c r="B4254" i="14"/>
  <c r="A4254" i="14"/>
  <c r="B4253" i="14"/>
  <c r="A4253" i="14"/>
  <c r="B4252" i="14"/>
  <c r="A4252" i="14"/>
  <c r="B4251" i="14"/>
  <c r="A4251" i="14"/>
  <c r="B4250" i="14"/>
  <c r="A4250" i="14"/>
  <c r="B4249" i="14"/>
  <c r="A4249" i="14"/>
  <c r="C4248" i="14"/>
  <c r="B4248" i="14"/>
  <c r="A4248" i="14"/>
  <c r="B4247" i="14"/>
  <c r="A4247" i="14"/>
  <c r="B4246" i="14"/>
  <c r="A4246" i="14"/>
  <c r="B4245" i="14"/>
  <c r="A4245" i="14"/>
  <c r="B4244" i="14"/>
  <c r="C4244" i="14" s="1"/>
  <c r="A4244" i="14"/>
  <c r="B4243" i="14"/>
  <c r="A4243" i="14"/>
  <c r="B4242" i="14"/>
  <c r="C4242" i="14" s="1"/>
  <c r="A4242" i="14"/>
  <c r="B4241" i="14"/>
  <c r="A4241" i="14"/>
  <c r="B4240" i="14"/>
  <c r="A4240" i="14"/>
  <c r="B4239" i="14"/>
  <c r="C4239" i="14" s="1"/>
  <c r="A4239" i="14"/>
  <c r="B4238" i="14"/>
  <c r="A4238" i="14"/>
  <c r="B4237" i="14"/>
  <c r="A4237" i="14"/>
  <c r="B4236" i="14"/>
  <c r="A4236" i="14"/>
  <c r="B4235" i="14"/>
  <c r="A4235" i="14"/>
  <c r="B4234" i="14"/>
  <c r="A4234" i="14"/>
  <c r="B4233" i="14"/>
  <c r="A4233" i="14"/>
  <c r="B4232" i="14"/>
  <c r="C4232" i="14" s="1"/>
  <c r="A4232" i="14"/>
  <c r="B4231" i="14"/>
  <c r="A4231" i="14"/>
  <c r="B4230" i="14"/>
  <c r="A4230" i="14"/>
  <c r="B4229" i="14"/>
  <c r="A4229" i="14"/>
  <c r="B4228" i="14"/>
  <c r="C4228" i="14" s="1"/>
  <c r="A4228" i="14"/>
  <c r="B4227" i="14"/>
  <c r="A4227" i="14"/>
  <c r="B4226" i="14"/>
  <c r="C4226" i="14" s="1"/>
  <c r="A4226" i="14"/>
  <c r="B4225" i="14"/>
  <c r="A4225" i="14"/>
  <c r="B4224" i="14"/>
  <c r="A4224" i="14"/>
  <c r="B4223" i="14"/>
  <c r="C4223" i="14" s="1"/>
  <c r="A4223" i="14"/>
  <c r="B4222" i="14"/>
  <c r="A4222" i="14"/>
  <c r="B4221" i="14"/>
  <c r="A4221" i="14"/>
  <c r="B4220" i="14"/>
  <c r="A4220" i="14"/>
  <c r="B4219" i="14"/>
  <c r="A4219" i="14"/>
  <c r="B4218" i="14"/>
  <c r="A4218" i="14"/>
  <c r="B4217" i="14"/>
  <c r="A4217" i="14"/>
  <c r="C4216" i="14"/>
  <c r="B4216" i="14"/>
  <c r="A4216" i="14"/>
  <c r="B4215" i="14"/>
  <c r="A4215" i="14"/>
  <c r="B4214" i="14"/>
  <c r="A4214" i="14"/>
  <c r="B4213" i="14"/>
  <c r="A4213" i="14"/>
  <c r="B4212" i="14"/>
  <c r="C4212" i="14" s="1"/>
  <c r="A4212" i="14"/>
  <c r="B4211" i="14"/>
  <c r="A4211" i="14"/>
  <c r="B4210" i="14"/>
  <c r="C4210" i="14" s="1"/>
  <c r="A4210" i="14"/>
  <c r="B4209" i="14"/>
  <c r="A4209" i="14"/>
  <c r="B4208" i="14"/>
  <c r="A4208" i="14"/>
  <c r="B4207" i="14"/>
  <c r="C4207" i="14" s="1"/>
  <c r="A4207" i="14"/>
  <c r="B4206" i="14"/>
  <c r="A4206" i="14"/>
  <c r="B4205" i="14"/>
  <c r="A4205" i="14"/>
  <c r="B4204" i="14"/>
  <c r="A4204" i="14"/>
  <c r="B4203" i="14"/>
  <c r="A4203" i="14"/>
  <c r="B4202" i="14"/>
  <c r="A4202" i="14"/>
  <c r="B4201" i="14"/>
  <c r="A4201" i="14"/>
  <c r="B4200" i="14"/>
  <c r="C4200" i="14" s="1"/>
  <c r="A4200" i="14"/>
  <c r="B4199" i="14"/>
  <c r="A4199" i="14"/>
  <c r="B4198" i="14"/>
  <c r="A4198" i="14"/>
  <c r="B4197" i="14"/>
  <c r="A4197" i="14"/>
  <c r="B4196" i="14"/>
  <c r="C4196" i="14" s="1"/>
  <c r="A4196" i="14"/>
  <c r="B4195" i="14"/>
  <c r="A4195" i="14"/>
  <c r="B4194" i="14"/>
  <c r="C4194" i="14" s="1"/>
  <c r="A4194" i="14"/>
  <c r="B4193" i="14"/>
  <c r="A4193" i="14"/>
  <c r="B4192" i="14"/>
  <c r="A4192" i="14"/>
  <c r="B4191" i="14"/>
  <c r="C4191" i="14" s="1"/>
  <c r="A4191" i="14"/>
  <c r="B4190" i="14"/>
  <c r="A4190" i="14"/>
  <c r="B4189" i="14"/>
  <c r="A4189" i="14"/>
  <c r="B4188" i="14"/>
  <c r="A4188" i="14"/>
  <c r="B4187" i="14"/>
  <c r="A4187" i="14"/>
  <c r="B4186" i="14"/>
  <c r="A4186" i="14"/>
  <c r="B4185" i="14"/>
  <c r="A4185" i="14"/>
  <c r="C4184" i="14"/>
  <c r="B4184" i="14"/>
  <c r="A4184" i="14"/>
  <c r="B4183" i="14"/>
  <c r="A4183" i="14"/>
  <c r="B4182" i="14"/>
  <c r="A4182" i="14"/>
  <c r="B4181" i="14"/>
  <c r="A4181" i="14"/>
  <c r="B4180" i="14"/>
  <c r="C4180" i="14" s="1"/>
  <c r="A4180" i="14"/>
  <c r="B4179" i="14"/>
  <c r="A4179" i="14"/>
  <c r="B4178" i="14"/>
  <c r="C4178" i="14" s="1"/>
  <c r="A4178" i="14"/>
  <c r="B4177" i="14"/>
  <c r="A4177" i="14"/>
  <c r="B4176" i="14"/>
  <c r="A4176" i="14"/>
  <c r="B4175" i="14"/>
  <c r="C4175" i="14" s="1"/>
  <c r="A4175" i="14"/>
  <c r="B4174" i="14"/>
  <c r="A4174" i="14"/>
  <c r="B4173" i="14"/>
  <c r="A4173" i="14"/>
  <c r="B4172" i="14"/>
  <c r="A4172" i="14"/>
  <c r="B4171" i="14"/>
  <c r="A4171" i="14"/>
  <c r="B4170" i="14"/>
  <c r="A4170" i="14"/>
  <c r="B4169" i="14"/>
  <c r="A4169" i="14"/>
  <c r="B4168" i="14"/>
  <c r="C4168" i="14" s="1"/>
  <c r="A4168" i="14"/>
  <c r="B4167" i="14"/>
  <c r="A4167" i="14"/>
  <c r="B4166" i="14"/>
  <c r="A4166" i="14"/>
  <c r="B4165" i="14"/>
  <c r="A4165" i="14"/>
  <c r="B4164" i="14"/>
  <c r="C4164" i="14" s="1"/>
  <c r="A4164" i="14"/>
  <c r="B4163" i="14"/>
  <c r="A4163" i="14"/>
  <c r="B4162" i="14"/>
  <c r="C4162" i="14" s="1"/>
  <c r="A4162" i="14"/>
  <c r="B4161" i="14"/>
  <c r="A4161" i="14"/>
  <c r="B4160" i="14"/>
  <c r="A4160" i="14"/>
  <c r="B4159" i="14"/>
  <c r="C4159" i="14" s="1"/>
  <c r="A4159" i="14"/>
  <c r="B4158" i="14"/>
  <c r="A4158" i="14"/>
  <c r="B4157" i="14"/>
  <c r="A4157" i="14"/>
  <c r="B4156" i="14"/>
  <c r="A4156" i="14"/>
  <c r="B4155" i="14"/>
  <c r="A4155" i="14"/>
  <c r="B4154" i="14"/>
  <c r="A4154" i="14"/>
  <c r="B4153" i="14"/>
  <c r="A4153" i="14"/>
  <c r="C4152" i="14"/>
  <c r="B4152" i="14"/>
  <c r="A4152" i="14"/>
  <c r="B4151" i="14"/>
  <c r="A4151" i="14"/>
  <c r="B4150" i="14"/>
  <c r="A4150" i="14"/>
  <c r="B4149" i="14"/>
  <c r="A4149" i="14"/>
  <c r="B4148" i="14"/>
  <c r="C4148" i="14" s="1"/>
  <c r="A4148" i="14"/>
  <c r="B4147" i="14"/>
  <c r="A4147" i="14"/>
  <c r="B4146" i="14"/>
  <c r="C4146" i="14" s="1"/>
  <c r="A4146" i="14"/>
  <c r="B4145" i="14"/>
  <c r="A4145" i="14"/>
  <c r="B4144" i="14"/>
  <c r="A4144" i="14"/>
  <c r="B4143" i="14"/>
  <c r="C4143" i="14" s="1"/>
  <c r="A4143" i="14"/>
  <c r="B4142" i="14"/>
  <c r="A4142" i="14"/>
  <c r="B4141" i="14"/>
  <c r="A4141" i="14"/>
  <c r="B4140" i="14"/>
  <c r="A4140" i="14"/>
  <c r="B4139" i="14"/>
  <c r="A4139" i="14"/>
  <c r="B4138" i="14"/>
  <c r="A4138" i="14"/>
  <c r="B4137" i="14"/>
  <c r="A4137" i="14"/>
  <c r="B4136" i="14"/>
  <c r="C4136" i="14" s="1"/>
  <c r="A4136" i="14"/>
  <c r="B4135" i="14"/>
  <c r="A4135" i="14"/>
  <c r="B4134" i="14"/>
  <c r="A4134" i="14"/>
  <c r="B4133" i="14"/>
  <c r="A4133" i="14"/>
  <c r="B4132" i="14"/>
  <c r="C4132" i="14" s="1"/>
  <c r="A4132" i="14"/>
  <c r="B4131" i="14"/>
  <c r="A4131" i="14"/>
  <c r="B4130" i="14"/>
  <c r="C4130" i="14" s="1"/>
  <c r="A4130" i="14"/>
  <c r="B4129" i="14"/>
  <c r="A4129" i="14"/>
  <c r="B4128" i="14"/>
  <c r="A4128" i="14"/>
  <c r="B4127" i="14"/>
  <c r="C4127" i="14" s="1"/>
  <c r="A4127" i="14"/>
  <c r="B4126" i="14"/>
  <c r="A4126" i="14"/>
  <c r="B4125" i="14"/>
  <c r="A4125" i="14"/>
  <c r="B4124" i="14"/>
  <c r="A4124" i="14"/>
  <c r="B4123" i="14"/>
  <c r="A4123" i="14"/>
  <c r="B4122" i="14"/>
  <c r="A4122" i="14"/>
  <c r="B4121" i="14"/>
  <c r="A4121" i="14"/>
  <c r="C4120" i="14"/>
  <c r="B4120" i="14"/>
  <c r="A4120" i="14"/>
  <c r="B4119" i="14"/>
  <c r="A4119" i="14"/>
  <c r="B4118" i="14"/>
  <c r="A4118" i="14"/>
  <c r="B4117" i="14"/>
  <c r="A4117" i="14"/>
  <c r="B4116" i="14"/>
  <c r="C4116" i="14" s="1"/>
  <c r="A4116" i="14"/>
  <c r="B4115" i="14"/>
  <c r="A4115" i="14"/>
  <c r="B4114" i="14"/>
  <c r="C4114" i="14" s="1"/>
  <c r="A4114" i="14"/>
  <c r="B4113" i="14"/>
  <c r="A4113" i="14"/>
  <c r="B4112" i="14"/>
  <c r="A4112" i="14"/>
  <c r="B4111" i="14"/>
  <c r="C4111" i="14" s="1"/>
  <c r="A4111" i="14"/>
  <c r="B4110" i="14"/>
  <c r="A4110" i="14"/>
  <c r="B4109" i="14"/>
  <c r="A4109" i="14"/>
  <c r="B4108" i="14"/>
  <c r="A4108" i="14"/>
  <c r="B4107" i="14"/>
  <c r="A4107" i="14"/>
  <c r="B4106" i="14"/>
  <c r="A4106" i="14"/>
  <c r="B4105" i="14"/>
  <c r="A4105" i="14"/>
  <c r="B4104" i="14"/>
  <c r="C4104" i="14" s="1"/>
  <c r="A4104" i="14"/>
  <c r="B4103" i="14"/>
  <c r="A4103" i="14"/>
  <c r="B4102" i="14"/>
  <c r="A4102" i="14"/>
  <c r="B4101" i="14"/>
  <c r="A4101" i="14"/>
  <c r="B4100" i="14"/>
  <c r="C4100" i="14" s="1"/>
  <c r="A4100" i="14"/>
  <c r="B4099" i="14"/>
  <c r="A4099" i="14"/>
  <c r="B4098" i="14"/>
  <c r="C4098" i="14" s="1"/>
  <c r="A4098" i="14"/>
  <c r="B4097" i="14"/>
  <c r="A4097" i="14"/>
  <c r="B4096" i="14"/>
  <c r="A4096" i="14"/>
  <c r="B4095" i="14"/>
  <c r="C4095" i="14" s="1"/>
  <c r="A4095" i="14"/>
  <c r="B4094" i="14"/>
  <c r="A4094" i="14"/>
  <c r="B4093" i="14"/>
  <c r="A4093" i="14"/>
  <c r="B4092" i="14"/>
  <c r="A4092" i="14"/>
  <c r="B4091" i="14"/>
  <c r="A4091" i="14"/>
  <c r="B4090" i="14"/>
  <c r="A4090" i="14"/>
  <c r="B4089" i="14"/>
  <c r="A4089" i="14"/>
  <c r="C4088" i="14"/>
  <c r="B4088" i="14"/>
  <c r="A4088" i="14"/>
  <c r="B4087" i="14"/>
  <c r="A4087" i="14"/>
  <c r="B4086" i="14"/>
  <c r="A4086" i="14"/>
  <c r="B4085" i="14"/>
  <c r="A4085" i="14"/>
  <c r="B4084" i="14"/>
  <c r="C4084" i="14" s="1"/>
  <c r="A4084" i="14"/>
  <c r="B4083" i="14"/>
  <c r="A4083" i="14"/>
  <c r="B4082" i="14"/>
  <c r="C4082" i="14" s="1"/>
  <c r="A4082" i="14"/>
  <c r="B4081" i="14"/>
  <c r="A4081" i="14"/>
  <c r="B4080" i="14"/>
  <c r="A4080" i="14"/>
  <c r="B4079" i="14"/>
  <c r="C4079" i="14" s="1"/>
  <c r="A4079" i="14"/>
  <c r="B4078" i="14"/>
  <c r="A4078" i="14"/>
  <c r="B4077" i="14"/>
  <c r="A4077" i="14"/>
  <c r="B4076" i="14"/>
  <c r="A4076" i="14"/>
  <c r="B4075" i="14"/>
  <c r="A4075" i="14"/>
  <c r="B4074" i="14"/>
  <c r="A4074" i="14"/>
  <c r="B4073" i="14"/>
  <c r="A4073" i="14"/>
  <c r="B4072" i="14"/>
  <c r="C4072" i="14" s="1"/>
  <c r="A4072" i="14"/>
  <c r="B4071" i="14"/>
  <c r="A4071" i="14"/>
  <c r="B4070" i="14"/>
  <c r="A4070" i="14"/>
  <c r="B4069" i="14"/>
  <c r="A4069" i="14"/>
  <c r="B4068" i="14"/>
  <c r="C4068" i="14" s="1"/>
  <c r="A4068" i="14"/>
  <c r="B4067" i="14"/>
  <c r="A4067" i="14"/>
  <c r="B4066" i="14"/>
  <c r="C4066" i="14" s="1"/>
  <c r="A4066" i="14"/>
  <c r="B4065" i="14"/>
  <c r="A4065" i="14"/>
  <c r="B4064" i="14"/>
  <c r="A4064" i="14"/>
  <c r="B4063" i="14"/>
  <c r="C4063" i="14" s="1"/>
  <c r="A4063" i="14"/>
  <c r="B4062" i="14"/>
  <c r="A4062" i="14"/>
  <c r="B4061" i="14"/>
  <c r="A4061" i="14"/>
  <c r="B4060" i="14"/>
  <c r="A4060" i="14"/>
  <c r="B4059" i="14"/>
  <c r="A4059" i="14"/>
  <c r="B4058" i="14"/>
  <c r="A4058" i="14"/>
  <c r="B4057" i="14"/>
  <c r="A4057" i="14"/>
  <c r="C4056" i="14"/>
  <c r="B4056" i="14"/>
  <c r="A4056" i="14"/>
  <c r="B4055" i="14"/>
  <c r="A4055" i="14"/>
  <c r="B4054" i="14"/>
  <c r="A4054" i="14"/>
  <c r="B4053" i="14"/>
  <c r="A4053" i="14"/>
  <c r="B4052" i="14"/>
  <c r="C4052" i="14" s="1"/>
  <c r="A4052" i="14"/>
  <c r="B4051" i="14"/>
  <c r="A4051" i="14"/>
  <c r="B4050" i="14"/>
  <c r="C4050" i="14" s="1"/>
  <c r="A4050" i="14"/>
  <c r="B4049" i="14"/>
  <c r="A4049" i="14"/>
  <c r="B4048" i="14"/>
  <c r="A4048" i="14"/>
  <c r="B4047" i="14"/>
  <c r="C4047" i="14" s="1"/>
  <c r="A4047" i="14"/>
  <c r="B4046" i="14"/>
  <c r="A4046" i="14"/>
  <c r="B4045" i="14"/>
  <c r="A4045" i="14"/>
  <c r="B4044" i="14"/>
  <c r="A4044" i="14"/>
  <c r="B4043" i="14"/>
  <c r="A4043" i="14"/>
  <c r="B4042" i="14"/>
  <c r="A4042" i="14"/>
  <c r="B4041" i="14"/>
  <c r="A4041" i="14"/>
  <c r="C4040" i="14"/>
  <c r="B4040" i="14"/>
  <c r="A4040" i="14"/>
  <c r="B4039" i="14"/>
  <c r="A4039" i="14"/>
  <c r="B4038" i="14"/>
  <c r="A4038" i="14"/>
  <c r="B4037" i="14"/>
  <c r="A4037" i="14"/>
  <c r="B4036" i="14"/>
  <c r="C4036" i="14" s="1"/>
  <c r="A4036" i="14"/>
  <c r="B4035" i="14"/>
  <c r="A4035" i="14"/>
  <c r="B4034" i="14"/>
  <c r="C4034" i="14" s="1"/>
  <c r="A4034" i="14"/>
  <c r="B4033" i="14"/>
  <c r="A4033" i="14"/>
  <c r="B4032" i="14"/>
  <c r="A4032" i="14"/>
  <c r="B4031" i="14"/>
  <c r="C4031" i="14" s="1"/>
  <c r="A4031" i="14"/>
  <c r="B4030" i="14"/>
  <c r="A4030" i="14"/>
  <c r="B4029" i="14"/>
  <c r="A4029" i="14"/>
  <c r="B4028" i="14"/>
  <c r="A4028" i="14"/>
  <c r="B4027" i="14"/>
  <c r="A4027" i="14"/>
  <c r="B4026" i="14"/>
  <c r="A4026" i="14"/>
  <c r="B4025" i="14"/>
  <c r="A4025" i="14"/>
  <c r="C4024" i="14"/>
  <c r="B4024" i="14"/>
  <c r="A4024" i="14"/>
  <c r="B4023" i="14"/>
  <c r="A4023" i="14"/>
  <c r="B4022" i="14"/>
  <c r="A4022" i="14"/>
  <c r="B4021" i="14"/>
  <c r="A4021" i="14"/>
  <c r="B4020" i="14"/>
  <c r="C4020" i="14" s="1"/>
  <c r="A4020" i="14"/>
  <c r="B4019" i="14"/>
  <c r="A4019" i="14"/>
  <c r="B4018" i="14"/>
  <c r="C4018" i="14" s="1"/>
  <c r="A4018" i="14"/>
  <c r="B4017" i="14"/>
  <c r="A4017" i="14"/>
  <c r="B4016" i="14"/>
  <c r="A4016" i="14"/>
  <c r="B4015" i="14"/>
  <c r="C4015" i="14" s="1"/>
  <c r="A4015" i="14"/>
  <c r="B4014" i="14"/>
  <c r="A4014" i="14"/>
  <c r="B4013" i="14"/>
  <c r="A4013" i="14"/>
  <c r="B4012" i="14"/>
  <c r="A4012" i="14"/>
  <c r="B4011" i="14"/>
  <c r="A4011" i="14"/>
  <c r="B4010" i="14"/>
  <c r="A4010" i="14"/>
  <c r="B4009" i="14"/>
  <c r="A4009" i="14"/>
  <c r="C4008" i="14"/>
  <c r="B4008" i="14"/>
  <c r="A4008" i="14"/>
  <c r="B4007" i="14"/>
  <c r="A4007" i="14"/>
  <c r="B4006" i="14"/>
  <c r="A4006" i="14"/>
  <c r="B4005" i="14"/>
  <c r="A4005" i="14"/>
  <c r="B4004" i="14"/>
  <c r="C4004" i="14" s="1"/>
  <c r="A4004" i="14"/>
  <c r="B4003" i="14"/>
  <c r="A4003" i="14"/>
  <c r="B4002" i="14"/>
  <c r="C4002" i="14" s="1"/>
  <c r="A4002" i="14"/>
  <c r="B4001" i="14"/>
  <c r="A4001" i="14"/>
  <c r="B4000" i="14"/>
  <c r="A4000" i="14"/>
  <c r="B3999" i="14"/>
  <c r="C3999" i="14" s="1"/>
  <c r="A3999" i="14"/>
  <c r="B3998" i="14"/>
  <c r="A3998" i="14"/>
  <c r="B3997" i="14"/>
  <c r="A3997" i="14"/>
  <c r="B3996" i="14"/>
  <c r="A3996" i="14"/>
  <c r="B3995" i="14"/>
  <c r="A3995" i="14"/>
  <c r="B3994" i="14"/>
  <c r="A3994" i="14"/>
  <c r="B3993" i="14"/>
  <c r="A3993" i="14"/>
  <c r="C3992" i="14"/>
  <c r="B3992" i="14"/>
  <c r="A3992" i="14"/>
  <c r="B3991" i="14"/>
  <c r="A3991" i="14"/>
  <c r="B3990" i="14"/>
  <c r="A3990" i="14"/>
  <c r="B3989" i="14"/>
  <c r="A3989" i="14"/>
  <c r="B3988" i="14"/>
  <c r="C3988" i="14" s="1"/>
  <c r="A3988" i="14"/>
  <c r="B3987" i="14"/>
  <c r="A3987" i="14"/>
  <c r="B3986" i="14"/>
  <c r="C3986" i="14" s="1"/>
  <c r="A3986" i="14"/>
  <c r="B3985" i="14"/>
  <c r="A3985" i="14"/>
  <c r="B3984" i="14"/>
  <c r="A3984" i="14"/>
  <c r="B3983" i="14"/>
  <c r="C3983" i="14" s="1"/>
  <c r="A3983" i="14"/>
  <c r="B3982" i="14"/>
  <c r="A3982" i="14"/>
  <c r="B3981" i="14"/>
  <c r="A3981" i="14"/>
  <c r="B3980" i="14"/>
  <c r="A3980" i="14"/>
  <c r="B3979" i="14"/>
  <c r="A3979" i="14"/>
  <c r="B3978" i="14"/>
  <c r="A3978" i="14"/>
  <c r="B3977" i="14"/>
  <c r="A3977" i="14"/>
  <c r="C3976" i="14"/>
  <c r="B3976" i="14"/>
  <c r="A3976" i="14"/>
  <c r="B3975" i="14"/>
  <c r="A3975" i="14"/>
  <c r="B3974" i="14"/>
  <c r="A3974" i="14"/>
  <c r="B3973" i="14"/>
  <c r="A3973" i="14"/>
  <c r="B3972" i="14"/>
  <c r="C3972" i="14" s="1"/>
  <c r="A3972" i="14"/>
  <c r="B3971" i="14"/>
  <c r="A3971" i="14"/>
  <c r="B3970" i="14"/>
  <c r="C3970" i="14" s="1"/>
  <c r="A3970" i="14"/>
  <c r="B3969" i="14"/>
  <c r="A3969" i="14"/>
  <c r="B3968" i="14"/>
  <c r="A3968" i="14"/>
  <c r="B3967" i="14"/>
  <c r="C3967" i="14" s="1"/>
  <c r="A3967" i="14"/>
  <c r="B3966" i="14"/>
  <c r="A3966" i="14"/>
  <c r="B3965" i="14"/>
  <c r="A3965" i="14"/>
  <c r="B3964" i="14"/>
  <c r="A3964" i="14"/>
  <c r="B3963" i="14"/>
  <c r="A3963" i="14"/>
  <c r="B3962" i="14"/>
  <c r="A3962" i="14"/>
  <c r="B3961" i="14"/>
  <c r="A3961" i="14"/>
  <c r="C3960" i="14"/>
  <c r="B3960" i="14"/>
  <c r="A3960" i="14"/>
  <c r="B3959" i="14"/>
  <c r="A3959" i="14"/>
  <c r="B3958" i="14"/>
  <c r="A3958" i="14"/>
  <c r="B3957" i="14"/>
  <c r="A3957" i="14"/>
  <c r="B3956" i="14"/>
  <c r="C3956" i="14" s="1"/>
  <c r="A3956" i="14"/>
  <c r="B3955" i="14"/>
  <c r="A3955" i="14"/>
  <c r="B3954" i="14"/>
  <c r="C3954" i="14" s="1"/>
  <c r="A3954" i="14"/>
  <c r="B3953" i="14"/>
  <c r="A3953" i="14"/>
  <c r="B3952" i="14"/>
  <c r="A3952" i="14"/>
  <c r="B3951" i="14"/>
  <c r="C3951" i="14" s="1"/>
  <c r="A3951" i="14"/>
  <c r="B3950" i="14"/>
  <c r="A3950" i="14"/>
  <c r="B3949" i="14"/>
  <c r="A3949" i="14"/>
  <c r="B3948" i="14"/>
  <c r="A3948" i="14"/>
  <c r="B3947" i="14"/>
  <c r="A3947" i="14"/>
  <c r="B3946" i="14"/>
  <c r="A3946" i="14"/>
  <c r="B3945" i="14"/>
  <c r="A3945" i="14"/>
  <c r="C3944" i="14"/>
  <c r="B3944" i="14"/>
  <c r="A3944" i="14"/>
  <c r="B3943" i="14"/>
  <c r="A3943" i="14"/>
  <c r="B3942" i="14"/>
  <c r="A3942" i="14"/>
  <c r="B3941" i="14"/>
  <c r="A3941" i="14"/>
  <c r="B3940" i="14"/>
  <c r="C3940" i="14" s="1"/>
  <c r="A3940" i="14"/>
  <c r="B3939" i="14"/>
  <c r="A3939" i="14"/>
  <c r="B3938" i="14"/>
  <c r="C3938" i="14" s="1"/>
  <c r="A3938" i="14"/>
  <c r="B3937" i="14"/>
  <c r="A3937" i="14"/>
  <c r="B3936" i="14"/>
  <c r="A3936" i="14"/>
  <c r="B3935" i="14"/>
  <c r="C3935" i="14" s="1"/>
  <c r="A3935" i="14"/>
  <c r="B3934" i="14"/>
  <c r="A3934" i="14"/>
  <c r="B3933" i="14"/>
  <c r="A3933" i="14"/>
  <c r="B3932" i="14"/>
  <c r="A3932" i="14"/>
  <c r="B3931" i="14"/>
  <c r="A3931" i="14"/>
  <c r="B3930" i="14"/>
  <c r="A3930" i="14"/>
  <c r="B3929" i="14"/>
  <c r="A3929" i="14"/>
  <c r="C3928" i="14"/>
  <c r="B3928" i="14"/>
  <c r="A3928" i="14"/>
  <c r="B3927" i="14"/>
  <c r="A3927" i="14"/>
  <c r="B3926" i="14"/>
  <c r="A3926" i="14"/>
  <c r="B3925" i="14"/>
  <c r="A3925" i="14"/>
  <c r="B3924" i="14"/>
  <c r="C3924" i="14" s="1"/>
  <c r="A3924" i="14"/>
  <c r="B3923" i="14"/>
  <c r="A3923" i="14"/>
  <c r="B3922" i="14"/>
  <c r="C3922" i="14" s="1"/>
  <c r="A3922" i="14"/>
  <c r="B3921" i="14"/>
  <c r="A3921" i="14"/>
  <c r="B3920" i="14"/>
  <c r="A3920" i="14"/>
  <c r="B3919" i="14"/>
  <c r="C3919" i="14" s="1"/>
  <c r="A3919" i="14"/>
  <c r="B3918" i="14"/>
  <c r="A3918" i="14"/>
  <c r="B3917" i="14"/>
  <c r="A3917" i="14"/>
  <c r="B3916" i="14"/>
  <c r="A3916" i="14"/>
  <c r="B3915" i="14"/>
  <c r="A3915" i="14"/>
  <c r="B3914" i="14"/>
  <c r="A3914" i="14"/>
  <c r="B3913" i="14"/>
  <c r="A3913" i="14"/>
  <c r="C3912" i="14"/>
  <c r="B3912" i="14"/>
  <c r="A3912" i="14"/>
  <c r="B3911" i="14"/>
  <c r="A3911" i="14"/>
  <c r="B3910" i="14"/>
  <c r="A3910" i="14"/>
  <c r="B3909" i="14"/>
  <c r="A3909" i="14"/>
  <c r="B3908" i="14"/>
  <c r="C3908" i="14" s="1"/>
  <c r="A3908" i="14"/>
  <c r="B3907" i="14"/>
  <c r="A3907" i="14"/>
  <c r="B3906" i="14"/>
  <c r="C3906" i="14" s="1"/>
  <c r="A3906" i="14"/>
  <c r="B3905" i="14"/>
  <c r="A3905" i="14"/>
  <c r="B3904" i="14"/>
  <c r="A3904" i="14"/>
  <c r="B3903" i="14"/>
  <c r="C3903" i="14" s="1"/>
  <c r="A3903" i="14"/>
  <c r="B3902" i="14"/>
  <c r="A3902" i="14"/>
  <c r="B3901" i="14"/>
  <c r="A3901" i="14"/>
  <c r="B3900" i="14"/>
  <c r="A3900" i="14"/>
  <c r="B3899" i="14"/>
  <c r="A3899" i="14"/>
  <c r="B3898" i="14"/>
  <c r="A3898" i="14"/>
  <c r="B3897" i="14"/>
  <c r="A3897" i="14"/>
  <c r="C3896" i="14"/>
  <c r="B3896" i="14"/>
  <c r="A3896" i="14"/>
  <c r="B3895" i="14"/>
  <c r="A3895" i="14"/>
  <c r="B3894" i="14"/>
  <c r="A3894" i="14"/>
  <c r="B3893" i="14"/>
  <c r="A3893" i="14"/>
  <c r="B3892" i="14"/>
  <c r="C3892" i="14" s="1"/>
  <c r="A3892" i="14"/>
  <c r="B3891" i="14"/>
  <c r="A3891" i="14"/>
  <c r="B3890" i="14"/>
  <c r="C3890" i="14" s="1"/>
  <c r="A3890" i="14"/>
  <c r="B3889" i="14"/>
  <c r="A3889" i="14"/>
  <c r="B3888" i="14"/>
  <c r="A3888" i="14"/>
  <c r="B3887" i="14"/>
  <c r="C3887" i="14" s="1"/>
  <c r="A3887" i="14"/>
  <c r="B3886" i="14"/>
  <c r="A3886" i="14"/>
  <c r="B3885" i="14"/>
  <c r="A3885" i="14"/>
  <c r="B3884" i="14"/>
  <c r="A3884" i="14"/>
  <c r="B3883" i="14"/>
  <c r="A3883" i="14"/>
  <c r="B3882" i="14"/>
  <c r="A3882" i="14"/>
  <c r="B3881" i="14"/>
  <c r="A3881" i="14"/>
  <c r="C3880" i="14"/>
  <c r="B3880" i="14"/>
  <c r="A3880" i="14"/>
  <c r="B3879" i="14"/>
  <c r="A3879" i="14"/>
  <c r="B3878" i="14"/>
  <c r="A3878" i="14"/>
  <c r="B3877" i="14"/>
  <c r="A3877" i="14"/>
  <c r="B3876" i="14"/>
  <c r="C3876" i="14" s="1"/>
  <c r="A3876" i="14"/>
  <c r="B3875" i="14"/>
  <c r="A3875" i="14"/>
  <c r="B3874" i="14"/>
  <c r="C3874" i="14" s="1"/>
  <c r="A3874" i="14"/>
  <c r="B3873" i="14"/>
  <c r="A3873" i="14"/>
  <c r="B3872" i="14"/>
  <c r="A3872" i="14"/>
  <c r="B3871" i="14"/>
  <c r="C3871" i="14" s="1"/>
  <c r="A3871" i="14"/>
  <c r="B3870" i="14"/>
  <c r="A3870" i="14"/>
  <c r="B3869" i="14"/>
  <c r="A3869" i="14"/>
  <c r="B3868" i="14"/>
  <c r="A3868" i="14"/>
  <c r="B3867" i="14"/>
  <c r="A3867" i="14"/>
  <c r="B3866" i="14"/>
  <c r="A3866" i="14"/>
  <c r="B3865" i="14"/>
  <c r="A3865" i="14"/>
  <c r="C3864" i="14"/>
  <c r="B3864" i="14"/>
  <c r="A3864" i="14"/>
  <c r="B3863" i="14"/>
  <c r="A3863" i="14"/>
  <c r="B3862" i="14"/>
  <c r="A3862" i="14"/>
  <c r="B3861" i="14"/>
  <c r="A3861" i="14"/>
  <c r="B3860" i="14"/>
  <c r="C3860" i="14" s="1"/>
  <c r="A3860" i="14"/>
  <c r="B3859" i="14"/>
  <c r="A3859" i="14"/>
  <c r="B3858" i="14"/>
  <c r="C3858" i="14" s="1"/>
  <c r="A3858" i="14"/>
  <c r="B3857" i="14"/>
  <c r="A3857" i="14"/>
  <c r="B3856" i="14"/>
  <c r="A3856" i="14"/>
  <c r="B3855" i="14"/>
  <c r="C3855" i="14" s="1"/>
  <c r="A3855" i="14"/>
  <c r="B3854" i="14"/>
  <c r="A3854" i="14"/>
  <c r="B3853" i="14"/>
  <c r="A3853" i="14"/>
  <c r="B3852" i="14"/>
  <c r="A3852" i="14"/>
  <c r="B3851" i="14"/>
  <c r="A3851" i="14"/>
  <c r="B3850" i="14"/>
  <c r="A3850" i="14"/>
  <c r="B3849" i="14"/>
  <c r="A3849" i="14"/>
  <c r="C3848" i="14"/>
  <c r="B3848" i="14"/>
  <c r="A3848" i="14"/>
  <c r="B3847" i="14"/>
  <c r="A3847" i="14"/>
  <c r="B3846" i="14"/>
  <c r="A3846" i="14"/>
  <c r="B3845" i="14"/>
  <c r="A3845" i="14"/>
  <c r="B3844" i="14"/>
  <c r="C3844" i="14" s="1"/>
  <c r="A3844" i="14"/>
  <c r="B3843" i="14"/>
  <c r="A3843" i="14"/>
  <c r="B3842" i="14"/>
  <c r="C3842" i="14" s="1"/>
  <c r="A3842" i="14"/>
  <c r="B3841" i="14"/>
  <c r="A3841" i="14"/>
  <c r="B3840" i="14"/>
  <c r="A3840" i="14"/>
  <c r="B3839" i="14"/>
  <c r="C3839" i="14" s="1"/>
  <c r="A3839" i="14"/>
  <c r="B3838" i="14"/>
  <c r="A3838" i="14"/>
  <c r="B3837" i="14"/>
  <c r="A3837" i="14"/>
  <c r="B3836" i="14"/>
  <c r="A3836" i="14"/>
  <c r="B3835" i="14"/>
  <c r="A3835" i="14"/>
  <c r="B3834" i="14"/>
  <c r="A3834" i="14"/>
  <c r="B3833" i="14"/>
  <c r="A3833" i="14"/>
  <c r="C3832" i="14"/>
  <c r="B3832" i="14"/>
  <c r="A3832" i="14"/>
  <c r="B3831" i="14"/>
  <c r="A3831" i="14"/>
  <c r="B3830" i="14"/>
  <c r="A3830" i="14"/>
  <c r="B3829" i="14"/>
  <c r="A3829" i="14"/>
  <c r="B3828" i="14"/>
  <c r="C3828" i="14" s="1"/>
  <c r="A3828" i="14"/>
  <c r="B3827" i="14"/>
  <c r="A3827" i="14"/>
  <c r="B3826" i="14"/>
  <c r="C3826" i="14" s="1"/>
  <c r="A3826" i="14"/>
  <c r="B3825" i="14"/>
  <c r="A3825" i="14"/>
  <c r="B3824" i="14"/>
  <c r="A3824" i="14"/>
  <c r="B3823" i="14"/>
  <c r="C3823" i="14" s="1"/>
  <c r="A3823" i="14"/>
  <c r="B3822" i="14"/>
  <c r="A3822" i="14"/>
  <c r="B3821" i="14"/>
  <c r="A3821" i="14"/>
  <c r="B3820" i="14"/>
  <c r="A3820" i="14"/>
  <c r="B3819" i="14"/>
  <c r="A3819" i="14"/>
  <c r="B3818" i="14"/>
  <c r="A3818" i="14"/>
  <c r="B3817" i="14"/>
  <c r="A3817" i="14"/>
  <c r="C3816" i="14"/>
  <c r="B3816" i="14"/>
  <c r="A3816" i="14"/>
  <c r="B3815" i="14"/>
  <c r="A3815" i="14"/>
  <c r="B3814" i="14"/>
  <c r="A3814" i="14"/>
  <c r="B3813" i="14"/>
  <c r="A3813" i="14"/>
  <c r="B3812" i="14"/>
  <c r="C3812" i="14" s="1"/>
  <c r="A3812" i="14"/>
  <c r="B3811" i="14"/>
  <c r="A3811" i="14"/>
  <c r="B3810" i="14"/>
  <c r="C3810" i="14" s="1"/>
  <c r="A3810" i="14"/>
  <c r="B3809" i="14"/>
  <c r="A3809" i="14"/>
  <c r="B3808" i="14"/>
  <c r="A3808" i="14"/>
  <c r="B3807" i="14"/>
  <c r="C3807" i="14" s="1"/>
  <c r="A3807" i="14"/>
  <c r="B3806" i="14"/>
  <c r="A3806" i="14"/>
  <c r="B3805" i="14"/>
  <c r="A3805" i="14"/>
  <c r="B3804" i="14"/>
  <c r="A3804" i="14"/>
  <c r="B3803" i="14"/>
  <c r="A3803" i="14"/>
  <c r="B3802" i="14"/>
  <c r="A3802" i="14"/>
  <c r="B3801" i="14"/>
  <c r="A3801" i="14"/>
  <c r="C3800" i="14"/>
  <c r="B3800" i="14"/>
  <c r="A3800" i="14"/>
  <c r="B3799" i="14"/>
  <c r="A3799" i="14"/>
  <c r="B3798" i="14"/>
  <c r="A3798" i="14"/>
  <c r="B3797" i="14"/>
  <c r="A3797" i="14"/>
  <c r="B3796" i="14"/>
  <c r="C3796" i="14" s="1"/>
  <c r="A3796" i="14"/>
  <c r="B3795" i="14"/>
  <c r="A3795" i="14"/>
  <c r="B3794" i="14"/>
  <c r="C3794" i="14" s="1"/>
  <c r="A3794" i="14"/>
  <c r="B3793" i="14"/>
  <c r="A3793" i="14"/>
  <c r="B3792" i="14"/>
  <c r="A3792" i="14"/>
  <c r="B3791" i="14"/>
  <c r="C3791" i="14" s="1"/>
  <c r="A3791" i="14"/>
  <c r="B3790" i="14"/>
  <c r="A3790" i="14"/>
  <c r="B3789" i="14"/>
  <c r="A3789" i="14"/>
  <c r="B3788" i="14"/>
  <c r="A3788" i="14"/>
  <c r="B3787" i="14"/>
  <c r="A3787" i="14"/>
  <c r="B3786" i="14"/>
  <c r="A3786" i="14"/>
  <c r="B3785" i="14"/>
  <c r="A3785" i="14"/>
  <c r="C3784" i="14"/>
  <c r="B3784" i="14"/>
  <c r="A3784" i="14"/>
  <c r="B3783" i="14"/>
  <c r="A3783" i="14"/>
  <c r="B3782" i="14"/>
  <c r="A3782" i="14"/>
  <c r="B3781" i="14"/>
  <c r="A3781" i="14"/>
  <c r="B3780" i="14"/>
  <c r="C3780" i="14" s="1"/>
  <c r="A3780" i="14"/>
  <c r="B3779" i="14"/>
  <c r="A3779" i="14"/>
  <c r="B3778" i="14"/>
  <c r="C3778" i="14" s="1"/>
  <c r="A3778" i="14"/>
  <c r="B3777" i="14"/>
  <c r="A3777" i="14"/>
  <c r="B3776" i="14"/>
  <c r="A3776" i="14"/>
  <c r="B3775" i="14"/>
  <c r="C3775" i="14" s="1"/>
  <c r="A3775" i="14"/>
  <c r="B3774" i="14"/>
  <c r="A3774" i="14"/>
  <c r="B3773" i="14"/>
  <c r="A3773" i="14"/>
  <c r="B3772" i="14"/>
  <c r="A3772" i="14"/>
  <c r="B3771" i="14"/>
  <c r="A3771" i="14"/>
  <c r="B3770" i="14"/>
  <c r="A3770" i="14"/>
  <c r="B3769" i="14"/>
  <c r="A3769" i="14"/>
  <c r="C3768" i="14"/>
  <c r="B3768" i="14"/>
  <c r="A3768" i="14"/>
  <c r="B3767" i="14"/>
  <c r="A3767" i="14"/>
  <c r="B3766" i="14"/>
  <c r="A3766" i="14"/>
  <c r="B3765" i="14"/>
  <c r="A3765" i="14"/>
  <c r="B3764" i="14"/>
  <c r="C3764" i="14" s="1"/>
  <c r="A3764" i="14"/>
  <c r="B3763" i="14"/>
  <c r="A3763" i="14"/>
  <c r="B3762" i="14"/>
  <c r="C3762" i="14" s="1"/>
  <c r="A3762" i="14"/>
  <c r="B3761" i="14"/>
  <c r="A3761" i="14"/>
  <c r="B3760" i="14"/>
  <c r="A3760" i="14"/>
  <c r="B3759" i="14"/>
  <c r="C3759" i="14" s="1"/>
  <c r="A3759" i="14"/>
  <c r="B3758" i="14"/>
  <c r="A3758" i="14"/>
  <c r="B3757" i="14"/>
  <c r="A3757" i="14"/>
  <c r="B3756" i="14"/>
  <c r="A3756" i="14"/>
  <c r="B3755" i="14"/>
  <c r="A3755" i="14"/>
  <c r="B3754" i="14"/>
  <c r="A3754" i="14"/>
  <c r="B3753" i="14"/>
  <c r="A3753" i="14"/>
  <c r="C3752" i="14"/>
  <c r="B3752" i="14"/>
  <c r="A3752" i="14"/>
  <c r="B3751" i="14"/>
  <c r="A3751" i="14"/>
  <c r="B3750" i="14"/>
  <c r="A3750" i="14"/>
  <c r="B3749" i="14"/>
  <c r="A3749" i="14"/>
  <c r="B3748" i="14"/>
  <c r="C3748" i="14" s="1"/>
  <c r="A3748" i="14"/>
  <c r="B3747" i="14"/>
  <c r="A3747" i="14"/>
  <c r="B3746" i="14"/>
  <c r="C3746" i="14" s="1"/>
  <c r="A3746" i="14"/>
  <c r="B3745" i="14"/>
  <c r="A3745" i="14"/>
  <c r="B3744" i="14"/>
  <c r="A3744" i="14"/>
  <c r="B3743" i="14"/>
  <c r="C3743" i="14" s="1"/>
  <c r="A3743" i="14"/>
  <c r="B3742" i="14"/>
  <c r="A3742" i="14"/>
  <c r="B3741" i="14"/>
  <c r="A3741" i="14"/>
  <c r="B3740" i="14"/>
  <c r="A3740" i="14"/>
  <c r="B3739" i="14"/>
  <c r="A3739" i="14"/>
  <c r="B3738" i="14"/>
  <c r="A3738" i="14"/>
  <c r="B3737" i="14"/>
  <c r="A3737" i="14"/>
  <c r="C3736" i="14"/>
  <c r="B3736" i="14"/>
  <c r="A3736" i="14"/>
  <c r="B3735" i="14"/>
  <c r="A3735" i="14"/>
  <c r="B3734" i="14"/>
  <c r="A3734" i="14"/>
  <c r="B3733" i="14"/>
  <c r="A3733" i="14"/>
  <c r="B3732" i="14"/>
  <c r="C3732" i="14" s="1"/>
  <c r="A3732" i="14"/>
  <c r="B3731" i="14"/>
  <c r="A3731" i="14"/>
  <c r="B3730" i="14"/>
  <c r="C3730" i="14" s="1"/>
  <c r="A3730" i="14"/>
  <c r="B3729" i="14"/>
  <c r="A3729" i="14"/>
  <c r="B3728" i="14"/>
  <c r="A3728" i="14"/>
  <c r="B3727" i="14"/>
  <c r="C3727" i="14" s="1"/>
  <c r="A3727" i="14"/>
  <c r="B3726" i="14"/>
  <c r="A3726" i="14"/>
  <c r="B3725" i="14"/>
  <c r="A3725" i="14"/>
  <c r="B3724" i="14"/>
  <c r="A3724" i="14"/>
  <c r="B3723" i="14"/>
  <c r="A3723" i="14"/>
  <c r="B3722" i="14"/>
  <c r="A3722" i="14"/>
  <c r="B3721" i="14"/>
  <c r="A3721" i="14"/>
  <c r="C3720" i="14"/>
  <c r="B3720" i="14"/>
  <c r="A3720" i="14"/>
  <c r="B3719" i="14"/>
  <c r="A3719" i="14"/>
  <c r="B3718" i="14"/>
  <c r="A3718" i="14"/>
  <c r="B3717" i="14"/>
  <c r="A3717" i="14"/>
  <c r="B3716" i="14"/>
  <c r="C3716" i="14" s="1"/>
  <c r="A3716" i="14"/>
  <c r="B3715" i="14"/>
  <c r="A3715" i="14"/>
  <c r="B3714" i="14"/>
  <c r="C3714" i="14" s="1"/>
  <c r="A3714" i="14"/>
  <c r="B3713" i="14"/>
  <c r="A3713" i="14"/>
  <c r="B3712" i="14"/>
  <c r="A3712" i="14"/>
  <c r="B3711" i="14"/>
  <c r="C3711" i="14" s="1"/>
  <c r="A3711" i="14"/>
  <c r="B3710" i="14"/>
  <c r="A3710" i="14"/>
  <c r="B3709" i="14"/>
  <c r="A3709" i="14"/>
  <c r="B3708" i="14"/>
  <c r="A3708" i="14"/>
  <c r="B3707" i="14"/>
  <c r="A3707" i="14"/>
  <c r="B3706" i="14"/>
  <c r="A3706" i="14"/>
  <c r="B3705" i="14"/>
  <c r="A3705" i="14"/>
  <c r="C3704" i="14"/>
  <c r="B3704" i="14"/>
  <c r="A3704" i="14"/>
  <c r="B3703" i="14"/>
  <c r="A3703" i="14"/>
  <c r="B3702" i="14"/>
  <c r="A3702" i="14"/>
  <c r="B3701" i="14"/>
  <c r="A3701" i="14"/>
  <c r="B3700" i="14"/>
  <c r="C3700" i="14" s="1"/>
  <c r="A3700" i="14"/>
  <c r="B3699" i="14"/>
  <c r="A3699" i="14"/>
  <c r="B3698" i="14"/>
  <c r="C3698" i="14" s="1"/>
  <c r="A3698" i="14"/>
  <c r="B3697" i="14"/>
  <c r="A3697" i="14"/>
  <c r="B3696" i="14"/>
  <c r="A3696" i="14"/>
  <c r="B3695" i="14"/>
  <c r="C3695" i="14" s="1"/>
  <c r="A3695" i="14"/>
  <c r="B3694" i="14"/>
  <c r="A3694" i="14"/>
  <c r="B3693" i="14"/>
  <c r="A3693" i="14"/>
  <c r="B3692" i="14"/>
  <c r="A3692" i="14"/>
  <c r="B3691" i="14"/>
  <c r="A3691" i="14"/>
  <c r="B3690" i="14"/>
  <c r="A3690" i="14"/>
  <c r="B3689" i="14"/>
  <c r="A3689" i="14"/>
  <c r="C3688" i="14"/>
  <c r="B3688" i="14"/>
  <c r="A3688" i="14"/>
  <c r="B3687" i="14"/>
  <c r="A3687" i="14"/>
  <c r="B3686" i="14"/>
  <c r="A3686" i="14"/>
  <c r="B3685" i="14"/>
  <c r="A3685" i="14"/>
  <c r="B3684" i="14"/>
  <c r="A3684" i="14"/>
  <c r="B3683" i="14"/>
  <c r="A3683" i="14"/>
  <c r="B3682" i="14"/>
  <c r="C3682" i="14" s="1"/>
  <c r="A3682" i="14"/>
  <c r="B3681" i="14"/>
  <c r="A3681" i="14"/>
  <c r="B3680" i="14"/>
  <c r="A3680" i="14"/>
  <c r="B3679" i="14"/>
  <c r="A3679" i="14"/>
  <c r="B3678" i="14"/>
  <c r="A3678" i="14"/>
  <c r="B3677" i="14"/>
  <c r="A3677" i="14"/>
  <c r="B3676" i="14"/>
  <c r="A3676" i="14"/>
  <c r="B3675" i="14"/>
  <c r="A3675" i="14"/>
  <c r="B3674" i="14"/>
  <c r="A3674" i="14"/>
  <c r="B3673" i="14"/>
  <c r="A3673" i="14"/>
  <c r="C3672" i="14"/>
  <c r="B3672" i="14"/>
  <c r="A3672" i="14"/>
  <c r="B3671" i="14"/>
  <c r="A3671" i="14"/>
  <c r="B3670" i="14"/>
  <c r="A3670" i="14"/>
  <c r="B3669" i="14"/>
  <c r="A3669" i="14"/>
  <c r="B3668" i="14"/>
  <c r="A3668" i="14"/>
  <c r="B3667" i="14"/>
  <c r="A3667" i="14"/>
  <c r="B3666" i="14"/>
  <c r="C3666" i="14" s="1"/>
  <c r="A3666" i="14"/>
  <c r="B3665" i="14"/>
  <c r="A3665" i="14"/>
  <c r="B3664" i="14"/>
  <c r="A3664" i="14"/>
  <c r="B3663" i="14"/>
  <c r="A3663" i="14"/>
  <c r="B3662" i="14"/>
  <c r="A3662" i="14"/>
  <c r="B3661" i="14"/>
  <c r="A3661" i="14"/>
  <c r="B3660" i="14"/>
  <c r="A3660" i="14"/>
  <c r="B3659" i="14"/>
  <c r="A3659" i="14"/>
  <c r="B3658" i="14"/>
  <c r="A3658" i="14"/>
  <c r="B3657" i="14"/>
  <c r="A3657" i="14"/>
  <c r="C3656" i="14"/>
  <c r="B3656" i="14"/>
  <c r="A3656" i="14"/>
  <c r="B3655" i="14"/>
  <c r="A3655" i="14"/>
  <c r="B3654" i="14"/>
  <c r="A3654" i="14"/>
  <c r="B3653" i="14"/>
  <c r="A3653" i="14"/>
  <c r="B3652" i="14"/>
  <c r="A3652" i="14"/>
  <c r="B3651" i="14"/>
  <c r="A3651" i="14"/>
  <c r="B3650" i="14"/>
  <c r="C3650" i="14" s="1"/>
  <c r="A3650" i="14"/>
  <c r="B3649" i="14"/>
  <c r="A3649" i="14"/>
  <c r="B3648" i="14"/>
  <c r="A3648" i="14"/>
  <c r="B3647" i="14"/>
  <c r="A3647" i="14"/>
  <c r="B3646" i="14"/>
  <c r="A3646" i="14"/>
  <c r="B3645" i="14"/>
  <c r="A3645" i="14"/>
  <c r="B3644" i="14"/>
  <c r="A3644" i="14"/>
  <c r="B3643" i="14"/>
  <c r="A3643" i="14"/>
  <c r="B3642" i="14"/>
  <c r="A3642" i="14"/>
  <c r="B3641" i="14"/>
  <c r="A3641" i="14"/>
  <c r="C3640" i="14"/>
  <c r="B3640" i="14"/>
  <c r="A3640" i="14"/>
  <c r="B3639" i="14"/>
  <c r="A3639" i="14"/>
  <c r="B3638" i="14"/>
  <c r="A3638" i="14"/>
  <c r="B3637" i="14"/>
  <c r="A3637" i="14"/>
  <c r="B3636" i="14"/>
  <c r="A3636" i="14"/>
  <c r="B3635" i="14"/>
  <c r="A3635" i="14"/>
  <c r="B3634" i="14"/>
  <c r="C3634" i="14" s="1"/>
  <c r="A3634" i="14"/>
  <c r="B3633" i="14"/>
  <c r="A3633" i="14"/>
  <c r="B3632" i="14"/>
  <c r="A3632" i="14"/>
  <c r="B3631" i="14"/>
  <c r="A3631" i="14"/>
  <c r="B3630" i="14"/>
  <c r="A3630" i="14"/>
  <c r="B3629" i="14"/>
  <c r="A3629" i="14"/>
  <c r="B3628" i="14"/>
  <c r="A3628" i="14"/>
  <c r="B3627" i="14"/>
  <c r="A3627" i="14"/>
  <c r="B3626" i="14"/>
  <c r="A3626" i="14"/>
  <c r="B3625" i="14"/>
  <c r="A3625" i="14"/>
  <c r="C3624" i="14"/>
  <c r="B3624" i="14"/>
  <c r="A3624" i="14"/>
  <c r="B3623" i="14"/>
  <c r="A3623" i="14"/>
  <c r="B3622" i="14"/>
  <c r="A3622" i="14"/>
  <c r="B3621" i="14"/>
  <c r="A3621" i="14"/>
  <c r="B3620" i="14"/>
  <c r="A3620" i="14"/>
  <c r="B3619" i="14"/>
  <c r="A3619" i="14"/>
  <c r="B3618" i="14"/>
  <c r="C3618" i="14" s="1"/>
  <c r="A3618" i="14"/>
  <c r="B3617" i="14"/>
  <c r="A3617" i="14"/>
  <c r="B3616" i="14"/>
  <c r="A3616" i="14"/>
  <c r="B3615" i="14"/>
  <c r="A3615" i="14"/>
  <c r="B3614" i="14"/>
  <c r="A3614" i="14"/>
  <c r="B3613" i="14"/>
  <c r="A3613" i="14"/>
  <c r="B3612" i="14"/>
  <c r="A3612" i="14"/>
  <c r="B3611" i="14"/>
  <c r="A3611" i="14"/>
  <c r="B3610" i="14"/>
  <c r="A3610" i="14"/>
  <c r="B3609" i="14"/>
  <c r="A3609" i="14"/>
  <c r="C3608" i="14"/>
  <c r="B3608" i="14"/>
  <c r="A3608" i="14"/>
  <c r="B3607" i="14"/>
  <c r="A3607" i="14"/>
  <c r="B3606" i="14"/>
  <c r="A3606" i="14"/>
  <c r="B3605" i="14"/>
  <c r="A3605" i="14"/>
  <c r="B3604" i="14"/>
  <c r="A3604" i="14"/>
  <c r="B3603" i="14"/>
  <c r="A3603" i="14"/>
  <c r="B3602" i="14"/>
  <c r="C3602" i="14" s="1"/>
  <c r="A3602" i="14"/>
  <c r="B3601" i="14"/>
  <c r="A3601" i="14"/>
  <c r="B3600" i="14"/>
  <c r="A3600" i="14"/>
  <c r="B3599" i="14"/>
  <c r="A3599" i="14"/>
  <c r="B3598" i="14"/>
  <c r="A3598" i="14"/>
  <c r="B3597" i="14"/>
  <c r="A3597" i="14"/>
  <c r="B3596" i="14"/>
  <c r="A3596" i="14"/>
  <c r="B3595" i="14"/>
  <c r="A3595" i="14"/>
  <c r="B3594" i="14"/>
  <c r="A3594" i="14"/>
  <c r="B3593" i="14"/>
  <c r="A3593" i="14"/>
  <c r="C3592" i="14"/>
  <c r="B3592" i="14"/>
  <c r="A3592" i="14"/>
  <c r="B3591" i="14"/>
  <c r="A3591" i="14"/>
  <c r="B3590" i="14"/>
  <c r="A3590" i="14"/>
  <c r="B3589" i="14"/>
  <c r="A3589" i="14"/>
  <c r="B3588" i="14"/>
  <c r="A3588" i="14"/>
  <c r="B3587" i="14"/>
  <c r="A3587" i="14"/>
  <c r="B3586" i="14"/>
  <c r="C3586" i="14" s="1"/>
  <c r="A3586" i="14"/>
  <c r="B3585" i="14"/>
  <c r="A3585" i="14"/>
  <c r="B3584" i="14"/>
  <c r="A3584" i="14"/>
  <c r="B3583" i="14"/>
  <c r="A3583" i="14"/>
  <c r="B3582" i="14"/>
  <c r="A3582" i="14"/>
  <c r="B3581" i="14"/>
  <c r="A3581" i="14"/>
  <c r="B3580" i="14"/>
  <c r="A3580" i="14"/>
  <c r="B3579" i="14"/>
  <c r="A3579" i="14"/>
  <c r="B3578" i="14"/>
  <c r="A3578" i="14"/>
  <c r="B3577" i="14"/>
  <c r="A3577" i="14"/>
  <c r="C3576" i="14"/>
  <c r="B3576" i="14"/>
  <c r="A3576" i="14"/>
  <c r="B3575" i="14"/>
  <c r="A3575" i="14"/>
  <c r="B3574" i="14"/>
  <c r="A3574" i="14"/>
  <c r="B3573" i="14"/>
  <c r="A3573" i="14"/>
  <c r="B3572" i="14"/>
  <c r="A3572" i="14"/>
  <c r="B3571" i="14"/>
  <c r="A3571" i="14"/>
  <c r="B3570" i="14"/>
  <c r="C3570" i="14" s="1"/>
  <c r="A3570" i="14"/>
  <c r="B3569" i="14"/>
  <c r="A3569" i="14"/>
  <c r="B3568" i="14"/>
  <c r="A3568" i="14"/>
  <c r="B3567" i="14"/>
  <c r="A3567" i="14"/>
  <c r="B3566" i="14"/>
  <c r="A3566" i="14"/>
  <c r="B3565" i="14"/>
  <c r="A3565" i="14"/>
  <c r="B3564" i="14"/>
  <c r="A3564" i="14"/>
  <c r="B3563" i="14"/>
  <c r="A3563" i="14"/>
  <c r="B3562" i="14"/>
  <c r="A3562" i="14"/>
  <c r="B3561" i="14"/>
  <c r="A3561" i="14"/>
  <c r="C3560" i="14"/>
  <c r="B3560" i="14"/>
  <c r="A3560" i="14"/>
  <c r="B3559" i="14"/>
  <c r="A3559" i="14"/>
  <c r="B3558" i="14"/>
  <c r="A3558" i="14"/>
  <c r="B3557" i="14"/>
  <c r="A3557" i="14"/>
  <c r="B3556" i="14"/>
  <c r="A3556" i="14"/>
  <c r="B3555" i="14"/>
  <c r="A3555" i="14"/>
  <c r="B3554" i="14"/>
  <c r="C3554" i="14" s="1"/>
  <c r="A3554" i="14"/>
  <c r="B3553" i="14"/>
  <c r="A3553" i="14"/>
  <c r="B3552" i="14"/>
  <c r="A3552" i="14"/>
  <c r="B3551" i="14"/>
  <c r="A3551" i="14"/>
  <c r="B3550" i="14"/>
  <c r="A3550" i="14"/>
  <c r="B3549" i="14"/>
  <c r="A3549" i="14"/>
  <c r="B3548" i="14"/>
  <c r="A3548" i="14"/>
  <c r="B3547" i="14"/>
  <c r="A3547" i="14"/>
  <c r="B3546" i="14"/>
  <c r="A3546" i="14"/>
  <c r="B3545" i="14"/>
  <c r="A3545" i="14"/>
  <c r="C3544" i="14"/>
  <c r="B3544" i="14"/>
  <c r="A3544" i="14"/>
  <c r="B3543" i="14"/>
  <c r="A3543" i="14"/>
  <c r="B3542" i="14"/>
  <c r="A3542" i="14"/>
  <c r="B3541" i="14"/>
  <c r="A3541" i="14"/>
  <c r="B3540" i="14"/>
  <c r="A3540" i="14"/>
  <c r="B3539" i="14"/>
  <c r="A3539" i="14"/>
  <c r="B3538" i="14"/>
  <c r="C3538" i="14" s="1"/>
  <c r="A3538" i="14"/>
  <c r="B3537" i="14"/>
  <c r="A3537" i="14"/>
  <c r="B3536" i="14"/>
  <c r="A3536" i="14"/>
  <c r="B3535" i="14"/>
  <c r="A3535" i="14"/>
  <c r="B3534" i="14"/>
  <c r="A3534" i="14"/>
  <c r="B3533" i="14"/>
  <c r="A3533" i="14"/>
  <c r="B3532" i="14"/>
  <c r="A3532" i="14"/>
  <c r="B3531" i="14"/>
  <c r="A3531" i="14"/>
  <c r="B3530" i="14"/>
  <c r="A3530" i="14"/>
  <c r="B3529" i="14"/>
  <c r="A3529" i="14"/>
  <c r="C3528" i="14"/>
  <c r="B3528" i="14"/>
  <c r="A3528" i="14"/>
  <c r="B3527" i="14"/>
  <c r="A3527" i="14"/>
  <c r="B3526" i="14"/>
  <c r="A3526" i="14"/>
  <c r="B3525" i="14"/>
  <c r="A3525" i="14"/>
  <c r="B3524" i="14"/>
  <c r="A3524" i="14"/>
  <c r="B3523" i="14"/>
  <c r="A3523" i="14"/>
  <c r="B3522" i="14"/>
  <c r="C3522" i="14" s="1"/>
  <c r="A3522" i="14"/>
  <c r="B3521" i="14"/>
  <c r="A3521" i="14"/>
  <c r="B3520" i="14"/>
  <c r="A3520" i="14"/>
  <c r="B3519" i="14"/>
  <c r="A3519" i="14"/>
  <c r="B3518" i="14"/>
  <c r="A3518" i="14"/>
  <c r="B3517" i="14"/>
  <c r="A3517" i="14"/>
  <c r="B3516" i="14"/>
  <c r="A3516" i="14"/>
  <c r="B3515" i="14"/>
  <c r="A3515" i="14"/>
  <c r="B3514" i="14"/>
  <c r="A3514" i="14"/>
  <c r="B3513" i="14"/>
  <c r="A3513" i="14"/>
  <c r="C3512" i="14"/>
  <c r="B3512" i="14"/>
  <c r="A3512" i="14"/>
  <c r="B3511" i="14"/>
  <c r="A3511" i="14"/>
  <c r="B3510" i="14"/>
  <c r="A3510" i="14"/>
  <c r="B3509" i="14"/>
  <c r="A3509" i="14"/>
  <c r="B3508" i="14"/>
  <c r="A3508" i="14"/>
  <c r="B3507" i="14"/>
  <c r="A3507" i="14"/>
  <c r="B3506" i="14"/>
  <c r="C3506" i="14" s="1"/>
  <c r="A3506" i="14"/>
  <c r="B3505" i="14"/>
  <c r="A3505" i="14"/>
  <c r="B3504" i="14"/>
  <c r="A3504" i="14"/>
  <c r="B3503" i="14"/>
  <c r="A3503" i="14"/>
  <c r="B3502" i="14"/>
  <c r="A3502" i="14"/>
  <c r="B3501" i="14"/>
  <c r="A3501" i="14"/>
  <c r="B3500" i="14"/>
  <c r="A3500" i="14"/>
  <c r="B3499" i="14"/>
  <c r="A3499" i="14"/>
  <c r="B3498" i="14"/>
  <c r="A3498" i="14"/>
  <c r="B3497" i="14"/>
  <c r="A3497" i="14"/>
  <c r="C3496" i="14"/>
  <c r="B3496" i="14"/>
  <c r="A3496" i="14"/>
  <c r="B3495" i="14"/>
  <c r="A3495" i="14"/>
  <c r="B3494" i="14"/>
  <c r="A3494" i="14"/>
  <c r="B3493" i="14"/>
  <c r="A3493" i="14"/>
  <c r="B3492" i="14"/>
  <c r="A3492" i="14"/>
  <c r="B3491" i="14"/>
  <c r="A3491" i="14"/>
  <c r="B3490" i="14"/>
  <c r="C3490" i="14" s="1"/>
  <c r="A3490" i="14"/>
  <c r="B3489" i="14"/>
  <c r="A3489" i="14"/>
  <c r="B3488" i="14"/>
  <c r="A3488" i="14"/>
  <c r="B3487" i="14"/>
  <c r="A3487" i="14"/>
  <c r="B3486" i="14"/>
  <c r="A3486" i="14"/>
  <c r="B3485" i="14"/>
  <c r="A3485" i="14"/>
  <c r="B3484" i="14"/>
  <c r="A3484" i="14"/>
  <c r="B3483" i="14"/>
  <c r="A3483" i="14"/>
  <c r="B3482" i="14"/>
  <c r="A3482" i="14"/>
  <c r="B3481" i="14"/>
  <c r="A3481" i="14"/>
  <c r="C3480" i="14"/>
  <c r="B3480" i="14"/>
  <c r="A3480" i="14"/>
  <c r="B3479" i="14"/>
  <c r="A3479" i="14"/>
  <c r="B3478" i="14"/>
  <c r="A3478" i="14"/>
  <c r="B3477" i="14"/>
  <c r="A3477" i="14"/>
  <c r="B3476" i="14"/>
  <c r="A3476" i="14"/>
  <c r="B3475" i="14"/>
  <c r="A3475" i="14"/>
  <c r="B3474" i="14"/>
  <c r="C3474" i="14" s="1"/>
  <c r="A3474" i="14"/>
  <c r="B3473" i="14"/>
  <c r="A3473" i="14"/>
  <c r="B3472" i="14"/>
  <c r="A3472" i="14"/>
  <c r="B3471" i="14"/>
  <c r="A3471" i="14"/>
  <c r="B3470" i="14"/>
  <c r="A3470" i="14"/>
  <c r="B3469" i="14"/>
  <c r="A3469" i="14"/>
  <c r="B3468" i="14"/>
  <c r="A3468" i="14"/>
  <c r="B3467" i="14"/>
  <c r="A3467" i="14"/>
  <c r="B3466" i="14"/>
  <c r="A3466" i="14"/>
  <c r="B3465" i="14"/>
  <c r="A3465" i="14"/>
  <c r="C3464" i="14"/>
  <c r="B3464" i="14"/>
  <c r="A3464" i="14"/>
  <c r="B3463" i="14"/>
  <c r="A3463" i="14"/>
  <c r="B3462" i="14"/>
  <c r="A3462" i="14"/>
  <c r="B3461" i="14"/>
  <c r="A3461" i="14"/>
  <c r="B3460" i="14"/>
  <c r="A3460" i="14"/>
  <c r="B3459" i="14"/>
  <c r="A3459" i="14"/>
  <c r="B3458" i="14"/>
  <c r="C3458" i="14" s="1"/>
  <c r="A3458" i="14"/>
  <c r="B3457" i="14"/>
  <c r="A3457" i="14"/>
  <c r="B3456" i="14"/>
  <c r="A3456" i="14"/>
  <c r="B3455" i="14"/>
  <c r="A3455" i="14"/>
  <c r="B3454" i="14"/>
  <c r="A3454" i="14"/>
  <c r="B3453" i="14"/>
  <c r="A3453" i="14"/>
  <c r="B3452" i="14"/>
  <c r="A3452" i="14"/>
  <c r="B3451" i="14"/>
  <c r="A3451" i="14"/>
  <c r="B3450" i="14"/>
  <c r="A3450" i="14"/>
  <c r="B3449" i="14"/>
  <c r="A3449" i="14"/>
  <c r="C3448" i="14"/>
  <c r="B3448" i="14"/>
  <c r="A3448" i="14"/>
  <c r="B3447" i="14"/>
  <c r="A3447" i="14"/>
  <c r="B3446" i="14"/>
  <c r="A3446" i="14"/>
  <c r="B3445" i="14"/>
  <c r="A3445" i="14"/>
  <c r="B3444" i="14"/>
  <c r="A3444" i="14"/>
  <c r="B3443" i="14"/>
  <c r="A3443" i="14"/>
  <c r="B3442" i="14"/>
  <c r="C3442" i="14" s="1"/>
  <c r="A3442" i="14"/>
  <c r="B3441" i="14"/>
  <c r="A3441" i="14"/>
  <c r="B3440" i="14"/>
  <c r="A3440" i="14"/>
  <c r="B3439" i="14"/>
  <c r="A3439" i="14"/>
  <c r="B3438" i="14"/>
  <c r="A3438" i="14"/>
  <c r="B3437" i="14"/>
  <c r="A3437" i="14"/>
  <c r="B3436" i="14"/>
  <c r="A3436" i="14"/>
  <c r="B3435" i="14"/>
  <c r="A3435" i="14"/>
  <c r="B3434" i="14"/>
  <c r="A3434" i="14"/>
  <c r="B3433" i="14"/>
  <c r="A3433" i="14"/>
  <c r="C3432" i="14"/>
  <c r="B3432" i="14"/>
  <c r="A3432" i="14"/>
  <c r="B3431" i="14"/>
  <c r="A3431" i="14"/>
  <c r="B3430" i="14"/>
  <c r="A3430" i="14"/>
  <c r="B3429" i="14"/>
  <c r="A3429" i="14"/>
  <c r="B3428" i="14"/>
  <c r="A3428" i="14"/>
  <c r="B3427" i="14"/>
  <c r="A3427" i="14"/>
  <c r="B3426" i="14"/>
  <c r="C3426" i="14" s="1"/>
  <c r="A3426" i="14"/>
  <c r="B3425" i="14"/>
  <c r="A3425" i="14"/>
  <c r="B3424" i="14"/>
  <c r="A3424" i="14"/>
  <c r="B3423" i="14"/>
  <c r="A3423" i="14"/>
  <c r="B3422" i="14"/>
  <c r="A3422" i="14"/>
  <c r="B3421" i="14"/>
  <c r="A3421" i="14"/>
  <c r="B3420" i="14"/>
  <c r="A3420" i="14"/>
  <c r="B3419" i="14"/>
  <c r="A3419" i="14"/>
  <c r="B3418" i="14"/>
  <c r="A3418" i="14"/>
  <c r="B3417" i="14"/>
  <c r="A3417" i="14"/>
  <c r="C3416" i="14"/>
  <c r="B3416" i="14"/>
  <c r="A3416" i="14"/>
  <c r="B3415" i="14"/>
  <c r="A3415" i="14"/>
  <c r="B3414" i="14"/>
  <c r="A3414" i="14"/>
  <c r="B3413" i="14"/>
  <c r="A3413" i="14"/>
  <c r="B3412" i="14"/>
  <c r="A3412" i="14"/>
  <c r="B3411" i="14"/>
  <c r="A3411" i="14"/>
  <c r="B3410" i="14"/>
  <c r="C3410" i="14" s="1"/>
  <c r="A3410" i="14"/>
  <c r="B3409" i="14"/>
  <c r="A3409" i="14"/>
  <c r="B3408" i="14"/>
  <c r="A3408" i="14"/>
  <c r="B3407" i="14"/>
  <c r="A3407" i="14"/>
  <c r="B3406" i="14"/>
  <c r="A3406" i="14"/>
  <c r="B3405" i="14"/>
  <c r="A3405" i="14"/>
  <c r="B3404" i="14"/>
  <c r="A3404" i="14"/>
  <c r="B3403" i="14"/>
  <c r="A3403" i="14"/>
  <c r="B3402" i="14"/>
  <c r="A3402" i="14"/>
  <c r="B3401" i="14"/>
  <c r="A3401" i="14"/>
  <c r="C3400" i="14"/>
  <c r="B3400" i="14"/>
  <c r="A3400" i="14"/>
  <c r="B3399" i="14"/>
  <c r="A3399" i="14"/>
  <c r="B3398" i="14"/>
  <c r="A3398" i="14"/>
  <c r="B3397" i="14"/>
  <c r="A3397" i="14"/>
  <c r="B3396" i="14"/>
  <c r="A3396" i="14"/>
  <c r="B3395" i="14"/>
  <c r="A3395" i="14"/>
  <c r="B3394" i="14"/>
  <c r="A3394" i="14"/>
  <c r="B3393" i="14"/>
  <c r="A3393" i="14"/>
  <c r="B3392" i="14"/>
  <c r="A3392" i="14"/>
  <c r="B3391" i="14"/>
  <c r="A3391" i="14"/>
  <c r="B3390" i="14"/>
  <c r="A3390" i="14"/>
  <c r="B3389" i="14"/>
  <c r="A3389" i="14"/>
  <c r="B3388" i="14"/>
  <c r="A3388" i="14"/>
  <c r="B3387" i="14"/>
  <c r="A3387" i="14"/>
  <c r="B3386" i="14"/>
  <c r="A3386" i="14"/>
  <c r="B3385" i="14"/>
  <c r="A3385" i="14"/>
  <c r="C3384" i="14"/>
  <c r="B3384" i="14"/>
  <c r="A3384" i="14"/>
  <c r="B3383" i="14"/>
  <c r="A3383" i="14"/>
  <c r="B3382" i="14"/>
  <c r="A3382" i="14"/>
  <c r="B3381" i="14"/>
  <c r="A3381" i="14"/>
  <c r="B3380" i="14"/>
  <c r="A3380" i="14"/>
  <c r="B3379" i="14"/>
  <c r="A3379" i="14"/>
  <c r="B3378" i="14"/>
  <c r="A3378" i="14"/>
  <c r="B3377" i="14"/>
  <c r="C3377" i="14" s="1"/>
  <c r="A3377" i="14"/>
  <c r="B3376" i="14"/>
  <c r="A3376" i="14"/>
  <c r="B3375" i="14"/>
  <c r="A3375" i="14"/>
  <c r="B3374" i="14"/>
  <c r="A3374" i="14"/>
  <c r="B3373" i="14"/>
  <c r="A3373" i="14"/>
  <c r="B3372" i="14"/>
  <c r="A3372" i="14"/>
  <c r="B3371" i="14"/>
  <c r="A3371" i="14"/>
  <c r="B3370" i="14"/>
  <c r="A3370" i="14"/>
  <c r="B3369" i="14"/>
  <c r="A3369" i="14"/>
  <c r="B3368" i="14"/>
  <c r="A3368" i="14"/>
  <c r="B3367" i="14"/>
  <c r="A3367" i="14"/>
  <c r="B3366" i="14"/>
  <c r="A3366" i="14"/>
  <c r="B3365" i="14"/>
  <c r="A3365" i="14"/>
  <c r="B3364" i="14"/>
  <c r="A3364" i="14"/>
  <c r="B3363" i="14"/>
  <c r="A3363" i="14"/>
  <c r="C3362" i="14"/>
  <c r="B3362" i="14"/>
  <c r="A3362" i="14"/>
  <c r="B3361" i="14"/>
  <c r="A3361" i="14"/>
  <c r="B3360" i="14"/>
  <c r="A3360" i="14"/>
  <c r="B3359" i="14"/>
  <c r="A3359" i="14"/>
  <c r="B3358" i="14"/>
  <c r="A3358" i="14"/>
  <c r="B3357" i="14"/>
  <c r="A3357" i="14"/>
  <c r="B3356" i="14"/>
  <c r="A3356" i="14"/>
  <c r="B3355" i="14"/>
  <c r="A3355" i="14"/>
  <c r="B3354" i="14"/>
  <c r="C3354" i="14" s="1"/>
  <c r="A3354" i="14"/>
  <c r="B3353" i="14"/>
  <c r="A3353" i="14"/>
  <c r="B3352" i="14"/>
  <c r="A3352" i="14"/>
  <c r="B3351" i="14"/>
  <c r="A3351" i="14"/>
  <c r="B3350" i="14"/>
  <c r="A3350" i="14"/>
  <c r="C3349" i="14"/>
  <c r="B3349" i="14"/>
  <c r="A3349" i="14"/>
  <c r="B3348" i="14"/>
  <c r="A3348" i="14"/>
  <c r="B3347" i="14"/>
  <c r="A3347" i="14"/>
  <c r="B3346" i="14"/>
  <c r="A3346" i="14"/>
  <c r="B3345" i="14"/>
  <c r="A3345" i="14"/>
  <c r="B3344" i="14"/>
  <c r="A3344" i="14"/>
  <c r="B3343" i="14"/>
  <c r="A3343" i="14"/>
  <c r="B3342" i="14"/>
  <c r="C3342" i="14" s="1"/>
  <c r="A3342" i="14"/>
  <c r="B3341" i="14"/>
  <c r="A3341" i="14"/>
  <c r="B3340" i="14"/>
  <c r="A3340" i="14"/>
  <c r="B3339" i="14"/>
  <c r="A3339" i="14"/>
  <c r="B3338" i="14"/>
  <c r="A3338" i="14"/>
  <c r="B3337" i="14"/>
  <c r="A3337" i="14"/>
  <c r="C3336" i="14"/>
  <c r="B3336" i="14"/>
  <c r="A3336" i="14"/>
  <c r="B3335" i="14"/>
  <c r="A3335" i="14"/>
  <c r="B3334" i="14"/>
  <c r="A3334" i="14"/>
  <c r="B3333" i="14"/>
  <c r="A3333" i="14"/>
  <c r="B3332" i="14"/>
  <c r="A3332" i="14"/>
  <c r="B3331" i="14"/>
  <c r="A3331" i="14"/>
  <c r="B3330" i="14"/>
  <c r="A3330" i="14"/>
  <c r="B3329" i="14"/>
  <c r="C3329" i="14" s="1"/>
  <c r="A3329" i="14"/>
  <c r="B3328" i="14"/>
  <c r="A3328" i="14"/>
  <c r="B3327" i="14"/>
  <c r="A3327" i="14"/>
  <c r="B3326" i="14"/>
  <c r="A3326" i="14"/>
  <c r="B3325" i="14"/>
  <c r="A3325" i="14"/>
  <c r="B3324" i="14"/>
  <c r="A3324" i="14"/>
  <c r="B3323" i="14"/>
  <c r="A3323" i="14"/>
  <c r="B3322" i="14"/>
  <c r="A3322" i="14"/>
  <c r="C3321" i="14"/>
  <c r="B3321" i="14"/>
  <c r="A3321" i="14"/>
  <c r="B3320" i="14"/>
  <c r="A3320" i="14"/>
  <c r="B3319" i="14"/>
  <c r="A3319" i="14"/>
  <c r="B3318" i="14"/>
  <c r="A3318" i="14"/>
  <c r="B3317" i="14"/>
  <c r="A3317" i="14"/>
  <c r="B3316" i="14"/>
  <c r="A3316" i="14"/>
  <c r="B3315" i="14"/>
  <c r="A3315" i="14"/>
  <c r="B3314" i="14"/>
  <c r="C3314" i="14" s="1"/>
  <c r="A3314" i="14"/>
  <c r="B3313" i="14"/>
  <c r="A3313" i="14"/>
  <c r="B3312" i="14"/>
  <c r="A3312" i="14"/>
  <c r="B3311" i="14"/>
  <c r="A3311" i="14"/>
  <c r="B3310" i="14"/>
  <c r="A3310" i="14"/>
  <c r="B3309" i="14"/>
  <c r="A3309" i="14"/>
  <c r="B3308" i="14"/>
  <c r="A3308" i="14"/>
  <c r="B3307" i="14"/>
  <c r="A3307" i="14"/>
  <c r="C3306" i="14"/>
  <c r="B3306" i="14"/>
  <c r="A3306" i="14"/>
  <c r="B3305" i="14"/>
  <c r="A3305" i="14"/>
  <c r="B3304" i="14"/>
  <c r="A3304" i="14"/>
  <c r="B3303" i="14"/>
  <c r="A3303" i="14"/>
  <c r="B3302" i="14"/>
  <c r="A3302" i="14"/>
  <c r="B3301" i="14"/>
  <c r="C3301" i="14" s="1"/>
  <c r="A3301" i="14"/>
  <c r="B3300" i="14"/>
  <c r="A3300" i="14"/>
  <c r="B3299" i="14"/>
  <c r="A3299" i="14"/>
  <c r="B3298" i="14"/>
  <c r="A3298" i="14"/>
  <c r="B3297" i="14"/>
  <c r="A3297" i="14"/>
  <c r="B3296" i="14"/>
  <c r="A3296" i="14"/>
  <c r="B3295" i="14"/>
  <c r="A3295" i="14"/>
  <c r="B3294" i="14"/>
  <c r="A3294" i="14"/>
  <c r="C3293" i="14"/>
  <c r="B3293" i="14"/>
  <c r="A3293" i="14"/>
  <c r="B3292" i="14"/>
  <c r="A3292" i="14"/>
  <c r="B3291" i="14"/>
  <c r="A3291" i="14"/>
  <c r="B3290" i="14"/>
  <c r="A3290" i="14"/>
  <c r="B3289" i="14"/>
  <c r="A3289" i="14"/>
  <c r="B3288" i="14"/>
  <c r="A3288" i="14"/>
  <c r="B3287" i="14"/>
  <c r="A3287" i="14"/>
  <c r="B3286" i="14"/>
  <c r="C3286" i="14" s="1"/>
  <c r="A3286" i="14"/>
  <c r="B3285" i="14"/>
  <c r="A3285" i="14"/>
  <c r="B3284" i="14"/>
  <c r="A3284" i="14"/>
  <c r="B3283" i="14"/>
  <c r="A3283" i="14"/>
  <c r="B3282" i="14"/>
  <c r="A3282" i="14"/>
  <c r="B3281" i="14"/>
  <c r="A3281" i="14"/>
  <c r="B3280" i="14"/>
  <c r="A3280" i="14"/>
  <c r="B3279" i="14"/>
  <c r="A3279" i="14"/>
  <c r="C3278" i="14"/>
  <c r="B3278" i="14"/>
  <c r="A3278" i="14"/>
  <c r="B3277" i="14"/>
  <c r="A3277" i="14"/>
  <c r="B3276" i="14"/>
  <c r="A3276" i="14"/>
  <c r="B3275" i="14"/>
  <c r="A3275" i="14"/>
  <c r="B3274" i="14"/>
  <c r="A3274" i="14"/>
  <c r="B3273" i="14"/>
  <c r="A3273" i="14"/>
  <c r="B3272" i="14"/>
  <c r="C3272" i="14" s="1"/>
  <c r="A3272" i="14"/>
  <c r="B3271" i="14"/>
  <c r="A3271" i="14"/>
  <c r="B3270" i="14"/>
  <c r="A3270" i="14"/>
  <c r="B3269" i="14"/>
  <c r="A3269" i="14"/>
  <c r="B3268" i="14"/>
  <c r="A3268" i="14"/>
  <c r="B3267" i="14"/>
  <c r="A3267" i="14"/>
  <c r="B3266" i="14"/>
  <c r="A3266" i="14"/>
  <c r="C3265" i="14"/>
  <c r="B3265" i="14"/>
  <c r="A3265" i="14"/>
  <c r="B3264" i="14"/>
  <c r="A3264" i="14"/>
  <c r="B3263" i="14"/>
  <c r="A3263" i="14"/>
  <c r="B3262" i="14"/>
  <c r="A3262" i="14"/>
  <c r="B3261" i="14"/>
  <c r="A3261" i="14"/>
  <c r="B3260" i="14"/>
  <c r="A3260" i="14"/>
  <c r="B3259" i="14"/>
  <c r="A3259" i="14"/>
  <c r="B3258" i="14"/>
  <c r="A3258" i="14"/>
  <c r="B3257" i="14"/>
  <c r="C3257" i="14" s="1"/>
  <c r="A3257" i="14"/>
  <c r="B3256" i="14"/>
  <c r="A3256" i="14"/>
  <c r="B3255" i="14"/>
  <c r="A3255" i="14"/>
  <c r="B3254" i="14"/>
  <c r="A3254" i="14"/>
  <c r="B3253" i="14"/>
  <c r="A3253" i="14"/>
  <c r="B3252" i="14"/>
  <c r="A3252" i="14"/>
  <c r="B3251" i="14"/>
  <c r="A3251" i="14"/>
  <c r="C3250" i="14"/>
  <c r="B3250" i="14"/>
  <c r="A3250" i="14"/>
  <c r="B3249" i="14"/>
  <c r="A3249" i="14"/>
  <c r="B3248" i="14"/>
  <c r="A3248" i="14"/>
  <c r="B3247" i="14"/>
  <c r="A3247" i="14"/>
  <c r="B3246" i="14"/>
  <c r="A3246" i="14"/>
  <c r="B3245" i="14"/>
  <c r="A3245" i="14"/>
  <c r="B3244" i="14"/>
  <c r="A3244" i="14"/>
  <c r="B3243" i="14"/>
  <c r="A3243" i="14"/>
  <c r="B3242" i="14"/>
  <c r="C3242" i="14" s="1"/>
  <c r="A3242" i="14"/>
  <c r="B3241" i="14"/>
  <c r="A3241" i="14"/>
  <c r="B3240" i="14"/>
  <c r="A3240" i="14"/>
  <c r="B3239" i="14"/>
  <c r="A3239" i="14"/>
  <c r="B3238" i="14"/>
  <c r="A3238" i="14"/>
  <c r="C3237" i="14"/>
  <c r="B3237" i="14"/>
  <c r="A3237" i="14"/>
  <c r="B3236" i="14"/>
  <c r="A3236" i="14"/>
  <c r="B3235" i="14"/>
  <c r="A3235" i="14"/>
  <c r="B3234" i="14"/>
  <c r="A3234" i="14"/>
  <c r="B3233" i="14"/>
  <c r="A3233" i="14"/>
  <c r="B3232" i="14"/>
  <c r="A3232" i="14"/>
  <c r="B3231" i="14"/>
  <c r="A3231" i="14"/>
  <c r="B3230" i="14"/>
  <c r="A3230" i="14"/>
  <c r="B3229" i="14"/>
  <c r="C3229" i="14" s="1"/>
  <c r="A3229" i="14"/>
  <c r="B3228" i="14"/>
  <c r="A3228" i="14"/>
  <c r="B3227" i="14"/>
  <c r="A3227" i="14"/>
  <c r="B3226" i="14"/>
  <c r="A3226" i="14"/>
  <c r="B3225" i="14"/>
  <c r="A3225" i="14"/>
  <c r="B3224" i="14"/>
  <c r="A3224" i="14"/>
  <c r="B3223" i="14"/>
  <c r="A3223" i="14"/>
  <c r="C3222" i="14"/>
  <c r="B3222" i="14"/>
  <c r="A3222" i="14"/>
  <c r="B3221" i="14"/>
  <c r="A3221" i="14"/>
  <c r="B3220" i="14"/>
  <c r="A3220" i="14"/>
  <c r="B3219" i="14"/>
  <c r="A3219" i="14"/>
  <c r="B3218" i="14"/>
  <c r="A3218" i="14"/>
  <c r="B3217" i="14"/>
  <c r="A3217" i="14"/>
  <c r="B3216" i="14"/>
  <c r="A3216" i="14"/>
  <c r="B3215" i="14"/>
  <c r="A3215" i="14"/>
  <c r="B3214" i="14"/>
  <c r="C3214" i="14" s="1"/>
  <c r="A3214" i="14"/>
  <c r="B3213" i="14"/>
  <c r="A3213" i="14"/>
  <c r="B3212" i="14"/>
  <c r="A3212" i="14"/>
  <c r="B3211" i="14"/>
  <c r="A3211" i="14"/>
  <c r="B3210" i="14"/>
  <c r="A3210" i="14"/>
  <c r="B3209" i="14"/>
  <c r="A3209" i="14"/>
  <c r="C3208" i="14"/>
  <c r="B3208" i="14"/>
  <c r="A3208" i="14"/>
  <c r="B3207" i="14"/>
  <c r="A3207" i="14"/>
  <c r="B3206" i="14"/>
  <c r="A3206" i="14"/>
  <c r="B3205" i="14"/>
  <c r="A3205" i="14"/>
  <c r="B3204" i="14"/>
  <c r="A3204" i="14"/>
  <c r="B3203" i="14"/>
  <c r="A3203" i="14"/>
  <c r="B3202" i="14"/>
  <c r="A3202" i="14"/>
  <c r="B3201" i="14"/>
  <c r="C3201" i="14" s="1"/>
  <c r="A3201" i="14"/>
  <c r="B3200" i="14"/>
  <c r="A3200" i="14"/>
  <c r="B3199" i="14"/>
  <c r="A3199" i="14"/>
  <c r="B3198" i="14"/>
  <c r="A3198" i="14"/>
  <c r="B3197" i="14"/>
  <c r="A3197" i="14"/>
  <c r="B3196" i="14"/>
  <c r="A3196" i="14"/>
  <c r="B3195" i="14"/>
  <c r="A3195" i="14"/>
  <c r="B3194" i="14"/>
  <c r="A3194" i="14"/>
  <c r="C3193" i="14"/>
  <c r="B3193" i="14"/>
  <c r="A3193" i="14"/>
  <c r="B3192" i="14"/>
  <c r="A3192" i="14"/>
  <c r="B3191" i="14"/>
  <c r="A3191" i="14"/>
  <c r="B3190" i="14"/>
  <c r="A3190" i="14"/>
  <c r="B3189" i="14"/>
  <c r="A3189" i="14"/>
  <c r="B3188" i="14"/>
  <c r="A3188" i="14"/>
  <c r="B3187" i="14"/>
  <c r="A3187" i="14"/>
  <c r="B3186" i="14"/>
  <c r="C3186" i="14" s="1"/>
  <c r="A3186" i="14"/>
  <c r="B3185" i="14"/>
  <c r="A3185" i="14"/>
  <c r="B3184" i="14"/>
  <c r="A3184" i="14"/>
  <c r="B3183" i="14"/>
  <c r="A3183" i="14"/>
  <c r="B3182" i="14"/>
  <c r="A3182" i="14"/>
  <c r="B3181" i="14"/>
  <c r="A3181" i="14"/>
  <c r="B3180" i="14"/>
  <c r="A3180" i="14"/>
  <c r="B3179" i="14"/>
  <c r="A3179" i="14"/>
  <c r="C3178" i="14"/>
  <c r="B3178" i="14"/>
  <c r="A3178" i="14"/>
  <c r="B3177" i="14"/>
  <c r="A3177" i="14"/>
  <c r="B3176" i="14"/>
  <c r="A3176" i="14"/>
  <c r="B3175" i="14"/>
  <c r="A3175" i="14"/>
  <c r="B3174" i="14"/>
  <c r="A3174" i="14"/>
  <c r="B3173" i="14"/>
  <c r="C3173" i="14" s="1"/>
  <c r="A3173" i="14"/>
  <c r="B3172" i="14"/>
  <c r="A3172" i="14"/>
  <c r="B3171" i="14"/>
  <c r="A3171" i="14"/>
  <c r="B3170" i="14"/>
  <c r="A3170" i="14"/>
  <c r="B3169" i="14"/>
  <c r="A3169" i="14"/>
  <c r="B3168" i="14"/>
  <c r="A3168" i="14"/>
  <c r="B3167" i="14"/>
  <c r="A3167" i="14"/>
  <c r="B3166" i="14"/>
  <c r="A3166" i="14"/>
  <c r="C3165" i="14"/>
  <c r="B3165" i="14"/>
  <c r="A3165" i="14"/>
  <c r="B3164" i="14"/>
  <c r="A3164" i="14"/>
  <c r="B3163" i="14"/>
  <c r="A3163" i="14"/>
  <c r="B3162" i="14"/>
  <c r="A3162" i="14"/>
  <c r="B3161" i="14"/>
  <c r="A3161" i="14"/>
  <c r="B3160" i="14"/>
  <c r="A3160" i="14"/>
  <c r="B3159" i="14"/>
  <c r="A3159" i="14"/>
  <c r="B3158" i="14"/>
  <c r="C3158" i="14" s="1"/>
  <c r="A3158" i="14"/>
  <c r="B3157" i="14"/>
  <c r="A3157" i="14"/>
  <c r="B3156" i="14"/>
  <c r="A3156" i="14"/>
  <c r="B3155" i="14"/>
  <c r="A3155" i="14"/>
  <c r="B3154" i="14"/>
  <c r="A3154" i="14"/>
  <c r="B3153" i="14"/>
  <c r="A3153" i="14"/>
  <c r="B3152" i="14"/>
  <c r="A3152" i="14"/>
  <c r="B3151" i="14"/>
  <c r="A3151" i="14"/>
  <c r="C3150" i="14"/>
  <c r="B3150" i="14"/>
  <c r="A3150" i="14"/>
  <c r="B3149" i="14"/>
  <c r="A3149" i="14"/>
  <c r="B3148" i="14"/>
  <c r="A3148" i="14"/>
  <c r="B3147" i="14"/>
  <c r="A3147" i="14"/>
  <c r="B3146" i="14"/>
  <c r="A3146" i="14"/>
  <c r="B3145" i="14"/>
  <c r="A3145" i="14"/>
  <c r="B3144" i="14"/>
  <c r="C3144" i="14" s="1"/>
  <c r="A3144" i="14"/>
  <c r="B3143" i="14"/>
  <c r="A3143" i="14"/>
  <c r="B3142" i="14"/>
  <c r="A3142" i="14"/>
  <c r="B3141" i="14"/>
  <c r="A3141" i="14"/>
  <c r="B3140" i="14"/>
  <c r="A3140" i="14"/>
  <c r="B3139" i="14"/>
  <c r="A3139" i="14"/>
  <c r="B3138" i="14"/>
  <c r="A3138" i="14"/>
  <c r="C3137" i="14"/>
  <c r="B3137" i="14"/>
  <c r="A3137" i="14"/>
  <c r="B3136" i="14"/>
  <c r="A3136" i="14"/>
  <c r="B3135" i="14"/>
  <c r="A3135" i="14"/>
  <c r="B3134" i="14"/>
  <c r="A3134" i="14"/>
  <c r="B3133" i="14"/>
  <c r="A3133" i="14"/>
  <c r="B3132" i="14"/>
  <c r="A3132" i="14"/>
  <c r="B3131" i="14"/>
  <c r="A3131" i="14"/>
  <c r="B3130" i="14"/>
  <c r="A3130" i="14"/>
  <c r="B3129" i="14"/>
  <c r="C3129" i="14" s="1"/>
  <c r="A3129" i="14"/>
  <c r="B3128" i="14"/>
  <c r="A3128" i="14"/>
  <c r="B3127" i="14"/>
  <c r="A3127" i="14"/>
  <c r="B3126" i="14"/>
  <c r="A3126" i="14"/>
  <c r="B3125" i="14"/>
  <c r="A3125" i="14"/>
  <c r="B3124" i="14"/>
  <c r="A3124" i="14"/>
  <c r="B3123" i="14"/>
  <c r="A3123" i="14"/>
  <c r="C3122" i="14"/>
  <c r="B3122" i="14"/>
  <c r="A3122" i="14"/>
  <c r="B3121" i="14"/>
  <c r="A3121" i="14"/>
  <c r="B3120" i="14"/>
  <c r="A3120" i="14"/>
  <c r="B3119" i="14"/>
  <c r="A3119" i="14"/>
  <c r="B3118" i="14"/>
  <c r="A3118" i="14"/>
  <c r="B3117" i="14"/>
  <c r="A3117" i="14"/>
  <c r="B3116" i="14"/>
  <c r="A3116" i="14"/>
  <c r="B3115" i="14"/>
  <c r="A3115" i="14"/>
  <c r="B3114" i="14"/>
  <c r="C3114" i="14" s="1"/>
  <c r="A3114" i="14"/>
  <c r="B3113" i="14"/>
  <c r="A3113" i="14"/>
  <c r="B3112" i="14"/>
  <c r="A3112" i="14"/>
  <c r="B3111" i="14"/>
  <c r="A3111" i="14"/>
  <c r="B3110" i="14"/>
  <c r="A3110" i="14"/>
  <c r="C3109" i="14"/>
  <c r="B3109" i="14"/>
  <c r="A3109" i="14"/>
  <c r="B3108" i="14"/>
  <c r="A3108" i="14"/>
  <c r="B3107" i="14"/>
  <c r="A3107" i="14"/>
  <c r="B3106" i="14"/>
  <c r="A3106" i="14"/>
  <c r="B3105" i="14"/>
  <c r="A3105" i="14"/>
  <c r="B3104" i="14"/>
  <c r="A3104" i="14"/>
  <c r="B3103" i="14"/>
  <c r="A3103" i="14"/>
  <c r="B3102" i="14"/>
  <c r="A3102" i="14"/>
  <c r="B3101" i="14"/>
  <c r="C3101" i="14" s="1"/>
  <c r="A3101" i="14"/>
  <c r="B3100" i="14"/>
  <c r="A3100" i="14"/>
  <c r="B3099" i="14"/>
  <c r="A3099" i="14"/>
  <c r="B3098" i="14"/>
  <c r="A3098" i="14"/>
  <c r="B3097" i="14"/>
  <c r="A3097" i="14"/>
  <c r="B3096" i="14"/>
  <c r="A3096" i="14"/>
  <c r="B3095" i="14"/>
  <c r="A3095" i="14"/>
  <c r="C3094" i="14"/>
  <c r="B3094" i="14"/>
  <c r="A3094" i="14"/>
  <c r="B3093" i="14"/>
  <c r="A3093" i="14"/>
  <c r="B3092" i="14"/>
  <c r="A3092" i="14"/>
  <c r="B3091" i="14"/>
  <c r="A3091" i="14"/>
  <c r="B3090" i="14"/>
  <c r="A3090" i="14"/>
  <c r="B3089" i="14"/>
  <c r="A3089" i="14"/>
  <c r="B3088" i="14"/>
  <c r="A3088" i="14"/>
  <c r="B3087" i="14"/>
  <c r="A3087" i="14"/>
  <c r="B3086" i="14"/>
  <c r="C3086" i="14" s="1"/>
  <c r="A3086" i="14"/>
  <c r="B3085" i="14"/>
  <c r="A3085" i="14"/>
  <c r="B3084" i="14"/>
  <c r="A3084" i="14"/>
  <c r="B3083" i="14"/>
  <c r="A3083" i="14"/>
  <c r="B3082" i="14"/>
  <c r="A3082" i="14"/>
  <c r="B3081" i="14"/>
  <c r="A3081" i="14"/>
  <c r="C3080" i="14"/>
  <c r="B3080" i="14"/>
  <c r="A3080" i="14"/>
  <c r="B3079" i="14"/>
  <c r="A3079" i="14"/>
  <c r="B3078" i="14"/>
  <c r="A3078" i="14"/>
  <c r="B3077" i="14"/>
  <c r="A3077" i="14"/>
  <c r="B3076" i="14"/>
  <c r="A3076" i="14"/>
  <c r="B3075" i="14"/>
  <c r="A3075" i="14"/>
  <c r="B3074" i="14"/>
  <c r="A3074" i="14"/>
  <c r="B3073" i="14"/>
  <c r="C3073" i="14" s="1"/>
  <c r="A3073" i="14"/>
  <c r="B3072" i="14"/>
  <c r="A3072" i="14"/>
  <c r="B3071" i="14"/>
  <c r="A3071" i="14"/>
  <c r="B3070" i="14"/>
  <c r="A3070" i="14"/>
  <c r="B3069" i="14"/>
  <c r="A3069" i="14"/>
  <c r="B3068" i="14"/>
  <c r="A3068" i="14"/>
  <c r="B3067" i="14"/>
  <c r="A3067" i="14"/>
  <c r="B3066" i="14"/>
  <c r="A3066" i="14"/>
  <c r="C3065" i="14"/>
  <c r="B3065" i="14"/>
  <c r="A3065" i="14"/>
  <c r="B3064" i="14"/>
  <c r="A3064" i="14"/>
  <c r="B3063" i="14"/>
  <c r="A3063" i="14"/>
  <c r="B3062" i="14"/>
  <c r="A3062" i="14"/>
  <c r="B3061" i="14"/>
  <c r="A3061" i="14"/>
  <c r="B3060" i="14"/>
  <c r="A3060" i="14"/>
  <c r="B3059" i="14"/>
  <c r="A3059" i="14"/>
  <c r="B3058" i="14"/>
  <c r="C3058" i="14" s="1"/>
  <c r="A3058" i="14"/>
  <c r="B3057" i="14"/>
  <c r="A3057" i="14"/>
  <c r="B3056" i="14"/>
  <c r="A3056" i="14"/>
  <c r="B3055" i="14"/>
  <c r="A3055" i="14"/>
  <c r="B3054" i="14"/>
  <c r="A3054" i="14"/>
  <c r="B3053" i="14"/>
  <c r="A3053" i="14"/>
  <c r="B3052" i="14"/>
  <c r="A3052" i="14"/>
  <c r="B3051" i="14"/>
  <c r="A3051" i="14"/>
  <c r="C3050" i="14"/>
  <c r="B3050" i="14"/>
  <c r="A3050" i="14"/>
  <c r="B3049" i="14"/>
  <c r="A3049" i="14"/>
  <c r="B3048" i="14"/>
  <c r="A3048" i="14"/>
  <c r="B3047" i="14"/>
  <c r="A3047" i="14"/>
  <c r="B3046" i="14"/>
  <c r="A3046" i="14"/>
  <c r="B3045" i="14"/>
  <c r="C3045" i="14" s="1"/>
  <c r="A3045" i="14"/>
  <c r="B3044" i="14"/>
  <c r="A3044" i="14"/>
  <c r="B3043" i="14"/>
  <c r="A3043" i="14"/>
  <c r="B3042" i="14"/>
  <c r="A3042" i="14"/>
  <c r="B3041" i="14"/>
  <c r="A3041" i="14"/>
  <c r="B3040" i="14"/>
  <c r="A3040" i="14"/>
  <c r="B3039" i="14"/>
  <c r="A3039" i="14"/>
  <c r="B3038" i="14"/>
  <c r="A3038" i="14"/>
  <c r="C3037" i="14"/>
  <c r="B3037" i="14"/>
  <c r="A3037" i="14"/>
  <c r="B3036" i="14"/>
  <c r="A3036" i="14"/>
  <c r="B3035" i="14"/>
  <c r="A3035" i="14"/>
  <c r="B3034" i="14"/>
  <c r="A3034" i="14"/>
  <c r="B3033" i="14"/>
  <c r="A3033" i="14"/>
  <c r="B3032" i="14"/>
  <c r="A3032" i="14"/>
  <c r="B3031" i="14"/>
  <c r="A3031" i="14"/>
  <c r="B3030" i="14"/>
  <c r="C3030" i="14" s="1"/>
  <c r="A3030" i="14"/>
  <c r="B3029" i="14"/>
  <c r="A3029" i="14"/>
  <c r="B3028" i="14"/>
  <c r="A3028" i="14"/>
  <c r="B3027" i="14"/>
  <c r="A3027" i="14"/>
  <c r="B3026" i="14"/>
  <c r="A3026" i="14"/>
  <c r="B3025" i="14"/>
  <c r="A3025" i="14"/>
  <c r="B3024" i="14"/>
  <c r="A3024" i="14"/>
  <c r="B3023" i="14"/>
  <c r="A3023" i="14"/>
  <c r="C3022" i="14"/>
  <c r="B3022" i="14"/>
  <c r="A3022" i="14"/>
  <c r="B3021" i="14"/>
  <c r="A3021" i="14"/>
  <c r="B3020" i="14"/>
  <c r="A3020" i="14"/>
  <c r="B3019" i="14"/>
  <c r="A3019" i="14"/>
  <c r="B3018" i="14"/>
  <c r="A3018" i="14"/>
  <c r="B3017" i="14"/>
  <c r="A3017" i="14"/>
  <c r="B3016" i="14"/>
  <c r="C3016" i="14" s="1"/>
  <c r="A3016" i="14"/>
  <c r="B3015" i="14"/>
  <c r="A3015" i="14"/>
  <c r="B3014" i="14"/>
  <c r="A3014" i="14"/>
  <c r="B3013" i="14"/>
  <c r="A3013" i="14"/>
  <c r="B3012" i="14"/>
  <c r="A3012" i="14"/>
  <c r="B3011" i="14"/>
  <c r="A3011" i="14"/>
  <c r="B3010" i="14"/>
  <c r="A3010" i="14"/>
  <c r="C3009" i="14"/>
  <c r="B3009" i="14"/>
  <c r="A3009" i="14"/>
  <c r="B3008" i="14"/>
  <c r="A3008" i="14"/>
  <c r="B3007" i="14"/>
  <c r="A3007" i="14"/>
  <c r="B3006" i="14"/>
  <c r="A3006" i="14"/>
  <c r="B3005" i="14"/>
  <c r="A3005" i="14"/>
  <c r="B3004" i="14"/>
  <c r="A3004" i="14"/>
  <c r="B3003" i="14"/>
  <c r="A3003" i="14"/>
  <c r="B3002" i="14"/>
  <c r="A3002" i="14"/>
  <c r="B3001" i="14"/>
  <c r="C3001" i="14" s="1"/>
  <c r="A3001" i="14"/>
  <c r="B3000" i="14"/>
  <c r="A3000" i="14"/>
  <c r="B2999" i="14"/>
  <c r="A2999" i="14"/>
  <c r="B2998" i="14"/>
  <c r="A2998" i="14"/>
  <c r="B2997" i="14"/>
  <c r="A2997" i="14"/>
  <c r="B2996" i="14"/>
  <c r="A2996" i="14"/>
  <c r="B2995" i="14"/>
  <c r="A2995" i="14"/>
  <c r="C2994" i="14"/>
  <c r="B2994" i="14"/>
  <c r="A2994" i="14"/>
  <c r="B2993" i="14"/>
  <c r="A2993" i="14"/>
  <c r="B2992" i="14"/>
  <c r="A2992" i="14"/>
  <c r="B2991" i="14"/>
  <c r="A2991" i="14"/>
  <c r="B2990" i="14"/>
  <c r="A2990" i="14"/>
  <c r="B2989" i="14"/>
  <c r="A2989" i="14"/>
  <c r="B2988" i="14"/>
  <c r="A2988" i="14"/>
  <c r="B2987" i="14"/>
  <c r="A2987" i="14"/>
  <c r="B2986" i="14"/>
  <c r="C2986" i="14" s="1"/>
  <c r="A2986" i="14"/>
  <c r="B2985" i="14"/>
  <c r="A2985" i="14"/>
  <c r="B2984" i="14"/>
  <c r="A2984" i="14"/>
  <c r="B2983" i="14"/>
  <c r="A2983" i="14"/>
  <c r="B2982" i="14"/>
  <c r="A2982" i="14"/>
  <c r="C2981" i="14"/>
  <c r="B2981" i="14"/>
  <c r="A2981" i="14"/>
  <c r="B2980" i="14"/>
  <c r="A2980" i="14"/>
  <c r="B2979" i="14"/>
  <c r="A2979" i="14"/>
  <c r="B2978" i="14"/>
  <c r="A2978" i="14"/>
  <c r="B2977" i="14"/>
  <c r="A2977" i="14"/>
  <c r="B2976" i="14"/>
  <c r="A2976" i="14"/>
  <c r="B2975" i="14"/>
  <c r="A2975" i="14"/>
  <c r="B2974" i="14"/>
  <c r="A2974" i="14"/>
  <c r="B2973" i="14"/>
  <c r="C2973" i="14" s="1"/>
  <c r="A2973" i="14"/>
  <c r="B2972" i="14"/>
  <c r="A2972" i="14"/>
  <c r="B2971" i="14"/>
  <c r="A2971" i="14"/>
  <c r="B2970" i="14"/>
  <c r="A2970" i="14"/>
  <c r="B2969" i="14"/>
  <c r="A2969" i="14"/>
  <c r="B2968" i="14"/>
  <c r="A2968" i="14"/>
  <c r="B2967" i="14"/>
  <c r="A2967" i="14"/>
  <c r="C2966" i="14"/>
  <c r="B2966" i="14"/>
  <c r="A2966" i="14"/>
  <c r="B2965" i="14"/>
  <c r="A2965" i="14"/>
  <c r="B2964" i="14"/>
  <c r="A2964" i="14"/>
  <c r="B2963" i="14"/>
  <c r="A2963" i="14"/>
  <c r="B2962" i="14"/>
  <c r="A2962" i="14"/>
  <c r="B2961" i="14"/>
  <c r="A2961" i="14"/>
  <c r="B2960" i="14"/>
  <c r="A2960" i="14"/>
  <c r="B2959" i="14"/>
  <c r="A2959" i="14"/>
  <c r="B2958" i="14"/>
  <c r="C2958" i="14" s="1"/>
  <c r="A2958" i="14"/>
  <c r="B2957" i="14"/>
  <c r="A2957" i="14"/>
  <c r="B2956" i="14"/>
  <c r="A2956" i="14"/>
  <c r="B2955" i="14"/>
  <c r="A2955" i="14"/>
  <c r="B2954" i="14"/>
  <c r="A2954" i="14"/>
  <c r="B2953" i="14"/>
  <c r="A2953" i="14"/>
  <c r="C2952" i="14"/>
  <c r="B2952" i="14"/>
  <c r="A2952" i="14"/>
  <c r="B2951" i="14"/>
  <c r="A2951" i="14"/>
  <c r="B2950" i="14"/>
  <c r="A2950" i="14"/>
  <c r="B2949" i="14"/>
  <c r="A2949" i="14"/>
  <c r="B2948" i="14"/>
  <c r="A2948" i="14"/>
  <c r="B2947" i="14"/>
  <c r="A2947" i="14"/>
  <c r="B2946" i="14"/>
  <c r="A2946" i="14"/>
  <c r="B2945" i="14"/>
  <c r="C2945" i="14" s="1"/>
  <c r="A2945" i="14"/>
  <c r="B2944" i="14"/>
  <c r="A2944" i="14"/>
  <c r="B2943" i="14"/>
  <c r="A2943" i="14"/>
  <c r="B2942" i="14"/>
  <c r="A2942" i="14"/>
  <c r="B2941" i="14"/>
  <c r="A2941" i="14"/>
  <c r="B2940" i="14"/>
  <c r="A2940" i="14"/>
  <c r="B2939" i="14"/>
  <c r="A2939" i="14"/>
  <c r="B2938" i="14"/>
  <c r="A2938" i="14"/>
  <c r="C2937" i="14"/>
  <c r="B2937" i="14"/>
  <c r="A2937" i="14"/>
  <c r="B2936" i="14"/>
  <c r="A2936" i="14"/>
  <c r="B2935" i="14"/>
  <c r="A2935" i="14"/>
  <c r="B2934" i="14"/>
  <c r="A2934" i="14"/>
  <c r="B2933" i="14"/>
  <c r="A2933" i="14"/>
  <c r="B2932" i="14"/>
  <c r="A2932" i="14"/>
  <c r="B2931" i="14"/>
  <c r="A2931" i="14"/>
  <c r="B2930" i="14"/>
  <c r="C2930" i="14" s="1"/>
  <c r="A2930" i="14"/>
  <c r="B2929" i="14"/>
  <c r="A2929" i="14"/>
  <c r="B2928" i="14"/>
  <c r="A2928" i="14"/>
  <c r="B2927" i="14"/>
  <c r="A2927" i="14"/>
  <c r="B2926" i="14"/>
  <c r="A2926" i="14"/>
  <c r="B2925" i="14"/>
  <c r="A2925" i="14"/>
  <c r="B2924" i="14"/>
  <c r="A2924" i="14"/>
  <c r="B2923" i="14"/>
  <c r="A2923" i="14"/>
  <c r="C2922" i="14"/>
  <c r="B2922" i="14"/>
  <c r="A2922" i="14"/>
  <c r="B2921" i="14"/>
  <c r="A2921" i="14"/>
  <c r="B2920" i="14"/>
  <c r="A2920" i="14"/>
  <c r="B2919" i="14"/>
  <c r="A2919" i="14"/>
  <c r="B2918" i="14"/>
  <c r="A2918" i="14"/>
  <c r="B2917" i="14"/>
  <c r="C2917" i="14" s="1"/>
  <c r="A2917" i="14"/>
  <c r="B2916" i="14"/>
  <c r="A2916" i="14"/>
  <c r="B2915" i="14"/>
  <c r="A2915" i="14"/>
  <c r="B2914" i="14"/>
  <c r="A2914" i="14"/>
  <c r="B2913" i="14"/>
  <c r="A2913" i="14"/>
  <c r="B2912" i="14"/>
  <c r="A2912" i="14"/>
  <c r="B2911" i="14"/>
  <c r="A2911" i="14"/>
  <c r="B2910" i="14"/>
  <c r="A2910" i="14"/>
  <c r="C2909" i="14"/>
  <c r="B2909" i="14"/>
  <c r="A2909" i="14"/>
  <c r="B2908" i="14"/>
  <c r="A2908" i="14"/>
  <c r="B2907" i="14"/>
  <c r="A2907" i="14"/>
  <c r="B2906" i="14"/>
  <c r="A2906" i="14"/>
  <c r="B2905" i="14"/>
  <c r="A2905" i="14"/>
  <c r="B2904" i="14"/>
  <c r="A2904" i="14"/>
  <c r="B2903" i="14"/>
  <c r="A2903" i="14"/>
  <c r="B2902" i="14"/>
  <c r="C2902" i="14" s="1"/>
  <c r="A2902" i="14"/>
  <c r="B2901" i="14"/>
  <c r="A2901" i="14"/>
  <c r="B2900" i="14"/>
  <c r="A2900" i="14"/>
  <c r="B2899" i="14"/>
  <c r="A2899" i="14"/>
  <c r="B2898" i="14"/>
  <c r="A2898" i="14"/>
  <c r="B2897" i="14"/>
  <c r="A2897" i="14"/>
  <c r="B2896" i="14"/>
  <c r="A2896" i="14"/>
  <c r="B2895" i="14"/>
  <c r="A2895" i="14"/>
  <c r="C2894" i="14"/>
  <c r="B2894" i="14"/>
  <c r="A2894" i="14"/>
  <c r="B2893" i="14"/>
  <c r="A2893" i="14"/>
  <c r="B2892" i="14"/>
  <c r="A2892" i="14"/>
  <c r="B2891" i="14"/>
  <c r="A2891" i="14"/>
  <c r="B2890" i="14"/>
  <c r="A2890" i="14"/>
  <c r="B2889" i="14"/>
  <c r="A2889" i="14"/>
  <c r="B2888" i="14"/>
  <c r="C2888" i="14" s="1"/>
  <c r="A2888" i="14"/>
  <c r="B2887" i="14"/>
  <c r="A2887" i="14"/>
  <c r="B2886" i="14"/>
  <c r="A2886" i="14"/>
  <c r="B2885" i="14"/>
  <c r="A2885" i="14"/>
  <c r="B2884" i="14"/>
  <c r="A2884" i="14"/>
  <c r="B2883" i="14"/>
  <c r="A2883" i="14"/>
  <c r="B2882" i="14"/>
  <c r="A2882" i="14"/>
  <c r="C2881" i="14"/>
  <c r="B2881" i="14"/>
  <c r="A2881" i="14"/>
  <c r="B2880" i="14"/>
  <c r="A2880" i="14"/>
  <c r="B2879" i="14"/>
  <c r="A2879" i="14"/>
  <c r="B2878" i="14"/>
  <c r="A2878" i="14"/>
  <c r="B2877" i="14"/>
  <c r="A2877" i="14"/>
  <c r="B2876" i="14"/>
  <c r="A2876" i="14"/>
  <c r="B2875" i="14"/>
  <c r="A2875" i="14"/>
  <c r="B2874" i="14"/>
  <c r="A2874" i="14"/>
  <c r="B2873" i="14"/>
  <c r="C2873" i="14" s="1"/>
  <c r="A2873" i="14"/>
  <c r="B2872" i="14"/>
  <c r="A2872" i="14"/>
  <c r="B2871" i="14"/>
  <c r="A2871" i="14"/>
  <c r="B2870" i="14"/>
  <c r="A2870" i="14"/>
  <c r="B2869" i="14"/>
  <c r="A2869" i="14"/>
  <c r="B2868" i="14"/>
  <c r="A2868" i="14"/>
  <c r="B2867" i="14"/>
  <c r="A2867" i="14"/>
  <c r="C2866" i="14"/>
  <c r="B2866" i="14"/>
  <c r="A2866" i="14"/>
  <c r="B2865" i="14"/>
  <c r="A2865" i="14"/>
  <c r="B2864" i="14"/>
  <c r="A2864" i="14"/>
  <c r="B2863" i="14"/>
  <c r="A2863" i="14"/>
  <c r="B2862" i="14"/>
  <c r="A2862" i="14"/>
  <c r="B2861" i="14"/>
  <c r="A2861" i="14"/>
  <c r="B2860" i="14"/>
  <c r="A2860" i="14"/>
  <c r="B2859" i="14"/>
  <c r="A2859" i="14"/>
  <c r="B2858" i="14"/>
  <c r="C2858" i="14" s="1"/>
  <c r="A2858" i="14"/>
  <c r="B2857" i="14"/>
  <c r="A2857" i="14"/>
  <c r="B2856" i="14"/>
  <c r="A2856" i="14"/>
  <c r="B2855" i="14"/>
  <c r="A2855" i="14"/>
  <c r="B2854" i="14"/>
  <c r="A2854" i="14"/>
  <c r="C2853" i="14"/>
  <c r="B2853" i="14"/>
  <c r="A2853" i="14"/>
  <c r="B2852" i="14"/>
  <c r="A2852" i="14"/>
  <c r="B2851" i="14"/>
  <c r="A2851" i="14"/>
  <c r="B2850" i="14"/>
  <c r="A2850" i="14"/>
  <c r="B2849" i="14"/>
  <c r="A2849" i="14"/>
  <c r="B2848" i="14"/>
  <c r="A2848" i="14"/>
  <c r="B2847" i="14"/>
  <c r="A2847" i="14"/>
  <c r="B2846" i="14"/>
  <c r="A2846" i="14"/>
  <c r="B2845" i="14"/>
  <c r="C2845" i="14" s="1"/>
  <c r="A2845" i="14"/>
  <c r="B2844" i="14"/>
  <c r="A2844" i="14"/>
  <c r="B2843" i="14"/>
  <c r="A2843" i="14"/>
  <c r="B2842" i="14"/>
  <c r="A2842" i="14"/>
  <c r="B2841" i="14"/>
  <c r="A2841" i="14"/>
  <c r="B2840" i="14"/>
  <c r="A2840" i="14"/>
  <c r="B2839" i="14"/>
  <c r="A2839" i="14"/>
  <c r="C2838" i="14"/>
  <c r="B2838" i="14"/>
  <c r="A2838" i="14"/>
  <c r="B2837" i="14"/>
  <c r="A2837" i="14"/>
  <c r="B2836" i="14"/>
  <c r="A2836" i="14"/>
  <c r="B2835" i="14"/>
  <c r="A2835" i="14"/>
  <c r="B2834" i="14"/>
  <c r="A2834" i="14"/>
  <c r="B2833" i="14"/>
  <c r="A2833" i="14"/>
  <c r="B2832" i="14"/>
  <c r="A2832" i="14"/>
  <c r="B2831" i="14"/>
  <c r="A2831" i="14"/>
  <c r="B2830" i="14"/>
  <c r="C2830" i="14" s="1"/>
  <c r="A2830" i="14"/>
  <c r="B2829" i="14"/>
  <c r="A2829" i="14"/>
  <c r="B2828" i="14"/>
  <c r="A2828" i="14"/>
  <c r="B2827" i="14"/>
  <c r="A2827" i="14"/>
  <c r="B2826" i="14"/>
  <c r="A2826" i="14"/>
  <c r="B2825" i="14"/>
  <c r="A2825" i="14"/>
  <c r="C2824" i="14"/>
  <c r="B2824" i="14"/>
  <c r="A2824" i="14"/>
  <c r="B2823" i="14"/>
  <c r="A2823" i="14"/>
  <c r="B2822" i="14"/>
  <c r="A2822" i="14"/>
  <c r="B2821" i="14"/>
  <c r="A2821" i="14"/>
  <c r="B2820" i="14"/>
  <c r="A2820" i="14"/>
  <c r="B2819" i="14"/>
  <c r="A2819" i="14"/>
  <c r="B2818" i="14"/>
  <c r="A2818" i="14"/>
  <c r="B2817" i="14"/>
  <c r="C2817" i="14" s="1"/>
  <c r="A2817" i="14"/>
  <c r="B2816" i="14"/>
  <c r="A2816" i="14"/>
  <c r="B2815" i="14"/>
  <c r="A2815" i="14"/>
  <c r="B2814" i="14"/>
  <c r="A2814" i="14"/>
  <c r="B2813" i="14"/>
  <c r="A2813" i="14"/>
  <c r="B2812" i="14"/>
  <c r="A2812" i="14"/>
  <c r="B2811" i="14"/>
  <c r="A2811" i="14"/>
  <c r="B2810" i="14"/>
  <c r="A2810" i="14"/>
  <c r="C2809" i="14"/>
  <c r="B2809" i="14"/>
  <c r="A2809" i="14"/>
  <c r="B2808" i="14"/>
  <c r="A2808" i="14"/>
  <c r="B2807" i="14"/>
  <c r="A2807" i="14"/>
  <c r="B2806" i="14"/>
  <c r="A2806" i="14"/>
  <c r="B2805" i="14"/>
  <c r="A2805" i="14"/>
  <c r="B2804" i="14"/>
  <c r="A2804" i="14"/>
  <c r="B2803" i="14"/>
  <c r="A2803" i="14"/>
  <c r="B2802" i="14"/>
  <c r="C2802" i="14" s="1"/>
  <c r="A2802" i="14"/>
  <c r="B2801" i="14"/>
  <c r="A2801" i="14"/>
  <c r="B2800" i="14"/>
  <c r="A2800" i="14"/>
  <c r="B2799" i="14"/>
  <c r="A2799" i="14"/>
  <c r="B2798" i="14"/>
  <c r="A2798" i="14"/>
  <c r="B2797" i="14"/>
  <c r="A2797" i="14"/>
  <c r="B2796" i="14"/>
  <c r="A2796" i="14"/>
  <c r="B2795" i="14"/>
  <c r="A2795" i="14"/>
  <c r="C2794" i="14"/>
  <c r="B2794" i="14"/>
  <c r="A2794" i="14"/>
  <c r="B2793" i="14"/>
  <c r="A2793" i="14"/>
  <c r="B2792" i="14"/>
  <c r="A2792" i="14"/>
  <c r="B2791" i="14"/>
  <c r="A2791" i="14"/>
  <c r="B2790" i="14"/>
  <c r="A2790" i="14"/>
  <c r="B2789" i="14"/>
  <c r="C2789" i="14" s="1"/>
  <c r="A2789" i="14"/>
  <c r="B2788" i="14"/>
  <c r="A2788" i="14"/>
  <c r="B2787" i="14"/>
  <c r="A2787" i="14"/>
  <c r="B2786" i="14"/>
  <c r="A2786" i="14"/>
  <c r="B2785" i="14"/>
  <c r="A2785" i="14"/>
  <c r="B2784" i="14"/>
  <c r="A2784" i="14"/>
  <c r="B2783" i="14"/>
  <c r="A2783" i="14"/>
  <c r="B2782" i="14"/>
  <c r="A2782" i="14"/>
  <c r="C2781" i="14"/>
  <c r="B2781" i="14"/>
  <c r="A2781" i="14"/>
  <c r="B2780" i="14"/>
  <c r="A2780" i="14"/>
  <c r="B2779" i="14"/>
  <c r="A2779" i="14"/>
  <c r="B2778" i="14"/>
  <c r="A2778" i="14"/>
  <c r="B2777" i="14"/>
  <c r="A2777" i="14"/>
  <c r="B2776" i="14"/>
  <c r="A2776" i="14"/>
  <c r="B2775" i="14"/>
  <c r="A2775" i="14"/>
  <c r="B2774" i="14"/>
  <c r="C2774" i="14" s="1"/>
  <c r="A2774" i="14"/>
  <c r="B2773" i="14"/>
  <c r="A2773" i="14"/>
  <c r="B2772" i="14"/>
  <c r="A2772" i="14"/>
  <c r="B2771" i="14"/>
  <c r="A2771" i="14"/>
  <c r="B2770" i="14"/>
  <c r="A2770" i="14"/>
  <c r="B2769" i="14"/>
  <c r="A2769" i="14"/>
  <c r="B2768" i="14"/>
  <c r="A2768" i="14"/>
  <c r="B2767" i="14"/>
  <c r="A2767" i="14"/>
  <c r="C2766" i="14"/>
  <c r="B2766" i="14"/>
  <c r="A2766" i="14"/>
  <c r="B2765" i="14"/>
  <c r="A2765" i="14"/>
  <c r="B2764" i="14"/>
  <c r="A2764" i="14"/>
  <c r="B2763" i="14"/>
  <c r="A2763" i="14"/>
  <c r="B2762" i="14"/>
  <c r="A2762" i="14"/>
  <c r="B2761" i="14"/>
  <c r="A2761" i="14"/>
  <c r="B2760" i="14"/>
  <c r="C2760" i="14" s="1"/>
  <c r="A2760" i="14"/>
  <c r="B2759" i="14"/>
  <c r="A2759" i="14"/>
  <c r="B2758" i="14"/>
  <c r="A2758" i="14"/>
  <c r="B2757" i="14"/>
  <c r="A2757" i="14"/>
  <c r="B2756" i="14"/>
  <c r="A2756" i="14"/>
  <c r="B2755" i="14"/>
  <c r="A2755" i="14"/>
  <c r="B2754" i="14"/>
  <c r="A2754" i="14"/>
  <c r="C2753" i="14"/>
  <c r="B2753" i="14"/>
  <c r="A2753" i="14"/>
  <c r="B2752" i="14"/>
  <c r="A2752" i="14"/>
  <c r="B2751" i="14"/>
  <c r="A2751" i="14"/>
  <c r="B2750" i="14"/>
  <c r="A2750" i="14"/>
  <c r="B2749" i="14"/>
  <c r="A2749" i="14"/>
  <c r="B2748" i="14"/>
  <c r="A2748" i="14"/>
  <c r="B2747" i="14"/>
  <c r="A2747" i="14"/>
  <c r="B2746" i="14"/>
  <c r="A2746" i="14"/>
  <c r="B2745" i="14"/>
  <c r="C2745" i="14" s="1"/>
  <c r="A2745" i="14"/>
  <c r="B2744" i="14"/>
  <c r="A2744" i="14"/>
  <c r="B2743" i="14"/>
  <c r="A2743" i="14"/>
  <c r="B2742" i="14"/>
  <c r="A2742" i="14"/>
  <c r="B2741" i="14"/>
  <c r="A2741" i="14"/>
  <c r="B2740" i="14"/>
  <c r="A2740" i="14"/>
  <c r="B2739" i="14"/>
  <c r="A2739" i="14"/>
  <c r="C2738" i="14"/>
  <c r="B2738" i="14"/>
  <c r="A2738" i="14"/>
  <c r="B2737" i="14"/>
  <c r="A2737" i="14"/>
  <c r="B2736" i="14"/>
  <c r="A2736" i="14"/>
  <c r="B2735" i="14"/>
  <c r="A2735" i="14"/>
  <c r="B2734" i="14"/>
  <c r="A2734" i="14"/>
  <c r="B2733" i="14"/>
  <c r="A2733" i="14"/>
  <c r="B2732" i="14"/>
  <c r="A2732" i="14"/>
  <c r="B2731" i="14"/>
  <c r="A2731" i="14"/>
  <c r="B2730" i="14"/>
  <c r="C2730" i="14" s="1"/>
  <c r="A2730" i="14"/>
  <c r="B2729" i="14"/>
  <c r="A2729" i="14"/>
  <c r="B2728" i="14"/>
  <c r="A2728" i="14"/>
  <c r="B2727" i="14"/>
  <c r="A2727" i="14"/>
  <c r="B2726" i="14"/>
  <c r="A2726" i="14"/>
  <c r="C2725" i="14"/>
  <c r="B2725" i="14"/>
  <c r="A2725" i="14"/>
  <c r="B2724" i="14"/>
  <c r="A2724" i="14"/>
  <c r="B2723" i="14"/>
  <c r="A2723" i="14"/>
  <c r="B2722" i="14"/>
  <c r="A2722" i="14"/>
  <c r="B2721" i="14"/>
  <c r="A2721" i="14"/>
  <c r="B2720" i="14"/>
  <c r="A2720" i="14"/>
  <c r="B2719" i="14"/>
  <c r="A2719" i="14"/>
  <c r="B2718" i="14"/>
  <c r="A2718" i="14"/>
  <c r="B2717" i="14"/>
  <c r="C2717" i="14" s="1"/>
  <c r="A2717" i="14"/>
  <c r="B2716" i="14"/>
  <c r="A2716" i="14"/>
  <c r="B2715" i="14"/>
  <c r="A2715" i="14"/>
  <c r="B2714" i="14"/>
  <c r="A2714" i="14"/>
  <c r="B2713" i="14"/>
  <c r="A2713" i="14"/>
  <c r="B2712" i="14"/>
  <c r="A2712" i="14"/>
  <c r="B2711" i="14"/>
  <c r="A2711" i="14"/>
  <c r="C2710" i="14"/>
  <c r="B2710" i="14"/>
  <c r="A2710" i="14"/>
  <c r="B2709" i="14"/>
  <c r="A2709" i="14"/>
  <c r="B2708" i="14"/>
  <c r="A2708" i="14"/>
  <c r="B2707" i="14"/>
  <c r="A2707" i="14"/>
  <c r="B2706" i="14"/>
  <c r="A2706" i="14"/>
  <c r="B2705" i="14"/>
  <c r="A2705" i="14"/>
  <c r="B2704" i="14"/>
  <c r="A2704" i="14"/>
  <c r="B2703" i="14"/>
  <c r="A2703" i="14"/>
  <c r="B2702" i="14"/>
  <c r="C2702" i="14" s="1"/>
  <c r="A2702" i="14"/>
  <c r="B2701" i="14"/>
  <c r="A2701" i="14"/>
  <c r="B2700" i="14"/>
  <c r="A2700" i="14"/>
  <c r="B2699" i="14"/>
  <c r="A2699" i="14"/>
  <c r="B2698" i="14"/>
  <c r="A2698" i="14"/>
  <c r="B2697" i="14"/>
  <c r="A2697" i="14"/>
  <c r="C2696" i="14"/>
  <c r="B2696" i="14"/>
  <c r="A2696" i="14"/>
  <c r="B2695" i="14"/>
  <c r="A2695" i="14"/>
  <c r="B2694" i="14"/>
  <c r="A2694" i="14"/>
  <c r="B2693" i="14"/>
  <c r="A2693" i="14"/>
  <c r="B2692" i="14"/>
  <c r="A2692" i="14"/>
  <c r="B2691" i="14"/>
  <c r="A2691" i="14"/>
  <c r="B2690" i="14"/>
  <c r="A2690" i="14"/>
  <c r="B2689" i="14"/>
  <c r="C2689" i="14" s="1"/>
  <c r="A2689" i="14"/>
  <c r="B2688" i="14"/>
  <c r="A2688" i="14"/>
  <c r="B2687" i="14"/>
  <c r="A2687" i="14"/>
  <c r="B2686" i="14"/>
  <c r="A2686" i="14"/>
  <c r="B2685" i="14"/>
  <c r="A2685" i="14"/>
  <c r="B2684" i="14"/>
  <c r="A2684" i="14"/>
  <c r="B2683" i="14"/>
  <c r="A2683" i="14"/>
  <c r="B2682" i="14"/>
  <c r="A2682" i="14"/>
  <c r="C2681" i="14"/>
  <c r="B2681" i="14"/>
  <c r="A2681" i="14"/>
  <c r="B2680" i="14"/>
  <c r="A2680" i="14"/>
  <c r="B2679" i="14"/>
  <c r="A2679" i="14"/>
  <c r="B2678" i="14"/>
  <c r="A2678" i="14"/>
  <c r="B2677" i="14"/>
  <c r="A2677" i="14"/>
  <c r="B2676" i="14"/>
  <c r="A2676" i="14"/>
  <c r="B2675" i="14"/>
  <c r="A2675" i="14"/>
  <c r="B2674" i="14"/>
  <c r="C2674" i="14" s="1"/>
  <c r="A2674" i="14"/>
  <c r="B2673" i="14"/>
  <c r="A2673" i="14"/>
  <c r="B2672" i="14"/>
  <c r="A2672" i="14"/>
  <c r="B2671" i="14"/>
  <c r="A2671" i="14"/>
  <c r="B2670" i="14"/>
  <c r="A2670" i="14"/>
  <c r="B2669" i="14"/>
  <c r="A2669" i="14"/>
  <c r="B2668" i="14"/>
  <c r="A2668" i="14"/>
  <c r="B2667" i="14"/>
  <c r="A2667" i="14"/>
  <c r="C2666" i="14"/>
  <c r="B2666" i="14"/>
  <c r="A2666" i="14"/>
  <c r="B2665" i="14"/>
  <c r="A2665" i="14"/>
  <c r="B2664" i="14"/>
  <c r="A2664" i="14"/>
  <c r="B2663" i="14"/>
  <c r="A2663" i="14"/>
  <c r="B2662" i="14"/>
  <c r="A2662" i="14"/>
  <c r="B2661" i="14"/>
  <c r="C2661" i="14" s="1"/>
  <c r="A2661" i="14"/>
  <c r="B2660" i="14"/>
  <c r="A2660" i="14"/>
  <c r="B2659" i="14"/>
  <c r="A2659" i="14"/>
  <c r="B2658" i="14"/>
  <c r="A2658" i="14"/>
  <c r="B2657" i="14"/>
  <c r="A2657" i="14"/>
  <c r="B2656" i="14"/>
  <c r="A2656" i="14"/>
  <c r="B2655" i="14"/>
  <c r="A2655" i="14"/>
  <c r="B2654" i="14"/>
  <c r="A2654" i="14"/>
  <c r="C2653" i="14"/>
  <c r="B2653" i="14"/>
  <c r="A2653" i="14"/>
  <c r="B2652" i="14"/>
  <c r="A2652" i="14"/>
  <c r="B2651" i="14"/>
  <c r="A2651" i="14"/>
  <c r="B2650" i="14"/>
  <c r="A2650" i="14"/>
  <c r="B2649" i="14"/>
  <c r="A2649" i="14"/>
  <c r="B2648" i="14"/>
  <c r="A2648" i="14"/>
  <c r="B2647" i="14"/>
  <c r="A2647" i="14"/>
  <c r="B2646" i="14"/>
  <c r="C2646" i="14" s="1"/>
  <c r="A2646" i="14"/>
  <c r="B2645" i="14"/>
  <c r="A2645" i="14"/>
  <c r="B2644" i="14"/>
  <c r="A2644" i="14"/>
  <c r="B2643" i="14"/>
  <c r="A2643" i="14"/>
  <c r="B2642" i="14"/>
  <c r="A2642" i="14"/>
  <c r="B2641" i="14"/>
  <c r="A2641" i="14"/>
  <c r="B2640" i="14"/>
  <c r="A2640" i="14"/>
  <c r="B2639" i="14"/>
  <c r="A2639" i="14"/>
  <c r="C2638" i="14"/>
  <c r="B2638" i="14"/>
  <c r="A2638" i="14"/>
  <c r="B2637" i="14"/>
  <c r="A2637" i="14"/>
  <c r="B2636" i="14"/>
  <c r="A2636" i="14"/>
  <c r="B2635" i="14"/>
  <c r="A2635" i="14"/>
  <c r="B2634" i="14"/>
  <c r="A2634" i="14"/>
  <c r="B2633" i="14"/>
  <c r="A2633" i="14"/>
  <c r="B2632" i="14"/>
  <c r="C2632" i="14" s="1"/>
  <c r="A2632" i="14"/>
  <c r="B2631" i="14"/>
  <c r="A2631" i="14"/>
  <c r="B2630" i="14"/>
  <c r="A2630" i="14"/>
  <c r="B2629" i="14"/>
  <c r="A2629" i="14"/>
  <c r="B2628" i="14"/>
  <c r="A2628" i="14"/>
  <c r="B2627" i="14"/>
  <c r="A2627" i="14"/>
  <c r="B2626" i="14"/>
  <c r="A2626" i="14"/>
  <c r="C2625" i="14"/>
  <c r="B2625" i="14"/>
  <c r="A2625" i="14"/>
  <c r="B2624" i="14"/>
  <c r="A2624" i="14"/>
  <c r="B2623" i="14"/>
  <c r="A2623" i="14"/>
  <c r="B2622" i="14"/>
  <c r="A2622" i="14"/>
  <c r="B2621" i="14"/>
  <c r="A2621" i="14"/>
  <c r="B2620" i="14"/>
  <c r="A2620" i="14"/>
  <c r="B2619" i="14"/>
  <c r="A2619" i="14"/>
  <c r="B2618" i="14"/>
  <c r="A2618" i="14"/>
  <c r="B2617" i="14"/>
  <c r="C2617" i="14" s="1"/>
  <c r="A2617" i="14"/>
  <c r="B2616" i="14"/>
  <c r="A2616" i="14"/>
  <c r="B2615" i="14"/>
  <c r="A2615" i="14"/>
  <c r="B2614" i="14"/>
  <c r="A2614" i="14"/>
  <c r="B2613" i="14"/>
  <c r="A2613" i="14"/>
  <c r="B2612" i="14"/>
  <c r="A2612" i="14"/>
  <c r="B2611" i="14"/>
  <c r="A2611" i="14"/>
  <c r="C2610" i="14"/>
  <c r="B2610" i="14"/>
  <c r="A2610" i="14"/>
  <c r="B2609" i="14"/>
  <c r="A2609" i="14"/>
  <c r="B2608" i="14"/>
  <c r="A2608" i="14"/>
  <c r="B2607" i="14"/>
  <c r="A2607" i="14"/>
  <c r="B2606" i="14"/>
  <c r="A2606" i="14"/>
  <c r="B2605" i="14"/>
  <c r="A2605" i="14"/>
  <c r="B2604" i="14"/>
  <c r="A2604" i="14"/>
  <c r="B2603" i="14"/>
  <c r="A2603" i="14"/>
  <c r="B2602" i="14"/>
  <c r="C2602" i="14" s="1"/>
  <c r="A2602" i="14"/>
  <c r="B2601" i="14"/>
  <c r="A2601" i="14"/>
  <c r="B2600" i="14"/>
  <c r="A2600" i="14"/>
  <c r="B2599" i="14"/>
  <c r="A2599" i="14"/>
  <c r="B2598" i="14"/>
  <c r="A2598" i="14"/>
  <c r="C2597" i="14"/>
  <c r="B2597" i="14"/>
  <c r="A2597" i="14"/>
  <c r="B2596" i="14"/>
  <c r="A2596" i="14"/>
  <c r="B2595" i="14"/>
  <c r="A2595" i="14"/>
  <c r="B2594" i="14"/>
  <c r="A2594" i="14"/>
  <c r="B2593" i="14"/>
  <c r="A2593" i="14"/>
  <c r="B2592" i="14"/>
  <c r="A2592" i="14"/>
  <c r="B2591" i="14"/>
  <c r="A2591" i="14"/>
  <c r="B2590" i="14"/>
  <c r="A2590" i="14"/>
  <c r="B2589" i="14"/>
  <c r="C2589" i="14" s="1"/>
  <c r="A2589" i="14"/>
  <c r="B2588" i="14"/>
  <c r="A2588" i="14"/>
  <c r="B2587" i="14"/>
  <c r="A2587" i="14"/>
  <c r="B2586" i="14"/>
  <c r="A2586" i="14"/>
  <c r="B2585" i="14"/>
  <c r="A2585" i="14"/>
  <c r="B2584" i="14"/>
  <c r="A2584" i="14"/>
  <c r="B2583" i="14"/>
  <c r="A2583" i="14"/>
  <c r="C2582" i="14"/>
  <c r="B2582" i="14"/>
  <c r="A2582" i="14"/>
  <c r="B2581" i="14"/>
  <c r="A2581" i="14"/>
  <c r="B2580" i="14"/>
  <c r="A2580" i="14"/>
  <c r="B2579" i="14"/>
  <c r="A2579" i="14"/>
  <c r="B2578" i="14"/>
  <c r="A2578" i="14"/>
  <c r="B2577" i="14"/>
  <c r="A2577" i="14"/>
  <c r="B2576" i="14"/>
  <c r="A2576" i="14"/>
  <c r="B2575" i="14"/>
  <c r="A2575" i="14"/>
  <c r="B2574" i="14"/>
  <c r="C2574" i="14" s="1"/>
  <c r="A2574" i="14"/>
  <c r="B2573" i="14"/>
  <c r="A2573" i="14"/>
  <c r="B2572" i="14"/>
  <c r="A2572" i="14"/>
  <c r="B2571" i="14"/>
  <c r="A2571" i="14"/>
  <c r="B2570" i="14"/>
  <c r="A2570" i="14"/>
  <c r="B2569" i="14"/>
  <c r="A2569" i="14"/>
  <c r="C2568" i="14"/>
  <c r="B2568" i="14"/>
  <c r="A2568" i="14"/>
  <c r="B2567" i="14"/>
  <c r="A2567" i="14"/>
  <c r="B2566" i="14"/>
  <c r="A2566" i="14"/>
  <c r="B2565" i="14"/>
  <c r="A2565" i="14"/>
  <c r="B2564" i="14"/>
  <c r="A2564" i="14"/>
  <c r="B2563" i="14"/>
  <c r="A2563" i="14"/>
  <c r="B2562" i="14"/>
  <c r="A2562" i="14"/>
  <c r="B2561" i="14"/>
  <c r="C2561" i="14" s="1"/>
  <c r="A2561" i="14"/>
  <c r="B2560" i="14"/>
  <c r="A2560" i="14"/>
  <c r="B2559" i="14"/>
  <c r="A2559" i="14"/>
  <c r="B2558" i="14"/>
  <c r="A2558" i="14"/>
  <c r="B2557" i="14"/>
  <c r="A2557" i="14"/>
  <c r="B2556" i="14"/>
  <c r="A2556" i="14"/>
  <c r="B2555" i="14"/>
  <c r="A2555" i="14"/>
  <c r="B2554" i="14"/>
  <c r="A2554" i="14"/>
  <c r="C2553" i="14"/>
  <c r="B2553" i="14"/>
  <c r="A2553" i="14"/>
  <c r="B2552" i="14"/>
  <c r="A2552" i="14"/>
  <c r="B2551" i="14"/>
  <c r="A2551" i="14"/>
  <c r="B2550" i="14"/>
  <c r="A2550" i="14"/>
  <c r="B2549" i="14"/>
  <c r="A2549" i="14"/>
  <c r="B2548" i="14"/>
  <c r="A2548" i="14"/>
  <c r="B2547" i="14"/>
  <c r="A2547" i="14"/>
  <c r="B2546" i="14"/>
  <c r="C2546" i="14" s="1"/>
  <c r="A2546" i="14"/>
  <c r="B2545" i="14"/>
  <c r="A2545" i="14"/>
  <c r="B2544" i="14"/>
  <c r="A2544" i="14"/>
  <c r="B2543" i="14"/>
  <c r="A2543" i="14"/>
  <c r="B2542" i="14"/>
  <c r="A2542" i="14"/>
  <c r="B2541" i="14"/>
  <c r="A2541" i="14"/>
  <c r="B2540" i="14"/>
  <c r="A2540" i="14"/>
  <c r="B2539" i="14"/>
  <c r="A2539" i="14"/>
  <c r="C2538" i="14"/>
  <c r="B2538" i="14"/>
  <c r="A2538" i="14"/>
  <c r="B2537" i="14"/>
  <c r="A2537" i="14"/>
  <c r="B2536" i="14"/>
  <c r="A2536" i="14"/>
  <c r="B2535" i="14"/>
  <c r="A2535" i="14"/>
  <c r="B2534" i="14"/>
  <c r="A2534" i="14"/>
  <c r="B2533" i="14"/>
  <c r="C2533" i="14" s="1"/>
  <c r="A2533" i="14"/>
  <c r="B2532" i="14"/>
  <c r="A2532" i="14"/>
  <c r="B2531" i="14"/>
  <c r="A2531" i="14"/>
  <c r="B2530" i="14"/>
  <c r="A2530" i="14"/>
  <c r="B2529" i="14"/>
  <c r="A2529" i="14"/>
  <c r="B2528" i="14"/>
  <c r="A2528" i="14"/>
  <c r="B2527" i="14"/>
  <c r="A2527" i="14"/>
  <c r="B2526" i="14"/>
  <c r="A2526" i="14"/>
  <c r="C2525" i="14"/>
  <c r="B2525" i="14"/>
  <c r="A2525" i="14"/>
  <c r="B2524" i="14"/>
  <c r="A2524" i="14"/>
  <c r="B2523" i="14"/>
  <c r="A2523" i="14"/>
  <c r="B2522" i="14"/>
  <c r="A2522" i="14"/>
  <c r="B2521" i="14"/>
  <c r="A2521" i="14"/>
  <c r="B2520" i="14"/>
  <c r="A2520" i="14"/>
  <c r="B2519" i="14"/>
  <c r="A2519" i="14"/>
  <c r="B2518" i="14"/>
  <c r="C2518" i="14" s="1"/>
  <c r="A2518" i="14"/>
  <c r="B2517" i="14"/>
  <c r="A2517" i="14"/>
  <c r="B2516" i="14"/>
  <c r="A2516" i="14"/>
  <c r="B2515" i="14"/>
  <c r="A2515" i="14"/>
  <c r="B2514" i="14"/>
  <c r="A2514" i="14"/>
  <c r="B2513" i="14"/>
  <c r="A2513" i="14"/>
  <c r="B2512" i="14"/>
  <c r="A2512" i="14"/>
  <c r="B2511" i="14"/>
  <c r="A2511" i="14"/>
  <c r="C2510" i="14"/>
  <c r="B2510" i="14"/>
  <c r="A2510" i="14"/>
  <c r="B2509" i="14"/>
  <c r="A2509" i="14"/>
  <c r="B2508" i="14"/>
  <c r="A2508" i="14"/>
  <c r="B2507" i="14"/>
  <c r="A2507" i="14"/>
  <c r="B2506" i="14"/>
  <c r="A2506" i="14"/>
  <c r="B2505" i="14"/>
  <c r="A2505" i="14"/>
  <c r="B2504" i="14"/>
  <c r="C2504" i="14" s="1"/>
  <c r="A2504" i="14"/>
  <c r="B2503" i="14"/>
  <c r="A2503" i="14"/>
  <c r="B2502" i="14"/>
  <c r="A2502" i="14"/>
  <c r="B2501" i="14"/>
  <c r="A2501" i="14"/>
  <c r="B2500" i="14"/>
  <c r="A2500" i="14"/>
  <c r="B2499" i="14"/>
  <c r="A2499" i="14"/>
  <c r="B2498" i="14"/>
  <c r="A2498" i="14"/>
  <c r="C2497" i="14"/>
  <c r="B2497" i="14"/>
  <c r="A2497" i="14"/>
  <c r="B2496" i="14"/>
  <c r="A2496" i="14"/>
  <c r="B2495" i="14"/>
  <c r="A2495" i="14"/>
  <c r="B2494" i="14"/>
  <c r="A2494" i="14"/>
  <c r="B2493" i="14"/>
  <c r="A2493" i="14"/>
  <c r="B2492" i="14"/>
  <c r="A2492" i="14"/>
  <c r="B2491" i="14"/>
  <c r="A2491" i="14"/>
  <c r="B2490" i="14"/>
  <c r="A2490" i="14"/>
  <c r="B2489" i="14"/>
  <c r="C2489" i="14" s="1"/>
  <c r="A2489" i="14"/>
  <c r="B2488" i="14"/>
  <c r="A2488" i="14"/>
  <c r="B2487" i="14"/>
  <c r="A2487" i="14"/>
  <c r="B2486" i="14"/>
  <c r="A2486" i="14"/>
  <c r="B2485" i="14"/>
  <c r="A2485" i="14"/>
  <c r="B2484" i="14"/>
  <c r="A2484" i="14"/>
  <c r="B2483" i="14"/>
  <c r="A2483" i="14"/>
  <c r="C2482" i="14"/>
  <c r="B2482" i="14"/>
  <c r="A2482" i="14"/>
  <c r="B2481" i="14"/>
  <c r="A2481" i="14"/>
  <c r="B2480" i="14"/>
  <c r="A2480" i="14"/>
  <c r="B2479" i="14"/>
  <c r="A2479" i="14"/>
  <c r="B2478" i="14"/>
  <c r="A2478" i="14"/>
  <c r="B2477" i="14"/>
  <c r="A2477" i="14"/>
  <c r="B2476" i="14"/>
  <c r="A2476" i="14"/>
  <c r="B2475" i="14"/>
  <c r="A2475" i="14"/>
  <c r="B2474" i="14"/>
  <c r="C2474" i="14" s="1"/>
  <c r="A2474" i="14"/>
  <c r="B2473" i="14"/>
  <c r="A2473" i="14"/>
  <c r="B2472" i="14"/>
  <c r="A2472" i="14"/>
  <c r="B2471" i="14"/>
  <c r="A2471" i="14"/>
  <c r="B2470" i="14"/>
  <c r="A2470" i="14"/>
  <c r="C2469" i="14"/>
  <c r="B2469" i="14"/>
  <c r="A2469" i="14"/>
  <c r="B2468" i="14"/>
  <c r="A2468" i="14"/>
  <c r="B2467" i="14"/>
  <c r="A2467" i="14"/>
  <c r="B2466" i="14"/>
  <c r="A2466" i="14"/>
  <c r="B2465" i="14"/>
  <c r="A2465" i="14"/>
  <c r="B2464" i="14"/>
  <c r="A2464" i="14"/>
  <c r="B2463" i="14"/>
  <c r="A2463" i="14"/>
  <c r="B2462" i="14"/>
  <c r="A2462" i="14"/>
  <c r="B2461" i="14"/>
  <c r="C2461" i="14" s="1"/>
  <c r="A2461" i="14"/>
  <c r="B2460" i="14"/>
  <c r="A2460" i="14"/>
  <c r="B2459" i="14"/>
  <c r="A2459" i="14"/>
  <c r="B2458" i="14"/>
  <c r="A2458" i="14"/>
  <c r="B2457" i="14"/>
  <c r="A2457" i="14"/>
  <c r="B2456" i="14"/>
  <c r="A2456" i="14"/>
  <c r="B2455" i="14"/>
  <c r="A2455" i="14"/>
  <c r="C2454" i="14"/>
  <c r="B2454" i="14"/>
  <c r="A2454" i="14"/>
  <c r="B2453" i="14"/>
  <c r="A2453" i="14"/>
  <c r="B2452" i="14"/>
  <c r="A2452" i="14"/>
  <c r="B2451" i="14"/>
  <c r="A2451" i="14"/>
  <c r="B2450" i="14"/>
  <c r="A2450" i="14"/>
  <c r="B2449" i="14"/>
  <c r="A2449" i="14"/>
  <c r="B2448" i="14"/>
  <c r="A2448" i="14"/>
  <c r="B2447" i="14"/>
  <c r="A2447" i="14"/>
  <c r="B2446" i="14"/>
  <c r="C2446" i="14" s="1"/>
  <c r="A2446" i="14"/>
  <c r="B2445" i="14"/>
  <c r="A2445" i="14"/>
  <c r="B2444" i="14"/>
  <c r="A2444" i="14"/>
  <c r="B2443" i="14"/>
  <c r="A2443" i="14"/>
  <c r="B2442" i="14"/>
  <c r="A2442" i="14"/>
  <c r="B2441" i="14"/>
  <c r="A2441" i="14"/>
  <c r="C2440" i="14"/>
  <c r="B2440" i="14"/>
  <c r="A2440" i="14"/>
  <c r="B2439" i="14"/>
  <c r="A2439" i="14"/>
  <c r="B2438" i="14"/>
  <c r="A2438" i="14"/>
  <c r="B2437" i="14"/>
  <c r="A2437" i="14"/>
  <c r="B2436" i="14"/>
  <c r="A2436" i="14"/>
  <c r="B2435" i="14"/>
  <c r="A2435" i="14"/>
  <c r="B2434" i="14"/>
  <c r="A2434" i="14"/>
  <c r="B2433" i="14"/>
  <c r="C2433" i="14" s="1"/>
  <c r="A2433" i="14"/>
  <c r="B2432" i="14"/>
  <c r="A2432" i="14"/>
  <c r="B2431" i="14"/>
  <c r="A2431" i="14"/>
  <c r="B2430" i="14"/>
  <c r="A2430" i="14"/>
  <c r="B2429" i="14"/>
  <c r="A2429" i="14"/>
  <c r="B2428" i="14"/>
  <c r="A2428" i="14"/>
  <c r="B2427" i="14"/>
  <c r="A2427" i="14"/>
  <c r="B2426" i="14"/>
  <c r="A2426" i="14"/>
  <c r="C2425" i="14"/>
  <c r="B2425" i="14"/>
  <c r="A2425" i="14"/>
  <c r="B2424" i="14"/>
  <c r="A2424" i="14"/>
  <c r="B2423" i="14"/>
  <c r="A2423" i="14"/>
  <c r="B2422" i="14"/>
  <c r="A2422" i="14"/>
  <c r="B2421" i="14"/>
  <c r="A2421" i="14"/>
  <c r="B2420" i="14"/>
  <c r="A2420" i="14"/>
  <c r="B2419" i="14"/>
  <c r="A2419" i="14"/>
  <c r="B2418" i="14"/>
  <c r="C2418" i="14" s="1"/>
  <c r="A2418" i="14"/>
  <c r="B2417" i="14"/>
  <c r="A2417" i="14"/>
  <c r="B2416" i="14"/>
  <c r="A2416" i="14"/>
  <c r="B2415" i="14"/>
  <c r="A2415" i="14"/>
  <c r="B2414" i="14"/>
  <c r="A2414" i="14"/>
  <c r="B2413" i="14"/>
  <c r="A2413" i="14"/>
  <c r="B2412" i="14"/>
  <c r="A2412" i="14"/>
  <c r="B2411" i="14"/>
  <c r="A2411" i="14"/>
  <c r="C2410" i="14"/>
  <c r="B2410" i="14"/>
  <c r="A2410" i="14"/>
  <c r="B2409" i="14"/>
  <c r="A2409" i="14"/>
  <c r="B2408" i="14"/>
  <c r="A2408" i="14"/>
  <c r="B2407" i="14"/>
  <c r="A2407" i="14"/>
  <c r="B2406" i="14"/>
  <c r="A2406" i="14"/>
  <c r="B2405" i="14"/>
  <c r="C2405" i="14" s="1"/>
  <c r="A2405" i="14"/>
  <c r="B2404" i="14"/>
  <c r="A2404" i="14"/>
  <c r="B2403" i="14"/>
  <c r="A2403" i="14"/>
  <c r="B2402" i="14"/>
  <c r="A2402" i="14"/>
  <c r="B2401" i="14"/>
  <c r="A2401" i="14"/>
  <c r="B2400" i="14"/>
  <c r="A2400" i="14"/>
  <c r="B2399" i="14"/>
  <c r="A2399" i="14"/>
  <c r="B2398" i="14"/>
  <c r="A2398" i="14"/>
  <c r="C2397" i="14"/>
  <c r="B2397" i="14"/>
  <c r="A2397" i="14"/>
  <c r="B2396" i="14"/>
  <c r="A2396" i="14"/>
  <c r="B2395" i="14"/>
  <c r="A2395" i="14"/>
  <c r="B2394" i="14"/>
  <c r="A2394" i="14"/>
  <c r="B2393" i="14"/>
  <c r="A2393" i="14"/>
  <c r="B2392" i="14"/>
  <c r="A2392" i="14"/>
  <c r="B2391" i="14"/>
  <c r="A2391" i="14"/>
  <c r="B2390" i="14"/>
  <c r="C2390" i="14" s="1"/>
  <c r="A2390" i="14"/>
  <c r="B2389" i="14"/>
  <c r="A2389" i="14"/>
  <c r="B2388" i="14"/>
  <c r="A2388" i="14"/>
  <c r="B2387" i="14"/>
  <c r="A2387" i="14"/>
  <c r="B2386" i="14"/>
  <c r="A2386" i="14"/>
  <c r="B2385" i="14"/>
  <c r="A2385" i="14"/>
  <c r="B2384" i="14"/>
  <c r="A2384" i="14"/>
  <c r="B2383" i="14"/>
  <c r="A2383" i="14"/>
  <c r="C2382" i="14"/>
  <c r="B2382" i="14"/>
  <c r="A2382" i="14"/>
  <c r="B2381" i="14"/>
  <c r="A2381" i="14"/>
  <c r="B2380" i="14"/>
  <c r="A2380" i="14"/>
  <c r="B2379" i="14"/>
  <c r="A2379" i="14"/>
  <c r="B2378" i="14"/>
  <c r="A2378" i="14"/>
  <c r="B2377" i="14"/>
  <c r="A2377" i="14"/>
  <c r="B2376" i="14"/>
  <c r="C2376" i="14" s="1"/>
  <c r="A2376" i="14"/>
  <c r="B2375" i="14"/>
  <c r="A2375" i="14"/>
  <c r="B2374" i="14"/>
  <c r="A2374" i="14"/>
  <c r="B2373" i="14"/>
  <c r="A2373" i="14"/>
  <c r="B2372" i="14"/>
  <c r="A2372" i="14"/>
  <c r="B2371" i="14"/>
  <c r="A2371" i="14"/>
  <c r="B2370" i="14"/>
  <c r="A2370" i="14"/>
  <c r="C2369" i="14"/>
  <c r="B2369" i="14"/>
  <c r="A2369" i="14"/>
  <c r="B2368" i="14"/>
  <c r="A2368" i="14"/>
  <c r="B2367" i="14"/>
  <c r="A2367" i="14"/>
  <c r="B2366" i="14"/>
  <c r="A2366" i="14"/>
  <c r="B2365" i="14"/>
  <c r="A2365" i="14"/>
  <c r="B2364" i="14"/>
  <c r="A2364" i="14"/>
  <c r="B2363" i="14"/>
  <c r="A2363" i="14"/>
  <c r="B2362" i="14"/>
  <c r="A2362" i="14"/>
  <c r="B2361" i="14"/>
  <c r="C2361" i="14" s="1"/>
  <c r="A2361" i="14"/>
  <c r="B2360" i="14"/>
  <c r="A2360" i="14"/>
  <c r="B2359" i="14"/>
  <c r="A2359" i="14"/>
  <c r="B2358" i="14"/>
  <c r="A2358" i="14"/>
  <c r="B2357" i="14"/>
  <c r="A2357" i="14"/>
  <c r="B2356" i="14"/>
  <c r="A2356" i="14"/>
  <c r="B2355" i="14"/>
  <c r="A2355" i="14"/>
  <c r="C2354" i="14"/>
  <c r="B2354" i="14"/>
  <c r="A2354" i="14"/>
  <c r="B2353" i="14"/>
  <c r="A2353" i="14"/>
  <c r="B2352" i="14"/>
  <c r="A2352" i="14"/>
  <c r="B2351" i="14"/>
  <c r="A2351" i="14"/>
  <c r="B2350" i="14"/>
  <c r="A2350" i="14"/>
  <c r="B2349" i="14"/>
  <c r="A2349" i="14"/>
  <c r="B2348" i="14"/>
  <c r="A2348" i="14"/>
  <c r="B2347" i="14"/>
  <c r="A2347" i="14"/>
  <c r="B2346" i="14"/>
  <c r="C2346" i="14" s="1"/>
  <c r="A2346" i="14"/>
  <c r="B2345" i="14"/>
  <c r="A2345" i="14"/>
  <c r="B2344" i="14"/>
  <c r="A2344" i="14"/>
  <c r="B2343" i="14"/>
  <c r="A2343" i="14"/>
  <c r="B2342" i="14"/>
  <c r="A2342" i="14"/>
  <c r="C2341" i="14"/>
  <c r="B2341" i="14"/>
  <c r="A2341" i="14"/>
  <c r="B2340" i="14"/>
  <c r="A2340" i="14"/>
  <c r="B2339" i="14"/>
  <c r="A2339" i="14"/>
  <c r="B2338" i="14"/>
  <c r="A2338" i="14"/>
  <c r="B2337" i="14"/>
  <c r="A2337" i="14"/>
  <c r="B2336" i="14"/>
  <c r="A2336" i="14"/>
  <c r="B2335" i="14"/>
  <c r="A2335" i="14"/>
  <c r="B2334" i="14"/>
  <c r="A2334" i="14"/>
  <c r="B2333" i="14"/>
  <c r="C2333" i="14" s="1"/>
  <c r="A2333" i="14"/>
  <c r="B2332" i="14"/>
  <c r="A2332" i="14"/>
  <c r="B2331" i="14"/>
  <c r="A2331" i="14"/>
  <c r="B2330" i="14"/>
  <c r="A2330" i="14"/>
  <c r="B2329" i="14"/>
  <c r="A2329" i="14"/>
  <c r="B2328" i="14"/>
  <c r="A2328" i="14"/>
  <c r="B2327" i="14"/>
  <c r="A2327" i="14"/>
  <c r="C2326" i="14"/>
  <c r="B2326" i="14"/>
  <c r="A2326" i="14"/>
  <c r="B2325" i="14"/>
  <c r="A2325" i="14"/>
  <c r="B2324" i="14"/>
  <c r="A2324" i="14"/>
  <c r="B2323" i="14"/>
  <c r="A2323" i="14"/>
  <c r="B2322" i="14"/>
  <c r="A2322" i="14"/>
  <c r="B2321" i="14"/>
  <c r="A2321" i="14"/>
  <c r="B2320" i="14"/>
  <c r="A2320" i="14"/>
  <c r="B2319" i="14"/>
  <c r="A2319" i="14"/>
  <c r="B2318" i="14"/>
  <c r="C2318" i="14" s="1"/>
  <c r="A2318" i="14"/>
  <c r="B2317" i="14"/>
  <c r="A2317" i="14"/>
  <c r="B2316" i="14"/>
  <c r="A2316" i="14"/>
  <c r="B2315" i="14"/>
  <c r="A2315" i="14"/>
  <c r="B2314" i="14"/>
  <c r="A2314" i="14"/>
  <c r="B2313" i="14"/>
  <c r="A2313" i="14"/>
  <c r="C2312" i="14"/>
  <c r="B2312" i="14"/>
  <c r="A2312" i="14"/>
  <c r="B2311" i="14"/>
  <c r="A2311" i="14"/>
  <c r="B2310" i="14"/>
  <c r="A2310" i="14"/>
  <c r="B2309" i="14"/>
  <c r="A2309" i="14"/>
  <c r="B2308" i="14"/>
  <c r="A2308" i="14"/>
  <c r="B2307" i="14"/>
  <c r="A2307" i="14"/>
  <c r="B2306" i="14"/>
  <c r="A2306" i="14"/>
  <c r="B2305" i="14"/>
  <c r="C2305" i="14" s="1"/>
  <c r="A2305" i="14"/>
  <c r="B2304" i="14"/>
  <c r="A2304" i="14"/>
  <c r="B2303" i="14"/>
  <c r="A2303" i="14"/>
  <c r="B2302" i="14"/>
  <c r="A2302" i="14"/>
  <c r="B2301" i="14"/>
  <c r="A2301" i="14"/>
  <c r="B2300" i="14"/>
  <c r="A2300" i="14"/>
  <c r="B2299" i="14"/>
  <c r="A2299" i="14"/>
  <c r="B2298" i="14"/>
  <c r="A2298" i="14"/>
  <c r="C2297" i="14"/>
  <c r="B2297" i="14"/>
  <c r="A2297" i="14"/>
  <c r="B2296" i="14"/>
  <c r="A2296" i="14"/>
  <c r="B2295" i="14"/>
  <c r="A2295" i="14"/>
  <c r="B2294" i="14"/>
  <c r="A2294" i="14"/>
  <c r="B2293" i="14"/>
  <c r="A2293" i="14"/>
  <c r="B2292" i="14"/>
  <c r="A2292" i="14"/>
  <c r="B2291" i="14"/>
  <c r="A2291" i="14"/>
  <c r="B2290" i="14"/>
  <c r="C2290" i="14" s="1"/>
  <c r="A2290" i="14"/>
  <c r="B2289" i="14"/>
  <c r="A2289" i="14"/>
  <c r="B2288" i="14"/>
  <c r="A2288" i="14"/>
  <c r="B2287" i="14"/>
  <c r="A2287" i="14"/>
  <c r="B2286" i="14"/>
  <c r="A2286" i="14"/>
  <c r="B2285" i="14"/>
  <c r="A2285" i="14"/>
  <c r="B2284" i="14"/>
  <c r="A2284" i="14"/>
  <c r="B2283" i="14"/>
  <c r="A2283" i="14"/>
  <c r="C2282" i="14"/>
  <c r="B2282" i="14"/>
  <c r="A2282" i="14"/>
  <c r="B2281" i="14"/>
  <c r="A2281" i="14"/>
  <c r="B2280" i="14"/>
  <c r="A2280" i="14"/>
  <c r="B2279" i="14"/>
  <c r="A2279" i="14"/>
  <c r="B2278" i="14"/>
  <c r="A2278" i="14"/>
  <c r="B2277" i="14"/>
  <c r="C2277" i="14" s="1"/>
  <c r="A2277" i="14"/>
  <c r="B2276" i="14"/>
  <c r="A2276" i="14"/>
  <c r="B2275" i="14"/>
  <c r="A2275" i="14"/>
  <c r="B2274" i="14"/>
  <c r="A2274" i="14"/>
  <c r="B2273" i="14"/>
  <c r="A2273" i="14"/>
  <c r="B2272" i="14"/>
  <c r="A2272" i="14"/>
  <c r="B2271" i="14"/>
  <c r="A2271" i="14"/>
  <c r="B2270" i="14"/>
  <c r="A2270" i="14"/>
  <c r="C2269" i="14"/>
  <c r="B2269" i="14"/>
  <c r="A2269" i="14"/>
  <c r="B2268" i="14"/>
  <c r="A2268" i="14"/>
  <c r="B2267" i="14"/>
  <c r="A2267" i="14"/>
  <c r="B2266" i="14"/>
  <c r="A2266" i="14"/>
  <c r="B2265" i="14"/>
  <c r="A2265" i="14"/>
  <c r="B2264" i="14"/>
  <c r="A2264" i="14"/>
  <c r="B2263" i="14"/>
  <c r="A2263" i="14"/>
  <c r="B2262" i="14"/>
  <c r="C2262" i="14" s="1"/>
  <c r="A2262" i="14"/>
  <c r="B2261" i="14"/>
  <c r="A2261" i="14"/>
  <c r="B2260" i="14"/>
  <c r="A2260" i="14"/>
  <c r="B2259" i="14"/>
  <c r="A2259" i="14"/>
  <c r="B2258" i="14"/>
  <c r="A2258" i="14"/>
  <c r="B2257" i="14"/>
  <c r="A2257" i="14"/>
  <c r="B2256" i="14"/>
  <c r="A2256" i="14"/>
  <c r="B2255" i="14"/>
  <c r="A2255" i="14"/>
  <c r="C2254" i="14"/>
  <c r="B2254" i="14"/>
  <c r="A2254" i="14"/>
  <c r="B2253" i="14"/>
  <c r="A2253" i="14"/>
  <c r="B2252" i="14"/>
  <c r="A2252" i="14"/>
  <c r="B2251" i="14"/>
  <c r="A2251" i="14"/>
  <c r="B2250" i="14"/>
  <c r="A2250" i="14"/>
  <c r="B2249" i="14"/>
  <c r="A2249" i="14"/>
  <c r="B2248" i="14"/>
  <c r="C2248" i="14" s="1"/>
  <c r="A2248" i="14"/>
  <c r="B2247" i="14"/>
  <c r="A2247" i="14"/>
  <c r="B2246" i="14"/>
  <c r="A2246" i="14"/>
  <c r="B2245" i="14"/>
  <c r="A2245" i="14"/>
  <c r="B2244" i="14"/>
  <c r="A2244" i="14"/>
  <c r="B2243" i="14"/>
  <c r="A2243" i="14"/>
  <c r="B2242" i="14"/>
  <c r="A2242" i="14"/>
  <c r="C2241" i="14"/>
  <c r="B2241" i="14"/>
  <c r="A2241" i="14"/>
  <c r="B2240" i="14"/>
  <c r="A2240" i="14"/>
  <c r="B2239" i="14"/>
  <c r="A2239" i="14"/>
  <c r="B2238" i="14"/>
  <c r="A2238" i="14"/>
  <c r="B2237" i="14"/>
  <c r="A2237" i="14"/>
  <c r="B2236" i="14"/>
  <c r="A2236" i="14"/>
  <c r="B2235" i="14"/>
  <c r="A2235" i="14"/>
  <c r="B2234" i="14"/>
  <c r="A2234" i="14"/>
  <c r="B2233" i="14"/>
  <c r="C2233" i="14" s="1"/>
  <c r="A2233" i="14"/>
  <c r="B2232" i="14"/>
  <c r="A2232" i="14"/>
  <c r="B2231" i="14"/>
  <c r="A2231" i="14"/>
  <c r="B2230" i="14"/>
  <c r="A2230" i="14"/>
  <c r="B2229" i="14"/>
  <c r="A2229" i="14"/>
  <c r="B2228" i="14"/>
  <c r="A2228" i="14"/>
  <c r="B2227" i="14"/>
  <c r="A2227" i="14"/>
  <c r="C2226" i="14"/>
  <c r="B2226" i="14"/>
  <c r="A2226" i="14"/>
  <c r="B2225" i="14"/>
  <c r="A2225" i="14"/>
  <c r="B2224" i="14"/>
  <c r="A2224" i="14"/>
  <c r="B2223" i="14"/>
  <c r="A2223" i="14"/>
  <c r="B2222" i="14"/>
  <c r="A2222" i="14"/>
  <c r="B2221" i="14"/>
  <c r="C2221" i="14" s="1"/>
  <c r="A2221" i="14"/>
  <c r="B2220" i="14"/>
  <c r="A2220" i="14"/>
  <c r="B2219" i="14"/>
  <c r="A2219" i="14"/>
  <c r="B2218" i="14"/>
  <c r="A2218" i="14"/>
  <c r="B2217" i="14"/>
  <c r="A2217" i="14"/>
  <c r="B2216" i="14"/>
  <c r="A2216" i="14"/>
  <c r="B2215" i="14"/>
  <c r="A2215" i="14"/>
  <c r="B2214" i="14"/>
  <c r="A2214" i="14"/>
  <c r="C2213" i="14"/>
  <c r="B2213" i="14"/>
  <c r="A2213" i="14"/>
  <c r="B2212" i="14"/>
  <c r="A2212" i="14"/>
  <c r="B2211" i="14"/>
  <c r="A2211" i="14"/>
  <c r="B2210" i="14"/>
  <c r="A2210" i="14"/>
  <c r="B2209" i="14"/>
  <c r="A2209" i="14"/>
  <c r="B2208" i="14"/>
  <c r="A2208" i="14"/>
  <c r="B2207" i="14"/>
  <c r="A2207" i="14"/>
  <c r="B2206" i="14"/>
  <c r="A2206" i="14"/>
  <c r="B2205" i="14"/>
  <c r="C2205" i="14" s="1"/>
  <c r="A2205" i="14"/>
  <c r="B2204" i="14"/>
  <c r="A2204" i="14"/>
  <c r="B2203" i="14"/>
  <c r="A2203" i="14"/>
  <c r="B2202" i="14"/>
  <c r="A2202" i="14"/>
  <c r="B2201" i="14"/>
  <c r="A2201" i="14"/>
  <c r="B2200" i="14"/>
  <c r="A2200" i="14"/>
  <c r="B2199" i="14"/>
  <c r="A2199" i="14"/>
  <c r="B2198" i="14"/>
  <c r="A2198" i="14"/>
  <c r="B2197" i="14"/>
  <c r="A2197" i="14"/>
  <c r="B2196" i="14"/>
  <c r="A2196" i="14"/>
  <c r="B2195" i="14"/>
  <c r="A2195" i="14"/>
  <c r="C2194" i="14"/>
  <c r="B2194" i="14"/>
  <c r="A2194" i="14"/>
  <c r="B2193" i="14"/>
  <c r="A2193" i="14"/>
  <c r="B2192" i="14"/>
  <c r="A2192" i="14"/>
  <c r="B2191" i="14"/>
  <c r="A2191" i="14"/>
  <c r="B2190" i="14"/>
  <c r="A2190" i="14"/>
  <c r="B2189" i="14"/>
  <c r="A2189" i="14"/>
  <c r="B2188" i="14"/>
  <c r="A2188" i="14"/>
  <c r="B2187" i="14"/>
  <c r="A2187" i="14"/>
  <c r="B2186" i="14"/>
  <c r="C2186" i="14" s="1"/>
  <c r="A2186" i="14"/>
  <c r="B2185" i="14"/>
  <c r="A2185" i="14"/>
  <c r="B2184" i="14"/>
  <c r="A2184" i="14"/>
  <c r="B2183" i="14"/>
  <c r="A2183" i="14"/>
  <c r="C2182" i="14"/>
  <c r="B2182" i="14"/>
  <c r="A2182" i="14"/>
  <c r="B2181" i="14"/>
  <c r="A2181" i="14"/>
  <c r="B2180" i="14"/>
  <c r="A2180" i="14"/>
  <c r="B2179" i="14"/>
  <c r="A2179" i="14"/>
  <c r="B2178" i="14"/>
  <c r="A2178" i="14"/>
  <c r="B2177" i="14"/>
  <c r="A2177" i="14"/>
  <c r="B2176" i="14"/>
  <c r="A2176" i="14"/>
  <c r="B2175" i="14"/>
  <c r="A2175" i="14"/>
  <c r="B2174" i="14"/>
  <c r="A2174" i="14"/>
  <c r="B2173" i="14"/>
  <c r="C2173" i="14" s="1"/>
  <c r="A2173" i="14"/>
  <c r="B2172" i="14"/>
  <c r="A2172" i="14"/>
  <c r="B2171" i="14"/>
  <c r="A2171" i="14"/>
  <c r="B2170" i="14"/>
  <c r="A2170" i="14"/>
  <c r="B2169" i="14"/>
  <c r="A2169" i="14"/>
  <c r="C2168" i="14"/>
  <c r="B2168" i="14"/>
  <c r="A2168" i="14"/>
  <c r="B2167" i="14"/>
  <c r="A2167" i="14"/>
  <c r="B2166" i="14"/>
  <c r="A2166" i="14"/>
  <c r="B2165" i="14"/>
  <c r="C2165" i="14" s="1"/>
  <c r="A2165" i="14"/>
  <c r="B2164" i="14"/>
  <c r="A2164" i="14"/>
  <c r="B2163" i="14"/>
  <c r="A2163" i="14"/>
  <c r="B2162" i="14"/>
  <c r="A2162" i="14"/>
  <c r="B2161" i="14"/>
  <c r="A2161" i="14"/>
  <c r="B2160" i="14"/>
  <c r="A2160" i="14"/>
  <c r="B2159" i="14"/>
  <c r="A2159" i="14"/>
  <c r="B2158" i="14"/>
  <c r="A2158" i="14"/>
  <c r="B2157" i="14"/>
  <c r="A2157" i="14"/>
  <c r="B2156" i="14"/>
  <c r="A2156" i="14"/>
  <c r="B2155" i="14"/>
  <c r="A2155" i="14"/>
  <c r="C2154" i="14"/>
  <c r="B2154" i="14"/>
  <c r="A2154" i="14"/>
  <c r="B2153" i="14"/>
  <c r="A2153" i="14"/>
  <c r="B2152" i="14"/>
  <c r="A2152" i="14"/>
  <c r="B2151" i="14"/>
  <c r="A2151" i="14"/>
  <c r="B2150" i="14"/>
  <c r="A2150" i="14"/>
  <c r="B2149" i="14"/>
  <c r="A2149" i="14"/>
  <c r="B2148" i="14"/>
  <c r="A2148" i="14"/>
  <c r="B2147" i="14"/>
  <c r="A2147" i="14"/>
  <c r="B2146" i="14"/>
  <c r="C2146" i="14" s="1"/>
  <c r="A2146" i="14"/>
  <c r="B2145" i="14"/>
  <c r="A2145" i="14"/>
  <c r="B2144" i="14"/>
  <c r="A2144" i="14"/>
  <c r="B2143" i="14"/>
  <c r="A2143" i="14"/>
  <c r="B2142" i="14"/>
  <c r="A2142" i="14"/>
  <c r="B2141" i="14"/>
  <c r="A2141" i="14"/>
  <c r="B2140" i="14"/>
  <c r="A2140" i="14"/>
  <c r="B2139" i="14"/>
  <c r="A2139" i="14"/>
  <c r="C2138" i="14"/>
  <c r="B2138" i="14"/>
  <c r="A2138" i="14"/>
  <c r="B2137" i="14"/>
  <c r="A2137" i="14"/>
  <c r="B2136" i="14"/>
  <c r="A2136" i="14"/>
  <c r="B2135" i="14"/>
  <c r="A2135" i="14"/>
  <c r="B2134" i="14"/>
  <c r="A2134" i="14"/>
  <c r="B2133" i="14"/>
  <c r="C2133" i="14" s="1"/>
  <c r="A2133" i="14"/>
  <c r="B2132" i="14"/>
  <c r="A2132" i="14"/>
  <c r="B2131" i="14"/>
  <c r="A2131" i="14"/>
  <c r="B2130" i="14"/>
  <c r="A2130" i="14"/>
  <c r="B2129" i="14"/>
  <c r="A2129" i="14"/>
  <c r="B2128" i="14"/>
  <c r="A2128" i="14"/>
  <c r="B2127" i="14"/>
  <c r="A2127" i="14"/>
  <c r="B2126" i="14"/>
  <c r="A2126" i="14"/>
  <c r="C2125" i="14"/>
  <c r="B2125" i="14"/>
  <c r="A2125" i="14"/>
  <c r="B2124" i="14"/>
  <c r="A2124" i="14"/>
  <c r="B2123" i="14"/>
  <c r="A2123" i="14"/>
  <c r="B2122" i="14"/>
  <c r="A2122" i="14"/>
  <c r="B2121" i="14"/>
  <c r="A2121" i="14"/>
  <c r="B2120" i="14"/>
  <c r="A2120" i="14"/>
  <c r="B2119" i="14"/>
  <c r="A2119" i="14"/>
  <c r="B2118" i="14"/>
  <c r="C2118" i="14" s="1"/>
  <c r="A2118" i="14"/>
  <c r="B2117" i="14"/>
  <c r="A2117" i="14"/>
  <c r="B2116" i="14"/>
  <c r="A2116" i="14"/>
  <c r="B2115" i="14"/>
  <c r="A2115" i="14"/>
  <c r="B2114" i="14"/>
  <c r="A2114" i="14"/>
  <c r="B2113" i="14"/>
  <c r="A2113" i="14"/>
  <c r="B2112" i="14"/>
  <c r="A2112" i="14"/>
  <c r="B2111" i="14"/>
  <c r="A2111" i="14"/>
  <c r="C2110" i="14"/>
  <c r="B2110" i="14"/>
  <c r="A2110" i="14"/>
  <c r="B2109" i="14"/>
  <c r="A2109" i="14"/>
  <c r="B2108" i="14"/>
  <c r="A2108" i="14"/>
  <c r="B2107" i="14"/>
  <c r="A2107" i="14"/>
  <c r="B2106" i="14"/>
  <c r="A2106" i="14"/>
  <c r="B2105" i="14"/>
  <c r="A2105" i="14"/>
  <c r="B2104" i="14"/>
  <c r="C2104" i="14" s="1"/>
  <c r="A2104" i="14"/>
  <c r="B2103" i="14"/>
  <c r="A2103" i="14"/>
  <c r="B2102" i="14"/>
  <c r="A2102" i="14"/>
  <c r="B2101" i="14"/>
  <c r="A2101" i="14"/>
  <c r="B2100" i="14"/>
  <c r="A2100" i="14"/>
  <c r="B2099" i="14"/>
  <c r="A2099" i="14"/>
  <c r="B2098" i="14"/>
  <c r="A2098" i="14"/>
  <c r="C2097" i="14"/>
  <c r="B2097" i="14"/>
  <c r="A2097" i="14"/>
  <c r="B2096" i="14"/>
  <c r="A2096" i="14"/>
  <c r="B2095" i="14"/>
  <c r="A2095" i="14"/>
  <c r="B2094" i="14"/>
  <c r="A2094" i="14"/>
  <c r="B2093" i="14"/>
  <c r="A2093" i="14"/>
  <c r="B2092" i="14"/>
  <c r="A2092" i="14"/>
  <c r="B2091" i="14"/>
  <c r="A2091" i="14"/>
  <c r="B2090" i="14"/>
  <c r="A2090" i="14"/>
  <c r="B2089" i="14"/>
  <c r="C2089" i="14" s="1"/>
  <c r="A2089" i="14"/>
  <c r="B2088" i="14"/>
  <c r="A2088" i="14"/>
  <c r="B2087" i="14"/>
  <c r="A2087" i="14"/>
  <c r="B2086" i="14"/>
  <c r="A2086" i="14"/>
  <c r="B2085" i="14"/>
  <c r="A2085" i="14"/>
  <c r="B2084" i="14"/>
  <c r="A2084" i="14"/>
  <c r="B2083" i="14"/>
  <c r="A2083" i="14"/>
  <c r="C2082" i="14"/>
  <c r="B2082" i="14"/>
  <c r="A2082" i="14"/>
  <c r="B2081" i="14"/>
  <c r="A2081" i="14"/>
  <c r="B2080" i="14"/>
  <c r="A2080" i="14"/>
  <c r="B2079" i="14"/>
  <c r="A2079" i="14"/>
  <c r="B2078" i="14"/>
  <c r="A2078" i="14"/>
  <c r="B2077" i="14"/>
  <c r="A2077" i="14"/>
  <c r="B2076" i="14"/>
  <c r="A2076" i="14"/>
  <c r="B2075" i="14"/>
  <c r="A2075" i="14"/>
  <c r="B2074" i="14"/>
  <c r="C2074" i="14" s="1"/>
  <c r="A2074" i="14"/>
  <c r="B2073" i="14"/>
  <c r="A2073" i="14"/>
  <c r="B2072" i="14"/>
  <c r="A2072" i="14"/>
  <c r="B2071" i="14"/>
  <c r="A2071" i="14"/>
  <c r="B2070" i="14"/>
  <c r="A2070" i="14"/>
  <c r="C2069" i="14"/>
  <c r="B2069" i="14"/>
  <c r="A2069" i="14"/>
  <c r="B2068" i="14"/>
  <c r="A2068" i="14"/>
  <c r="B2067" i="14"/>
  <c r="A2067" i="14"/>
  <c r="B2066" i="14"/>
  <c r="A2066" i="14"/>
  <c r="B2065" i="14"/>
  <c r="A2065" i="14"/>
  <c r="B2064" i="14"/>
  <c r="A2064" i="14"/>
  <c r="B2063" i="14"/>
  <c r="A2063" i="14"/>
  <c r="B2062" i="14"/>
  <c r="A2062" i="14"/>
  <c r="B2061" i="14"/>
  <c r="C2061" i="14" s="1"/>
  <c r="A2061" i="14"/>
  <c r="B2060" i="14"/>
  <c r="A2060" i="14"/>
  <c r="B2059" i="14"/>
  <c r="A2059" i="14"/>
  <c r="B2058" i="14"/>
  <c r="A2058" i="14"/>
  <c r="B2057" i="14"/>
  <c r="A2057" i="14"/>
  <c r="B2056" i="14"/>
  <c r="A2056" i="14"/>
  <c r="B2055" i="14"/>
  <c r="A2055" i="14"/>
  <c r="C2054" i="14"/>
  <c r="B2054" i="14"/>
  <c r="A2054" i="14"/>
  <c r="B2053" i="14"/>
  <c r="A2053" i="14"/>
  <c r="B2052" i="14"/>
  <c r="A2052" i="14"/>
  <c r="B2051" i="14"/>
  <c r="A2051" i="14"/>
  <c r="B2050" i="14"/>
  <c r="A2050" i="14"/>
  <c r="B2049" i="14"/>
  <c r="A2049" i="14"/>
  <c r="B2048" i="14"/>
  <c r="A2048" i="14"/>
  <c r="B2047" i="14"/>
  <c r="A2047" i="14"/>
  <c r="B2046" i="14"/>
  <c r="C2046" i="14" s="1"/>
  <c r="A2046" i="14"/>
  <c r="B2045" i="14"/>
  <c r="A2045" i="14"/>
  <c r="B2044" i="14"/>
  <c r="A2044" i="14"/>
  <c r="B2043" i="14"/>
  <c r="A2043" i="14"/>
  <c r="B2042" i="14"/>
  <c r="A2042" i="14"/>
  <c r="B2041" i="14"/>
  <c r="A2041" i="14"/>
  <c r="C2040" i="14"/>
  <c r="B2040" i="14"/>
  <c r="A2040" i="14"/>
  <c r="B2039" i="14"/>
  <c r="A2039" i="14"/>
  <c r="B2038" i="14"/>
  <c r="A2038" i="14"/>
  <c r="B2037" i="14"/>
  <c r="A2037" i="14"/>
  <c r="B2036" i="14"/>
  <c r="A2036" i="14"/>
  <c r="B2035" i="14"/>
  <c r="A2035" i="14"/>
  <c r="B2034" i="14"/>
  <c r="A2034" i="14"/>
  <c r="B2033" i="14"/>
  <c r="C2033" i="14" s="1"/>
  <c r="A2033" i="14"/>
  <c r="B2032" i="14"/>
  <c r="A2032" i="14"/>
  <c r="B2031" i="14"/>
  <c r="A2031" i="14"/>
  <c r="B2030" i="14"/>
  <c r="A2030" i="14"/>
  <c r="B2029" i="14"/>
  <c r="A2029" i="14"/>
  <c r="B2028" i="14"/>
  <c r="A2028" i="14"/>
  <c r="B2027" i="14"/>
  <c r="A2027" i="14"/>
  <c r="B2026" i="14"/>
  <c r="A2026" i="14"/>
  <c r="C2025" i="14"/>
  <c r="B2025" i="14"/>
  <c r="A2025" i="14"/>
  <c r="B2024" i="14"/>
  <c r="A2024" i="14"/>
  <c r="B2023" i="14"/>
  <c r="A2023" i="14"/>
  <c r="B2022" i="14"/>
  <c r="A2022" i="14"/>
  <c r="B2021" i="14"/>
  <c r="A2021" i="14"/>
  <c r="B2020" i="14"/>
  <c r="A2020" i="14"/>
  <c r="B2019" i="14"/>
  <c r="A2019" i="14"/>
  <c r="B2018" i="14"/>
  <c r="C2018" i="14" s="1"/>
  <c r="A2018" i="14"/>
  <c r="B2017" i="14"/>
  <c r="A2017" i="14"/>
  <c r="B2016" i="14"/>
  <c r="A2016" i="14"/>
  <c r="B2015" i="14"/>
  <c r="A2015" i="14"/>
  <c r="B2014" i="14"/>
  <c r="A2014" i="14"/>
  <c r="B2013" i="14"/>
  <c r="A2013" i="14"/>
  <c r="B2012" i="14"/>
  <c r="A2012" i="14"/>
  <c r="B2011" i="14"/>
  <c r="A2011" i="14"/>
  <c r="C2010" i="14"/>
  <c r="B2010" i="14"/>
  <c r="A2010" i="14"/>
  <c r="B2009" i="14"/>
  <c r="A2009" i="14"/>
  <c r="B2008" i="14"/>
  <c r="A2008" i="14"/>
  <c r="B2007" i="14"/>
  <c r="A2007" i="14"/>
  <c r="B2006" i="14"/>
  <c r="A2006" i="14"/>
  <c r="B2005" i="14"/>
  <c r="C2005" i="14" s="1"/>
  <c r="A2005" i="14"/>
  <c r="B2004" i="14"/>
  <c r="A2004" i="14"/>
  <c r="B2003" i="14"/>
  <c r="A2003" i="14"/>
  <c r="B2002" i="14"/>
  <c r="A2002" i="14"/>
  <c r="B2001" i="14"/>
  <c r="A2001" i="14"/>
  <c r="B2000" i="14"/>
  <c r="A2000" i="14"/>
  <c r="B1999" i="14"/>
  <c r="A1999" i="14"/>
  <c r="B1998" i="14"/>
  <c r="A1998" i="14"/>
  <c r="C1997" i="14"/>
  <c r="B1997" i="14"/>
  <c r="A1997" i="14"/>
  <c r="B1996" i="14"/>
  <c r="A1996" i="14"/>
  <c r="B1995" i="14"/>
  <c r="A1995" i="14"/>
  <c r="B1994" i="14"/>
  <c r="A1994" i="14"/>
  <c r="B1993" i="14"/>
  <c r="A1993" i="14"/>
  <c r="B1992" i="14"/>
  <c r="A1992" i="14"/>
  <c r="B1991" i="14"/>
  <c r="A1991" i="14"/>
  <c r="B1990" i="14"/>
  <c r="C1990" i="14" s="1"/>
  <c r="A1990" i="14"/>
  <c r="B1989" i="14"/>
  <c r="A1989" i="14"/>
  <c r="B1988" i="14"/>
  <c r="A1988" i="14"/>
  <c r="B1987" i="14"/>
  <c r="A1987" i="14"/>
  <c r="B1986" i="14"/>
  <c r="A1986" i="14"/>
  <c r="B1985" i="14"/>
  <c r="A1985" i="14"/>
  <c r="B1984" i="14"/>
  <c r="A1984" i="14"/>
  <c r="B1983" i="14"/>
  <c r="A1983" i="14"/>
  <c r="C1982" i="14"/>
  <c r="B1982" i="14"/>
  <c r="A1982" i="14"/>
  <c r="B1981" i="14"/>
  <c r="A1981" i="14"/>
  <c r="B1980" i="14"/>
  <c r="A1980" i="14"/>
  <c r="B1979" i="14"/>
  <c r="A1979" i="14"/>
  <c r="B1978" i="14"/>
  <c r="A1978" i="14"/>
  <c r="B1977" i="14"/>
  <c r="A1977" i="14"/>
  <c r="B1976" i="14"/>
  <c r="C1976" i="14" s="1"/>
  <c r="A1976" i="14"/>
  <c r="B1975" i="14"/>
  <c r="A1975" i="14"/>
  <c r="B1974" i="14"/>
  <c r="A1974" i="14"/>
  <c r="B1973" i="14"/>
  <c r="A1973" i="14"/>
  <c r="B1972" i="14"/>
  <c r="A1972" i="14"/>
  <c r="B1971" i="14"/>
  <c r="A1971" i="14"/>
  <c r="B1970" i="14"/>
  <c r="A1970" i="14"/>
  <c r="C1969" i="14"/>
  <c r="B1969" i="14"/>
  <c r="A1969" i="14"/>
  <c r="B1968" i="14"/>
  <c r="A1968" i="14"/>
  <c r="B1967" i="14"/>
  <c r="A1967" i="14"/>
  <c r="B1966" i="14"/>
  <c r="A1966" i="14"/>
  <c r="B1965" i="14"/>
  <c r="A1965" i="14"/>
  <c r="B1964" i="14"/>
  <c r="A1964" i="14"/>
  <c r="B1963" i="14"/>
  <c r="A1963" i="14"/>
  <c r="B1962" i="14"/>
  <c r="A1962" i="14"/>
  <c r="B1961" i="14"/>
  <c r="C1961" i="14" s="1"/>
  <c r="A1961" i="14"/>
  <c r="B1960" i="14"/>
  <c r="A1960" i="14"/>
  <c r="B1959" i="14"/>
  <c r="A1959" i="14"/>
  <c r="B1958" i="14"/>
  <c r="A1958" i="14"/>
  <c r="B1957" i="14"/>
  <c r="A1957" i="14"/>
  <c r="B1956" i="14"/>
  <c r="A1956" i="14"/>
  <c r="B1955" i="14"/>
  <c r="A1955" i="14"/>
  <c r="C1954" i="14"/>
  <c r="B1954" i="14"/>
  <c r="A1954" i="14"/>
  <c r="B1953" i="14"/>
  <c r="A1953" i="14"/>
  <c r="B1952" i="14"/>
  <c r="A1952" i="14"/>
  <c r="B1951" i="14"/>
  <c r="A1951" i="14"/>
  <c r="B1950" i="14"/>
  <c r="A1950" i="14"/>
  <c r="B1949" i="14"/>
  <c r="A1949" i="14"/>
  <c r="B1948" i="14"/>
  <c r="A1948" i="14"/>
  <c r="B1947" i="14"/>
  <c r="A1947" i="14"/>
  <c r="C1946" i="14"/>
  <c r="B1946" i="14"/>
  <c r="A1946" i="14"/>
  <c r="B1945" i="14"/>
  <c r="A1945" i="14"/>
  <c r="B1944" i="14"/>
  <c r="A1944" i="14"/>
  <c r="B1943" i="14"/>
  <c r="A1943" i="14"/>
  <c r="B1942" i="14"/>
  <c r="A1942" i="14"/>
  <c r="C1941" i="14"/>
  <c r="B1941" i="14"/>
  <c r="A1941" i="14"/>
  <c r="B1940" i="14"/>
  <c r="A1940" i="14"/>
  <c r="B1939" i="14"/>
  <c r="A1939" i="14"/>
  <c r="B1938" i="14"/>
  <c r="A1938" i="14"/>
  <c r="B1937" i="14"/>
  <c r="A1937" i="14"/>
  <c r="B1936" i="14"/>
  <c r="A1936" i="14"/>
  <c r="B1935" i="14"/>
  <c r="A1935" i="14"/>
  <c r="B1934" i="14"/>
  <c r="A1934" i="14"/>
  <c r="C1933" i="14"/>
  <c r="B1933" i="14"/>
  <c r="A1933" i="14"/>
  <c r="B1932" i="14"/>
  <c r="A1932" i="14"/>
  <c r="B1931" i="14"/>
  <c r="A1931" i="14"/>
  <c r="B1930" i="14"/>
  <c r="A1930" i="14"/>
  <c r="B1929" i="14"/>
  <c r="A1929" i="14"/>
  <c r="B1928" i="14"/>
  <c r="A1928" i="14"/>
  <c r="B1927" i="14"/>
  <c r="A1927" i="14"/>
  <c r="C1926" i="14"/>
  <c r="B1926" i="14"/>
  <c r="A1926" i="14"/>
  <c r="B1925" i="14"/>
  <c r="A1925" i="14"/>
  <c r="B1924" i="14"/>
  <c r="A1924" i="14"/>
  <c r="B1923" i="14"/>
  <c r="A1923" i="14"/>
  <c r="B1922" i="14"/>
  <c r="A1922" i="14"/>
  <c r="B1921" i="14"/>
  <c r="A1921" i="14"/>
  <c r="B1920" i="14"/>
  <c r="A1920" i="14"/>
  <c r="B1919" i="14"/>
  <c r="A1919" i="14"/>
  <c r="C1918" i="14"/>
  <c r="B1918" i="14"/>
  <c r="A1918" i="14"/>
  <c r="B1917" i="14"/>
  <c r="A1917" i="14"/>
  <c r="B1916" i="14"/>
  <c r="A1916" i="14"/>
  <c r="B1915" i="14"/>
  <c r="A1915" i="14"/>
  <c r="B1914" i="14"/>
  <c r="A1914" i="14"/>
  <c r="B1913" i="14"/>
  <c r="A1913" i="14"/>
  <c r="C1912" i="14"/>
  <c r="B1912" i="14"/>
  <c r="A1912" i="14"/>
  <c r="B1911" i="14"/>
  <c r="A1911" i="14"/>
  <c r="B1910" i="14"/>
  <c r="A1910" i="14"/>
  <c r="B1909" i="14"/>
  <c r="A1909" i="14"/>
  <c r="B1908" i="14"/>
  <c r="A1908" i="14"/>
  <c r="B1907" i="14"/>
  <c r="A1907" i="14"/>
  <c r="B1906" i="14"/>
  <c r="A1906" i="14"/>
  <c r="C1905" i="14"/>
  <c r="B1905" i="14"/>
  <c r="A1905" i="14"/>
  <c r="B1904" i="14"/>
  <c r="A1904" i="14"/>
  <c r="B1903" i="14"/>
  <c r="A1903" i="14"/>
  <c r="B1902" i="14"/>
  <c r="A1902" i="14"/>
  <c r="B1901" i="14"/>
  <c r="A1901" i="14"/>
  <c r="B1900" i="14"/>
  <c r="A1900" i="14"/>
  <c r="B1899" i="14"/>
  <c r="A1899" i="14"/>
  <c r="B1898" i="14"/>
  <c r="A1898" i="14"/>
  <c r="C1897" i="14"/>
  <c r="B1897" i="14"/>
  <c r="A1897" i="14"/>
  <c r="B1896" i="14"/>
  <c r="A1896" i="14"/>
  <c r="B1895" i="14"/>
  <c r="A1895" i="14"/>
  <c r="B1894" i="14"/>
  <c r="A1894" i="14"/>
  <c r="B1893" i="14"/>
  <c r="A1893" i="14"/>
  <c r="B1892" i="14"/>
  <c r="A1892" i="14"/>
  <c r="B1891" i="14"/>
  <c r="A1891" i="14"/>
  <c r="B1890" i="14"/>
  <c r="C1890" i="14" s="1"/>
  <c r="A1890" i="14"/>
  <c r="B1889" i="14"/>
  <c r="A1889" i="14"/>
  <c r="B1888" i="14"/>
  <c r="A1888" i="14"/>
  <c r="B1887" i="14"/>
  <c r="A1887" i="14"/>
  <c r="B1886" i="14"/>
  <c r="A1886" i="14"/>
  <c r="B1885" i="14"/>
  <c r="A1885" i="14"/>
  <c r="B1884" i="14"/>
  <c r="A1884" i="14"/>
  <c r="B1883" i="14"/>
  <c r="A1883" i="14"/>
  <c r="C1882" i="14"/>
  <c r="B1882" i="14"/>
  <c r="A1882" i="14"/>
  <c r="B1881" i="14"/>
  <c r="A1881" i="14"/>
  <c r="B1880" i="14"/>
  <c r="A1880" i="14"/>
  <c r="B1879" i="14"/>
  <c r="A1879" i="14"/>
  <c r="B1878" i="14"/>
  <c r="A1878" i="14"/>
  <c r="B1877" i="14"/>
  <c r="C1877" i="14" s="1"/>
  <c r="A1877" i="14"/>
  <c r="B1876" i="14"/>
  <c r="A1876" i="14"/>
  <c r="B1875" i="14"/>
  <c r="A1875" i="14"/>
  <c r="B1874" i="14"/>
  <c r="A1874" i="14"/>
  <c r="B1873" i="14"/>
  <c r="A1873" i="14"/>
  <c r="B1872" i="14"/>
  <c r="A1872" i="14"/>
  <c r="B1871" i="14"/>
  <c r="A1871" i="14"/>
  <c r="B1870" i="14"/>
  <c r="A1870" i="14"/>
  <c r="C1869" i="14"/>
  <c r="B1869" i="14"/>
  <c r="A1869" i="14"/>
  <c r="B1868" i="14"/>
  <c r="A1868" i="14"/>
  <c r="B1867" i="14"/>
  <c r="A1867" i="14"/>
  <c r="B1866" i="14"/>
  <c r="A1866" i="14"/>
  <c r="B1865" i="14"/>
  <c r="A1865" i="14"/>
  <c r="B1864" i="14"/>
  <c r="A1864" i="14"/>
  <c r="B1863" i="14"/>
  <c r="A1863" i="14"/>
  <c r="B1862" i="14"/>
  <c r="C1862" i="14" s="1"/>
  <c r="A1862" i="14"/>
  <c r="B1861" i="14"/>
  <c r="A1861" i="14"/>
  <c r="B1860" i="14"/>
  <c r="A1860" i="14"/>
  <c r="B1859" i="14"/>
  <c r="A1859" i="14"/>
  <c r="B1858" i="14"/>
  <c r="A1858" i="14"/>
  <c r="B1857" i="14"/>
  <c r="A1857" i="14"/>
  <c r="B1856" i="14"/>
  <c r="A1856" i="14"/>
  <c r="B1855" i="14"/>
  <c r="A1855" i="14"/>
  <c r="C1854" i="14"/>
  <c r="B1854" i="14"/>
  <c r="A1854" i="14"/>
  <c r="B1853" i="14"/>
  <c r="A1853" i="14"/>
  <c r="B1852" i="14"/>
  <c r="A1852" i="14"/>
  <c r="B1851" i="14"/>
  <c r="A1851" i="14"/>
  <c r="B1850" i="14"/>
  <c r="A1850" i="14"/>
  <c r="B1849" i="14"/>
  <c r="A1849" i="14"/>
  <c r="B1848" i="14"/>
  <c r="C1848" i="14" s="1"/>
  <c r="A1848" i="14"/>
  <c r="B1847" i="14"/>
  <c r="A1847" i="14"/>
  <c r="B1846" i="14"/>
  <c r="A1846" i="14"/>
  <c r="B1845" i="14"/>
  <c r="A1845" i="14"/>
  <c r="B1844" i="14"/>
  <c r="A1844" i="14"/>
  <c r="B1843" i="14"/>
  <c r="A1843" i="14"/>
  <c r="B1842" i="14"/>
  <c r="A1842" i="14"/>
  <c r="C1841" i="14"/>
  <c r="B1841" i="14"/>
  <c r="A1841" i="14"/>
  <c r="B1840" i="14"/>
  <c r="A1840" i="14"/>
  <c r="B1839" i="14"/>
  <c r="A1839" i="14"/>
  <c r="B1838" i="14"/>
  <c r="A1838" i="14"/>
  <c r="B1837" i="14"/>
  <c r="A1837" i="14"/>
  <c r="B1836" i="14"/>
  <c r="A1836" i="14"/>
  <c r="B1835" i="14"/>
  <c r="A1835" i="14"/>
  <c r="B1834" i="14"/>
  <c r="A1834" i="14"/>
  <c r="B1833" i="14"/>
  <c r="C1833" i="14" s="1"/>
  <c r="A1833" i="14"/>
  <c r="B1832" i="14"/>
  <c r="A1832" i="14"/>
  <c r="B1831" i="14"/>
  <c r="A1831" i="14"/>
  <c r="B1830" i="14"/>
  <c r="A1830" i="14"/>
  <c r="B1829" i="14"/>
  <c r="A1829" i="14"/>
  <c r="B1828" i="14"/>
  <c r="A1828" i="14"/>
  <c r="B1827" i="14"/>
  <c r="A1827" i="14"/>
  <c r="C1826" i="14"/>
  <c r="B1826" i="14"/>
  <c r="A1826" i="14"/>
  <c r="B1825" i="14"/>
  <c r="A1825" i="14"/>
  <c r="B1824" i="14"/>
  <c r="A1824" i="14"/>
  <c r="B1823" i="14"/>
  <c r="A1823" i="14"/>
  <c r="B1822" i="14"/>
  <c r="A1822" i="14"/>
  <c r="B1821" i="14"/>
  <c r="A1821" i="14"/>
  <c r="B1820" i="14"/>
  <c r="A1820" i="14"/>
  <c r="B1819" i="14"/>
  <c r="A1819" i="14"/>
  <c r="B1818" i="14"/>
  <c r="C1818" i="14" s="1"/>
  <c r="A1818" i="14"/>
  <c r="B1817" i="14"/>
  <c r="A1817" i="14"/>
  <c r="B1816" i="14"/>
  <c r="A1816" i="14"/>
  <c r="B1815" i="14"/>
  <c r="A1815" i="14"/>
  <c r="B1814" i="14"/>
  <c r="A1814" i="14"/>
  <c r="C1813" i="14"/>
  <c r="B1813" i="14"/>
  <c r="A1813" i="14"/>
  <c r="B1812" i="14"/>
  <c r="A1812" i="14"/>
  <c r="B1811" i="14"/>
  <c r="A1811" i="14"/>
  <c r="B1810" i="14"/>
  <c r="A1810" i="14"/>
  <c r="B1809" i="14"/>
  <c r="A1809" i="14"/>
  <c r="B1808" i="14"/>
  <c r="A1808" i="14"/>
  <c r="B1807" i="14"/>
  <c r="A1807" i="14"/>
  <c r="B1806" i="14"/>
  <c r="A1806" i="14"/>
  <c r="B1805" i="14"/>
  <c r="C1805" i="14" s="1"/>
  <c r="A1805" i="14"/>
  <c r="B1804" i="14"/>
  <c r="A1804" i="14"/>
  <c r="B1803" i="14"/>
  <c r="A1803" i="14"/>
  <c r="B1802" i="14"/>
  <c r="A1802" i="14"/>
  <c r="B1801" i="14"/>
  <c r="A1801" i="14"/>
  <c r="B1800" i="14"/>
  <c r="A1800" i="14"/>
  <c r="B1799" i="14"/>
  <c r="A1799" i="14"/>
  <c r="B1798" i="14"/>
  <c r="C1798" i="14" s="1"/>
  <c r="A1798" i="14"/>
  <c r="B1797" i="14"/>
  <c r="A1797" i="14"/>
  <c r="B1796" i="14"/>
  <c r="A1796" i="14"/>
  <c r="B1795" i="14"/>
  <c r="A1795" i="14"/>
  <c r="B1794" i="14"/>
  <c r="A1794" i="14"/>
  <c r="B1793" i="14"/>
  <c r="A1793" i="14"/>
  <c r="B1792" i="14"/>
  <c r="A1792" i="14"/>
  <c r="B1791" i="14"/>
  <c r="A1791" i="14"/>
  <c r="B1790" i="14"/>
  <c r="C1790" i="14" s="1"/>
  <c r="A1790" i="14"/>
  <c r="B1789" i="14"/>
  <c r="A1789" i="14"/>
  <c r="B1788" i="14"/>
  <c r="A1788" i="14"/>
  <c r="B1787" i="14"/>
  <c r="A1787" i="14"/>
  <c r="B1786" i="14"/>
  <c r="A1786" i="14"/>
  <c r="B1785" i="14"/>
  <c r="A1785" i="14"/>
  <c r="C1784" i="14"/>
  <c r="B1784" i="14"/>
  <c r="A1784" i="14"/>
  <c r="B1783" i="14"/>
  <c r="A1783" i="14"/>
  <c r="B1782" i="14"/>
  <c r="A1782" i="14"/>
  <c r="B1781" i="14"/>
  <c r="A1781" i="14"/>
  <c r="B1780" i="14"/>
  <c r="A1780" i="14"/>
  <c r="B1779" i="14"/>
  <c r="A1779" i="14"/>
  <c r="B1778" i="14"/>
  <c r="A1778" i="14"/>
  <c r="B1777" i="14"/>
  <c r="C1777" i="14" s="1"/>
  <c r="A1777" i="14"/>
  <c r="B1776" i="14"/>
  <c r="A1776" i="14"/>
  <c r="B1775" i="14"/>
  <c r="A1775" i="14"/>
  <c r="B1774" i="14"/>
  <c r="A1774" i="14"/>
  <c r="B1773" i="14"/>
  <c r="A1773" i="14"/>
  <c r="B1772" i="14"/>
  <c r="A1772" i="14"/>
  <c r="B1771" i="14"/>
  <c r="A1771" i="14"/>
  <c r="B1770" i="14"/>
  <c r="A1770" i="14"/>
  <c r="C1769" i="14"/>
  <c r="B1769" i="14"/>
  <c r="A1769" i="14"/>
  <c r="B1768" i="14"/>
  <c r="A1768" i="14"/>
  <c r="B1767" i="14"/>
  <c r="A1767" i="14"/>
  <c r="B1766" i="14"/>
  <c r="A1766" i="14"/>
  <c r="B1765" i="14"/>
  <c r="A1765" i="14"/>
  <c r="B1764" i="14"/>
  <c r="A1764" i="14"/>
  <c r="B1763" i="14"/>
  <c r="A1763" i="14"/>
  <c r="B1762" i="14"/>
  <c r="C1762" i="14" s="1"/>
  <c r="A1762" i="14"/>
  <c r="B1761" i="14"/>
  <c r="A1761" i="14"/>
  <c r="B1760" i="14"/>
  <c r="A1760" i="14"/>
  <c r="B1759" i="14"/>
  <c r="A1759" i="14"/>
  <c r="B1758" i="14"/>
  <c r="A1758" i="14"/>
  <c r="B1757" i="14"/>
  <c r="C1757" i="14" s="1"/>
  <c r="A1757" i="14"/>
  <c r="B1756" i="14"/>
  <c r="A1756" i="14"/>
  <c r="B1755" i="14"/>
  <c r="A1755" i="14"/>
  <c r="B1754" i="14"/>
  <c r="A1754" i="14"/>
  <c r="B1753" i="14"/>
  <c r="A1753" i="14"/>
  <c r="B1752" i="14"/>
  <c r="A1752" i="14"/>
  <c r="B1751" i="14"/>
  <c r="A1751" i="14"/>
  <c r="C1750" i="14"/>
  <c r="B1750" i="14"/>
  <c r="A1750" i="14"/>
  <c r="B1749" i="14"/>
  <c r="A1749" i="14"/>
  <c r="B1748" i="14"/>
  <c r="A1748" i="14"/>
  <c r="B1747" i="14"/>
  <c r="A1747" i="14"/>
  <c r="B1746" i="14"/>
  <c r="A1746" i="14"/>
  <c r="B1745" i="14"/>
  <c r="A1745" i="14"/>
  <c r="B1744" i="14"/>
  <c r="A1744" i="14"/>
  <c r="B1743" i="14"/>
  <c r="A1743" i="14"/>
  <c r="B1742" i="14"/>
  <c r="C1742" i="14" s="1"/>
  <c r="A1742" i="14"/>
  <c r="B1741" i="14"/>
  <c r="A1741" i="14"/>
  <c r="B1740" i="14"/>
  <c r="A1740" i="14"/>
  <c r="B1739" i="14"/>
  <c r="A1739" i="14"/>
  <c r="B1738" i="14"/>
  <c r="A1738" i="14"/>
  <c r="B1737" i="14"/>
  <c r="A1737" i="14"/>
  <c r="B1736" i="14"/>
  <c r="C1736" i="14" s="1"/>
  <c r="A1736" i="14"/>
  <c r="B1735" i="14"/>
  <c r="A1735" i="14"/>
  <c r="B1734" i="14"/>
  <c r="A1734" i="14"/>
  <c r="B1733" i="14"/>
  <c r="A1733" i="14"/>
  <c r="B1732" i="14"/>
  <c r="A1732" i="14"/>
  <c r="B1731" i="14"/>
  <c r="A1731" i="14"/>
  <c r="B1730" i="14"/>
  <c r="A1730" i="14"/>
  <c r="B1729" i="14"/>
  <c r="C1729" i="14" s="1"/>
  <c r="A1729" i="14"/>
  <c r="B1728" i="14"/>
  <c r="A1728" i="14"/>
  <c r="B1727" i="14"/>
  <c r="A1727" i="14"/>
  <c r="B1726" i="14"/>
  <c r="A1726" i="14"/>
  <c r="B1725" i="14"/>
  <c r="A1725" i="14"/>
  <c r="B1724" i="14"/>
  <c r="A1724" i="14"/>
  <c r="B1723" i="14"/>
  <c r="A1723" i="14"/>
  <c r="B1722" i="14"/>
  <c r="A1722" i="14"/>
  <c r="B1721" i="14"/>
  <c r="C1721" i="14" s="1"/>
  <c r="A1721" i="14"/>
  <c r="B1720" i="14"/>
  <c r="A1720" i="14"/>
  <c r="B1719" i="14"/>
  <c r="A1719" i="14"/>
  <c r="B1718" i="14"/>
  <c r="A1718" i="14"/>
  <c r="B1717" i="14"/>
  <c r="A1717" i="14"/>
  <c r="B1716" i="14"/>
  <c r="A1716" i="14"/>
  <c r="B1715" i="14"/>
  <c r="A1715" i="14"/>
  <c r="B1714" i="14"/>
  <c r="C1714" i="14" s="1"/>
  <c r="A1714" i="14"/>
  <c r="B1713" i="14"/>
  <c r="A1713" i="14"/>
  <c r="B1712" i="14"/>
  <c r="A1712" i="14"/>
  <c r="B1711" i="14"/>
  <c r="A1711" i="14"/>
  <c r="B1710" i="14"/>
  <c r="A1710" i="14"/>
  <c r="B1709" i="14"/>
  <c r="A1709" i="14"/>
  <c r="B1708" i="14"/>
  <c r="A1708" i="14"/>
  <c r="B1707" i="14"/>
  <c r="A1707" i="14"/>
  <c r="B1706" i="14"/>
  <c r="C1706" i="14" s="1"/>
  <c r="A1706" i="14"/>
  <c r="B1705" i="14"/>
  <c r="A1705" i="14"/>
  <c r="B1704" i="14"/>
  <c r="A1704" i="14"/>
  <c r="B1703" i="14"/>
  <c r="A1703" i="14"/>
  <c r="B1702" i="14"/>
  <c r="A1702" i="14"/>
  <c r="B1701" i="14"/>
  <c r="C1701" i="14" s="1"/>
  <c r="A1701" i="14"/>
  <c r="B1700" i="14"/>
  <c r="A1700" i="14"/>
  <c r="B1699" i="14"/>
  <c r="A1699" i="14"/>
  <c r="B1698" i="14"/>
  <c r="A1698" i="14"/>
  <c r="B1697" i="14"/>
  <c r="A1697" i="14"/>
  <c r="B1696" i="14"/>
  <c r="A1696" i="14"/>
  <c r="B1695" i="14"/>
  <c r="A1695" i="14"/>
  <c r="B1694" i="14"/>
  <c r="A1694" i="14"/>
  <c r="B1693" i="14"/>
  <c r="C1693" i="14" s="1"/>
  <c r="A1693" i="14"/>
  <c r="B1692" i="14"/>
  <c r="A1692" i="14"/>
  <c r="B1691" i="14"/>
  <c r="A1691" i="14"/>
  <c r="B1690" i="14"/>
  <c r="A1690" i="14"/>
  <c r="B1689" i="14"/>
  <c r="A1689" i="14"/>
  <c r="B1688" i="14"/>
  <c r="A1688" i="14"/>
  <c r="B1687" i="14"/>
  <c r="A1687" i="14"/>
  <c r="B1686" i="14"/>
  <c r="C1686" i="14" s="1"/>
  <c r="A1686" i="14"/>
  <c r="B1685" i="14"/>
  <c r="A1685" i="14"/>
  <c r="B1684" i="14"/>
  <c r="A1684" i="14"/>
  <c r="B1683" i="14"/>
  <c r="A1683" i="14"/>
  <c r="B1682" i="14"/>
  <c r="A1682" i="14"/>
  <c r="B1681" i="14"/>
  <c r="A1681" i="14"/>
  <c r="B1680" i="14"/>
  <c r="A1680" i="14"/>
  <c r="B1679" i="14"/>
  <c r="A1679" i="14"/>
  <c r="B1678" i="14"/>
  <c r="C1678" i="14" s="1"/>
  <c r="A1678" i="14"/>
  <c r="B1677" i="14"/>
  <c r="A1677" i="14"/>
  <c r="B1676" i="14"/>
  <c r="A1676" i="14"/>
  <c r="B1675" i="14"/>
  <c r="A1675" i="14"/>
  <c r="B1674" i="14"/>
  <c r="A1674" i="14"/>
  <c r="B1673" i="14"/>
  <c r="A1673" i="14"/>
  <c r="C1672" i="14"/>
  <c r="B1672" i="14"/>
  <c r="A1672" i="14"/>
  <c r="B1671" i="14"/>
  <c r="A1671" i="14"/>
  <c r="B1670" i="14"/>
  <c r="A1670" i="14"/>
  <c r="B1669" i="14"/>
  <c r="A1669" i="14"/>
  <c r="B1668" i="14"/>
  <c r="A1668" i="14"/>
  <c r="B1667" i="14"/>
  <c r="A1667" i="14"/>
  <c r="B1666" i="14"/>
  <c r="A1666" i="14"/>
  <c r="B1665" i="14"/>
  <c r="C1665" i="14" s="1"/>
  <c r="A1665" i="14"/>
  <c r="B1664" i="14"/>
  <c r="A1664" i="14"/>
  <c r="B1663" i="14"/>
  <c r="A1663" i="14"/>
  <c r="B1662" i="14"/>
  <c r="A1662" i="14"/>
  <c r="B1661" i="14"/>
  <c r="A1661" i="14"/>
  <c r="B1660" i="14"/>
  <c r="A1660" i="14"/>
  <c r="B1659" i="14"/>
  <c r="A1659" i="14"/>
  <c r="B1658" i="14"/>
  <c r="A1658" i="14"/>
  <c r="C1657" i="14"/>
  <c r="B1657" i="14"/>
  <c r="A1657" i="14"/>
  <c r="B1656" i="14"/>
  <c r="A1656" i="14"/>
  <c r="B1655" i="14"/>
  <c r="A1655" i="14"/>
  <c r="B1654" i="14"/>
  <c r="A1654" i="14"/>
  <c r="B1653" i="14"/>
  <c r="A1653" i="14"/>
  <c r="B1652" i="14"/>
  <c r="A1652" i="14"/>
  <c r="B1651" i="14"/>
  <c r="A1651" i="14"/>
  <c r="B1650" i="14"/>
  <c r="C1650" i="14" s="1"/>
  <c r="A1650" i="14"/>
  <c r="B1649" i="14"/>
  <c r="A1649" i="14"/>
  <c r="B1648" i="14"/>
  <c r="A1648" i="14"/>
  <c r="B1647" i="14"/>
  <c r="A1647" i="14"/>
  <c r="B1646" i="14"/>
  <c r="A1646" i="14"/>
  <c r="B1645" i="14"/>
  <c r="A1645" i="14"/>
  <c r="B1644" i="14"/>
  <c r="A1644" i="14"/>
  <c r="B1643" i="14"/>
  <c r="A1643" i="14"/>
  <c r="C1642" i="14"/>
  <c r="B1642" i="14"/>
  <c r="A1642" i="14"/>
  <c r="B1641" i="14"/>
  <c r="A1641" i="14"/>
  <c r="B1640" i="14"/>
  <c r="A1640" i="14"/>
  <c r="B1639" i="14"/>
  <c r="A1639" i="14"/>
  <c r="B1638" i="14"/>
  <c r="A1638" i="14"/>
  <c r="B1637" i="14"/>
  <c r="C1637" i="14" s="1"/>
  <c r="A1637" i="14"/>
  <c r="B1636" i="14"/>
  <c r="A1636" i="14"/>
  <c r="B1635" i="14"/>
  <c r="A1635" i="14"/>
  <c r="B1634" i="14"/>
  <c r="A1634" i="14"/>
  <c r="B1633" i="14"/>
  <c r="A1633" i="14"/>
  <c r="B1632" i="14"/>
  <c r="A1632" i="14"/>
  <c r="B1631" i="14"/>
  <c r="A1631" i="14"/>
  <c r="B1630" i="14"/>
  <c r="A1630" i="14"/>
  <c r="C1629" i="14"/>
  <c r="B1629" i="14"/>
  <c r="A1629" i="14"/>
  <c r="B1628" i="14"/>
  <c r="A1628" i="14"/>
  <c r="B1627" i="14"/>
  <c r="A1627" i="14"/>
  <c r="B1626" i="14"/>
  <c r="A1626" i="14"/>
  <c r="B1625" i="14"/>
  <c r="A1625" i="14"/>
  <c r="B1624" i="14"/>
  <c r="A1624" i="14"/>
  <c r="B1623" i="14"/>
  <c r="A1623" i="14"/>
  <c r="B1622" i="14"/>
  <c r="C1622" i="14" s="1"/>
  <c r="A1622" i="14"/>
  <c r="B1621" i="14"/>
  <c r="A1621" i="14"/>
  <c r="B1620" i="14"/>
  <c r="A1620" i="14"/>
  <c r="B1619" i="14"/>
  <c r="A1619" i="14"/>
  <c r="B1618" i="14"/>
  <c r="A1618" i="14"/>
  <c r="B1617" i="14"/>
  <c r="A1617" i="14"/>
  <c r="B1616" i="14"/>
  <c r="A1616" i="14"/>
  <c r="B1615" i="14"/>
  <c r="A1615" i="14"/>
  <c r="C1614" i="14"/>
  <c r="B1614" i="14"/>
  <c r="A1614" i="14"/>
  <c r="B1613" i="14"/>
  <c r="A1613" i="14"/>
  <c r="B1612" i="14"/>
  <c r="A1612" i="14"/>
  <c r="B1611" i="14"/>
  <c r="A1611" i="14"/>
  <c r="B1610" i="14"/>
  <c r="A1610" i="14"/>
  <c r="B1609" i="14"/>
  <c r="A1609" i="14"/>
  <c r="C1608" i="14"/>
  <c r="B1608" i="14"/>
  <c r="A1608" i="14"/>
  <c r="B1607" i="14"/>
  <c r="A1607" i="14"/>
  <c r="B1606" i="14"/>
  <c r="A1606" i="14"/>
  <c r="B1605" i="14"/>
  <c r="A1605" i="14"/>
  <c r="B1604" i="14"/>
  <c r="A1604" i="14"/>
  <c r="B1603" i="14"/>
  <c r="A1603" i="14"/>
  <c r="B1602" i="14"/>
  <c r="A1602" i="14"/>
  <c r="C1601" i="14"/>
  <c r="B1601" i="14"/>
  <c r="A1601" i="14"/>
  <c r="B1600" i="14"/>
  <c r="A1600" i="14"/>
  <c r="B1599" i="14"/>
  <c r="A1599" i="14"/>
  <c r="B1598" i="14"/>
  <c r="A1598" i="14"/>
  <c r="B1597" i="14"/>
  <c r="A1597" i="14"/>
  <c r="B1596" i="14"/>
  <c r="A1596" i="14"/>
  <c r="B1595" i="14"/>
  <c r="A1595" i="14"/>
  <c r="B1594" i="14"/>
  <c r="A1594" i="14"/>
  <c r="C1593" i="14"/>
  <c r="B1593" i="14"/>
  <c r="A1593" i="14"/>
  <c r="B1592" i="14"/>
  <c r="A1592" i="14"/>
  <c r="B1591" i="14"/>
  <c r="A1591" i="14"/>
  <c r="B1590" i="14"/>
  <c r="A1590" i="14"/>
  <c r="B1589" i="14"/>
  <c r="A1589" i="14"/>
  <c r="B1588" i="14"/>
  <c r="A1588" i="14"/>
  <c r="B1587" i="14"/>
  <c r="A1587" i="14"/>
  <c r="C1586" i="14"/>
  <c r="B1586" i="14"/>
  <c r="A1586" i="14"/>
  <c r="B1585" i="14"/>
  <c r="A1585" i="14"/>
  <c r="B1584" i="14"/>
  <c r="A1584" i="14"/>
  <c r="B1583" i="14"/>
  <c r="A1583" i="14"/>
  <c r="B1582" i="14"/>
  <c r="A1582" i="14"/>
  <c r="B1581" i="14"/>
  <c r="A1581" i="14"/>
  <c r="B1580" i="14"/>
  <c r="A1580" i="14"/>
  <c r="C3394" i="14" l="1"/>
  <c r="N3394" i="14" s="1"/>
  <c r="C1681" i="14"/>
  <c r="N1681" i="14" s="1"/>
  <c r="C1589" i="14"/>
  <c r="N1589" i="14" s="1"/>
  <c r="C1617" i="14"/>
  <c r="N1617" i="14" s="1"/>
  <c r="C1673" i="14"/>
  <c r="N1673" i="14" s="1"/>
  <c r="C1717" i="14"/>
  <c r="N1717" i="14" s="1"/>
  <c r="C1745" i="14"/>
  <c r="N1745" i="14" s="1"/>
  <c r="C1906" i="14"/>
  <c r="N1906" i="14"/>
  <c r="C1934" i="14"/>
  <c r="N1934" i="14" s="1"/>
  <c r="C1962" i="14"/>
  <c r="N1962" i="14"/>
  <c r="C1992" i="14"/>
  <c r="N1992" i="14" s="1"/>
  <c r="C2006" i="14"/>
  <c r="N2006" i="14"/>
  <c r="C2034" i="14"/>
  <c r="N2034" i="14" s="1"/>
  <c r="C2062" i="14"/>
  <c r="N2062" i="14" s="1"/>
  <c r="C2090" i="14"/>
  <c r="N2090" i="14" s="1"/>
  <c r="C2120" i="14"/>
  <c r="N2120" i="14" s="1"/>
  <c r="C2134" i="14"/>
  <c r="N2134" i="14" s="1"/>
  <c r="C2174" i="14"/>
  <c r="N2174" i="14"/>
  <c r="C2229" i="14"/>
  <c r="N2229" i="14" s="1"/>
  <c r="C3391" i="14"/>
  <c r="N3391" i="14" s="1"/>
  <c r="C3423" i="14"/>
  <c r="N3423" i="14" s="1"/>
  <c r="C3455" i="14"/>
  <c r="N3455" i="14" s="1"/>
  <c r="C3487" i="14"/>
  <c r="N3487" i="14" s="1"/>
  <c r="C3519" i="14"/>
  <c r="N3519" i="14" s="1"/>
  <c r="C3551" i="14"/>
  <c r="N3551" i="14" s="1"/>
  <c r="C3583" i="14"/>
  <c r="N3583" i="14" s="1"/>
  <c r="C3615" i="14"/>
  <c r="N3615" i="14" s="1"/>
  <c r="C3647" i="14"/>
  <c r="N3647" i="14" s="1"/>
  <c r="C3679" i="14"/>
  <c r="N3679" i="14" s="1"/>
  <c r="C1582" i="14"/>
  <c r="N1582" i="14" s="1"/>
  <c r="N1586" i="14"/>
  <c r="N1593" i="14"/>
  <c r="C1598" i="14"/>
  <c r="N1598" i="14"/>
  <c r="C1605" i="14"/>
  <c r="N1605" i="14" s="1"/>
  <c r="C1610" i="14"/>
  <c r="N1610" i="14" s="1"/>
  <c r="N1614" i="14"/>
  <c r="C1626" i="14"/>
  <c r="N1626" i="14"/>
  <c r="C1633" i="14"/>
  <c r="N1633" i="14" s="1"/>
  <c r="N1637" i="14"/>
  <c r="C1640" i="14"/>
  <c r="N1640" i="14" s="1"/>
  <c r="N1642" i="14"/>
  <c r="C1654" i="14"/>
  <c r="N1654" i="14" s="1"/>
  <c r="C1661" i="14"/>
  <c r="N1661" i="14" s="1"/>
  <c r="N1665" i="14"/>
  <c r="C1670" i="14"/>
  <c r="N1670" i="14" s="1"/>
  <c r="N1672" i="14"/>
  <c r="C1682" i="14"/>
  <c r="N1682" i="14" s="1"/>
  <c r="N1686" i="14"/>
  <c r="C1689" i="14"/>
  <c r="N1689" i="14" s="1"/>
  <c r="N1693" i="14"/>
  <c r="C1698" i="14"/>
  <c r="N1698" i="14"/>
  <c r="C1710" i="14"/>
  <c r="N1710" i="14" s="1"/>
  <c r="N1714" i="14"/>
  <c r="N1721" i="14"/>
  <c r="C1726" i="14"/>
  <c r="N1726" i="14" s="1"/>
  <c r="C1733" i="14"/>
  <c r="N1733" i="14" s="1"/>
  <c r="C1738" i="14"/>
  <c r="N1738" i="14" s="1"/>
  <c r="N1742" i="14"/>
  <c r="C1754" i="14"/>
  <c r="N1754" i="14" s="1"/>
  <c r="C1761" i="14"/>
  <c r="N1761" i="14" s="1"/>
  <c r="C1766" i="14"/>
  <c r="N1766" i="14" s="1"/>
  <c r="C1773" i="14"/>
  <c r="N1773" i="14" s="1"/>
  <c r="N1777" i="14"/>
  <c r="N1784" i="14"/>
  <c r="C1794" i="14"/>
  <c r="N1794" i="14" s="1"/>
  <c r="N1798" i="14"/>
  <c r="C1801" i="14"/>
  <c r="N1801" i="14" s="1"/>
  <c r="N1805" i="14"/>
  <c r="C1822" i="14"/>
  <c r="N1822" i="14" s="1"/>
  <c r="N1826" i="14"/>
  <c r="N1833" i="14"/>
  <c r="C1845" i="14"/>
  <c r="N1845" i="14" s="1"/>
  <c r="C1850" i="14"/>
  <c r="N1850" i="14" s="1"/>
  <c r="N1854" i="14"/>
  <c r="C1873" i="14"/>
  <c r="N1873" i="14" s="1"/>
  <c r="N1877" i="14"/>
  <c r="C1880" i="14"/>
  <c r="N1880" i="14" s="1"/>
  <c r="N1882" i="14"/>
  <c r="C1894" i="14"/>
  <c r="N1894" i="14" s="1"/>
  <c r="C1901" i="14"/>
  <c r="N1901" i="14" s="1"/>
  <c r="N1905" i="14"/>
  <c r="N1912" i="14"/>
  <c r="C1917" i="14"/>
  <c r="N1917" i="14" s="1"/>
  <c r="C1922" i="14"/>
  <c r="N1922" i="14" s="1"/>
  <c r="N1926" i="14"/>
  <c r="C1929" i="14"/>
  <c r="N1929" i="14" s="1"/>
  <c r="N1933" i="14"/>
  <c r="C1945" i="14"/>
  <c r="N1945" i="14"/>
  <c r="C1950" i="14"/>
  <c r="N1950" i="14" s="1"/>
  <c r="N1954" i="14"/>
  <c r="N1961" i="14"/>
  <c r="C1973" i="14"/>
  <c r="N1973" i="14" s="1"/>
  <c r="C1978" i="14"/>
  <c r="N1978" i="14" s="1"/>
  <c r="N1982" i="14"/>
  <c r="C1989" i="14"/>
  <c r="N1989" i="14"/>
  <c r="C2001" i="14"/>
  <c r="N2001" i="14" s="1"/>
  <c r="N2005" i="14"/>
  <c r="C2008" i="14"/>
  <c r="N2008" i="14" s="1"/>
  <c r="N2010" i="14"/>
  <c r="C2017" i="14"/>
  <c r="N2017" i="14" s="1"/>
  <c r="C2022" i="14"/>
  <c r="N2022" i="14" s="1"/>
  <c r="C2029" i="14"/>
  <c r="N2029" i="14" s="1"/>
  <c r="N2033" i="14"/>
  <c r="N2040" i="14"/>
  <c r="C2045" i="14"/>
  <c r="N2045" i="14"/>
  <c r="C2050" i="14"/>
  <c r="N2050" i="14" s="1"/>
  <c r="N2054" i="14"/>
  <c r="C2057" i="14"/>
  <c r="N2057" i="14" s="1"/>
  <c r="N2061" i="14"/>
  <c r="C2073" i="14"/>
  <c r="N2073" i="14" s="1"/>
  <c r="C2078" i="14"/>
  <c r="N2078" i="14" s="1"/>
  <c r="N2082" i="14"/>
  <c r="N2089" i="14"/>
  <c r="C2101" i="14"/>
  <c r="N2101" i="14" s="1"/>
  <c r="C2106" i="14"/>
  <c r="N2106" i="14" s="1"/>
  <c r="N2110" i="14"/>
  <c r="C2117" i="14"/>
  <c r="N2117" i="14"/>
  <c r="C2129" i="14"/>
  <c r="N2129" i="14" s="1"/>
  <c r="N2133" i="14"/>
  <c r="C2136" i="14"/>
  <c r="N2136" i="14" s="1"/>
  <c r="N2138" i="14"/>
  <c r="C2145" i="14"/>
  <c r="N2145" i="14" s="1"/>
  <c r="C2150" i="14"/>
  <c r="N2150" i="14" s="1"/>
  <c r="N2154" i="14"/>
  <c r="N2165" i="14"/>
  <c r="C2166" i="14"/>
  <c r="N2166" i="14" s="1"/>
  <c r="N2168" i="14"/>
  <c r="C2169" i="14"/>
  <c r="N2169" i="14" s="1"/>
  <c r="N2173" i="14"/>
  <c r="N2182" i="14"/>
  <c r="C2185" i="14"/>
  <c r="N2185" i="14" s="1"/>
  <c r="C2190" i="14"/>
  <c r="N2190" i="14" s="1"/>
  <c r="N2194" i="14"/>
  <c r="C2201" i="14"/>
  <c r="N2201" i="14" s="1"/>
  <c r="N2205" i="14"/>
  <c r="C2210" i="14"/>
  <c r="N2210" i="14" s="1"/>
  <c r="N2221" i="14"/>
  <c r="C2222" i="14"/>
  <c r="N2222" i="14" s="1"/>
  <c r="N2226" i="14"/>
  <c r="N2233" i="14"/>
  <c r="C2238" i="14"/>
  <c r="N2238" i="14" s="1"/>
  <c r="C2245" i="14"/>
  <c r="N2245" i="14" s="1"/>
  <c r="C2250" i="14"/>
  <c r="N2250" i="14" s="1"/>
  <c r="N2254" i="14"/>
  <c r="C2273" i="14"/>
  <c r="N2273" i="14" s="1"/>
  <c r="N2277" i="14"/>
  <c r="C2280" i="14"/>
  <c r="N2280" i="14" s="1"/>
  <c r="N2282" i="14"/>
  <c r="C2294" i="14"/>
  <c r="N2294" i="14" s="1"/>
  <c r="C2301" i="14"/>
  <c r="N2301" i="14" s="1"/>
  <c r="N2305" i="14"/>
  <c r="N2312" i="14"/>
  <c r="C2322" i="14"/>
  <c r="N2322" i="14" s="1"/>
  <c r="N2326" i="14"/>
  <c r="C2329" i="14"/>
  <c r="N2329" i="14" s="1"/>
  <c r="N2333" i="14"/>
  <c r="C2350" i="14"/>
  <c r="N2350" i="14" s="1"/>
  <c r="N2354" i="14"/>
  <c r="N2361" i="14"/>
  <c r="C2373" i="14"/>
  <c r="N2373" i="14" s="1"/>
  <c r="C2378" i="14"/>
  <c r="N2378" i="14" s="1"/>
  <c r="N2382" i="14"/>
  <c r="C2401" i="14"/>
  <c r="N2401" i="14" s="1"/>
  <c r="N2405" i="14"/>
  <c r="C2408" i="14"/>
  <c r="N2408" i="14" s="1"/>
  <c r="N2410" i="14"/>
  <c r="C2422" i="14"/>
  <c r="N2422" i="14" s="1"/>
  <c r="C2429" i="14"/>
  <c r="N2429" i="14" s="1"/>
  <c r="N2433" i="14"/>
  <c r="N2440" i="14"/>
  <c r="C2450" i="14"/>
  <c r="N2450" i="14" s="1"/>
  <c r="N2454" i="14"/>
  <c r="C2457" i="14"/>
  <c r="N2457" i="14" s="1"/>
  <c r="N2461" i="14"/>
  <c r="C2478" i="14"/>
  <c r="N2478" i="14" s="1"/>
  <c r="N2482" i="14"/>
  <c r="N2489" i="14"/>
  <c r="C2501" i="14"/>
  <c r="N2501" i="14" s="1"/>
  <c r="C2506" i="14"/>
  <c r="N2506" i="14" s="1"/>
  <c r="N2510" i="14"/>
  <c r="C2529" i="14"/>
  <c r="N2529" i="14" s="1"/>
  <c r="N2533" i="14"/>
  <c r="C2536" i="14"/>
  <c r="N2536" i="14" s="1"/>
  <c r="N2538" i="14"/>
  <c r="C2550" i="14"/>
  <c r="N2550" i="14" s="1"/>
  <c r="C2557" i="14"/>
  <c r="N2557" i="14" s="1"/>
  <c r="N2561" i="14"/>
  <c r="N2568" i="14"/>
  <c r="C2578" i="14"/>
  <c r="N2578" i="14" s="1"/>
  <c r="N2582" i="14"/>
  <c r="C2585" i="14"/>
  <c r="N2585" i="14" s="1"/>
  <c r="N2589" i="14"/>
  <c r="C2606" i="14"/>
  <c r="N2606" i="14" s="1"/>
  <c r="N2610" i="14"/>
  <c r="N2617" i="14"/>
  <c r="C2629" i="14"/>
  <c r="N2629" i="14" s="1"/>
  <c r="C2634" i="14"/>
  <c r="N2634" i="14" s="1"/>
  <c r="N2638" i="14"/>
  <c r="C2657" i="14"/>
  <c r="N2657" i="14" s="1"/>
  <c r="N2661" i="14"/>
  <c r="C2664" i="14"/>
  <c r="N2664" i="14" s="1"/>
  <c r="N2666" i="14"/>
  <c r="C2678" i="14"/>
  <c r="N2678" i="14" s="1"/>
  <c r="C2685" i="14"/>
  <c r="N2685" i="14" s="1"/>
  <c r="N2689" i="14"/>
  <c r="N2696" i="14"/>
  <c r="C2706" i="14"/>
  <c r="N2706" i="14" s="1"/>
  <c r="N2710" i="14"/>
  <c r="C2713" i="14"/>
  <c r="N2713" i="14" s="1"/>
  <c r="N2717" i="14"/>
  <c r="C2734" i="14"/>
  <c r="N2734" i="14" s="1"/>
  <c r="N2738" i="14"/>
  <c r="N2745" i="14"/>
  <c r="C2757" i="14"/>
  <c r="N2757" i="14" s="1"/>
  <c r="C2762" i="14"/>
  <c r="N2762" i="14" s="1"/>
  <c r="N2766" i="14"/>
  <c r="C2785" i="14"/>
  <c r="N2785" i="14" s="1"/>
  <c r="N2789" i="14"/>
  <c r="C2792" i="14"/>
  <c r="N2792" i="14" s="1"/>
  <c r="N2794" i="14"/>
  <c r="C2806" i="14"/>
  <c r="N2806" i="14" s="1"/>
  <c r="C2813" i="14"/>
  <c r="N2813" i="14" s="1"/>
  <c r="N2817" i="14"/>
  <c r="N2824" i="14"/>
  <c r="C2834" i="14"/>
  <c r="N2834" i="14" s="1"/>
  <c r="N2838" i="14"/>
  <c r="C2841" i="14"/>
  <c r="N2841" i="14" s="1"/>
  <c r="N2845" i="14"/>
  <c r="C2862" i="14"/>
  <c r="N2862" i="14" s="1"/>
  <c r="N2866" i="14"/>
  <c r="N2873" i="14"/>
  <c r="C2885" i="14"/>
  <c r="N2885" i="14" s="1"/>
  <c r="C2890" i="14"/>
  <c r="N2890" i="14" s="1"/>
  <c r="N2894" i="14"/>
  <c r="C2913" i="14"/>
  <c r="N2913" i="14" s="1"/>
  <c r="C2915" i="14"/>
  <c r="N2915" i="14" s="1"/>
  <c r="N2917" i="14"/>
  <c r="C2920" i="14"/>
  <c r="N2920" i="14" s="1"/>
  <c r="N2922" i="14"/>
  <c r="C2934" i="14"/>
  <c r="N2934" i="14" s="1"/>
  <c r="C2941" i="14"/>
  <c r="N2941" i="14" s="1"/>
  <c r="N2945" i="14"/>
  <c r="N2952" i="14"/>
  <c r="C2962" i="14"/>
  <c r="N2962" i="14" s="1"/>
  <c r="N2966" i="14"/>
  <c r="C2969" i="14"/>
  <c r="N2969" i="14" s="1"/>
  <c r="N2973" i="14"/>
  <c r="C2990" i="14"/>
  <c r="N2990" i="14" s="1"/>
  <c r="N2994" i="14"/>
  <c r="N3001" i="14"/>
  <c r="C3013" i="14"/>
  <c r="N3013" i="14" s="1"/>
  <c r="C3018" i="14"/>
  <c r="N3018" i="14" s="1"/>
  <c r="N3022" i="14"/>
  <c r="C3041" i="14"/>
  <c r="N3041" i="14" s="1"/>
  <c r="C3043" i="14"/>
  <c r="N3043" i="14"/>
  <c r="N3045" i="14"/>
  <c r="C3048" i="14"/>
  <c r="N3048" i="14" s="1"/>
  <c r="N3050" i="14"/>
  <c r="C3062" i="14"/>
  <c r="N3062" i="14" s="1"/>
  <c r="C3069" i="14"/>
  <c r="N3069" i="14" s="1"/>
  <c r="N3073" i="14"/>
  <c r="N3080" i="14"/>
  <c r="C3090" i="14"/>
  <c r="N3090" i="14" s="1"/>
  <c r="N3094" i="14"/>
  <c r="C3097" i="14"/>
  <c r="N3097" i="14" s="1"/>
  <c r="N3101" i="14"/>
  <c r="C3118" i="14"/>
  <c r="N3118" i="14" s="1"/>
  <c r="N3122" i="14"/>
  <c r="N3129" i="14"/>
  <c r="C3141" i="14"/>
  <c r="N3141" i="14" s="1"/>
  <c r="C3146" i="14"/>
  <c r="N3146" i="14" s="1"/>
  <c r="N3150" i="14"/>
  <c r="C3169" i="14"/>
  <c r="N3169" i="14" s="1"/>
  <c r="C3171" i="14"/>
  <c r="N3171" i="14" s="1"/>
  <c r="N3173" i="14"/>
  <c r="C3176" i="14"/>
  <c r="N3176" i="14" s="1"/>
  <c r="N3178" i="14"/>
  <c r="C3190" i="14"/>
  <c r="N3190" i="14" s="1"/>
  <c r="C3197" i="14"/>
  <c r="N3197" i="14" s="1"/>
  <c r="N3201" i="14"/>
  <c r="N3208" i="14"/>
  <c r="C3218" i="14"/>
  <c r="N3218" i="14" s="1"/>
  <c r="N3222" i="14"/>
  <c r="C3225" i="14"/>
  <c r="N3225" i="14" s="1"/>
  <c r="N3229" i="14"/>
  <c r="C3246" i="14"/>
  <c r="N3246" i="14" s="1"/>
  <c r="N3250" i="14"/>
  <c r="N3257" i="14"/>
  <c r="C3269" i="14"/>
  <c r="N3269" i="14" s="1"/>
  <c r="C3274" i="14"/>
  <c r="N3274" i="14" s="1"/>
  <c r="N3278" i="14"/>
  <c r="C3297" i="14"/>
  <c r="N3297" i="14" s="1"/>
  <c r="C3299" i="14"/>
  <c r="N3299" i="14"/>
  <c r="N3301" i="14"/>
  <c r="C3304" i="14"/>
  <c r="N3304" i="14" s="1"/>
  <c r="N3306" i="14"/>
  <c r="C3318" i="14"/>
  <c r="N3318" i="14" s="1"/>
  <c r="C3325" i="14"/>
  <c r="N3325" i="14" s="1"/>
  <c r="N3329" i="14"/>
  <c r="N3336" i="14"/>
  <c r="C3358" i="14"/>
  <c r="N3358" i="14" s="1"/>
  <c r="N3362" i="14"/>
  <c r="C3369" i="14"/>
  <c r="N3369" i="14" s="1"/>
  <c r="C3373" i="14"/>
  <c r="N3373" i="14" s="1"/>
  <c r="C3412" i="14"/>
  <c r="N3412" i="14" s="1"/>
  <c r="C3427" i="14"/>
  <c r="N3427" i="14" s="1"/>
  <c r="C3444" i="14"/>
  <c r="N3444" i="14" s="1"/>
  <c r="N3476" i="14"/>
  <c r="C3476" i="14"/>
  <c r="C3508" i="14"/>
  <c r="N3508" i="14" s="1"/>
  <c r="N3540" i="14"/>
  <c r="C3540" i="14"/>
  <c r="C3572" i="14"/>
  <c r="N3572" i="14" s="1"/>
  <c r="C3604" i="14"/>
  <c r="N3604" i="14" s="1"/>
  <c r="C3636" i="14"/>
  <c r="N3636" i="14" s="1"/>
  <c r="C3668" i="14"/>
  <c r="N3668" i="14" s="1"/>
  <c r="C1709" i="14"/>
  <c r="N1709" i="14" s="1"/>
  <c r="C1737" i="14"/>
  <c r="N1737" i="14"/>
  <c r="C1898" i="14"/>
  <c r="N1898" i="14" s="1"/>
  <c r="C1928" i="14"/>
  <c r="N1928" i="14" s="1"/>
  <c r="C1942" i="14"/>
  <c r="N1942" i="14" s="1"/>
  <c r="C1970" i="14"/>
  <c r="N1970" i="14" s="1"/>
  <c r="C1998" i="14"/>
  <c r="N1998" i="14" s="1"/>
  <c r="C2026" i="14"/>
  <c r="N2026" i="14" s="1"/>
  <c r="C2056" i="14"/>
  <c r="N2056" i="14" s="1"/>
  <c r="C2070" i="14"/>
  <c r="N2070" i="14" s="1"/>
  <c r="C2098" i="14"/>
  <c r="N2098" i="14" s="1"/>
  <c r="C2126" i="14"/>
  <c r="N2126" i="14"/>
  <c r="C2184" i="14"/>
  <c r="N2184" i="14" s="1"/>
  <c r="C2209" i="14"/>
  <c r="N2209" i="14"/>
  <c r="C2237" i="14"/>
  <c r="N2237" i="14" s="1"/>
  <c r="N3366" i="14"/>
  <c r="C3366" i="14"/>
  <c r="C3407" i="14"/>
  <c r="N3407" i="14" s="1"/>
  <c r="N3439" i="14"/>
  <c r="C3439" i="14"/>
  <c r="C3471" i="14"/>
  <c r="N3471" i="14" s="1"/>
  <c r="N3503" i="14"/>
  <c r="C3503" i="14"/>
  <c r="C3535" i="14"/>
  <c r="N3535" i="14" s="1"/>
  <c r="C3567" i="14"/>
  <c r="N3567" i="14" s="1"/>
  <c r="C3599" i="14"/>
  <c r="N3599" i="14" s="1"/>
  <c r="C3631" i="14"/>
  <c r="N3631" i="14" s="1"/>
  <c r="N3663" i="14"/>
  <c r="C3663" i="14"/>
  <c r="C1590" i="14"/>
  <c r="N1590" i="14" s="1"/>
  <c r="C1592" i="14"/>
  <c r="N1592" i="14"/>
  <c r="C1597" i="14"/>
  <c r="N1597" i="14" s="1"/>
  <c r="N1601" i="14"/>
  <c r="C1606" i="14"/>
  <c r="N1606" i="14"/>
  <c r="N1608" i="14"/>
  <c r="C1618" i="14"/>
  <c r="N1618" i="14" s="1"/>
  <c r="N1622" i="14"/>
  <c r="C1625" i="14"/>
  <c r="N1625" i="14" s="1"/>
  <c r="N1629" i="14"/>
  <c r="C1634" i="14"/>
  <c r="N1634" i="14"/>
  <c r="C1646" i="14"/>
  <c r="N1646" i="14" s="1"/>
  <c r="N1650" i="14"/>
  <c r="N1657" i="14"/>
  <c r="C1662" i="14"/>
  <c r="N1662" i="14"/>
  <c r="C1669" i="14"/>
  <c r="N1669" i="14" s="1"/>
  <c r="C1674" i="14"/>
  <c r="N1674" i="14" s="1"/>
  <c r="N1678" i="14"/>
  <c r="C1690" i="14"/>
  <c r="N1690" i="14" s="1"/>
  <c r="C1697" i="14"/>
  <c r="N1697" i="14" s="1"/>
  <c r="N1701" i="14"/>
  <c r="C1704" i="14"/>
  <c r="N1704" i="14" s="1"/>
  <c r="N1706" i="14"/>
  <c r="C1718" i="14"/>
  <c r="N1718" i="14" s="1"/>
  <c r="C1720" i="14"/>
  <c r="N1720" i="14" s="1"/>
  <c r="C1725" i="14"/>
  <c r="N1725" i="14" s="1"/>
  <c r="N1729" i="14"/>
  <c r="C1734" i="14"/>
  <c r="N1734" i="14" s="1"/>
  <c r="N1736" i="14"/>
  <c r="C1746" i="14"/>
  <c r="N1746" i="14" s="1"/>
  <c r="N1750" i="14"/>
  <c r="C1753" i="14"/>
  <c r="N1753" i="14" s="1"/>
  <c r="N1757" i="14"/>
  <c r="N1762" i="14"/>
  <c r="N1769" i="14"/>
  <c r="C1781" i="14"/>
  <c r="N1781" i="14" s="1"/>
  <c r="C1786" i="14"/>
  <c r="N1786" i="14" s="1"/>
  <c r="N1790" i="14"/>
  <c r="C1809" i="14"/>
  <c r="N1809" i="14" s="1"/>
  <c r="N1813" i="14"/>
  <c r="C1816" i="14"/>
  <c r="N1816" i="14" s="1"/>
  <c r="N1818" i="14"/>
  <c r="C1830" i="14"/>
  <c r="N1830" i="14" s="1"/>
  <c r="C1837" i="14"/>
  <c r="N1837" i="14" s="1"/>
  <c r="N1841" i="14"/>
  <c r="N1848" i="14"/>
  <c r="C1858" i="14"/>
  <c r="N1858" i="14" s="1"/>
  <c r="N1862" i="14"/>
  <c r="C1865" i="14"/>
  <c r="N1865" i="14" s="1"/>
  <c r="N1869" i="14"/>
  <c r="C1886" i="14"/>
  <c r="N1886" i="14" s="1"/>
  <c r="N1890" i="14"/>
  <c r="N1897" i="14"/>
  <c r="C1909" i="14"/>
  <c r="N1909" i="14" s="1"/>
  <c r="C1914" i="14"/>
  <c r="N1914" i="14" s="1"/>
  <c r="N1918" i="14"/>
  <c r="C1925" i="14"/>
  <c r="N1925" i="14" s="1"/>
  <c r="C1937" i="14"/>
  <c r="N1937" i="14" s="1"/>
  <c r="N1941" i="14"/>
  <c r="C1944" i="14"/>
  <c r="N1944" i="14" s="1"/>
  <c r="N1946" i="14"/>
  <c r="C1953" i="14"/>
  <c r="N1953" i="14"/>
  <c r="C1958" i="14"/>
  <c r="N1958" i="14" s="1"/>
  <c r="C1965" i="14"/>
  <c r="N1965" i="14" s="1"/>
  <c r="N1969" i="14"/>
  <c r="N1976" i="14"/>
  <c r="C1981" i="14"/>
  <c r="N1981" i="14" s="1"/>
  <c r="C1986" i="14"/>
  <c r="N1986" i="14" s="1"/>
  <c r="N1990" i="14"/>
  <c r="C1993" i="14"/>
  <c r="N1993" i="14" s="1"/>
  <c r="N1997" i="14"/>
  <c r="C2009" i="14"/>
  <c r="N2009" i="14"/>
  <c r="C2014" i="14"/>
  <c r="N2014" i="14" s="1"/>
  <c r="N2018" i="14"/>
  <c r="N2025" i="14"/>
  <c r="C2037" i="14"/>
  <c r="N2037" i="14" s="1"/>
  <c r="C2042" i="14"/>
  <c r="N2042" i="14" s="1"/>
  <c r="N2046" i="14"/>
  <c r="C2053" i="14"/>
  <c r="N2053" i="14" s="1"/>
  <c r="C2065" i="14"/>
  <c r="N2065" i="14" s="1"/>
  <c r="N2069" i="14"/>
  <c r="C2072" i="14"/>
  <c r="N2072" i="14" s="1"/>
  <c r="N2074" i="14"/>
  <c r="C2081" i="14"/>
  <c r="N2081" i="14"/>
  <c r="C2086" i="14"/>
  <c r="N2086" i="14" s="1"/>
  <c r="C2093" i="14"/>
  <c r="N2093" i="14" s="1"/>
  <c r="N2097" i="14"/>
  <c r="N2104" i="14"/>
  <c r="C2109" i="14"/>
  <c r="N2109" i="14" s="1"/>
  <c r="C2114" i="14"/>
  <c r="N2114" i="14" s="1"/>
  <c r="N2118" i="14"/>
  <c r="C2121" i="14"/>
  <c r="N2121" i="14" s="1"/>
  <c r="N2125" i="14"/>
  <c r="C2137" i="14"/>
  <c r="N2137" i="14" s="1"/>
  <c r="C2142" i="14"/>
  <c r="N2142" i="14" s="1"/>
  <c r="N2146" i="14"/>
  <c r="C2158" i="14"/>
  <c r="N2158" i="14" s="1"/>
  <c r="C2177" i="14"/>
  <c r="N2177" i="14" s="1"/>
  <c r="C2181" i="14"/>
  <c r="N2181" i="14" s="1"/>
  <c r="N2186" i="14"/>
  <c r="C2202" i="14"/>
  <c r="N2202" i="14" s="1"/>
  <c r="N2213" i="14"/>
  <c r="C2216" i="14"/>
  <c r="N2216" i="14" s="1"/>
  <c r="C2230" i="14"/>
  <c r="N2230" i="14" s="1"/>
  <c r="C2232" i="14"/>
  <c r="N2232" i="14"/>
  <c r="N2241" i="14"/>
  <c r="N2248" i="14"/>
  <c r="C2258" i="14"/>
  <c r="N2258" i="14" s="1"/>
  <c r="N2262" i="14"/>
  <c r="C2265" i="14"/>
  <c r="N2265" i="14" s="1"/>
  <c r="N2269" i="14"/>
  <c r="C2286" i="14"/>
  <c r="N2286" i="14" s="1"/>
  <c r="N2290" i="14"/>
  <c r="N2297" i="14"/>
  <c r="C2309" i="14"/>
  <c r="N2309" i="14" s="1"/>
  <c r="C2314" i="14"/>
  <c r="N2314" i="14" s="1"/>
  <c r="N2318" i="14"/>
  <c r="C2337" i="14"/>
  <c r="N2337" i="14" s="1"/>
  <c r="N2341" i="14"/>
  <c r="C2344" i="14"/>
  <c r="N2344" i="14" s="1"/>
  <c r="N2346" i="14"/>
  <c r="C2358" i="14"/>
  <c r="N2358" i="14" s="1"/>
  <c r="C2365" i="14"/>
  <c r="N2365" i="14" s="1"/>
  <c r="N2369" i="14"/>
  <c r="N2376" i="14"/>
  <c r="C2386" i="14"/>
  <c r="N2386" i="14" s="1"/>
  <c r="N2390" i="14"/>
  <c r="C2393" i="14"/>
  <c r="N2393" i="14" s="1"/>
  <c r="N2397" i="14"/>
  <c r="C2414" i="14"/>
  <c r="N2414" i="14" s="1"/>
  <c r="N2418" i="14"/>
  <c r="N2425" i="14"/>
  <c r="C2437" i="14"/>
  <c r="N2437" i="14" s="1"/>
  <c r="C2442" i="14"/>
  <c r="N2442" i="14" s="1"/>
  <c r="N2446" i="14"/>
  <c r="C2465" i="14"/>
  <c r="N2465" i="14" s="1"/>
  <c r="N2469" i="14"/>
  <c r="C2472" i="14"/>
  <c r="N2472" i="14" s="1"/>
  <c r="N2474" i="14"/>
  <c r="C2486" i="14"/>
  <c r="N2486" i="14" s="1"/>
  <c r="C2493" i="14"/>
  <c r="N2493" i="14" s="1"/>
  <c r="N2497" i="14"/>
  <c r="N2504" i="14"/>
  <c r="C2514" i="14"/>
  <c r="N2514" i="14" s="1"/>
  <c r="N2518" i="14"/>
  <c r="C2521" i="14"/>
  <c r="N2521" i="14" s="1"/>
  <c r="N2525" i="14"/>
  <c r="C2542" i="14"/>
  <c r="N2542" i="14" s="1"/>
  <c r="N2546" i="14"/>
  <c r="N2553" i="14"/>
  <c r="C2565" i="14"/>
  <c r="N2565" i="14" s="1"/>
  <c r="C2570" i="14"/>
  <c r="N2570" i="14" s="1"/>
  <c r="N2574" i="14"/>
  <c r="C2593" i="14"/>
  <c r="N2593" i="14" s="1"/>
  <c r="N2597" i="14"/>
  <c r="C2600" i="14"/>
  <c r="N2600" i="14" s="1"/>
  <c r="N2602" i="14"/>
  <c r="C2614" i="14"/>
  <c r="N2614" i="14" s="1"/>
  <c r="C2621" i="14"/>
  <c r="N2621" i="14" s="1"/>
  <c r="N2625" i="14"/>
  <c r="N2632" i="14"/>
  <c r="C2642" i="14"/>
  <c r="N2642" i="14" s="1"/>
  <c r="N2646" i="14"/>
  <c r="C2649" i="14"/>
  <c r="N2649" i="14" s="1"/>
  <c r="N2653" i="14"/>
  <c r="C2670" i="14"/>
  <c r="N2670" i="14" s="1"/>
  <c r="N2674" i="14"/>
  <c r="N2681" i="14"/>
  <c r="C2693" i="14"/>
  <c r="N2693" i="14" s="1"/>
  <c r="C2698" i="14"/>
  <c r="N2698" i="14" s="1"/>
  <c r="N2702" i="14"/>
  <c r="C2721" i="14"/>
  <c r="N2721" i="14" s="1"/>
  <c r="C2723" i="14"/>
  <c r="N2723" i="14" s="1"/>
  <c r="N2725" i="14"/>
  <c r="C2728" i="14"/>
  <c r="N2728" i="14" s="1"/>
  <c r="N2730" i="14"/>
  <c r="C2742" i="14"/>
  <c r="N2742" i="14" s="1"/>
  <c r="C2749" i="14"/>
  <c r="N2749" i="14" s="1"/>
  <c r="N2753" i="14"/>
  <c r="N2760" i="14"/>
  <c r="C2770" i="14"/>
  <c r="N2770" i="14" s="1"/>
  <c r="N2774" i="14"/>
  <c r="C2777" i="14"/>
  <c r="N2777" i="14" s="1"/>
  <c r="N2781" i="14"/>
  <c r="C2798" i="14"/>
  <c r="N2798" i="14" s="1"/>
  <c r="N2802" i="14"/>
  <c r="N2809" i="14"/>
  <c r="C2821" i="14"/>
  <c r="N2821" i="14" s="1"/>
  <c r="C2826" i="14"/>
  <c r="N2826" i="14" s="1"/>
  <c r="N2830" i="14"/>
  <c r="C2849" i="14"/>
  <c r="N2849" i="14" s="1"/>
  <c r="N2853" i="14"/>
  <c r="C2856" i="14"/>
  <c r="N2856" i="14" s="1"/>
  <c r="N2858" i="14"/>
  <c r="C2870" i="14"/>
  <c r="N2870" i="14" s="1"/>
  <c r="C2877" i="14"/>
  <c r="N2877" i="14" s="1"/>
  <c r="N2881" i="14"/>
  <c r="N2888" i="14"/>
  <c r="C2898" i="14"/>
  <c r="N2898" i="14" s="1"/>
  <c r="N2902" i="14"/>
  <c r="C2905" i="14"/>
  <c r="N2905" i="14" s="1"/>
  <c r="N2909" i="14"/>
  <c r="C2926" i="14"/>
  <c r="N2926" i="14" s="1"/>
  <c r="N2930" i="14"/>
  <c r="N2937" i="14"/>
  <c r="C2949" i="14"/>
  <c r="N2949" i="14" s="1"/>
  <c r="C2954" i="14"/>
  <c r="N2954" i="14" s="1"/>
  <c r="N2958" i="14"/>
  <c r="C2977" i="14"/>
  <c r="N2977" i="14" s="1"/>
  <c r="N2981" i="14"/>
  <c r="C2984" i="14"/>
  <c r="N2984" i="14" s="1"/>
  <c r="N2986" i="14"/>
  <c r="C2998" i="14"/>
  <c r="N2998" i="14" s="1"/>
  <c r="C3005" i="14"/>
  <c r="N3005" i="14" s="1"/>
  <c r="N3009" i="14"/>
  <c r="N3016" i="14"/>
  <c r="C3026" i="14"/>
  <c r="N3026" i="14" s="1"/>
  <c r="N3030" i="14"/>
  <c r="C3033" i="14"/>
  <c r="N3033" i="14" s="1"/>
  <c r="N3037" i="14"/>
  <c r="C3054" i="14"/>
  <c r="N3054" i="14" s="1"/>
  <c r="N3058" i="14"/>
  <c r="N3065" i="14"/>
  <c r="C3077" i="14"/>
  <c r="N3077" i="14" s="1"/>
  <c r="C3082" i="14"/>
  <c r="N3082" i="14" s="1"/>
  <c r="N3086" i="14"/>
  <c r="C3105" i="14"/>
  <c r="N3105" i="14" s="1"/>
  <c r="N3109" i="14"/>
  <c r="C3112" i="14"/>
  <c r="N3112" i="14" s="1"/>
  <c r="N3114" i="14"/>
  <c r="C3126" i="14"/>
  <c r="N3126" i="14" s="1"/>
  <c r="C3133" i="14"/>
  <c r="N3133" i="14" s="1"/>
  <c r="N3137" i="14"/>
  <c r="N3144" i="14"/>
  <c r="C3154" i="14"/>
  <c r="N3154" i="14" s="1"/>
  <c r="N3158" i="14"/>
  <c r="C3161" i="14"/>
  <c r="N3161" i="14" s="1"/>
  <c r="N3165" i="14"/>
  <c r="C3182" i="14"/>
  <c r="N3182" i="14" s="1"/>
  <c r="N3186" i="14"/>
  <c r="N3193" i="14"/>
  <c r="C3205" i="14"/>
  <c r="N3205" i="14" s="1"/>
  <c r="C3210" i="14"/>
  <c r="N3210" i="14" s="1"/>
  <c r="N3214" i="14"/>
  <c r="C3233" i="14"/>
  <c r="N3233" i="14" s="1"/>
  <c r="N3237" i="14"/>
  <c r="C3240" i="14"/>
  <c r="N3240" i="14" s="1"/>
  <c r="N3242" i="14"/>
  <c r="C3254" i="14"/>
  <c r="N3254" i="14" s="1"/>
  <c r="C3261" i="14"/>
  <c r="N3261" i="14" s="1"/>
  <c r="N3265" i="14"/>
  <c r="N3272" i="14"/>
  <c r="C3282" i="14"/>
  <c r="N3282" i="14" s="1"/>
  <c r="N3286" i="14"/>
  <c r="C3289" i="14"/>
  <c r="N3289" i="14" s="1"/>
  <c r="N3293" i="14"/>
  <c r="C3310" i="14"/>
  <c r="N3310" i="14" s="1"/>
  <c r="N3314" i="14"/>
  <c r="N3321" i="14"/>
  <c r="C3333" i="14"/>
  <c r="N3333" i="14" s="1"/>
  <c r="C3338" i="14"/>
  <c r="N3338" i="14" s="1"/>
  <c r="N3342" i="14"/>
  <c r="C3345" i="14"/>
  <c r="N3345" i="14" s="1"/>
  <c r="N3349" i="14"/>
  <c r="C3352" i="14"/>
  <c r="N3352" i="14" s="1"/>
  <c r="N3354" i="14"/>
  <c r="C3381" i="14"/>
  <c r="N3381" i="14" s="1"/>
  <c r="C3396" i="14"/>
  <c r="N3396" i="14" s="1"/>
  <c r="N3428" i="14"/>
  <c r="C3428" i="14"/>
  <c r="N3460" i="14"/>
  <c r="C3460" i="14"/>
  <c r="C3492" i="14"/>
  <c r="N3492" i="14" s="1"/>
  <c r="C3524" i="14"/>
  <c r="N3524" i="14" s="1"/>
  <c r="C3556" i="14"/>
  <c r="N3556" i="14" s="1"/>
  <c r="N3588" i="14"/>
  <c r="C3588" i="14"/>
  <c r="C3620" i="14"/>
  <c r="N3620" i="14" s="1"/>
  <c r="C3652" i="14"/>
  <c r="N3652" i="14" s="1"/>
  <c r="C3684" i="14"/>
  <c r="N3684" i="14" s="1"/>
  <c r="N3377" i="14"/>
  <c r="N3384" i="14"/>
  <c r="N3400" i="14"/>
  <c r="N3416" i="14"/>
  <c r="N3432" i="14"/>
  <c r="N3448" i="14"/>
  <c r="N3464" i="14"/>
  <c r="N3480" i="14"/>
  <c r="N3496" i="14"/>
  <c r="N3512" i="14"/>
  <c r="N3528" i="14"/>
  <c r="N3544" i="14"/>
  <c r="N3560" i="14"/>
  <c r="N3576" i="14"/>
  <c r="N3592" i="14"/>
  <c r="N3608" i="14"/>
  <c r="N3624" i="14"/>
  <c r="N3640" i="14"/>
  <c r="N3656" i="14"/>
  <c r="N3672" i="14"/>
  <c r="N3688" i="14"/>
  <c r="N3704" i="14"/>
  <c r="N3720" i="14"/>
  <c r="N3736" i="14"/>
  <c r="N3752" i="14"/>
  <c r="N3768" i="14"/>
  <c r="N3784" i="14"/>
  <c r="N3800" i="14"/>
  <c r="N3816" i="14"/>
  <c r="N3832" i="14"/>
  <c r="N3848" i="14"/>
  <c r="N3864" i="14"/>
  <c r="N3880" i="14"/>
  <c r="N3896" i="14"/>
  <c r="N3912" i="14"/>
  <c r="N3928" i="14"/>
  <c r="N3944" i="14"/>
  <c r="N3960" i="14"/>
  <c r="N3976" i="14"/>
  <c r="N3992" i="14"/>
  <c r="N4008" i="14"/>
  <c r="N4024" i="14"/>
  <c r="N4040" i="14"/>
  <c r="N4056" i="14"/>
  <c r="N4072" i="14"/>
  <c r="N4088" i="14"/>
  <c r="N4104" i="14"/>
  <c r="N4120" i="14"/>
  <c r="N4136" i="14"/>
  <c r="N4152" i="14"/>
  <c r="N4168" i="14"/>
  <c r="N4184" i="14"/>
  <c r="N4200" i="14"/>
  <c r="N4216" i="14"/>
  <c r="N4232" i="14"/>
  <c r="N4248" i="14"/>
  <c r="N4264" i="14"/>
  <c r="N4280" i="14"/>
  <c r="N4296" i="14"/>
  <c r="N4312" i="14"/>
  <c r="N4328" i="14"/>
  <c r="N4344" i="14"/>
  <c r="N4360" i="14"/>
  <c r="N4376" i="14"/>
  <c r="N4392" i="14"/>
  <c r="N4408" i="14"/>
  <c r="N4424" i="14"/>
  <c r="N4440" i="14"/>
  <c r="N4456" i="14"/>
  <c r="N4472" i="14"/>
  <c r="N4488" i="14"/>
  <c r="N4504" i="14"/>
  <c r="N4517" i="14"/>
  <c r="N4569" i="14"/>
  <c r="N4593" i="14"/>
  <c r="N4608" i="14"/>
  <c r="N4617" i="14"/>
  <c r="N4645" i="14"/>
  <c r="N4697" i="14"/>
  <c r="N4721" i="14"/>
  <c r="N4736" i="14"/>
  <c r="N4745" i="14"/>
  <c r="N4773" i="14"/>
  <c r="N4805" i="14"/>
  <c r="N4861" i="14"/>
  <c r="C4861" i="14"/>
  <c r="N4919" i="14"/>
  <c r="C4919" i="14"/>
  <c r="C3555" i="14"/>
  <c r="N3555" i="14" s="1"/>
  <c r="C3683" i="14"/>
  <c r="N3683" i="14" s="1"/>
  <c r="C3811" i="14"/>
  <c r="N3811" i="14" s="1"/>
  <c r="C4106" i="14"/>
  <c r="N4106" i="14" s="1"/>
  <c r="C4206" i="14"/>
  <c r="N4206" i="14"/>
  <c r="N4677" i="14"/>
  <c r="N4729" i="14"/>
  <c r="N4753" i="14"/>
  <c r="N4768" i="14"/>
  <c r="N4777" i="14"/>
  <c r="C4809" i="14"/>
  <c r="N4809" i="14" s="1"/>
  <c r="C4910" i="14"/>
  <c r="N4910" i="14" s="1"/>
  <c r="N3410" i="14"/>
  <c r="N3426" i="14"/>
  <c r="N3442" i="14"/>
  <c r="N3458" i="14"/>
  <c r="N3474" i="14"/>
  <c r="N3490" i="14"/>
  <c r="N3506" i="14"/>
  <c r="N3522" i="14"/>
  <c r="N3538" i="14"/>
  <c r="N3554" i="14"/>
  <c r="N3570" i="14"/>
  <c r="N3586" i="14"/>
  <c r="N3602" i="14"/>
  <c r="N3618" i="14"/>
  <c r="N3634" i="14"/>
  <c r="N3650" i="14"/>
  <c r="N3666" i="14"/>
  <c r="N3682" i="14"/>
  <c r="N3698" i="14"/>
  <c r="N3714" i="14"/>
  <c r="N3730" i="14"/>
  <c r="N3746" i="14"/>
  <c r="N3762" i="14"/>
  <c r="N3778" i="14"/>
  <c r="N3794" i="14"/>
  <c r="N3810" i="14"/>
  <c r="N3826" i="14"/>
  <c r="N3842" i="14"/>
  <c r="N3858" i="14"/>
  <c r="N3874" i="14"/>
  <c r="N3890" i="14"/>
  <c r="N3906" i="14"/>
  <c r="N3922" i="14"/>
  <c r="N3938" i="14"/>
  <c r="N3954" i="14"/>
  <c r="N3970" i="14"/>
  <c r="N3986" i="14"/>
  <c r="N4002" i="14"/>
  <c r="N4018" i="14"/>
  <c r="N4034" i="14"/>
  <c r="N4050" i="14"/>
  <c r="N4066" i="14"/>
  <c r="N4082" i="14"/>
  <c r="N4098" i="14"/>
  <c r="N4114" i="14"/>
  <c r="N4130" i="14"/>
  <c r="N4146" i="14"/>
  <c r="N4162" i="14"/>
  <c r="N4178" i="14"/>
  <c r="N4194" i="14"/>
  <c r="N4210" i="14"/>
  <c r="N4226" i="14"/>
  <c r="N4242" i="14"/>
  <c r="N4258" i="14"/>
  <c r="N4274" i="14"/>
  <c r="N4290" i="14"/>
  <c r="N4306" i="14"/>
  <c r="N4322" i="14"/>
  <c r="N4338" i="14"/>
  <c r="N4354" i="14"/>
  <c r="N4370" i="14"/>
  <c r="N4386" i="14"/>
  <c r="N4402" i="14"/>
  <c r="N4418" i="14"/>
  <c r="C4423" i="14"/>
  <c r="N4423" i="14" s="1"/>
  <c r="N4434" i="14"/>
  <c r="N4450" i="14"/>
  <c r="N4466" i="14"/>
  <c r="N4482" i="14"/>
  <c r="N4498" i="14"/>
  <c r="C4512" i="14"/>
  <c r="N4512" i="14" s="1"/>
  <c r="C4521" i="14"/>
  <c r="N4521" i="14" s="1"/>
  <c r="N4529" i="14"/>
  <c r="N4544" i="14"/>
  <c r="C4549" i="14"/>
  <c r="N4549" i="14" s="1"/>
  <c r="N4553" i="14"/>
  <c r="N4581" i="14"/>
  <c r="C4601" i="14"/>
  <c r="N4601" i="14" s="1"/>
  <c r="C4625" i="14"/>
  <c r="N4625" i="14" s="1"/>
  <c r="N4633" i="14"/>
  <c r="C4640" i="14"/>
  <c r="N4640" i="14" s="1"/>
  <c r="C4649" i="14"/>
  <c r="N4649" i="14" s="1"/>
  <c r="N4657" i="14"/>
  <c r="N4672" i="14"/>
  <c r="N4681" i="14"/>
  <c r="N4709" i="14"/>
  <c r="N4761" i="14"/>
  <c r="N4785" i="14"/>
  <c r="N4800" i="14"/>
  <c r="C4800" i="14"/>
  <c r="C4829" i="14"/>
  <c r="N4829" i="14" s="1"/>
  <c r="N3695" i="14"/>
  <c r="N3700" i="14"/>
  <c r="N3711" i="14"/>
  <c r="N3716" i="14"/>
  <c r="N3727" i="14"/>
  <c r="N3732" i="14"/>
  <c r="N3743" i="14"/>
  <c r="N3748" i="14"/>
  <c r="N3759" i="14"/>
  <c r="N3764" i="14"/>
  <c r="N3775" i="14"/>
  <c r="N3780" i="14"/>
  <c r="N3791" i="14"/>
  <c r="N3796" i="14"/>
  <c r="N3807" i="14"/>
  <c r="N3812" i="14"/>
  <c r="N3823" i="14"/>
  <c r="N3828" i="14"/>
  <c r="N3839" i="14"/>
  <c r="N3844" i="14"/>
  <c r="N3855" i="14"/>
  <c r="N3860" i="14"/>
  <c r="N3871" i="14"/>
  <c r="N3876" i="14"/>
  <c r="N3887" i="14"/>
  <c r="N3892" i="14"/>
  <c r="N3903" i="14"/>
  <c r="N3908" i="14"/>
  <c r="N3919" i="14"/>
  <c r="N3924" i="14"/>
  <c r="N3935" i="14"/>
  <c r="N3940" i="14"/>
  <c r="N3951" i="14"/>
  <c r="N3956" i="14"/>
  <c r="N3967" i="14"/>
  <c r="N3972" i="14"/>
  <c r="N3983" i="14"/>
  <c r="N3988" i="14"/>
  <c r="N3999" i="14"/>
  <c r="N4004" i="14"/>
  <c r="N4015" i="14"/>
  <c r="N4020" i="14"/>
  <c r="N4031" i="14"/>
  <c r="N4036" i="14"/>
  <c r="N4047" i="14"/>
  <c r="N4052" i="14"/>
  <c r="N4063" i="14"/>
  <c r="N4068" i="14"/>
  <c r="N4079" i="14"/>
  <c r="N4084" i="14"/>
  <c r="N4095" i="14"/>
  <c r="N4100" i="14"/>
  <c r="N4111" i="14"/>
  <c r="N4116" i="14"/>
  <c r="N4127" i="14"/>
  <c r="N4132" i="14"/>
  <c r="N4143" i="14"/>
  <c r="N4148" i="14"/>
  <c r="N4159" i="14"/>
  <c r="N4164" i="14"/>
  <c r="N4175" i="14"/>
  <c r="N4180" i="14"/>
  <c r="N4191" i="14"/>
  <c r="N4196" i="14"/>
  <c r="N4207" i="14"/>
  <c r="N4212" i="14"/>
  <c r="N4223" i="14"/>
  <c r="N4228" i="14"/>
  <c r="N4239" i="14"/>
  <c r="N4244" i="14"/>
  <c r="N4255" i="14"/>
  <c r="N4260" i="14"/>
  <c r="N4271" i="14"/>
  <c r="N4276" i="14"/>
  <c r="N4287" i="14"/>
  <c r="N4292" i="14"/>
  <c r="N4303" i="14"/>
  <c r="N4308" i="14"/>
  <c r="N4319" i="14"/>
  <c r="N4324" i="14"/>
  <c r="N4335" i="14"/>
  <c r="N4340" i="14"/>
  <c r="N4351" i="14"/>
  <c r="N4356" i="14"/>
  <c r="N4367" i="14"/>
  <c r="N4372" i="14"/>
  <c r="N4383" i="14"/>
  <c r="N4388" i="14"/>
  <c r="N4399" i="14"/>
  <c r="N4404" i="14"/>
  <c r="N4415" i="14"/>
  <c r="N4420" i="14"/>
  <c r="N4431" i="14"/>
  <c r="N4436" i="14"/>
  <c r="N4447" i="14"/>
  <c r="N4452" i="14"/>
  <c r="N4463" i="14"/>
  <c r="N4468" i="14"/>
  <c r="N4479" i="14"/>
  <c r="N4484" i="14"/>
  <c r="N4495" i="14"/>
  <c r="N4500" i="14"/>
  <c r="N4537" i="14"/>
  <c r="N4561" i="14"/>
  <c r="N4576" i="14"/>
  <c r="N4585" i="14"/>
  <c r="N4613" i="14"/>
  <c r="N4665" i="14"/>
  <c r="N4689" i="14"/>
  <c r="N4704" i="14"/>
  <c r="N4713" i="14"/>
  <c r="N4741" i="14"/>
  <c r="C4845" i="14"/>
  <c r="N4845" i="14" s="1"/>
  <c r="N4897" i="14"/>
  <c r="C4897" i="14"/>
  <c r="N4842" i="14"/>
  <c r="N4945" i="14"/>
  <c r="N5073" i="14"/>
  <c r="N5159" i="14"/>
  <c r="N4793" i="14"/>
  <c r="N4817" i="14"/>
  <c r="C4826" i="14"/>
  <c r="N4826" i="14" s="1"/>
  <c r="C4831" i="14"/>
  <c r="N4831" i="14" s="1"/>
  <c r="N4835" i="14"/>
  <c r="C4842" i="14"/>
  <c r="C4847" i="14"/>
  <c r="N4847" i="14" s="1"/>
  <c r="N4851" i="14"/>
  <c r="C4858" i="14"/>
  <c r="N4858" i="14" s="1"/>
  <c r="C4863" i="14"/>
  <c r="N4863" i="14" s="1"/>
  <c r="N4867" i="14"/>
  <c r="C4874" i="14"/>
  <c r="N4874" i="14" s="1"/>
  <c r="N4878" i="14"/>
  <c r="C4881" i="14"/>
  <c r="N4881" i="14" s="1"/>
  <c r="N4887" i="14"/>
  <c r="C4894" i="14"/>
  <c r="N4894" i="14" s="1"/>
  <c r="C4903" i="14"/>
  <c r="N4903" i="14" s="1"/>
  <c r="N4929" i="14"/>
  <c r="N4942" i="14"/>
  <c r="C4945" i="14"/>
  <c r="N4951" i="14"/>
  <c r="C4958" i="14"/>
  <c r="N4958" i="14" s="1"/>
  <c r="C4967" i="14"/>
  <c r="N4967" i="14" s="1"/>
  <c r="N4993" i="14"/>
  <c r="N5006" i="14"/>
  <c r="C5009" i="14"/>
  <c r="N5009" i="14" s="1"/>
  <c r="N5015" i="14"/>
  <c r="C5022" i="14"/>
  <c r="N5022" i="14" s="1"/>
  <c r="C5031" i="14"/>
  <c r="N5031" i="14" s="1"/>
  <c r="N5057" i="14"/>
  <c r="N5070" i="14"/>
  <c r="C5073" i="14"/>
  <c r="N5079" i="14"/>
  <c r="C5086" i="14"/>
  <c r="N5086" i="14" s="1"/>
  <c r="C5095" i="14"/>
  <c r="N5095" i="14" s="1"/>
  <c r="N5121" i="14"/>
  <c r="N5134" i="14"/>
  <c r="C5137" i="14"/>
  <c r="N5137" i="14" s="1"/>
  <c r="N5143" i="14"/>
  <c r="C5150" i="14"/>
  <c r="N5150" i="14" s="1"/>
  <c r="N5185" i="14"/>
  <c r="N5198" i="14"/>
  <c r="C5201" i="14"/>
  <c r="N5201" i="14" s="1"/>
  <c r="N5207" i="14"/>
  <c r="C5214" i="14"/>
  <c r="N5214" i="14" s="1"/>
  <c r="C5223" i="14"/>
  <c r="N5223" i="14" s="1"/>
  <c r="N5249" i="14"/>
  <c r="N5262" i="14"/>
  <c r="C5265" i="14"/>
  <c r="N5265" i="14" s="1"/>
  <c r="N5271" i="14"/>
  <c r="C5278" i="14"/>
  <c r="N5278" i="14" s="1"/>
  <c r="C5287" i="14"/>
  <c r="N5287" i="14" s="1"/>
  <c r="N5313" i="14"/>
  <c r="N5326" i="14"/>
  <c r="C5329" i="14"/>
  <c r="N5329" i="14" s="1"/>
  <c r="C5338" i="14"/>
  <c r="N5338" i="14" s="1"/>
  <c r="N5342" i="14"/>
  <c r="C5358" i="14"/>
  <c r="N5358" i="14" s="1"/>
  <c r="N5362" i="14"/>
  <c r="C5374" i="14"/>
  <c r="N5374" i="14" s="1"/>
  <c r="N5382" i="14"/>
  <c r="C5394" i="14"/>
  <c r="N5394" i="14" s="1"/>
  <c r="N5398" i="14"/>
  <c r="C5414" i="14"/>
  <c r="N5414" i="14" s="1"/>
  <c r="N5418" i="14"/>
  <c r="C5430" i="14"/>
  <c r="N5430" i="14" s="1"/>
  <c r="N5434" i="14"/>
  <c r="C5450" i="14"/>
  <c r="N5450" i="14" s="1"/>
  <c r="N5454" i="14"/>
  <c r="C5466" i="14"/>
  <c r="N5466" i="14" s="1"/>
  <c r="N5470" i="14"/>
  <c r="C5486" i="14"/>
  <c r="N5486" i="14" s="1"/>
  <c r="N5490" i="14"/>
  <c r="C5502" i="14"/>
  <c r="N5502" i="14" s="1"/>
  <c r="N5510" i="14"/>
  <c r="C5522" i="14"/>
  <c r="N5522" i="14" s="1"/>
  <c r="N5526" i="14"/>
  <c r="C5542" i="14"/>
  <c r="N5542" i="14" s="1"/>
  <c r="N5546" i="14"/>
  <c r="C5558" i="14"/>
  <c r="N5558" i="14" s="1"/>
  <c r="N5564" i="14"/>
  <c r="C5576" i="14"/>
  <c r="N5576" i="14" s="1"/>
  <c r="N5584" i="14"/>
  <c r="C5596" i="14"/>
  <c r="N5596" i="14" s="1"/>
  <c r="N5600" i="14"/>
  <c r="C5612" i="14"/>
  <c r="N5612" i="14" s="1"/>
  <c r="N5616" i="14"/>
  <c r="C5628" i="14"/>
  <c r="N5628" i="14" s="1"/>
  <c r="N5632" i="14"/>
  <c r="C5648" i="14"/>
  <c r="N5648" i="14" s="1"/>
  <c r="N5652" i="14"/>
  <c r="C5664" i="14"/>
  <c r="N5664" i="14" s="1"/>
  <c r="N5668" i="14"/>
  <c r="C5680" i="14"/>
  <c r="N5680" i="14" s="1"/>
  <c r="N5684" i="14"/>
  <c r="C5708" i="14"/>
  <c r="N5708" i="14" s="1"/>
  <c r="N5712" i="14"/>
  <c r="C5720" i="14"/>
  <c r="N5720" i="14" s="1"/>
  <c r="N5724" i="14"/>
  <c r="N5735" i="14"/>
  <c r="N5746" i="14"/>
  <c r="N5755" i="14"/>
  <c r="C5758" i="14"/>
  <c r="N5758" i="14" s="1"/>
  <c r="N5764" i="14"/>
  <c r="C5767" i="14"/>
  <c r="N5767" i="14" s="1"/>
  <c r="N5775" i="14"/>
  <c r="C5778" i="14"/>
  <c r="N5778" i="14" s="1"/>
  <c r="N5784" i="14"/>
  <c r="C5787" i="14"/>
  <c r="N5787" i="14" s="1"/>
  <c r="C5796" i="14"/>
  <c r="N5796" i="14" s="1"/>
  <c r="C5807" i="14"/>
  <c r="N5807" i="14" s="1"/>
  <c r="C5816" i="14"/>
  <c r="N5816" i="14" s="1"/>
  <c r="C5847" i="14"/>
  <c r="N5847" i="14" s="1"/>
  <c r="N5856" i="14"/>
  <c r="C5871" i="14"/>
  <c r="N5871" i="14" s="1"/>
  <c r="N5879" i="14"/>
  <c r="C5886" i="14"/>
  <c r="N5886" i="14" s="1"/>
  <c r="N4913" i="14"/>
  <c r="N4926" i="14"/>
  <c r="N4935" i="14"/>
  <c r="N4977" i="14"/>
  <c r="N4990" i="14"/>
  <c r="N4999" i="14"/>
  <c r="N5041" i="14"/>
  <c r="N5054" i="14"/>
  <c r="N5063" i="14"/>
  <c r="N5105" i="14"/>
  <c r="N5118" i="14"/>
  <c r="N5127" i="14"/>
  <c r="N5169" i="14"/>
  <c r="N5182" i="14"/>
  <c r="N5191" i="14"/>
  <c r="N5233" i="14"/>
  <c r="N5246" i="14"/>
  <c r="N5255" i="14"/>
  <c r="N5297" i="14"/>
  <c r="N5310" i="14"/>
  <c r="N5319" i="14"/>
  <c r="N5350" i="14"/>
  <c r="N5366" i="14"/>
  <c r="N5386" i="14"/>
  <c r="N5402" i="14"/>
  <c r="N5422" i="14"/>
  <c r="N5438" i="14"/>
  <c r="N5458" i="14"/>
  <c r="N5478" i="14"/>
  <c r="N5494" i="14"/>
  <c r="N5514" i="14"/>
  <c r="N5530" i="14"/>
  <c r="N5550" i="14"/>
  <c r="N5568" i="14"/>
  <c r="N5588" i="14"/>
  <c r="N5604" i="14"/>
  <c r="N5620" i="14"/>
  <c r="N5636" i="14"/>
  <c r="N5656" i="14"/>
  <c r="N5672" i="14"/>
  <c r="N5688" i="14"/>
  <c r="N5695" i="14"/>
  <c r="N5702" i="14"/>
  <c r="N5716" i="14"/>
  <c r="N5732" i="14"/>
  <c r="N5743" i="14"/>
  <c r="N5752" i="14"/>
  <c r="N5822" i="14"/>
  <c r="N5831" i="14"/>
  <c r="N5855" i="14"/>
  <c r="N4961" i="14"/>
  <c r="N4974" i="14"/>
  <c r="N4983" i="14"/>
  <c r="N5025" i="14"/>
  <c r="N5038" i="14"/>
  <c r="N5047" i="14"/>
  <c r="N5089" i="14"/>
  <c r="N5102" i="14"/>
  <c r="N5111" i="14"/>
  <c r="N5153" i="14"/>
  <c r="N5166" i="14"/>
  <c r="N5175" i="14"/>
  <c r="N5217" i="14"/>
  <c r="N5230" i="14"/>
  <c r="N5239" i="14"/>
  <c r="N5281" i="14"/>
  <c r="N5294" i="14"/>
  <c r="N5303" i="14"/>
  <c r="N5334" i="14"/>
  <c r="N5354" i="14"/>
  <c r="N5370" i="14"/>
  <c r="N5390" i="14"/>
  <c r="N5406" i="14"/>
  <c r="N5426" i="14"/>
  <c r="N5446" i="14"/>
  <c r="N5462" i="14"/>
  <c r="N5482" i="14"/>
  <c r="N5498" i="14"/>
  <c r="N5518" i="14"/>
  <c r="N5534" i="14"/>
  <c r="N5554" i="14"/>
  <c r="N5572" i="14"/>
  <c r="N5592" i="14"/>
  <c r="N5608" i="14"/>
  <c r="N5624" i="14"/>
  <c r="N5640" i="14"/>
  <c r="N5660" i="14"/>
  <c r="N5676" i="14"/>
  <c r="N5692" i="14"/>
  <c r="N5699" i="14"/>
  <c r="N5704" i="14"/>
  <c r="N5718" i="14"/>
  <c r="N5790" i="14"/>
  <c r="N5799" i="14"/>
  <c r="N5810" i="14"/>
  <c r="N5819" i="14"/>
  <c r="N5828" i="14"/>
  <c r="N5839" i="14"/>
  <c r="N5848" i="14"/>
  <c r="N5891" i="14"/>
  <c r="C1587" i="14"/>
  <c r="N1587" i="14" s="1"/>
  <c r="C1612" i="14"/>
  <c r="N1612" i="14" s="1"/>
  <c r="C1615" i="14"/>
  <c r="N1615" i="14" s="1"/>
  <c r="C1623" i="14"/>
  <c r="N1623" i="14" s="1"/>
  <c r="C1648" i="14"/>
  <c r="N1648" i="14" s="1"/>
  <c r="C1581" i="14"/>
  <c r="N1581" i="14" s="1"/>
  <c r="C1595" i="14"/>
  <c r="N1595" i="14" s="1"/>
  <c r="C1600" i="14"/>
  <c r="N1600" i="14" s="1"/>
  <c r="C1603" i="14"/>
  <c r="N1603" i="14" s="1"/>
  <c r="C1609" i="14"/>
  <c r="N1609" i="14" s="1"/>
  <c r="C1628" i="14"/>
  <c r="N1628" i="14" s="1"/>
  <c r="C1631" i="14"/>
  <c r="N1631" i="14" s="1"/>
  <c r="C1636" i="14"/>
  <c r="N1636" i="14" s="1"/>
  <c r="C1639" i="14"/>
  <c r="N1639" i="14" s="1"/>
  <c r="C1645" i="14"/>
  <c r="N1645" i="14" s="1"/>
  <c r="C1653" i="14"/>
  <c r="N1653" i="14" s="1"/>
  <c r="C1656" i="14"/>
  <c r="N1656" i="14" s="1"/>
  <c r="C1659" i="14"/>
  <c r="N1659" i="14" s="1"/>
  <c r="C1664" i="14"/>
  <c r="N1664" i="14" s="1"/>
  <c r="C1667" i="14"/>
  <c r="N1667" i="14" s="1"/>
  <c r="C1692" i="14"/>
  <c r="N1692" i="14" s="1"/>
  <c r="C1695" i="14"/>
  <c r="N1695" i="14" s="1"/>
  <c r="C1700" i="14"/>
  <c r="N1700" i="14" s="1"/>
  <c r="C1703" i="14"/>
  <c r="N1703" i="14" s="1"/>
  <c r="C1723" i="14"/>
  <c r="N1723" i="14" s="1"/>
  <c r="C1728" i="14"/>
  <c r="N1728" i="14" s="1"/>
  <c r="C1731" i="14"/>
  <c r="N1731" i="14" s="1"/>
  <c r="C1756" i="14"/>
  <c r="N1756" i="14" s="1"/>
  <c r="C1759" i="14"/>
  <c r="N1759" i="14" s="1"/>
  <c r="C1764" i="14"/>
  <c r="N1764" i="14" s="1"/>
  <c r="C1778" i="14"/>
  <c r="N1778" i="14" s="1"/>
  <c r="C1785" i="14"/>
  <c r="N1785" i="14" s="1"/>
  <c r="C1792" i="14"/>
  <c r="N1792" i="14" s="1"/>
  <c r="C1799" i="14"/>
  <c r="N1799" i="14" s="1"/>
  <c r="C1806" i="14"/>
  <c r="N1806" i="14" s="1"/>
  <c r="C1820" i="14"/>
  <c r="N1820" i="14" s="1"/>
  <c r="C1827" i="14"/>
  <c r="N1827" i="14" s="1"/>
  <c r="C1829" i="14"/>
  <c r="N1829" i="14" s="1"/>
  <c r="C1834" i="14"/>
  <c r="N1834" i="14" s="1"/>
  <c r="C1855" i="14"/>
  <c r="N1855" i="14" s="1"/>
  <c r="C1857" i="14"/>
  <c r="N1857" i="14" s="1"/>
  <c r="C1864" i="14"/>
  <c r="N1864" i="14" s="1"/>
  <c r="C1878" i="14"/>
  <c r="N1878" i="14" s="1"/>
  <c r="C1883" i="14"/>
  <c r="N1883" i="14" s="1"/>
  <c r="C1885" i="14"/>
  <c r="N1885" i="14" s="1"/>
  <c r="C1584" i="14"/>
  <c r="N1584" i="14" s="1"/>
  <c r="C1580" i="14"/>
  <c r="N1580" i="14" s="1"/>
  <c r="C1588" i="14"/>
  <c r="N1588" i="14" s="1"/>
  <c r="C1591" i="14"/>
  <c r="N1591" i="14" s="1"/>
  <c r="C1611" i="14"/>
  <c r="N1611" i="14" s="1"/>
  <c r="C1644" i="14"/>
  <c r="N1644" i="14" s="1"/>
  <c r="C1647" i="14"/>
  <c r="N1647" i="14" s="1"/>
  <c r="C1652" i="14"/>
  <c r="N1652" i="14" s="1"/>
  <c r="C1655" i="14"/>
  <c r="N1655" i="14" s="1"/>
  <c r="C1675" i="14"/>
  <c r="N1675" i="14" s="1"/>
  <c r="C1680" i="14"/>
  <c r="N1680" i="14" s="1"/>
  <c r="C1683" i="14"/>
  <c r="N1683" i="14" s="1"/>
  <c r="C1708" i="14"/>
  <c r="N1708" i="14" s="1"/>
  <c r="C1711" i="14"/>
  <c r="N1711" i="14" s="1"/>
  <c r="C1716" i="14"/>
  <c r="N1716" i="14" s="1"/>
  <c r="C1719" i="14"/>
  <c r="N1719" i="14" s="1"/>
  <c r="C1739" i="14"/>
  <c r="N1739" i="14" s="1"/>
  <c r="C1744" i="14"/>
  <c r="N1744" i="14" s="1"/>
  <c r="C1747" i="14"/>
  <c r="N1747" i="14" s="1"/>
  <c r="C1768" i="14"/>
  <c r="N1768" i="14" s="1"/>
  <c r="C1782" i="14"/>
  <c r="N1782" i="14" s="1"/>
  <c r="C1787" i="14"/>
  <c r="N1787" i="14" s="1"/>
  <c r="C1789" i="14"/>
  <c r="N1789" i="14" s="1"/>
  <c r="C1796" i="14"/>
  <c r="N1796" i="14" s="1"/>
  <c r="C1810" i="14"/>
  <c r="N1810" i="14" s="1"/>
  <c r="C1817" i="14"/>
  <c r="N1817" i="14" s="1"/>
  <c r="C1824" i="14"/>
  <c r="N1824" i="14" s="1"/>
  <c r="C1831" i="14"/>
  <c r="N1831" i="14" s="1"/>
  <c r="C1838" i="14"/>
  <c r="N1838" i="14" s="1"/>
  <c r="C1852" i="14"/>
  <c r="N1852" i="14" s="1"/>
  <c r="C1859" i="14"/>
  <c r="N1859" i="14" s="1"/>
  <c r="C1861" i="14"/>
  <c r="N1861" i="14" s="1"/>
  <c r="C1866" i="14"/>
  <c r="N1866" i="14" s="1"/>
  <c r="C1887" i="14"/>
  <c r="N1887" i="14" s="1"/>
  <c r="C1889" i="14"/>
  <c r="N1889" i="14" s="1"/>
  <c r="C1583" i="14"/>
  <c r="N1583" i="14" s="1"/>
  <c r="C1616" i="14"/>
  <c r="N1616" i="14" s="1"/>
  <c r="C1619" i="14"/>
  <c r="N1619" i="14" s="1"/>
  <c r="C1585" i="14"/>
  <c r="N1585" i="14" s="1"/>
  <c r="C1594" i="14"/>
  <c r="N1594" i="14" s="1"/>
  <c r="C1596" i="14"/>
  <c r="N1596" i="14" s="1"/>
  <c r="C1599" i="14"/>
  <c r="N1599" i="14" s="1"/>
  <c r="C1602" i="14"/>
  <c r="N1602" i="14" s="1"/>
  <c r="C1604" i="14"/>
  <c r="N1604" i="14" s="1"/>
  <c r="C1607" i="14"/>
  <c r="N1607" i="14" s="1"/>
  <c r="C1613" i="14"/>
  <c r="N1613" i="14" s="1"/>
  <c r="C1621" i="14"/>
  <c r="N1621" i="14" s="1"/>
  <c r="C1624" i="14"/>
  <c r="N1624" i="14" s="1"/>
  <c r="C1627" i="14"/>
  <c r="N1627" i="14" s="1"/>
  <c r="C1630" i="14"/>
  <c r="N1630" i="14" s="1"/>
  <c r="C1632" i="14"/>
  <c r="N1632" i="14" s="1"/>
  <c r="C1635" i="14"/>
  <c r="N1635" i="14" s="1"/>
  <c r="C1638" i="14"/>
  <c r="N1638" i="14" s="1"/>
  <c r="C1641" i="14"/>
  <c r="N1641" i="14" s="1"/>
  <c r="C1649" i="14"/>
  <c r="N1649" i="14" s="1"/>
  <c r="C1658" i="14"/>
  <c r="N1658" i="14" s="1"/>
  <c r="C1660" i="14"/>
  <c r="N1660" i="14" s="1"/>
  <c r="C1663" i="14"/>
  <c r="N1663" i="14" s="1"/>
  <c r="C1666" i="14"/>
  <c r="N1666" i="14" s="1"/>
  <c r="C1668" i="14"/>
  <c r="N1668" i="14" s="1"/>
  <c r="C1671" i="14"/>
  <c r="N1671" i="14" s="1"/>
  <c r="C1677" i="14"/>
  <c r="N1677" i="14" s="1"/>
  <c r="C1685" i="14"/>
  <c r="N1685" i="14" s="1"/>
  <c r="C1688" i="14"/>
  <c r="N1688" i="14" s="1"/>
  <c r="C1691" i="14"/>
  <c r="N1691" i="14" s="1"/>
  <c r="C1694" i="14"/>
  <c r="N1694" i="14" s="1"/>
  <c r="C1696" i="14"/>
  <c r="N1696" i="14" s="1"/>
  <c r="C1699" i="14"/>
  <c r="N1699" i="14" s="1"/>
  <c r="C1702" i="14"/>
  <c r="N1702" i="14" s="1"/>
  <c r="C1705" i="14"/>
  <c r="N1705" i="14" s="1"/>
  <c r="C1713" i="14"/>
  <c r="N1713" i="14" s="1"/>
  <c r="C1722" i="14"/>
  <c r="N1722" i="14" s="1"/>
  <c r="C1724" i="14"/>
  <c r="N1724" i="14" s="1"/>
  <c r="C1727" i="14"/>
  <c r="N1727" i="14" s="1"/>
  <c r="C1730" i="14"/>
  <c r="N1730" i="14" s="1"/>
  <c r="C1732" i="14"/>
  <c r="N1732" i="14" s="1"/>
  <c r="C1735" i="14"/>
  <c r="N1735" i="14" s="1"/>
  <c r="C1741" i="14"/>
  <c r="N1741" i="14" s="1"/>
  <c r="C1749" i="14"/>
  <c r="N1749" i="14" s="1"/>
  <c r="C1752" i="14"/>
  <c r="N1752" i="14" s="1"/>
  <c r="C1755" i="14"/>
  <c r="N1755" i="14" s="1"/>
  <c r="C1758" i="14"/>
  <c r="N1758" i="14" s="1"/>
  <c r="C1760" i="14"/>
  <c r="N1760" i="14" s="1"/>
  <c r="C1763" i="14"/>
  <c r="N1763" i="14" s="1"/>
  <c r="C1765" i="14"/>
  <c r="N1765" i="14" s="1"/>
  <c r="C1770" i="14"/>
  <c r="N1770" i="14" s="1"/>
  <c r="C1791" i="14"/>
  <c r="N1791" i="14" s="1"/>
  <c r="C1793" i="14"/>
  <c r="N1793" i="14" s="1"/>
  <c r="C1800" i="14"/>
  <c r="N1800" i="14" s="1"/>
  <c r="C1814" i="14"/>
  <c r="N1814" i="14" s="1"/>
  <c r="C1819" i="14"/>
  <c r="N1819" i="14" s="1"/>
  <c r="C1821" i="14"/>
  <c r="N1821" i="14" s="1"/>
  <c r="C1828" i="14"/>
  <c r="N1828" i="14" s="1"/>
  <c r="C1842" i="14"/>
  <c r="N1842" i="14" s="1"/>
  <c r="C1849" i="14"/>
  <c r="N1849" i="14" s="1"/>
  <c r="C1856" i="14"/>
  <c r="N1856" i="14" s="1"/>
  <c r="C1863" i="14"/>
  <c r="N1863" i="14" s="1"/>
  <c r="C1870" i="14"/>
  <c r="N1870" i="14" s="1"/>
  <c r="C1884" i="14"/>
  <c r="N1884" i="14" s="1"/>
  <c r="C1891" i="14"/>
  <c r="N1891" i="14" s="1"/>
  <c r="C1893" i="14"/>
  <c r="N1893" i="14" s="1"/>
  <c r="C1620" i="14"/>
  <c r="N1620" i="14" s="1"/>
  <c r="C1643" i="14"/>
  <c r="N1643" i="14" s="1"/>
  <c r="C1651" i="14"/>
  <c r="N1651" i="14" s="1"/>
  <c r="C1676" i="14"/>
  <c r="N1676" i="14" s="1"/>
  <c r="C1679" i="14"/>
  <c r="N1679" i="14" s="1"/>
  <c r="C1684" i="14"/>
  <c r="N1684" i="14" s="1"/>
  <c r="C1687" i="14"/>
  <c r="N1687" i="14" s="1"/>
  <c r="C1707" i="14"/>
  <c r="N1707" i="14" s="1"/>
  <c r="C1712" i="14"/>
  <c r="N1712" i="14" s="1"/>
  <c r="C1715" i="14"/>
  <c r="N1715" i="14" s="1"/>
  <c r="C1740" i="14"/>
  <c r="N1740" i="14" s="1"/>
  <c r="C1743" i="14"/>
  <c r="N1743" i="14" s="1"/>
  <c r="C1748" i="14"/>
  <c r="N1748" i="14" s="1"/>
  <c r="C1751" i="14"/>
  <c r="N1751" i="14" s="1"/>
  <c r="C1767" i="14"/>
  <c r="N1767" i="14" s="1"/>
  <c r="C1774" i="14"/>
  <c r="N1774" i="14" s="1"/>
  <c r="C1788" i="14"/>
  <c r="N1788" i="14" s="1"/>
  <c r="C1795" i="14"/>
  <c r="N1795" i="14" s="1"/>
  <c r="C1797" i="14"/>
  <c r="N1797" i="14" s="1"/>
  <c r="C1802" i="14"/>
  <c r="N1802" i="14" s="1"/>
  <c r="C1823" i="14"/>
  <c r="N1823" i="14" s="1"/>
  <c r="C1825" i="14"/>
  <c r="N1825" i="14" s="1"/>
  <c r="C1832" i="14"/>
  <c r="N1832" i="14" s="1"/>
  <c r="C1846" i="14"/>
  <c r="N1846" i="14" s="1"/>
  <c r="C1851" i="14"/>
  <c r="N1851" i="14" s="1"/>
  <c r="C1853" i="14"/>
  <c r="N1853" i="14" s="1"/>
  <c r="C1860" i="14"/>
  <c r="N1860" i="14" s="1"/>
  <c r="C1874" i="14"/>
  <c r="N1874" i="14" s="1"/>
  <c r="C1881" i="14"/>
  <c r="N1881" i="14" s="1"/>
  <c r="C1888" i="14"/>
  <c r="N1888" i="14" s="1"/>
  <c r="C1772" i="14"/>
  <c r="N1772" i="14" s="1"/>
  <c r="C1775" i="14"/>
  <c r="N1775" i="14" s="1"/>
  <c r="C1780" i="14"/>
  <c r="N1780" i="14" s="1"/>
  <c r="C1783" i="14"/>
  <c r="N1783" i="14" s="1"/>
  <c r="C1803" i="14"/>
  <c r="N1803" i="14" s="1"/>
  <c r="C1808" i="14"/>
  <c r="N1808" i="14" s="1"/>
  <c r="C1811" i="14"/>
  <c r="N1811" i="14" s="1"/>
  <c r="C1836" i="14"/>
  <c r="N1836" i="14" s="1"/>
  <c r="C1839" i="14"/>
  <c r="N1839" i="14" s="1"/>
  <c r="C1844" i="14"/>
  <c r="N1844" i="14" s="1"/>
  <c r="C1847" i="14"/>
  <c r="N1847" i="14" s="1"/>
  <c r="C1867" i="14"/>
  <c r="N1867" i="14" s="1"/>
  <c r="C1872" i="14"/>
  <c r="N1872" i="14" s="1"/>
  <c r="C1875" i="14"/>
  <c r="N1875" i="14" s="1"/>
  <c r="C1900" i="14"/>
  <c r="N1900" i="14" s="1"/>
  <c r="C1903" i="14"/>
  <c r="N1903" i="14" s="1"/>
  <c r="C1908" i="14"/>
  <c r="N1908" i="14" s="1"/>
  <c r="C1911" i="14"/>
  <c r="N1911" i="14" s="1"/>
  <c r="C1931" i="14"/>
  <c r="N1931" i="14" s="1"/>
  <c r="C1936" i="14"/>
  <c r="N1936" i="14" s="1"/>
  <c r="C1939" i="14"/>
  <c r="N1939" i="14" s="1"/>
  <c r="C1964" i="14"/>
  <c r="N1964" i="14" s="1"/>
  <c r="C1967" i="14"/>
  <c r="N1967" i="14" s="1"/>
  <c r="C1972" i="14"/>
  <c r="N1972" i="14" s="1"/>
  <c r="C1975" i="14"/>
  <c r="N1975" i="14" s="1"/>
  <c r="C1995" i="14"/>
  <c r="N1995" i="14" s="1"/>
  <c r="C2000" i="14"/>
  <c r="N2000" i="14" s="1"/>
  <c r="C2003" i="14"/>
  <c r="N2003" i="14" s="1"/>
  <c r="C2028" i="14"/>
  <c r="N2028" i="14" s="1"/>
  <c r="C2031" i="14"/>
  <c r="N2031" i="14" s="1"/>
  <c r="C2036" i="14"/>
  <c r="N2036" i="14" s="1"/>
  <c r="C2039" i="14"/>
  <c r="N2039" i="14" s="1"/>
  <c r="C2059" i="14"/>
  <c r="N2059" i="14" s="1"/>
  <c r="C2064" i="14"/>
  <c r="N2064" i="14" s="1"/>
  <c r="C2067" i="14"/>
  <c r="N2067" i="14" s="1"/>
  <c r="C2092" i="14"/>
  <c r="N2092" i="14" s="1"/>
  <c r="C2095" i="14"/>
  <c r="N2095" i="14" s="1"/>
  <c r="C2100" i="14"/>
  <c r="N2100" i="14" s="1"/>
  <c r="C2103" i="14"/>
  <c r="N2103" i="14" s="1"/>
  <c r="C2123" i="14"/>
  <c r="N2123" i="14" s="1"/>
  <c r="C2128" i="14"/>
  <c r="N2128" i="14" s="1"/>
  <c r="C2131" i="14"/>
  <c r="N2131" i="14" s="1"/>
  <c r="C2153" i="14"/>
  <c r="N2153" i="14" s="1"/>
  <c r="C2163" i="14"/>
  <c r="N2163" i="14" s="1"/>
  <c r="C2171" i="14"/>
  <c r="N2171" i="14" s="1"/>
  <c r="C2176" i="14"/>
  <c r="N2176" i="14" s="1"/>
  <c r="C2187" i="14"/>
  <c r="N2187" i="14" s="1"/>
  <c r="C2189" i="14"/>
  <c r="N2189" i="14" s="1"/>
  <c r="C2199" i="14"/>
  <c r="N2199" i="14" s="1"/>
  <c r="C2204" i="14"/>
  <c r="N2204" i="14" s="1"/>
  <c r="C2214" i="14"/>
  <c r="N2214" i="14" s="1"/>
  <c r="C2219" i="14"/>
  <c r="N2219" i="14" s="1"/>
  <c r="C2224" i="14"/>
  <c r="N2224" i="14" s="1"/>
  <c r="C2242" i="14"/>
  <c r="N2242" i="14" s="1"/>
  <c r="C2255" i="14"/>
  <c r="N2255" i="14" s="1"/>
  <c r="C2257" i="14"/>
  <c r="N2257" i="14" s="1"/>
  <c r="C2264" i="14"/>
  <c r="N2264" i="14" s="1"/>
  <c r="C2278" i="14"/>
  <c r="N2278" i="14" s="1"/>
  <c r="C2283" i="14"/>
  <c r="N2283" i="14" s="1"/>
  <c r="C2285" i="14"/>
  <c r="N2285" i="14" s="1"/>
  <c r="C2292" i="14"/>
  <c r="N2292" i="14" s="1"/>
  <c r="C2306" i="14"/>
  <c r="N2306" i="14" s="1"/>
  <c r="C2313" i="14"/>
  <c r="N2313" i="14" s="1"/>
  <c r="C2320" i="14"/>
  <c r="N2320" i="14" s="1"/>
  <c r="C2327" i="14"/>
  <c r="N2327" i="14" s="1"/>
  <c r="C2334" i="14"/>
  <c r="N2334" i="14" s="1"/>
  <c r="C2348" i="14"/>
  <c r="N2348" i="14" s="1"/>
  <c r="C2355" i="14"/>
  <c r="N2355" i="14" s="1"/>
  <c r="C2357" i="14"/>
  <c r="N2357" i="14" s="1"/>
  <c r="C2362" i="14"/>
  <c r="N2362" i="14" s="1"/>
  <c r="C2383" i="14"/>
  <c r="N2383" i="14" s="1"/>
  <c r="C2385" i="14"/>
  <c r="N2385" i="14" s="1"/>
  <c r="C2392" i="14"/>
  <c r="N2392" i="14" s="1"/>
  <c r="C2406" i="14"/>
  <c r="N2406" i="14" s="1"/>
  <c r="C2411" i="14"/>
  <c r="N2411" i="14" s="1"/>
  <c r="C2413" i="14"/>
  <c r="N2413" i="14" s="1"/>
  <c r="C2420" i="14"/>
  <c r="N2420" i="14" s="1"/>
  <c r="C2434" i="14"/>
  <c r="N2434" i="14" s="1"/>
  <c r="C2441" i="14"/>
  <c r="N2441" i="14" s="1"/>
  <c r="C2448" i="14"/>
  <c r="N2448" i="14" s="1"/>
  <c r="C2455" i="14"/>
  <c r="N2455" i="14" s="1"/>
  <c r="C2462" i="14"/>
  <c r="N2462" i="14" s="1"/>
  <c r="C2476" i="14"/>
  <c r="N2476" i="14" s="1"/>
  <c r="C2483" i="14"/>
  <c r="N2483" i="14" s="1"/>
  <c r="C2485" i="14"/>
  <c r="N2485" i="14" s="1"/>
  <c r="C2490" i="14"/>
  <c r="N2490" i="14" s="1"/>
  <c r="C2511" i="14"/>
  <c r="N2511" i="14" s="1"/>
  <c r="C2513" i="14"/>
  <c r="N2513" i="14" s="1"/>
  <c r="C2520" i="14"/>
  <c r="N2520" i="14" s="1"/>
  <c r="C2534" i="14"/>
  <c r="N2534" i="14" s="1"/>
  <c r="C2539" i="14"/>
  <c r="N2539" i="14" s="1"/>
  <c r="C2541" i="14"/>
  <c r="N2541" i="14" s="1"/>
  <c r="C2548" i="14"/>
  <c r="N2548" i="14" s="1"/>
  <c r="C2562" i="14"/>
  <c r="N2562" i="14" s="1"/>
  <c r="C2569" i="14"/>
  <c r="N2569" i="14" s="1"/>
  <c r="C2576" i="14"/>
  <c r="N2576" i="14" s="1"/>
  <c r="C2583" i="14"/>
  <c r="N2583" i="14" s="1"/>
  <c r="C2590" i="14"/>
  <c r="N2590" i="14" s="1"/>
  <c r="C2604" i="14"/>
  <c r="N2604" i="14" s="1"/>
  <c r="C2611" i="14"/>
  <c r="N2611" i="14" s="1"/>
  <c r="C2613" i="14"/>
  <c r="N2613" i="14" s="1"/>
  <c r="C2639" i="14"/>
  <c r="N2639" i="14" s="1"/>
  <c r="C2641" i="14"/>
  <c r="N2641" i="14" s="1"/>
  <c r="C2667" i="14"/>
  <c r="N2667" i="14" s="1"/>
  <c r="C2669" i="14"/>
  <c r="N2669" i="14" s="1"/>
  <c r="C2697" i="14"/>
  <c r="N2697" i="14" s="1"/>
  <c r="C2711" i="14"/>
  <c r="N2711" i="14" s="1"/>
  <c r="C2739" i="14"/>
  <c r="N2739" i="14" s="1"/>
  <c r="C2741" i="14"/>
  <c r="N2741" i="14" s="1"/>
  <c r="C2767" i="14"/>
  <c r="N2767" i="14" s="1"/>
  <c r="C2769" i="14"/>
  <c r="N2769" i="14" s="1"/>
  <c r="C2795" i="14"/>
  <c r="N2795" i="14" s="1"/>
  <c r="C2797" i="14"/>
  <c r="N2797" i="14" s="1"/>
  <c r="C2825" i="14"/>
  <c r="N2825" i="14" s="1"/>
  <c r="C2839" i="14"/>
  <c r="N2839" i="14" s="1"/>
  <c r="C2867" i="14"/>
  <c r="N2867" i="14" s="1"/>
  <c r="C2869" i="14"/>
  <c r="N2869" i="14" s="1"/>
  <c r="C2895" i="14"/>
  <c r="N2895" i="14" s="1"/>
  <c r="C2897" i="14"/>
  <c r="N2897" i="14" s="1"/>
  <c r="C2923" i="14"/>
  <c r="N2923" i="14" s="1"/>
  <c r="C2925" i="14"/>
  <c r="N2925" i="14" s="1"/>
  <c r="C2953" i="14"/>
  <c r="N2953" i="14" s="1"/>
  <c r="C2967" i="14"/>
  <c r="N2967" i="14" s="1"/>
  <c r="C2995" i="14"/>
  <c r="N2995" i="14" s="1"/>
  <c r="C2997" i="14"/>
  <c r="N2997" i="14" s="1"/>
  <c r="C3023" i="14"/>
  <c r="N3023" i="14" s="1"/>
  <c r="C3025" i="14"/>
  <c r="N3025" i="14" s="1"/>
  <c r="C3051" i="14"/>
  <c r="N3051" i="14" s="1"/>
  <c r="C3053" i="14"/>
  <c r="N3053" i="14" s="1"/>
  <c r="C3081" i="14"/>
  <c r="N3081" i="14" s="1"/>
  <c r="C3095" i="14"/>
  <c r="N3095" i="14" s="1"/>
  <c r="C3123" i="14"/>
  <c r="N3123" i="14" s="1"/>
  <c r="C3125" i="14"/>
  <c r="N3125" i="14" s="1"/>
  <c r="C3151" i="14"/>
  <c r="N3151" i="14" s="1"/>
  <c r="C3153" i="14"/>
  <c r="N3153" i="14" s="1"/>
  <c r="C3179" i="14"/>
  <c r="N3179" i="14" s="1"/>
  <c r="C3181" i="14"/>
  <c r="N3181" i="14" s="1"/>
  <c r="C3209" i="14"/>
  <c r="N3209" i="14" s="1"/>
  <c r="C3223" i="14"/>
  <c r="N3223" i="14" s="1"/>
  <c r="C3251" i="14"/>
  <c r="N3251" i="14" s="1"/>
  <c r="C1916" i="14"/>
  <c r="N1916" i="14" s="1"/>
  <c r="C1919" i="14"/>
  <c r="N1919" i="14" s="1"/>
  <c r="C1924" i="14"/>
  <c r="N1924" i="14" s="1"/>
  <c r="C1927" i="14"/>
  <c r="N1927" i="14" s="1"/>
  <c r="C1947" i="14"/>
  <c r="N1947" i="14" s="1"/>
  <c r="C1952" i="14"/>
  <c r="N1952" i="14" s="1"/>
  <c r="C1955" i="14"/>
  <c r="N1955" i="14" s="1"/>
  <c r="C1980" i="14"/>
  <c r="N1980" i="14" s="1"/>
  <c r="C1983" i="14"/>
  <c r="N1983" i="14" s="1"/>
  <c r="C1988" i="14"/>
  <c r="N1988" i="14" s="1"/>
  <c r="C1991" i="14"/>
  <c r="N1991" i="14" s="1"/>
  <c r="C2011" i="14"/>
  <c r="N2011" i="14" s="1"/>
  <c r="C2016" i="14"/>
  <c r="N2016" i="14" s="1"/>
  <c r="C2019" i="14"/>
  <c r="N2019" i="14" s="1"/>
  <c r="C2044" i="14"/>
  <c r="N2044" i="14" s="1"/>
  <c r="C2047" i="14"/>
  <c r="N2047" i="14" s="1"/>
  <c r="C2052" i="14"/>
  <c r="N2052" i="14" s="1"/>
  <c r="C2055" i="14"/>
  <c r="N2055" i="14" s="1"/>
  <c r="C2075" i="14"/>
  <c r="N2075" i="14" s="1"/>
  <c r="C2080" i="14"/>
  <c r="N2080" i="14" s="1"/>
  <c r="C2083" i="14"/>
  <c r="N2083" i="14" s="1"/>
  <c r="C2108" i="14"/>
  <c r="N2108" i="14" s="1"/>
  <c r="C2111" i="14"/>
  <c r="N2111" i="14" s="1"/>
  <c r="C2116" i="14"/>
  <c r="N2116" i="14" s="1"/>
  <c r="C2119" i="14"/>
  <c r="N2119" i="14" s="1"/>
  <c r="C2139" i="14"/>
  <c r="N2139" i="14" s="1"/>
  <c r="C2144" i="14"/>
  <c r="N2144" i="14" s="1"/>
  <c r="C2147" i="14"/>
  <c r="N2147" i="14" s="1"/>
  <c r="C2155" i="14"/>
  <c r="N2155" i="14" s="1"/>
  <c r="C2160" i="14"/>
  <c r="N2160" i="14" s="1"/>
  <c r="C2178" i="14"/>
  <c r="N2178" i="14" s="1"/>
  <c r="C2191" i="14"/>
  <c r="N2191" i="14" s="1"/>
  <c r="C2196" i="14"/>
  <c r="N2196" i="14" s="1"/>
  <c r="C2206" i="14"/>
  <c r="N2206" i="14" s="1"/>
  <c r="C2228" i="14"/>
  <c r="N2228" i="14" s="1"/>
  <c r="C2231" i="14"/>
  <c r="N2231" i="14" s="1"/>
  <c r="C2234" i="14"/>
  <c r="N2234" i="14" s="1"/>
  <c r="C2252" i="14"/>
  <c r="N2252" i="14" s="1"/>
  <c r="C2259" i="14"/>
  <c r="N2259" i="14" s="1"/>
  <c r="C2261" i="14"/>
  <c r="N2261" i="14" s="1"/>
  <c r="C2266" i="14"/>
  <c r="N2266" i="14" s="1"/>
  <c r="C2287" i="14"/>
  <c r="N2287" i="14" s="1"/>
  <c r="C2289" i="14"/>
  <c r="N2289" i="14" s="1"/>
  <c r="C2296" i="14"/>
  <c r="N2296" i="14" s="1"/>
  <c r="C2310" i="14"/>
  <c r="N2310" i="14" s="1"/>
  <c r="C2315" i="14"/>
  <c r="N2315" i="14" s="1"/>
  <c r="C2317" i="14"/>
  <c r="N2317" i="14" s="1"/>
  <c r="C2324" i="14"/>
  <c r="N2324" i="14" s="1"/>
  <c r="C2338" i="14"/>
  <c r="N2338" i="14" s="1"/>
  <c r="C2345" i="14"/>
  <c r="N2345" i="14" s="1"/>
  <c r="C2352" i="14"/>
  <c r="N2352" i="14" s="1"/>
  <c r="C2359" i="14"/>
  <c r="N2359" i="14" s="1"/>
  <c r="C2366" i="14"/>
  <c r="N2366" i="14" s="1"/>
  <c r="C2380" i="14"/>
  <c r="N2380" i="14" s="1"/>
  <c r="C2387" i="14"/>
  <c r="N2387" i="14" s="1"/>
  <c r="C2389" i="14"/>
  <c r="N2389" i="14" s="1"/>
  <c r="C2394" i="14"/>
  <c r="N2394" i="14" s="1"/>
  <c r="C2415" i="14"/>
  <c r="N2415" i="14" s="1"/>
  <c r="C2417" i="14"/>
  <c r="N2417" i="14" s="1"/>
  <c r="C2424" i="14"/>
  <c r="N2424" i="14" s="1"/>
  <c r="C2438" i="14"/>
  <c r="N2438" i="14" s="1"/>
  <c r="C2443" i="14"/>
  <c r="N2443" i="14" s="1"/>
  <c r="C2445" i="14"/>
  <c r="N2445" i="14" s="1"/>
  <c r="C2452" i="14"/>
  <c r="N2452" i="14" s="1"/>
  <c r="C2466" i="14"/>
  <c r="N2466" i="14" s="1"/>
  <c r="C2473" i="14"/>
  <c r="N2473" i="14" s="1"/>
  <c r="C2480" i="14"/>
  <c r="N2480" i="14" s="1"/>
  <c r="C2487" i="14"/>
  <c r="N2487" i="14" s="1"/>
  <c r="C2494" i="14"/>
  <c r="N2494" i="14" s="1"/>
  <c r="C2508" i="14"/>
  <c r="N2508" i="14" s="1"/>
  <c r="C2515" i="14"/>
  <c r="N2515" i="14" s="1"/>
  <c r="C2517" i="14"/>
  <c r="N2517" i="14" s="1"/>
  <c r="C2522" i="14"/>
  <c r="N2522" i="14" s="1"/>
  <c r="C2543" i="14"/>
  <c r="N2543" i="14" s="1"/>
  <c r="C2545" i="14"/>
  <c r="N2545" i="14" s="1"/>
  <c r="C2552" i="14"/>
  <c r="N2552" i="14" s="1"/>
  <c r="C2566" i="14"/>
  <c r="N2566" i="14" s="1"/>
  <c r="C2571" i="14"/>
  <c r="N2571" i="14" s="1"/>
  <c r="C2573" i="14"/>
  <c r="N2573" i="14" s="1"/>
  <c r="C2580" i="14"/>
  <c r="N2580" i="14" s="1"/>
  <c r="C2594" i="14"/>
  <c r="N2594" i="14" s="1"/>
  <c r="C2601" i="14"/>
  <c r="N2601" i="14" s="1"/>
  <c r="C2608" i="14"/>
  <c r="N2608" i="14" s="1"/>
  <c r="C2622" i="14"/>
  <c r="N2622" i="14" s="1"/>
  <c r="C2636" i="14"/>
  <c r="N2636" i="14" s="1"/>
  <c r="C2650" i="14"/>
  <c r="N2650" i="14" s="1"/>
  <c r="C2680" i="14"/>
  <c r="N2680" i="14" s="1"/>
  <c r="C2694" i="14"/>
  <c r="N2694" i="14" s="1"/>
  <c r="C2708" i="14"/>
  <c r="N2708" i="14" s="1"/>
  <c r="C2722" i="14"/>
  <c r="N2722" i="14" s="1"/>
  <c r="C2736" i="14"/>
  <c r="N2736" i="14" s="1"/>
  <c r="C2750" i="14"/>
  <c r="N2750" i="14" s="1"/>
  <c r="C2764" i="14"/>
  <c r="N2764" i="14" s="1"/>
  <c r="C2778" i="14"/>
  <c r="N2778" i="14" s="1"/>
  <c r="C2808" i="14"/>
  <c r="N2808" i="14" s="1"/>
  <c r="C2822" i="14"/>
  <c r="N2822" i="14" s="1"/>
  <c r="C2836" i="14"/>
  <c r="N2836" i="14" s="1"/>
  <c r="C2850" i="14"/>
  <c r="N2850" i="14" s="1"/>
  <c r="C2864" i="14"/>
  <c r="N2864" i="14" s="1"/>
  <c r="C2878" i="14"/>
  <c r="N2878" i="14" s="1"/>
  <c r="C2892" i="14"/>
  <c r="N2892" i="14" s="1"/>
  <c r="C2906" i="14"/>
  <c r="N2906" i="14" s="1"/>
  <c r="C2936" i="14"/>
  <c r="N2936" i="14" s="1"/>
  <c r="C2950" i="14"/>
  <c r="N2950" i="14" s="1"/>
  <c r="C2964" i="14"/>
  <c r="N2964" i="14" s="1"/>
  <c r="C2978" i="14"/>
  <c r="N2978" i="14" s="1"/>
  <c r="C2992" i="14"/>
  <c r="N2992" i="14" s="1"/>
  <c r="C3006" i="14"/>
  <c r="N3006" i="14" s="1"/>
  <c r="C3020" i="14"/>
  <c r="N3020" i="14" s="1"/>
  <c r="C3034" i="14"/>
  <c r="N3034" i="14" s="1"/>
  <c r="C3064" i="14"/>
  <c r="N3064" i="14" s="1"/>
  <c r="C3078" i="14"/>
  <c r="N3078" i="14" s="1"/>
  <c r="C3092" i="14"/>
  <c r="N3092" i="14" s="1"/>
  <c r="C3106" i="14"/>
  <c r="N3106" i="14" s="1"/>
  <c r="C3120" i="14"/>
  <c r="N3120" i="14" s="1"/>
  <c r="C3134" i="14"/>
  <c r="N3134" i="14" s="1"/>
  <c r="C3148" i="14"/>
  <c r="N3148" i="14" s="1"/>
  <c r="C3162" i="14"/>
  <c r="N3162" i="14" s="1"/>
  <c r="C3192" i="14"/>
  <c r="N3192" i="14" s="1"/>
  <c r="C3206" i="14"/>
  <c r="N3206" i="14" s="1"/>
  <c r="C3220" i="14"/>
  <c r="N3220" i="14" s="1"/>
  <c r="C3234" i="14"/>
  <c r="N3234" i="14" s="1"/>
  <c r="C3248" i="14"/>
  <c r="N3248" i="14" s="1"/>
  <c r="C1771" i="14"/>
  <c r="N1771" i="14" s="1"/>
  <c r="C1776" i="14"/>
  <c r="N1776" i="14" s="1"/>
  <c r="C1779" i="14"/>
  <c r="N1779" i="14" s="1"/>
  <c r="C1804" i="14"/>
  <c r="N1804" i="14" s="1"/>
  <c r="C1807" i="14"/>
  <c r="N1807" i="14" s="1"/>
  <c r="C1812" i="14"/>
  <c r="N1812" i="14" s="1"/>
  <c r="C1815" i="14"/>
  <c r="N1815" i="14" s="1"/>
  <c r="C1835" i="14"/>
  <c r="N1835" i="14" s="1"/>
  <c r="C1840" i="14"/>
  <c r="N1840" i="14" s="1"/>
  <c r="C1843" i="14"/>
  <c r="N1843" i="14" s="1"/>
  <c r="C1868" i="14"/>
  <c r="N1868" i="14" s="1"/>
  <c r="C1871" i="14"/>
  <c r="N1871" i="14" s="1"/>
  <c r="C1876" i="14"/>
  <c r="N1876" i="14" s="1"/>
  <c r="C1879" i="14"/>
  <c r="N1879" i="14" s="1"/>
  <c r="C1896" i="14"/>
  <c r="N1896" i="14" s="1"/>
  <c r="C1899" i="14"/>
  <c r="N1899" i="14" s="1"/>
  <c r="C1902" i="14"/>
  <c r="N1902" i="14" s="1"/>
  <c r="C1904" i="14"/>
  <c r="N1904" i="14" s="1"/>
  <c r="C1907" i="14"/>
  <c r="N1907" i="14" s="1"/>
  <c r="C1910" i="14"/>
  <c r="N1910" i="14" s="1"/>
  <c r="C1913" i="14"/>
  <c r="N1913" i="14" s="1"/>
  <c r="C1921" i="14"/>
  <c r="N1921" i="14" s="1"/>
  <c r="C1930" i="14"/>
  <c r="N1930" i="14" s="1"/>
  <c r="C1932" i="14"/>
  <c r="N1932" i="14" s="1"/>
  <c r="C1935" i="14"/>
  <c r="N1935" i="14" s="1"/>
  <c r="C1938" i="14"/>
  <c r="N1938" i="14" s="1"/>
  <c r="C1940" i="14"/>
  <c r="N1940" i="14" s="1"/>
  <c r="C1943" i="14"/>
  <c r="N1943" i="14" s="1"/>
  <c r="C1949" i="14"/>
  <c r="N1949" i="14" s="1"/>
  <c r="C1957" i="14"/>
  <c r="N1957" i="14" s="1"/>
  <c r="C1960" i="14"/>
  <c r="N1960" i="14" s="1"/>
  <c r="C1963" i="14"/>
  <c r="N1963" i="14" s="1"/>
  <c r="C1966" i="14"/>
  <c r="N1966" i="14" s="1"/>
  <c r="C1968" i="14"/>
  <c r="N1968" i="14" s="1"/>
  <c r="C1971" i="14"/>
  <c r="N1971" i="14" s="1"/>
  <c r="C1974" i="14"/>
  <c r="N1974" i="14" s="1"/>
  <c r="C1977" i="14"/>
  <c r="N1977" i="14" s="1"/>
  <c r="C1985" i="14"/>
  <c r="N1985" i="14" s="1"/>
  <c r="C1994" i="14"/>
  <c r="N1994" i="14" s="1"/>
  <c r="C1996" i="14"/>
  <c r="N1996" i="14" s="1"/>
  <c r="C1999" i="14"/>
  <c r="N1999" i="14" s="1"/>
  <c r="C2002" i="14"/>
  <c r="N2002" i="14" s="1"/>
  <c r="C2004" i="14"/>
  <c r="N2004" i="14" s="1"/>
  <c r="C2007" i="14"/>
  <c r="N2007" i="14" s="1"/>
  <c r="C2013" i="14"/>
  <c r="N2013" i="14" s="1"/>
  <c r="C2021" i="14"/>
  <c r="N2021" i="14" s="1"/>
  <c r="C2024" i="14"/>
  <c r="N2024" i="14" s="1"/>
  <c r="C2027" i="14"/>
  <c r="N2027" i="14" s="1"/>
  <c r="C2030" i="14"/>
  <c r="N2030" i="14" s="1"/>
  <c r="C2032" i="14"/>
  <c r="N2032" i="14" s="1"/>
  <c r="C2035" i="14"/>
  <c r="N2035" i="14" s="1"/>
  <c r="C2038" i="14"/>
  <c r="N2038" i="14" s="1"/>
  <c r="C2041" i="14"/>
  <c r="N2041" i="14" s="1"/>
  <c r="C2049" i="14"/>
  <c r="N2049" i="14" s="1"/>
  <c r="C2058" i="14"/>
  <c r="N2058" i="14" s="1"/>
  <c r="C2060" i="14"/>
  <c r="N2060" i="14" s="1"/>
  <c r="C2063" i="14"/>
  <c r="N2063" i="14" s="1"/>
  <c r="C2066" i="14"/>
  <c r="N2066" i="14" s="1"/>
  <c r="C2068" i="14"/>
  <c r="N2068" i="14" s="1"/>
  <c r="C2071" i="14"/>
  <c r="N2071" i="14" s="1"/>
  <c r="C2077" i="14"/>
  <c r="N2077" i="14" s="1"/>
  <c r="C2085" i="14"/>
  <c r="N2085" i="14" s="1"/>
  <c r="C2088" i="14"/>
  <c r="N2088" i="14" s="1"/>
  <c r="C2091" i="14"/>
  <c r="N2091" i="14" s="1"/>
  <c r="C2094" i="14"/>
  <c r="N2094" i="14" s="1"/>
  <c r="C2096" i="14"/>
  <c r="N2096" i="14" s="1"/>
  <c r="C2099" i="14"/>
  <c r="N2099" i="14" s="1"/>
  <c r="C2102" i="14"/>
  <c r="N2102" i="14" s="1"/>
  <c r="C2105" i="14"/>
  <c r="N2105" i="14" s="1"/>
  <c r="C2113" i="14"/>
  <c r="N2113" i="14" s="1"/>
  <c r="C2122" i="14"/>
  <c r="N2122" i="14" s="1"/>
  <c r="C2124" i="14"/>
  <c r="N2124" i="14" s="1"/>
  <c r="C2127" i="14"/>
  <c r="N2127" i="14" s="1"/>
  <c r="C2130" i="14"/>
  <c r="N2130" i="14" s="1"/>
  <c r="C2132" i="14"/>
  <c r="N2132" i="14" s="1"/>
  <c r="C2135" i="14"/>
  <c r="N2135" i="14" s="1"/>
  <c r="C2141" i="14"/>
  <c r="N2141" i="14" s="1"/>
  <c r="C2149" i="14"/>
  <c r="N2149" i="14" s="1"/>
  <c r="C2152" i="14"/>
  <c r="N2152" i="14" s="1"/>
  <c r="C2157" i="14"/>
  <c r="N2157" i="14" s="1"/>
  <c r="C2162" i="14"/>
  <c r="N2162" i="14" s="1"/>
  <c r="C2164" i="14"/>
  <c r="N2164" i="14" s="1"/>
  <c r="C2167" i="14"/>
  <c r="N2167" i="14" s="1"/>
  <c r="C2170" i="14"/>
  <c r="N2170" i="14" s="1"/>
  <c r="C2188" i="14"/>
  <c r="N2188" i="14" s="1"/>
  <c r="C2193" i="14"/>
  <c r="N2193" i="14" s="1"/>
  <c r="C2198" i="14"/>
  <c r="N2198" i="14" s="1"/>
  <c r="C2200" i="14"/>
  <c r="N2200" i="14" s="1"/>
  <c r="C2215" i="14"/>
  <c r="N2215" i="14" s="1"/>
  <c r="C2218" i="14"/>
  <c r="N2218" i="14" s="1"/>
  <c r="C2220" i="14"/>
  <c r="N2220" i="14" s="1"/>
  <c r="C2223" i="14"/>
  <c r="N2223" i="14" s="1"/>
  <c r="C2225" i="14"/>
  <c r="N2225" i="14" s="1"/>
  <c r="C2243" i="14"/>
  <c r="N2243" i="14" s="1"/>
  <c r="C2246" i="14"/>
  <c r="N2246" i="14" s="1"/>
  <c r="C2249" i="14"/>
  <c r="N2249" i="14" s="1"/>
  <c r="C2256" i="14"/>
  <c r="N2256" i="14" s="1"/>
  <c r="C2263" i="14"/>
  <c r="N2263" i="14" s="1"/>
  <c r="C2270" i="14"/>
  <c r="N2270" i="14" s="1"/>
  <c r="C2284" i="14"/>
  <c r="N2284" i="14" s="1"/>
  <c r="C2291" i="14"/>
  <c r="N2291" i="14" s="1"/>
  <c r="C2293" i="14"/>
  <c r="N2293" i="14" s="1"/>
  <c r="C2298" i="14"/>
  <c r="N2298" i="14" s="1"/>
  <c r="C2319" i="14"/>
  <c r="N2319" i="14" s="1"/>
  <c r="C2321" i="14"/>
  <c r="N2321" i="14" s="1"/>
  <c r="C2328" i="14"/>
  <c r="N2328" i="14" s="1"/>
  <c r="C2342" i="14"/>
  <c r="N2342" i="14" s="1"/>
  <c r="C2347" i="14"/>
  <c r="N2347" i="14" s="1"/>
  <c r="C2349" i="14"/>
  <c r="N2349" i="14" s="1"/>
  <c r="C2356" i="14"/>
  <c r="N2356" i="14" s="1"/>
  <c r="C2370" i="14"/>
  <c r="N2370" i="14" s="1"/>
  <c r="C2377" i="14"/>
  <c r="N2377" i="14" s="1"/>
  <c r="C2384" i="14"/>
  <c r="N2384" i="14" s="1"/>
  <c r="C2391" i="14"/>
  <c r="N2391" i="14" s="1"/>
  <c r="C2398" i="14"/>
  <c r="N2398" i="14" s="1"/>
  <c r="C2412" i="14"/>
  <c r="N2412" i="14" s="1"/>
  <c r="C2419" i="14"/>
  <c r="N2419" i="14" s="1"/>
  <c r="C2421" i="14"/>
  <c r="N2421" i="14" s="1"/>
  <c r="C2426" i="14"/>
  <c r="N2426" i="14" s="1"/>
  <c r="C2447" i="14"/>
  <c r="N2447" i="14" s="1"/>
  <c r="C2449" i="14"/>
  <c r="N2449" i="14" s="1"/>
  <c r="C2456" i="14"/>
  <c r="N2456" i="14" s="1"/>
  <c r="C2470" i="14"/>
  <c r="N2470" i="14" s="1"/>
  <c r="C2475" i="14"/>
  <c r="N2475" i="14" s="1"/>
  <c r="C2477" i="14"/>
  <c r="N2477" i="14" s="1"/>
  <c r="C2484" i="14"/>
  <c r="N2484" i="14" s="1"/>
  <c r="C2498" i="14"/>
  <c r="N2498" i="14" s="1"/>
  <c r="C2505" i="14"/>
  <c r="N2505" i="14" s="1"/>
  <c r="C2512" i="14"/>
  <c r="N2512" i="14" s="1"/>
  <c r="C2519" i="14"/>
  <c r="N2519" i="14" s="1"/>
  <c r="C2526" i="14"/>
  <c r="N2526" i="14" s="1"/>
  <c r="C2540" i="14"/>
  <c r="N2540" i="14" s="1"/>
  <c r="C2547" i="14"/>
  <c r="N2547" i="14" s="1"/>
  <c r="C2549" i="14"/>
  <c r="N2549" i="14" s="1"/>
  <c r="C2554" i="14"/>
  <c r="N2554" i="14" s="1"/>
  <c r="C2575" i="14"/>
  <c r="N2575" i="14" s="1"/>
  <c r="C2577" i="14"/>
  <c r="N2577" i="14" s="1"/>
  <c r="C2584" i="14"/>
  <c r="N2584" i="14" s="1"/>
  <c r="C2598" i="14"/>
  <c r="N2598" i="14" s="1"/>
  <c r="C2603" i="14"/>
  <c r="N2603" i="14" s="1"/>
  <c r="C2605" i="14"/>
  <c r="N2605" i="14" s="1"/>
  <c r="C2633" i="14"/>
  <c r="N2633" i="14" s="1"/>
  <c r="C2647" i="14"/>
  <c r="N2647" i="14" s="1"/>
  <c r="C2675" i="14"/>
  <c r="N2675" i="14" s="1"/>
  <c r="C2677" i="14"/>
  <c r="N2677" i="14" s="1"/>
  <c r="C2703" i="14"/>
  <c r="N2703" i="14" s="1"/>
  <c r="C2705" i="14"/>
  <c r="N2705" i="14" s="1"/>
  <c r="C2731" i="14"/>
  <c r="N2731" i="14" s="1"/>
  <c r="C2733" i="14"/>
  <c r="N2733" i="14" s="1"/>
  <c r="C2761" i="14"/>
  <c r="N2761" i="14" s="1"/>
  <c r="C2775" i="14"/>
  <c r="N2775" i="14" s="1"/>
  <c r="C2803" i="14"/>
  <c r="N2803" i="14" s="1"/>
  <c r="C2805" i="14"/>
  <c r="N2805" i="14" s="1"/>
  <c r="C2831" i="14"/>
  <c r="N2831" i="14" s="1"/>
  <c r="C2833" i="14"/>
  <c r="N2833" i="14" s="1"/>
  <c r="C2859" i="14"/>
  <c r="N2859" i="14" s="1"/>
  <c r="C2861" i="14"/>
  <c r="N2861" i="14" s="1"/>
  <c r="C2889" i="14"/>
  <c r="N2889" i="14" s="1"/>
  <c r="C2903" i="14"/>
  <c r="N2903" i="14" s="1"/>
  <c r="C2931" i="14"/>
  <c r="N2931" i="14" s="1"/>
  <c r="C2933" i="14"/>
  <c r="N2933" i="14" s="1"/>
  <c r="C2959" i="14"/>
  <c r="N2959" i="14" s="1"/>
  <c r="C2961" i="14"/>
  <c r="N2961" i="14" s="1"/>
  <c r="C2987" i="14"/>
  <c r="N2987" i="14" s="1"/>
  <c r="C2989" i="14"/>
  <c r="N2989" i="14" s="1"/>
  <c r="C3017" i="14"/>
  <c r="N3017" i="14" s="1"/>
  <c r="C3031" i="14"/>
  <c r="N3031" i="14" s="1"/>
  <c r="C3059" i="14"/>
  <c r="N3059" i="14" s="1"/>
  <c r="C3061" i="14"/>
  <c r="N3061" i="14" s="1"/>
  <c r="C3087" i="14"/>
  <c r="N3087" i="14" s="1"/>
  <c r="C3089" i="14"/>
  <c r="N3089" i="14" s="1"/>
  <c r="C3115" i="14"/>
  <c r="N3115" i="14" s="1"/>
  <c r="C3117" i="14"/>
  <c r="N3117" i="14" s="1"/>
  <c r="C3145" i="14"/>
  <c r="N3145" i="14" s="1"/>
  <c r="C3159" i="14"/>
  <c r="N3159" i="14" s="1"/>
  <c r="C3187" i="14"/>
  <c r="N3187" i="14" s="1"/>
  <c r="C3189" i="14"/>
  <c r="N3189" i="14" s="1"/>
  <c r="C3215" i="14"/>
  <c r="N3215" i="14" s="1"/>
  <c r="C3217" i="14"/>
  <c r="N3217" i="14" s="1"/>
  <c r="C3243" i="14"/>
  <c r="N3243" i="14" s="1"/>
  <c r="C3245" i="14"/>
  <c r="N3245" i="14" s="1"/>
  <c r="C1892" i="14"/>
  <c r="N1892" i="14" s="1"/>
  <c r="C1895" i="14"/>
  <c r="N1895" i="14" s="1"/>
  <c r="C1915" i="14"/>
  <c r="N1915" i="14" s="1"/>
  <c r="C1920" i="14"/>
  <c r="N1920" i="14" s="1"/>
  <c r="C1923" i="14"/>
  <c r="N1923" i="14" s="1"/>
  <c r="C1948" i="14"/>
  <c r="N1948" i="14" s="1"/>
  <c r="C1951" i="14"/>
  <c r="N1951" i="14" s="1"/>
  <c r="C1956" i="14"/>
  <c r="N1956" i="14" s="1"/>
  <c r="C1959" i="14"/>
  <c r="N1959" i="14" s="1"/>
  <c r="C1979" i="14"/>
  <c r="N1979" i="14" s="1"/>
  <c r="C1984" i="14"/>
  <c r="N1984" i="14" s="1"/>
  <c r="C1987" i="14"/>
  <c r="N1987" i="14" s="1"/>
  <c r="C2012" i="14"/>
  <c r="N2012" i="14" s="1"/>
  <c r="C2015" i="14"/>
  <c r="N2015" i="14" s="1"/>
  <c r="C2020" i="14"/>
  <c r="N2020" i="14" s="1"/>
  <c r="C2023" i="14"/>
  <c r="N2023" i="14" s="1"/>
  <c r="C2043" i="14"/>
  <c r="N2043" i="14" s="1"/>
  <c r="C2048" i="14"/>
  <c r="N2048" i="14" s="1"/>
  <c r="C2051" i="14"/>
  <c r="N2051" i="14" s="1"/>
  <c r="C2076" i="14"/>
  <c r="N2076" i="14" s="1"/>
  <c r="C2079" i="14"/>
  <c r="N2079" i="14" s="1"/>
  <c r="C2084" i="14"/>
  <c r="N2084" i="14" s="1"/>
  <c r="C2087" i="14"/>
  <c r="N2087" i="14" s="1"/>
  <c r="C2107" i="14"/>
  <c r="N2107" i="14" s="1"/>
  <c r="C2112" i="14"/>
  <c r="N2112" i="14" s="1"/>
  <c r="C2115" i="14"/>
  <c r="N2115" i="14" s="1"/>
  <c r="C2140" i="14"/>
  <c r="N2140" i="14" s="1"/>
  <c r="C2143" i="14"/>
  <c r="N2143" i="14" s="1"/>
  <c r="C2148" i="14"/>
  <c r="N2148" i="14" s="1"/>
  <c r="C2151" i="14"/>
  <c r="N2151" i="14" s="1"/>
  <c r="C2156" i="14"/>
  <c r="N2156" i="14" s="1"/>
  <c r="C2159" i="14"/>
  <c r="N2159" i="14" s="1"/>
  <c r="C2161" i="14"/>
  <c r="N2161" i="14" s="1"/>
  <c r="C2179" i="14"/>
  <c r="N2179" i="14" s="1"/>
  <c r="C2192" i="14"/>
  <c r="N2192" i="14" s="1"/>
  <c r="C2195" i="14"/>
  <c r="N2195" i="14" s="1"/>
  <c r="C2197" i="14"/>
  <c r="N2197" i="14" s="1"/>
  <c r="C2207" i="14"/>
  <c r="N2207" i="14" s="1"/>
  <c r="C2212" i="14"/>
  <c r="N2212" i="14" s="1"/>
  <c r="C2217" i="14"/>
  <c r="N2217" i="14" s="1"/>
  <c r="C2227" i="14"/>
  <c r="N2227" i="14" s="1"/>
  <c r="C2235" i="14"/>
  <c r="N2235" i="14" s="1"/>
  <c r="C2240" i="14"/>
  <c r="N2240" i="14" s="1"/>
  <c r="C2251" i="14"/>
  <c r="N2251" i="14" s="1"/>
  <c r="C2253" i="14"/>
  <c r="N2253" i="14" s="1"/>
  <c r="C2260" i="14"/>
  <c r="N2260" i="14" s="1"/>
  <c r="C2274" i="14"/>
  <c r="N2274" i="14" s="1"/>
  <c r="C2281" i="14"/>
  <c r="N2281" i="14" s="1"/>
  <c r="C2288" i="14"/>
  <c r="N2288" i="14" s="1"/>
  <c r="C2295" i="14"/>
  <c r="N2295" i="14" s="1"/>
  <c r="C2302" i="14"/>
  <c r="N2302" i="14" s="1"/>
  <c r="C2316" i="14"/>
  <c r="N2316" i="14" s="1"/>
  <c r="C2323" i="14"/>
  <c r="N2323" i="14" s="1"/>
  <c r="C2325" i="14"/>
  <c r="N2325" i="14" s="1"/>
  <c r="C2330" i="14"/>
  <c r="N2330" i="14" s="1"/>
  <c r="C2351" i="14"/>
  <c r="N2351" i="14" s="1"/>
  <c r="C2353" i="14"/>
  <c r="N2353" i="14" s="1"/>
  <c r="C2360" i="14"/>
  <c r="N2360" i="14" s="1"/>
  <c r="C2374" i="14"/>
  <c r="N2374" i="14" s="1"/>
  <c r="C2379" i="14"/>
  <c r="N2379" i="14" s="1"/>
  <c r="C2381" i="14"/>
  <c r="N2381" i="14" s="1"/>
  <c r="C2388" i="14"/>
  <c r="N2388" i="14" s="1"/>
  <c r="C2402" i="14"/>
  <c r="N2402" i="14" s="1"/>
  <c r="C2409" i="14"/>
  <c r="N2409" i="14" s="1"/>
  <c r="C2416" i="14"/>
  <c r="N2416" i="14" s="1"/>
  <c r="C2423" i="14"/>
  <c r="N2423" i="14" s="1"/>
  <c r="C2430" i="14"/>
  <c r="N2430" i="14" s="1"/>
  <c r="C2444" i="14"/>
  <c r="N2444" i="14" s="1"/>
  <c r="C2451" i="14"/>
  <c r="N2451" i="14" s="1"/>
  <c r="C2453" i="14"/>
  <c r="N2453" i="14" s="1"/>
  <c r="C2458" i="14"/>
  <c r="N2458" i="14" s="1"/>
  <c r="C2479" i="14"/>
  <c r="N2479" i="14" s="1"/>
  <c r="C2481" i="14"/>
  <c r="N2481" i="14" s="1"/>
  <c r="C2488" i="14"/>
  <c r="N2488" i="14" s="1"/>
  <c r="C2502" i="14"/>
  <c r="N2502" i="14" s="1"/>
  <c r="C2507" i="14"/>
  <c r="N2507" i="14" s="1"/>
  <c r="C2509" i="14"/>
  <c r="N2509" i="14" s="1"/>
  <c r="C2516" i="14"/>
  <c r="N2516" i="14" s="1"/>
  <c r="C2530" i="14"/>
  <c r="N2530" i="14" s="1"/>
  <c r="C2537" i="14"/>
  <c r="N2537" i="14" s="1"/>
  <c r="C2544" i="14"/>
  <c r="N2544" i="14" s="1"/>
  <c r="C2551" i="14"/>
  <c r="N2551" i="14" s="1"/>
  <c r="C2558" i="14"/>
  <c r="N2558" i="14" s="1"/>
  <c r="C2572" i="14"/>
  <c r="N2572" i="14" s="1"/>
  <c r="C2579" i="14"/>
  <c r="N2579" i="14" s="1"/>
  <c r="C2581" i="14"/>
  <c r="N2581" i="14" s="1"/>
  <c r="C2586" i="14"/>
  <c r="N2586" i="14" s="1"/>
  <c r="C2607" i="14"/>
  <c r="N2607" i="14" s="1"/>
  <c r="C2609" i="14"/>
  <c r="N2609" i="14" s="1"/>
  <c r="C2616" i="14"/>
  <c r="N2616" i="14" s="1"/>
  <c r="C2630" i="14"/>
  <c r="N2630" i="14" s="1"/>
  <c r="C2644" i="14"/>
  <c r="N2644" i="14" s="1"/>
  <c r="C2658" i="14"/>
  <c r="N2658" i="14" s="1"/>
  <c r="C2672" i="14"/>
  <c r="N2672" i="14" s="1"/>
  <c r="C2686" i="14"/>
  <c r="N2686" i="14" s="1"/>
  <c r="C2700" i="14"/>
  <c r="N2700" i="14" s="1"/>
  <c r="C2714" i="14"/>
  <c r="N2714" i="14" s="1"/>
  <c r="C2744" i="14"/>
  <c r="N2744" i="14" s="1"/>
  <c r="C2758" i="14"/>
  <c r="N2758" i="14" s="1"/>
  <c r="C2772" i="14"/>
  <c r="N2772" i="14" s="1"/>
  <c r="C2786" i="14"/>
  <c r="N2786" i="14" s="1"/>
  <c r="C2800" i="14"/>
  <c r="N2800" i="14" s="1"/>
  <c r="C2814" i="14"/>
  <c r="N2814" i="14" s="1"/>
  <c r="C2828" i="14"/>
  <c r="N2828" i="14" s="1"/>
  <c r="C2842" i="14"/>
  <c r="N2842" i="14" s="1"/>
  <c r="C2872" i="14"/>
  <c r="N2872" i="14" s="1"/>
  <c r="C2886" i="14"/>
  <c r="N2886" i="14" s="1"/>
  <c r="C2900" i="14"/>
  <c r="N2900" i="14" s="1"/>
  <c r="C2914" i="14"/>
  <c r="N2914" i="14" s="1"/>
  <c r="C2928" i="14"/>
  <c r="N2928" i="14" s="1"/>
  <c r="C2942" i="14"/>
  <c r="N2942" i="14" s="1"/>
  <c r="C2956" i="14"/>
  <c r="N2956" i="14" s="1"/>
  <c r="C2970" i="14"/>
  <c r="N2970" i="14" s="1"/>
  <c r="C3000" i="14"/>
  <c r="N3000" i="14" s="1"/>
  <c r="C3014" i="14"/>
  <c r="N3014" i="14" s="1"/>
  <c r="C3028" i="14"/>
  <c r="N3028" i="14" s="1"/>
  <c r="C3042" i="14"/>
  <c r="N3042" i="14" s="1"/>
  <c r="C3056" i="14"/>
  <c r="N3056" i="14" s="1"/>
  <c r="C3070" i="14"/>
  <c r="N3070" i="14" s="1"/>
  <c r="C3084" i="14"/>
  <c r="N3084" i="14" s="1"/>
  <c r="C3098" i="14"/>
  <c r="N3098" i="14" s="1"/>
  <c r="C3128" i="14"/>
  <c r="N3128" i="14" s="1"/>
  <c r="C3142" i="14"/>
  <c r="N3142" i="14" s="1"/>
  <c r="C3156" i="14"/>
  <c r="N3156" i="14" s="1"/>
  <c r="C3170" i="14"/>
  <c r="N3170" i="14" s="1"/>
  <c r="C3184" i="14"/>
  <c r="N3184" i="14" s="1"/>
  <c r="C3198" i="14"/>
  <c r="N3198" i="14" s="1"/>
  <c r="C3212" i="14"/>
  <c r="N3212" i="14" s="1"/>
  <c r="C3226" i="14"/>
  <c r="N3226" i="14" s="1"/>
  <c r="C3276" i="14"/>
  <c r="N3276" i="14" s="1"/>
  <c r="C3279" i="14"/>
  <c r="N3279" i="14" s="1"/>
  <c r="C3284" i="14"/>
  <c r="N3284" i="14" s="1"/>
  <c r="C3287" i="14"/>
  <c r="N3287" i="14" s="1"/>
  <c r="C3307" i="14"/>
  <c r="N3307" i="14" s="1"/>
  <c r="C3312" i="14"/>
  <c r="N3312" i="14" s="1"/>
  <c r="C3315" i="14"/>
  <c r="N3315" i="14" s="1"/>
  <c r="C3340" i="14"/>
  <c r="N3340" i="14" s="1"/>
  <c r="C3343" i="14"/>
  <c r="N3343" i="14" s="1"/>
  <c r="C3350" i="14"/>
  <c r="N3350" i="14" s="1"/>
  <c r="C3355" i="14"/>
  <c r="N3355" i="14" s="1"/>
  <c r="C3357" i="14"/>
  <c r="N3357" i="14" s="1"/>
  <c r="C3364" i="14"/>
  <c r="N3364" i="14" s="1"/>
  <c r="C3378" i="14"/>
  <c r="N3378" i="14" s="1"/>
  <c r="C3385" i="14"/>
  <c r="N3385" i="14" s="1"/>
  <c r="C3387" i="14"/>
  <c r="N3387" i="14" s="1"/>
  <c r="C3401" i="14"/>
  <c r="N3401" i="14" s="1"/>
  <c r="C3403" i="14"/>
  <c r="N3403" i="14" s="1"/>
  <c r="C3417" i="14"/>
  <c r="N3417" i="14" s="1"/>
  <c r="C3419" i="14"/>
  <c r="N3419" i="14" s="1"/>
  <c r="C3433" i="14"/>
  <c r="N3433" i="14" s="1"/>
  <c r="C3435" i="14"/>
  <c r="N3435" i="14" s="1"/>
  <c r="C3449" i="14"/>
  <c r="N3449" i="14" s="1"/>
  <c r="C3451" i="14"/>
  <c r="N3451" i="14" s="1"/>
  <c r="C3465" i="14"/>
  <c r="N3465" i="14" s="1"/>
  <c r="C3467" i="14"/>
  <c r="N3467" i="14" s="1"/>
  <c r="C3481" i="14"/>
  <c r="N3481" i="14" s="1"/>
  <c r="C3483" i="14"/>
  <c r="N3483" i="14" s="1"/>
  <c r="C3497" i="14"/>
  <c r="N3497" i="14" s="1"/>
  <c r="C3499" i="14"/>
  <c r="N3499" i="14" s="1"/>
  <c r="C3513" i="14"/>
  <c r="N3513" i="14" s="1"/>
  <c r="C3515" i="14"/>
  <c r="N3515" i="14" s="1"/>
  <c r="C3529" i="14"/>
  <c r="N3529" i="14" s="1"/>
  <c r="C3531" i="14"/>
  <c r="N3531" i="14" s="1"/>
  <c r="C3545" i="14"/>
  <c r="N3545" i="14" s="1"/>
  <c r="C3547" i="14"/>
  <c r="N3547" i="14" s="1"/>
  <c r="C3561" i="14"/>
  <c r="N3561" i="14" s="1"/>
  <c r="C3563" i="14"/>
  <c r="N3563" i="14" s="1"/>
  <c r="C3577" i="14"/>
  <c r="N3577" i="14" s="1"/>
  <c r="C3579" i="14"/>
  <c r="N3579" i="14" s="1"/>
  <c r="C3593" i="14"/>
  <c r="N3593" i="14" s="1"/>
  <c r="C3595" i="14"/>
  <c r="N3595" i="14" s="1"/>
  <c r="C3609" i="14"/>
  <c r="N3609" i="14" s="1"/>
  <c r="C3611" i="14"/>
  <c r="N3611" i="14" s="1"/>
  <c r="C3625" i="14"/>
  <c r="N3625" i="14" s="1"/>
  <c r="C3627" i="14"/>
  <c r="N3627" i="14" s="1"/>
  <c r="C3641" i="14"/>
  <c r="N3641" i="14" s="1"/>
  <c r="C3643" i="14"/>
  <c r="N3643" i="14" s="1"/>
  <c r="C3657" i="14"/>
  <c r="N3657" i="14" s="1"/>
  <c r="C3659" i="14"/>
  <c r="N3659" i="14" s="1"/>
  <c r="C3673" i="14"/>
  <c r="N3673" i="14" s="1"/>
  <c r="C3675" i="14"/>
  <c r="N3675" i="14" s="1"/>
  <c r="C3689" i="14"/>
  <c r="N3689" i="14" s="1"/>
  <c r="C3691" i="14"/>
  <c r="N3691" i="14" s="1"/>
  <c r="C3705" i="14"/>
  <c r="N3705" i="14" s="1"/>
  <c r="C3707" i="14"/>
  <c r="N3707" i="14" s="1"/>
  <c r="C3721" i="14"/>
  <c r="N3721" i="14" s="1"/>
  <c r="C3723" i="14"/>
  <c r="N3723" i="14" s="1"/>
  <c r="C3737" i="14"/>
  <c r="N3737" i="14" s="1"/>
  <c r="C3739" i="14"/>
  <c r="N3739" i="14" s="1"/>
  <c r="C3753" i="14"/>
  <c r="N3753" i="14" s="1"/>
  <c r="C3755" i="14"/>
  <c r="N3755" i="14" s="1"/>
  <c r="C3769" i="14"/>
  <c r="N3769" i="14" s="1"/>
  <c r="C3771" i="14"/>
  <c r="N3771" i="14" s="1"/>
  <c r="C3785" i="14"/>
  <c r="N3785" i="14" s="1"/>
  <c r="C3787" i="14"/>
  <c r="N3787" i="14" s="1"/>
  <c r="C3801" i="14"/>
  <c r="N3801" i="14" s="1"/>
  <c r="C3803" i="14"/>
  <c r="N3803" i="14" s="1"/>
  <c r="C3817" i="14"/>
  <c r="N3817" i="14" s="1"/>
  <c r="C3819" i="14"/>
  <c r="N3819" i="14" s="1"/>
  <c r="C3833" i="14"/>
  <c r="N3833" i="14" s="1"/>
  <c r="C3835" i="14"/>
  <c r="N3835" i="14" s="1"/>
  <c r="C3849" i="14"/>
  <c r="N3849" i="14" s="1"/>
  <c r="C3851" i="14"/>
  <c r="N3851" i="14" s="1"/>
  <c r="C3865" i="14"/>
  <c r="N3865" i="14" s="1"/>
  <c r="C3867" i="14"/>
  <c r="N3867" i="14" s="1"/>
  <c r="C3881" i="14"/>
  <c r="N3881" i="14" s="1"/>
  <c r="C3883" i="14"/>
  <c r="N3883" i="14" s="1"/>
  <c r="C3897" i="14"/>
  <c r="N3897" i="14" s="1"/>
  <c r="C3899" i="14"/>
  <c r="N3899" i="14" s="1"/>
  <c r="C3913" i="14"/>
  <c r="N3913" i="14" s="1"/>
  <c r="C3915" i="14"/>
  <c r="N3915" i="14" s="1"/>
  <c r="C3929" i="14"/>
  <c r="N3929" i="14" s="1"/>
  <c r="C3931" i="14"/>
  <c r="N3931" i="14" s="1"/>
  <c r="C3945" i="14"/>
  <c r="N3945" i="14" s="1"/>
  <c r="C3947" i="14"/>
  <c r="N3947" i="14" s="1"/>
  <c r="C3961" i="14"/>
  <c r="N3961" i="14" s="1"/>
  <c r="C3963" i="14"/>
  <c r="N3963" i="14" s="1"/>
  <c r="C3977" i="14"/>
  <c r="N3977" i="14" s="1"/>
  <c r="C3979" i="14"/>
  <c r="N3979" i="14" s="1"/>
  <c r="C3993" i="14"/>
  <c r="N3993" i="14" s="1"/>
  <c r="C3995" i="14"/>
  <c r="N3995" i="14" s="1"/>
  <c r="C4518" i="14"/>
  <c r="N4518" i="14" s="1"/>
  <c r="C4520" i="14"/>
  <c r="N4520" i="14" s="1"/>
  <c r="C4570" i="14"/>
  <c r="N4570" i="14" s="1"/>
  <c r="C4572" i="14"/>
  <c r="N4572" i="14" s="1"/>
  <c r="C4594" i="14"/>
  <c r="N4594" i="14" s="1"/>
  <c r="C4596" i="14"/>
  <c r="N4596" i="14" s="1"/>
  <c r="C4618" i="14"/>
  <c r="N4618" i="14" s="1"/>
  <c r="C4620" i="14"/>
  <c r="N4620" i="14" s="1"/>
  <c r="C4646" i="14"/>
  <c r="N4646" i="14" s="1"/>
  <c r="C4648" i="14"/>
  <c r="N4648" i="14" s="1"/>
  <c r="C4698" i="14"/>
  <c r="N4698" i="14" s="1"/>
  <c r="C4700" i="14"/>
  <c r="N4700" i="14" s="1"/>
  <c r="C4722" i="14"/>
  <c r="N4722" i="14" s="1"/>
  <c r="C4724" i="14"/>
  <c r="N4724" i="14" s="1"/>
  <c r="C4746" i="14"/>
  <c r="N4746" i="14" s="1"/>
  <c r="C4748" i="14"/>
  <c r="N4748" i="14" s="1"/>
  <c r="C4774" i="14"/>
  <c r="N4774" i="14" s="1"/>
  <c r="C4776" i="14"/>
  <c r="N4776" i="14" s="1"/>
  <c r="C4914" i="14"/>
  <c r="N4914" i="14" s="1"/>
  <c r="C4936" i="14"/>
  <c r="N4936" i="14" s="1"/>
  <c r="C4938" i="14"/>
  <c r="N4938" i="14" s="1"/>
  <c r="C4978" i="14"/>
  <c r="N4978" i="14" s="1"/>
  <c r="C5000" i="14"/>
  <c r="N5000" i="14" s="1"/>
  <c r="C5002" i="14"/>
  <c r="N5002" i="14" s="1"/>
  <c r="C5042" i="14"/>
  <c r="N5042" i="14" s="1"/>
  <c r="C5064" i="14"/>
  <c r="N5064" i="14" s="1"/>
  <c r="C5066" i="14"/>
  <c r="N5066" i="14" s="1"/>
  <c r="C5106" i="14"/>
  <c r="N5106" i="14" s="1"/>
  <c r="C5128" i="14"/>
  <c r="N5128" i="14" s="1"/>
  <c r="C5130" i="14"/>
  <c r="N5130" i="14" s="1"/>
  <c r="C5170" i="14"/>
  <c r="N5170" i="14" s="1"/>
  <c r="C5183" i="14"/>
  <c r="N5183" i="14" s="1"/>
  <c r="C5192" i="14"/>
  <c r="N5192" i="14" s="1"/>
  <c r="C5194" i="14"/>
  <c r="N5194" i="14" s="1"/>
  <c r="C5203" i="14"/>
  <c r="N5203" i="14" s="1"/>
  <c r="C5225" i="14"/>
  <c r="N5225" i="14" s="1"/>
  <c r="C5227" i="14"/>
  <c r="N5227" i="14" s="1"/>
  <c r="C5234" i="14"/>
  <c r="N5234" i="14" s="1"/>
  <c r="C5247" i="14"/>
  <c r="N5247" i="14" s="1"/>
  <c r="C5256" i="14"/>
  <c r="N5256" i="14" s="1"/>
  <c r="C5258" i="14"/>
  <c r="N5258" i="14" s="1"/>
  <c r="C5267" i="14"/>
  <c r="N5267" i="14" s="1"/>
  <c r="C5289" i="14"/>
  <c r="N5289" i="14" s="1"/>
  <c r="C5291" i="14"/>
  <c r="N5291" i="14" s="1"/>
  <c r="C5298" i="14"/>
  <c r="N5298" i="14" s="1"/>
  <c r="C5311" i="14"/>
  <c r="N5311" i="14" s="1"/>
  <c r="C5320" i="14"/>
  <c r="N5320" i="14" s="1"/>
  <c r="C5322" i="14"/>
  <c r="N5322" i="14" s="1"/>
  <c r="C5331" i="14"/>
  <c r="N5331" i="14" s="1"/>
  <c r="C5340" i="14"/>
  <c r="N5340" i="14" s="1"/>
  <c r="C5351" i="14"/>
  <c r="N5351" i="14" s="1"/>
  <c r="C5353" i="14"/>
  <c r="N5353" i="14" s="1"/>
  <c r="C5360" i="14"/>
  <c r="N5360" i="14" s="1"/>
  <c r="C5367" i="14"/>
  <c r="N5367" i="14" s="1"/>
  <c r="C5369" i="14"/>
  <c r="N5369" i="14" s="1"/>
  <c r="C5376" i="14"/>
  <c r="N5376" i="14" s="1"/>
  <c r="C5378" i="14"/>
  <c r="N5378" i="14" s="1"/>
  <c r="C5387" i="14"/>
  <c r="N5387" i="14" s="1"/>
  <c r="C5396" i="14"/>
  <c r="N5396" i="14" s="1"/>
  <c r="C5416" i="14"/>
  <c r="N5416" i="14" s="1"/>
  <c r="C5432" i="14"/>
  <c r="N5432" i="14" s="1"/>
  <c r="C5452" i="14"/>
  <c r="N5452" i="14" s="1"/>
  <c r="C5468" i="14"/>
  <c r="N5468" i="14" s="1"/>
  <c r="C5488" i="14"/>
  <c r="N5488" i="14" s="1"/>
  <c r="C5504" i="14"/>
  <c r="N5504" i="14" s="1"/>
  <c r="C5506" i="14"/>
  <c r="N5506" i="14" s="1"/>
  <c r="C5524" i="14"/>
  <c r="N5524" i="14" s="1"/>
  <c r="C5544" i="14"/>
  <c r="N5544" i="14" s="1"/>
  <c r="C5560" i="14"/>
  <c r="N5560" i="14" s="1"/>
  <c r="C5562" i="14"/>
  <c r="N5562" i="14" s="1"/>
  <c r="C5578" i="14"/>
  <c r="N5578" i="14" s="1"/>
  <c r="C5580" i="14"/>
  <c r="N5580" i="14" s="1"/>
  <c r="C5598" i="14"/>
  <c r="N5598" i="14" s="1"/>
  <c r="C5614" i="14"/>
  <c r="N5614" i="14" s="1"/>
  <c r="C5630" i="14"/>
  <c r="N5630" i="14" s="1"/>
  <c r="C5650" i="14"/>
  <c r="N5650" i="14" s="1"/>
  <c r="C5666" i="14"/>
  <c r="N5666" i="14" s="1"/>
  <c r="C5682" i="14"/>
  <c r="N5682" i="14" s="1"/>
  <c r="C5696" i="14"/>
  <c r="N5696" i="14" s="1"/>
  <c r="C5710" i="14"/>
  <c r="N5710" i="14" s="1"/>
  <c r="C5769" i="14"/>
  <c r="N5769" i="14" s="1"/>
  <c r="C5771" i="14"/>
  <c r="N5771" i="14" s="1"/>
  <c r="C5809" i="14"/>
  <c r="N5809" i="14" s="1"/>
  <c r="C5818" i="14"/>
  <c r="N5818" i="14" s="1"/>
  <c r="C5825" i="14"/>
  <c r="N5825" i="14" s="1"/>
  <c r="C5827" i="14"/>
  <c r="N5827" i="14" s="1"/>
  <c r="C5873" i="14"/>
  <c r="N5873" i="14" s="1"/>
  <c r="C5875" i="14"/>
  <c r="N5875" i="14" s="1"/>
  <c r="C2268" i="14"/>
  <c r="N2268" i="14" s="1"/>
  <c r="C2271" i="14"/>
  <c r="N2271" i="14" s="1"/>
  <c r="C2276" i="14"/>
  <c r="N2276" i="14" s="1"/>
  <c r="C2279" i="14"/>
  <c r="N2279" i="14" s="1"/>
  <c r="C2299" i="14"/>
  <c r="N2299" i="14" s="1"/>
  <c r="C2304" i="14"/>
  <c r="N2304" i="14" s="1"/>
  <c r="C2307" i="14"/>
  <c r="N2307" i="14" s="1"/>
  <c r="C2332" i="14"/>
  <c r="N2332" i="14" s="1"/>
  <c r="C2335" i="14"/>
  <c r="N2335" i="14" s="1"/>
  <c r="C2340" i="14"/>
  <c r="N2340" i="14" s="1"/>
  <c r="C2343" i="14"/>
  <c r="N2343" i="14" s="1"/>
  <c r="C2363" i="14"/>
  <c r="N2363" i="14" s="1"/>
  <c r="C2368" i="14"/>
  <c r="N2368" i="14" s="1"/>
  <c r="C2371" i="14"/>
  <c r="N2371" i="14" s="1"/>
  <c r="C2396" i="14"/>
  <c r="N2396" i="14" s="1"/>
  <c r="C2399" i="14"/>
  <c r="N2399" i="14" s="1"/>
  <c r="C2404" i="14"/>
  <c r="N2404" i="14" s="1"/>
  <c r="C2407" i="14"/>
  <c r="N2407" i="14" s="1"/>
  <c r="C2427" i="14"/>
  <c r="N2427" i="14" s="1"/>
  <c r="C2432" i="14"/>
  <c r="N2432" i="14" s="1"/>
  <c r="C2435" i="14"/>
  <c r="N2435" i="14" s="1"/>
  <c r="C2460" i="14"/>
  <c r="N2460" i="14" s="1"/>
  <c r="C2463" i="14"/>
  <c r="N2463" i="14" s="1"/>
  <c r="C2468" i="14"/>
  <c r="N2468" i="14" s="1"/>
  <c r="C2471" i="14"/>
  <c r="N2471" i="14" s="1"/>
  <c r="C2491" i="14"/>
  <c r="N2491" i="14" s="1"/>
  <c r="C2496" i="14"/>
  <c r="N2496" i="14" s="1"/>
  <c r="C2499" i="14"/>
  <c r="N2499" i="14" s="1"/>
  <c r="C2524" i="14"/>
  <c r="N2524" i="14" s="1"/>
  <c r="C2527" i="14"/>
  <c r="N2527" i="14" s="1"/>
  <c r="C2532" i="14"/>
  <c r="N2532" i="14" s="1"/>
  <c r="C2535" i="14"/>
  <c r="N2535" i="14" s="1"/>
  <c r="C2555" i="14"/>
  <c r="N2555" i="14" s="1"/>
  <c r="C2560" i="14"/>
  <c r="N2560" i="14" s="1"/>
  <c r="C2563" i="14"/>
  <c r="N2563" i="14" s="1"/>
  <c r="C2588" i="14"/>
  <c r="N2588" i="14" s="1"/>
  <c r="C2591" i="14"/>
  <c r="N2591" i="14" s="1"/>
  <c r="C2596" i="14"/>
  <c r="N2596" i="14" s="1"/>
  <c r="C2599" i="14"/>
  <c r="N2599" i="14" s="1"/>
  <c r="C2619" i="14"/>
  <c r="N2619" i="14" s="1"/>
  <c r="C2624" i="14"/>
  <c r="N2624" i="14" s="1"/>
  <c r="C2627" i="14"/>
  <c r="N2627" i="14" s="1"/>
  <c r="C2652" i="14"/>
  <c r="N2652" i="14" s="1"/>
  <c r="C2655" i="14"/>
  <c r="N2655" i="14" s="1"/>
  <c r="C2660" i="14"/>
  <c r="N2660" i="14" s="1"/>
  <c r="C2663" i="14"/>
  <c r="N2663" i="14" s="1"/>
  <c r="C2683" i="14"/>
  <c r="N2683" i="14" s="1"/>
  <c r="C2688" i="14"/>
  <c r="N2688" i="14" s="1"/>
  <c r="C2691" i="14"/>
  <c r="N2691" i="14" s="1"/>
  <c r="C2716" i="14"/>
  <c r="N2716" i="14" s="1"/>
  <c r="C2719" i="14"/>
  <c r="N2719" i="14" s="1"/>
  <c r="C2724" i="14"/>
  <c r="N2724" i="14" s="1"/>
  <c r="C2727" i="14"/>
  <c r="N2727" i="14" s="1"/>
  <c r="C2747" i="14"/>
  <c r="N2747" i="14" s="1"/>
  <c r="C2752" i="14"/>
  <c r="N2752" i="14" s="1"/>
  <c r="C2755" i="14"/>
  <c r="N2755" i="14" s="1"/>
  <c r="C2780" i="14"/>
  <c r="N2780" i="14" s="1"/>
  <c r="C2783" i="14"/>
  <c r="N2783" i="14" s="1"/>
  <c r="C2788" i="14"/>
  <c r="N2788" i="14" s="1"/>
  <c r="C2791" i="14"/>
  <c r="N2791" i="14" s="1"/>
  <c r="C2811" i="14"/>
  <c r="N2811" i="14" s="1"/>
  <c r="C2816" i="14"/>
  <c r="N2816" i="14" s="1"/>
  <c r="C2819" i="14"/>
  <c r="N2819" i="14" s="1"/>
  <c r="C2844" i="14"/>
  <c r="N2844" i="14" s="1"/>
  <c r="C2847" i="14"/>
  <c r="N2847" i="14" s="1"/>
  <c r="C2852" i="14"/>
  <c r="N2852" i="14" s="1"/>
  <c r="C2855" i="14"/>
  <c r="N2855" i="14" s="1"/>
  <c r="C2875" i="14"/>
  <c r="N2875" i="14" s="1"/>
  <c r="C2880" i="14"/>
  <c r="N2880" i="14" s="1"/>
  <c r="C2883" i="14"/>
  <c r="N2883" i="14" s="1"/>
  <c r="C2908" i="14"/>
  <c r="N2908" i="14" s="1"/>
  <c r="C2911" i="14"/>
  <c r="N2911" i="14" s="1"/>
  <c r="C2916" i="14"/>
  <c r="N2916" i="14" s="1"/>
  <c r="C2919" i="14"/>
  <c r="N2919" i="14" s="1"/>
  <c r="C2939" i="14"/>
  <c r="N2939" i="14" s="1"/>
  <c r="C2944" i="14"/>
  <c r="N2944" i="14" s="1"/>
  <c r="C2947" i="14"/>
  <c r="N2947" i="14" s="1"/>
  <c r="C2972" i="14"/>
  <c r="N2972" i="14" s="1"/>
  <c r="C2975" i="14"/>
  <c r="N2975" i="14" s="1"/>
  <c r="C2980" i="14"/>
  <c r="N2980" i="14" s="1"/>
  <c r="C2983" i="14"/>
  <c r="N2983" i="14" s="1"/>
  <c r="C3003" i="14"/>
  <c r="N3003" i="14" s="1"/>
  <c r="C3008" i="14"/>
  <c r="N3008" i="14" s="1"/>
  <c r="C3011" i="14"/>
  <c r="N3011" i="14" s="1"/>
  <c r="C3036" i="14"/>
  <c r="N3036" i="14" s="1"/>
  <c r="C3039" i="14"/>
  <c r="N3039" i="14" s="1"/>
  <c r="C3044" i="14"/>
  <c r="N3044" i="14" s="1"/>
  <c r="C3047" i="14"/>
  <c r="N3047" i="14" s="1"/>
  <c r="C3067" i="14"/>
  <c r="N3067" i="14" s="1"/>
  <c r="C3072" i="14"/>
  <c r="N3072" i="14" s="1"/>
  <c r="C3075" i="14"/>
  <c r="N3075" i="14" s="1"/>
  <c r="C3100" i="14"/>
  <c r="N3100" i="14" s="1"/>
  <c r="C3103" i="14"/>
  <c r="N3103" i="14" s="1"/>
  <c r="C3108" i="14"/>
  <c r="N3108" i="14" s="1"/>
  <c r="C3111" i="14"/>
  <c r="N3111" i="14" s="1"/>
  <c r="C3131" i="14"/>
  <c r="N3131" i="14" s="1"/>
  <c r="C3136" i="14"/>
  <c r="N3136" i="14" s="1"/>
  <c r="C3139" i="14"/>
  <c r="N3139" i="14" s="1"/>
  <c r="C3164" i="14"/>
  <c r="N3164" i="14" s="1"/>
  <c r="C3167" i="14"/>
  <c r="N3167" i="14" s="1"/>
  <c r="C3172" i="14"/>
  <c r="N3172" i="14" s="1"/>
  <c r="C3175" i="14"/>
  <c r="N3175" i="14" s="1"/>
  <c r="C3195" i="14"/>
  <c r="N3195" i="14" s="1"/>
  <c r="C3200" i="14"/>
  <c r="N3200" i="14" s="1"/>
  <c r="C3203" i="14"/>
  <c r="N3203" i="14" s="1"/>
  <c r="C3228" i="14"/>
  <c r="N3228" i="14" s="1"/>
  <c r="C3231" i="14"/>
  <c r="N3231" i="14" s="1"/>
  <c r="C3236" i="14"/>
  <c r="N3236" i="14" s="1"/>
  <c r="C3239" i="14"/>
  <c r="N3239" i="14" s="1"/>
  <c r="C3253" i="14"/>
  <c r="N3253" i="14" s="1"/>
  <c r="C3256" i="14"/>
  <c r="N3256" i="14" s="1"/>
  <c r="C3259" i="14"/>
  <c r="N3259" i="14" s="1"/>
  <c r="C3262" i="14"/>
  <c r="N3262" i="14" s="1"/>
  <c r="C3264" i="14"/>
  <c r="N3264" i="14" s="1"/>
  <c r="C3267" i="14"/>
  <c r="N3267" i="14" s="1"/>
  <c r="C3270" i="14"/>
  <c r="N3270" i="14" s="1"/>
  <c r="C3273" i="14"/>
  <c r="N3273" i="14" s="1"/>
  <c r="C3281" i="14"/>
  <c r="N3281" i="14" s="1"/>
  <c r="C3290" i="14"/>
  <c r="N3290" i="14" s="1"/>
  <c r="C3292" i="14"/>
  <c r="N3292" i="14" s="1"/>
  <c r="C3295" i="14"/>
  <c r="N3295" i="14" s="1"/>
  <c r="C3298" i="14"/>
  <c r="N3298" i="14" s="1"/>
  <c r="C3300" i="14"/>
  <c r="N3300" i="14" s="1"/>
  <c r="C3303" i="14"/>
  <c r="N3303" i="14" s="1"/>
  <c r="C3309" i="14"/>
  <c r="N3309" i="14" s="1"/>
  <c r="C3317" i="14"/>
  <c r="N3317" i="14" s="1"/>
  <c r="C3320" i="14"/>
  <c r="N3320" i="14" s="1"/>
  <c r="C3323" i="14"/>
  <c r="N3323" i="14" s="1"/>
  <c r="C3326" i="14"/>
  <c r="N3326" i="14" s="1"/>
  <c r="C3328" i="14"/>
  <c r="N3328" i="14" s="1"/>
  <c r="C3331" i="14"/>
  <c r="N3331" i="14" s="1"/>
  <c r="C3334" i="14"/>
  <c r="N3334" i="14" s="1"/>
  <c r="C3337" i="14"/>
  <c r="N3337" i="14" s="1"/>
  <c r="C3359" i="14"/>
  <c r="N3359" i="14" s="1"/>
  <c r="C3361" i="14"/>
  <c r="N3361" i="14" s="1"/>
  <c r="C3368" i="14"/>
  <c r="N3368" i="14" s="1"/>
  <c r="C3382" i="14"/>
  <c r="N3382" i="14" s="1"/>
  <c r="C3398" i="14"/>
  <c r="N3398" i="14" s="1"/>
  <c r="C3414" i="14"/>
  <c r="N3414" i="14" s="1"/>
  <c r="C3430" i="14"/>
  <c r="N3430" i="14" s="1"/>
  <c r="C3446" i="14"/>
  <c r="N3446" i="14" s="1"/>
  <c r="C3462" i="14"/>
  <c r="N3462" i="14" s="1"/>
  <c r="C3478" i="14"/>
  <c r="N3478" i="14" s="1"/>
  <c r="C3494" i="14"/>
  <c r="N3494" i="14" s="1"/>
  <c r="C3510" i="14"/>
  <c r="N3510" i="14" s="1"/>
  <c r="C3526" i="14"/>
  <c r="N3526" i="14" s="1"/>
  <c r="C3542" i="14"/>
  <c r="N3542" i="14" s="1"/>
  <c r="C3558" i="14"/>
  <c r="N3558" i="14" s="1"/>
  <c r="C3574" i="14"/>
  <c r="N3574" i="14" s="1"/>
  <c r="C3590" i="14"/>
  <c r="N3590" i="14" s="1"/>
  <c r="C3606" i="14"/>
  <c r="N3606" i="14" s="1"/>
  <c r="C3622" i="14"/>
  <c r="N3622" i="14" s="1"/>
  <c r="C3638" i="14"/>
  <c r="N3638" i="14" s="1"/>
  <c r="C3654" i="14"/>
  <c r="N3654" i="14" s="1"/>
  <c r="C3670" i="14"/>
  <c r="N3670" i="14" s="1"/>
  <c r="C3686" i="14"/>
  <c r="N3686" i="14" s="1"/>
  <c r="C3702" i="14"/>
  <c r="N3702" i="14" s="1"/>
  <c r="C3718" i="14"/>
  <c r="N3718" i="14" s="1"/>
  <c r="C3734" i="14"/>
  <c r="N3734" i="14" s="1"/>
  <c r="C3750" i="14"/>
  <c r="N3750" i="14" s="1"/>
  <c r="C3766" i="14"/>
  <c r="N3766" i="14" s="1"/>
  <c r="C3782" i="14"/>
  <c r="N3782" i="14" s="1"/>
  <c r="C3798" i="14"/>
  <c r="N3798" i="14" s="1"/>
  <c r="C3814" i="14"/>
  <c r="N3814" i="14" s="1"/>
  <c r="C3830" i="14"/>
  <c r="N3830" i="14" s="1"/>
  <c r="C3846" i="14"/>
  <c r="N3846" i="14" s="1"/>
  <c r="C3862" i="14"/>
  <c r="N3862" i="14" s="1"/>
  <c r="C3878" i="14"/>
  <c r="N3878" i="14" s="1"/>
  <c r="C3894" i="14"/>
  <c r="N3894" i="14" s="1"/>
  <c r="C3910" i="14"/>
  <c r="N3910" i="14" s="1"/>
  <c r="C3926" i="14"/>
  <c r="N3926" i="14" s="1"/>
  <c r="C3942" i="14"/>
  <c r="N3942" i="14" s="1"/>
  <c r="C3958" i="14"/>
  <c r="N3958" i="14" s="1"/>
  <c r="C3974" i="14"/>
  <c r="N3974" i="14" s="1"/>
  <c r="C3990" i="14"/>
  <c r="N3990" i="14" s="1"/>
  <c r="C4513" i="14"/>
  <c r="N4513" i="14" s="1"/>
  <c r="C4539" i="14"/>
  <c r="N4539" i="14" s="1"/>
  <c r="C4541" i="14"/>
  <c r="N4541" i="14" s="1"/>
  <c r="C4563" i="14"/>
  <c r="N4563" i="14" s="1"/>
  <c r="C4565" i="14"/>
  <c r="N4565" i="14" s="1"/>
  <c r="C4587" i="14"/>
  <c r="N4587" i="14" s="1"/>
  <c r="C4589" i="14"/>
  <c r="N4589" i="14" s="1"/>
  <c r="C4615" i="14"/>
  <c r="N4615" i="14" s="1"/>
  <c r="C4641" i="14"/>
  <c r="N4641" i="14" s="1"/>
  <c r="C4667" i="14"/>
  <c r="N4667" i="14" s="1"/>
  <c r="C4669" i="14"/>
  <c r="N4669" i="14" s="1"/>
  <c r="C4691" i="14"/>
  <c r="N4691" i="14" s="1"/>
  <c r="C4693" i="14"/>
  <c r="N4693" i="14" s="1"/>
  <c r="C4715" i="14"/>
  <c r="N4715" i="14" s="1"/>
  <c r="C4717" i="14"/>
  <c r="N4717" i="14" s="1"/>
  <c r="C4743" i="14"/>
  <c r="N4743" i="14" s="1"/>
  <c r="C4769" i="14"/>
  <c r="N4769" i="14" s="1"/>
  <c r="C4795" i="14"/>
  <c r="N4795" i="14" s="1"/>
  <c r="C4797" i="14"/>
  <c r="N4797" i="14" s="1"/>
  <c r="C4819" i="14"/>
  <c r="N4819" i="14" s="1"/>
  <c r="C4821" i="14"/>
  <c r="N4821" i="14" s="1"/>
  <c r="C4823" i="14"/>
  <c r="N4823" i="14" s="1"/>
  <c r="C4837" i="14"/>
  <c r="N4837" i="14" s="1"/>
  <c r="C4839" i="14"/>
  <c r="N4839" i="14" s="1"/>
  <c r="C4853" i="14"/>
  <c r="N4853" i="14" s="1"/>
  <c r="C4855" i="14"/>
  <c r="N4855" i="14" s="1"/>
  <c r="C4869" i="14"/>
  <c r="N4869" i="14" s="1"/>
  <c r="C4871" i="14"/>
  <c r="N4871" i="14" s="1"/>
  <c r="C4889" i="14"/>
  <c r="N4889" i="14" s="1"/>
  <c r="C4891" i="14"/>
  <c r="N4891" i="14" s="1"/>
  <c r="C4911" i="14"/>
  <c r="N4911" i="14" s="1"/>
  <c r="C4931" i="14"/>
  <c r="N4931" i="14" s="1"/>
  <c r="C4953" i="14"/>
  <c r="N4953" i="14" s="1"/>
  <c r="C4955" i="14"/>
  <c r="N4955" i="14" s="1"/>
  <c r="C4975" i="14"/>
  <c r="N4975" i="14" s="1"/>
  <c r="C4995" i="14"/>
  <c r="N4995" i="14" s="1"/>
  <c r="C5017" i="14"/>
  <c r="N5017" i="14" s="1"/>
  <c r="C5019" i="14"/>
  <c r="N5019" i="14" s="1"/>
  <c r="C5039" i="14"/>
  <c r="N5039" i="14" s="1"/>
  <c r="C5059" i="14"/>
  <c r="N5059" i="14" s="1"/>
  <c r="C5081" i="14"/>
  <c r="N5081" i="14" s="1"/>
  <c r="C5083" i="14"/>
  <c r="N5083" i="14" s="1"/>
  <c r="C5103" i="14"/>
  <c r="N5103" i="14" s="1"/>
  <c r="C5123" i="14"/>
  <c r="N5123" i="14" s="1"/>
  <c r="C5145" i="14"/>
  <c r="N5145" i="14" s="1"/>
  <c r="C5147" i="14"/>
  <c r="N5147" i="14" s="1"/>
  <c r="C5167" i="14"/>
  <c r="N5167" i="14" s="1"/>
  <c r="C2612" i="14"/>
  <c r="N2612" i="14" s="1"/>
  <c r="C2615" i="14"/>
  <c r="N2615" i="14" s="1"/>
  <c r="C2635" i="14"/>
  <c r="N2635" i="14" s="1"/>
  <c r="C2640" i="14"/>
  <c r="N2640" i="14" s="1"/>
  <c r="C2643" i="14"/>
  <c r="N2643" i="14" s="1"/>
  <c r="C2668" i="14"/>
  <c r="N2668" i="14" s="1"/>
  <c r="C2671" i="14"/>
  <c r="N2671" i="14" s="1"/>
  <c r="C2676" i="14"/>
  <c r="N2676" i="14" s="1"/>
  <c r="C2679" i="14"/>
  <c r="N2679" i="14" s="1"/>
  <c r="C2699" i="14"/>
  <c r="N2699" i="14" s="1"/>
  <c r="C2704" i="14"/>
  <c r="N2704" i="14" s="1"/>
  <c r="C2707" i="14"/>
  <c r="N2707" i="14" s="1"/>
  <c r="C2732" i="14"/>
  <c r="N2732" i="14" s="1"/>
  <c r="C2735" i="14"/>
  <c r="N2735" i="14" s="1"/>
  <c r="C2740" i="14"/>
  <c r="N2740" i="14" s="1"/>
  <c r="C2743" i="14"/>
  <c r="N2743" i="14" s="1"/>
  <c r="C2763" i="14"/>
  <c r="N2763" i="14" s="1"/>
  <c r="C2768" i="14"/>
  <c r="N2768" i="14" s="1"/>
  <c r="C2771" i="14"/>
  <c r="N2771" i="14" s="1"/>
  <c r="C2796" i="14"/>
  <c r="N2796" i="14" s="1"/>
  <c r="C2799" i="14"/>
  <c r="N2799" i="14" s="1"/>
  <c r="C2804" i="14"/>
  <c r="N2804" i="14" s="1"/>
  <c r="C2807" i="14"/>
  <c r="N2807" i="14" s="1"/>
  <c r="C2827" i="14"/>
  <c r="N2827" i="14" s="1"/>
  <c r="C2832" i="14"/>
  <c r="N2832" i="14" s="1"/>
  <c r="C2835" i="14"/>
  <c r="N2835" i="14" s="1"/>
  <c r="C2860" i="14"/>
  <c r="N2860" i="14" s="1"/>
  <c r="C2863" i="14"/>
  <c r="N2863" i="14" s="1"/>
  <c r="C2868" i="14"/>
  <c r="N2868" i="14" s="1"/>
  <c r="C2871" i="14"/>
  <c r="N2871" i="14" s="1"/>
  <c r="C2891" i="14"/>
  <c r="N2891" i="14" s="1"/>
  <c r="C2896" i="14"/>
  <c r="N2896" i="14" s="1"/>
  <c r="C2899" i="14"/>
  <c r="N2899" i="14" s="1"/>
  <c r="C2924" i="14"/>
  <c r="N2924" i="14" s="1"/>
  <c r="C2927" i="14"/>
  <c r="N2927" i="14" s="1"/>
  <c r="C2932" i="14"/>
  <c r="N2932" i="14" s="1"/>
  <c r="C2935" i="14"/>
  <c r="N2935" i="14" s="1"/>
  <c r="C2955" i="14"/>
  <c r="N2955" i="14" s="1"/>
  <c r="C2960" i="14"/>
  <c r="N2960" i="14" s="1"/>
  <c r="C2963" i="14"/>
  <c r="N2963" i="14" s="1"/>
  <c r="C2988" i="14"/>
  <c r="N2988" i="14" s="1"/>
  <c r="C2991" i="14"/>
  <c r="N2991" i="14" s="1"/>
  <c r="C2996" i="14"/>
  <c r="N2996" i="14" s="1"/>
  <c r="C2999" i="14"/>
  <c r="N2999" i="14" s="1"/>
  <c r="C3019" i="14"/>
  <c r="N3019" i="14" s="1"/>
  <c r="C3024" i="14"/>
  <c r="N3024" i="14" s="1"/>
  <c r="C3027" i="14"/>
  <c r="N3027" i="14" s="1"/>
  <c r="C3052" i="14"/>
  <c r="N3052" i="14" s="1"/>
  <c r="C3055" i="14"/>
  <c r="N3055" i="14" s="1"/>
  <c r="C3060" i="14"/>
  <c r="N3060" i="14" s="1"/>
  <c r="C3063" i="14"/>
  <c r="N3063" i="14" s="1"/>
  <c r="C3083" i="14"/>
  <c r="N3083" i="14" s="1"/>
  <c r="C3088" i="14"/>
  <c r="N3088" i="14" s="1"/>
  <c r="C3091" i="14"/>
  <c r="N3091" i="14" s="1"/>
  <c r="C3116" i="14"/>
  <c r="N3116" i="14" s="1"/>
  <c r="C3119" i="14"/>
  <c r="N3119" i="14" s="1"/>
  <c r="C3124" i="14"/>
  <c r="N3124" i="14" s="1"/>
  <c r="C3127" i="14"/>
  <c r="N3127" i="14" s="1"/>
  <c r="C3147" i="14"/>
  <c r="N3147" i="14" s="1"/>
  <c r="C3152" i="14"/>
  <c r="N3152" i="14" s="1"/>
  <c r="C3155" i="14"/>
  <c r="N3155" i="14" s="1"/>
  <c r="C3180" i="14"/>
  <c r="N3180" i="14" s="1"/>
  <c r="C3183" i="14"/>
  <c r="N3183" i="14" s="1"/>
  <c r="C3188" i="14"/>
  <c r="N3188" i="14" s="1"/>
  <c r="C3191" i="14"/>
  <c r="N3191" i="14" s="1"/>
  <c r="C3211" i="14"/>
  <c r="N3211" i="14" s="1"/>
  <c r="C3216" i="14"/>
  <c r="N3216" i="14" s="1"/>
  <c r="C3219" i="14"/>
  <c r="N3219" i="14" s="1"/>
  <c r="C3244" i="14"/>
  <c r="N3244" i="14" s="1"/>
  <c r="C3247" i="14"/>
  <c r="N3247" i="14" s="1"/>
  <c r="C3252" i="14"/>
  <c r="N3252" i="14" s="1"/>
  <c r="C3255" i="14"/>
  <c r="N3255" i="14" s="1"/>
  <c r="C3275" i="14"/>
  <c r="N3275" i="14" s="1"/>
  <c r="C3280" i="14"/>
  <c r="N3280" i="14" s="1"/>
  <c r="C3283" i="14"/>
  <c r="N3283" i="14" s="1"/>
  <c r="C3308" i="14"/>
  <c r="N3308" i="14" s="1"/>
  <c r="C3311" i="14"/>
  <c r="N3311" i="14" s="1"/>
  <c r="C3316" i="14"/>
  <c r="N3316" i="14" s="1"/>
  <c r="C3319" i="14"/>
  <c r="N3319" i="14" s="1"/>
  <c r="C3339" i="14"/>
  <c r="N3339" i="14" s="1"/>
  <c r="C3356" i="14"/>
  <c r="N3356" i="14" s="1"/>
  <c r="C3363" i="14"/>
  <c r="N3363" i="14" s="1"/>
  <c r="C3365" i="14"/>
  <c r="N3365" i="14" s="1"/>
  <c r="C3370" i="14"/>
  <c r="N3370" i="14" s="1"/>
  <c r="C3386" i="14"/>
  <c r="N3386" i="14" s="1"/>
  <c r="C3388" i="14"/>
  <c r="N3388" i="14" s="1"/>
  <c r="C3395" i="14"/>
  <c r="N3395" i="14" s="1"/>
  <c r="C3402" i="14"/>
  <c r="N3402" i="14" s="1"/>
  <c r="C3404" i="14"/>
  <c r="N3404" i="14" s="1"/>
  <c r="C3411" i="14"/>
  <c r="N3411" i="14" s="1"/>
  <c r="C3418" i="14"/>
  <c r="N3418" i="14" s="1"/>
  <c r="C3420" i="14"/>
  <c r="N3420" i="14" s="1"/>
  <c r="C3434" i="14"/>
  <c r="N3434" i="14" s="1"/>
  <c r="C3436" i="14"/>
  <c r="N3436" i="14" s="1"/>
  <c r="C3443" i="14"/>
  <c r="N3443" i="14" s="1"/>
  <c r="C3450" i="14"/>
  <c r="N3450" i="14" s="1"/>
  <c r="C3452" i="14"/>
  <c r="N3452" i="14" s="1"/>
  <c r="C3459" i="14"/>
  <c r="N3459" i="14" s="1"/>
  <c r="C3466" i="14"/>
  <c r="N3466" i="14" s="1"/>
  <c r="C3468" i="14"/>
  <c r="N3468" i="14" s="1"/>
  <c r="C3475" i="14"/>
  <c r="N3475" i="14" s="1"/>
  <c r="C3482" i="14"/>
  <c r="N3482" i="14" s="1"/>
  <c r="C3484" i="14"/>
  <c r="N3484" i="14" s="1"/>
  <c r="C3491" i="14"/>
  <c r="N3491" i="14" s="1"/>
  <c r="C3498" i="14"/>
  <c r="N3498" i="14" s="1"/>
  <c r="C3500" i="14"/>
  <c r="N3500" i="14" s="1"/>
  <c r="C3507" i="14"/>
  <c r="N3507" i="14" s="1"/>
  <c r="C3514" i="14"/>
  <c r="N3514" i="14" s="1"/>
  <c r="C3516" i="14"/>
  <c r="N3516" i="14" s="1"/>
  <c r="C3523" i="14"/>
  <c r="N3523" i="14" s="1"/>
  <c r="C3530" i="14"/>
  <c r="N3530" i="14" s="1"/>
  <c r="C3532" i="14"/>
  <c r="N3532" i="14" s="1"/>
  <c r="C3539" i="14"/>
  <c r="N3539" i="14" s="1"/>
  <c r="C3546" i="14"/>
  <c r="N3546" i="14" s="1"/>
  <c r="C3548" i="14"/>
  <c r="N3548" i="14" s="1"/>
  <c r="C3562" i="14"/>
  <c r="N3562" i="14" s="1"/>
  <c r="C3564" i="14"/>
  <c r="N3564" i="14" s="1"/>
  <c r="C3571" i="14"/>
  <c r="N3571" i="14" s="1"/>
  <c r="C3578" i="14"/>
  <c r="N3578" i="14" s="1"/>
  <c r="C3580" i="14"/>
  <c r="N3580" i="14" s="1"/>
  <c r="C3587" i="14"/>
  <c r="N3587" i="14" s="1"/>
  <c r="C3594" i="14"/>
  <c r="N3594" i="14" s="1"/>
  <c r="C3596" i="14"/>
  <c r="N3596" i="14" s="1"/>
  <c r="C3603" i="14"/>
  <c r="N3603" i="14" s="1"/>
  <c r="C3610" i="14"/>
  <c r="N3610" i="14" s="1"/>
  <c r="C3612" i="14"/>
  <c r="N3612" i="14" s="1"/>
  <c r="C3619" i="14"/>
  <c r="N3619" i="14" s="1"/>
  <c r="C3626" i="14"/>
  <c r="N3626" i="14" s="1"/>
  <c r="C3628" i="14"/>
  <c r="N3628" i="14" s="1"/>
  <c r="C3635" i="14"/>
  <c r="N3635" i="14" s="1"/>
  <c r="C3642" i="14"/>
  <c r="N3642" i="14" s="1"/>
  <c r="C3644" i="14"/>
  <c r="N3644" i="14" s="1"/>
  <c r="C3651" i="14"/>
  <c r="N3651" i="14" s="1"/>
  <c r="C3658" i="14"/>
  <c r="N3658" i="14" s="1"/>
  <c r="C3660" i="14"/>
  <c r="N3660" i="14" s="1"/>
  <c r="C3667" i="14"/>
  <c r="N3667" i="14" s="1"/>
  <c r="C3674" i="14"/>
  <c r="N3674" i="14" s="1"/>
  <c r="C3676" i="14"/>
  <c r="N3676" i="14" s="1"/>
  <c r="C3690" i="14"/>
  <c r="N3690" i="14" s="1"/>
  <c r="C3692" i="14"/>
  <c r="N3692" i="14" s="1"/>
  <c r="C3699" i="14"/>
  <c r="N3699" i="14" s="1"/>
  <c r="C3706" i="14"/>
  <c r="N3706" i="14" s="1"/>
  <c r="C3708" i="14"/>
  <c r="N3708" i="14" s="1"/>
  <c r="C3715" i="14"/>
  <c r="N3715" i="14" s="1"/>
  <c r="C3722" i="14"/>
  <c r="N3722" i="14" s="1"/>
  <c r="C3724" i="14"/>
  <c r="N3724" i="14" s="1"/>
  <c r="C3731" i="14"/>
  <c r="N3731" i="14" s="1"/>
  <c r="C3738" i="14"/>
  <c r="N3738" i="14" s="1"/>
  <c r="C3740" i="14"/>
  <c r="N3740" i="14" s="1"/>
  <c r="C3747" i="14"/>
  <c r="N3747" i="14" s="1"/>
  <c r="C3754" i="14"/>
  <c r="N3754" i="14" s="1"/>
  <c r="C3756" i="14"/>
  <c r="N3756" i="14" s="1"/>
  <c r="C3763" i="14"/>
  <c r="N3763" i="14" s="1"/>
  <c r="C3770" i="14"/>
  <c r="N3770" i="14" s="1"/>
  <c r="C3772" i="14"/>
  <c r="N3772" i="14" s="1"/>
  <c r="C3779" i="14"/>
  <c r="N3779" i="14" s="1"/>
  <c r="C3786" i="14"/>
  <c r="N3786" i="14" s="1"/>
  <c r="C3788" i="14"/>
  <c r="N3788" i="14" s="1"/>
  <c r="C3795" i="14"/>
  <c r="N3795" i="14" s="1"/>
  <c r="C3802" i="14"/>
  <c r="N3802" i="14" s="1"/>
  <c r="C3804" i="14"/>
  <c r="N3804" i="14" s="1"/>
  <c r="C3818" i="14"/>
  <c r="N3818" i="14" s="1"/>
  <c r="C3820" i="14"/>
  <c r="N3820" i="14" s="1"/>
  <c r="C3827" i="14"/>
  <c r="N3827" i="14" s="1"/>
  <c r="C3834" i="14"/>
  <c r="N3834" i="14" s="1"/>
  <c r="C3836" i="14"/>
  <c r="N3836" i="14" s="1"/>
  <c r="C3843" i="14"/>
  <c r="N3843" i="14" s="1"/>
  <c r="C3850" i="14"/>
  <c r="N3850" i="14" s="1"/>
  <c r="C3852" i="14"/>
  <c r="N3852" i="14" s="1"/>
  <c r="C3859" i="14"/>
  <c r="N3859" i="14" s="1"/>
  <c r="C3866" i="14"/>
  <c r="N3866" i="14" s="1"/>
  <c r="C3868" i="14"/>
  <c r="N3868" i="14" s="1"/>
  <c r="C3875" i="14"/>
  <c r="N3875" i="14" s="1"/>
  <c r="C3882" i="14"/>
  <c r="N3882" i="14" s="1"/>
  <c r="C3884" i="14"/>
  <c r="N3884" i="14" s="1"/>
  <c r="C3891" i="14"/>
  <c r="N3891" i="14" s="1"/>
  <c r="C3898" i="14"/>
  <c r="N3898" i="14" s="1"/>
  <c r="C3900" i="14"/>
  <c r="N3900" i="14" s="1"/>
  <c r="C3907" i="14"/>
  <c r="N3907" i="14" s="1"/>
  <c r="C3914" i="14"/>
  <c r="N3914" i="14" s="1"/>
  <c r="C3916" i="14"/>
  <c r="N3916" i="14" s="1"/>
  <c r="C3923" i="14"/>
  <c r="N3923" i="14" s="1"/>
  <c r="C3930" i="14"/>
  <c r="N3930" i="14" s="1"/>
  <c r="C3932" i="14"/>
  <c r="N3932" i="14" s="1"/>
  <c r="C3939" i="14"/>
  <c r="N3939" i="14" s="1"/>
  <c r="C3946" i="14"/>
  <c r="N3946" i="14" s="1"/>
  <c r="C3948" i="14"/>
  <c r="N3948" i="14" s="1"/>
  <c r="C3955" i="14"/>
  <c r="N3955" i="14" s="1"/>
  <c r="C3962" i="14"/>
  <c r="N3962" i="14" s="1"/>
  <c r="C3964" i="14"/>
  <c r="N3964" i="14" s="1"/>
  <c r="C3971" i="14"/>
  <c r="N3971" i="14" s="1"/>
  <c r="C3978" i="14"/>
  <c r="N3978" i="14" s="1"/>
  <c r="C3980" i="14"/>
  <c r="N3980" i="14" s="1"/>
  <c r="C3987" i="14"/>
  <c r="N3987" i="14" s="1"/>
  <c r="C3994" i="14"/>
  <c r="N3994" i="14" s="1"/>
  <c r="C3996" i="14"/>
  <c r="N3996" i="14" s="1"/>
  <c r="C4010" i="14"/>
  <c r="N4010" i="14" s="1"/>
  <c r="C4012" i="14"/>
  <c r="N4012" i="14" s="1"/>
  <c r="C4026" i="14"/>
  <c r="N4026" i="14" s="1"/>
  <c r="C4028" i="14"/>
  <c r="N4028" i="14" s="1"/>
  <c r="C4042" i="14"/>
  <c r="N4042" i="14" s="1"/>
  <c r="C4044" i="14"/>
  <c r="N4044" i="14" s="1"/>
  <c r="C4058" i="14"/>
  <c r="N4058" i="14" s="1"/>
  <c r="C4060" i="14"/>
  <c r="N4060" i="14" s="1"/>
  <c r="C4074" i="14"/>
  <c r="N4074" i="14" s="1"/>
  <c r="C4076" i="14"/>
  <c r="N4076" i="14" s="1"/>
  <c r="C4090" i="14"/>
  <c r="N4090" i="14" s="1"/>
  <c r="C4092" i="14"/>
  <c r="N4092" i="14" s="1"/>
  <c r="C4108" i="14"/>
  <c r="N4108" i="14" s="1"/>
  <c r="C4122" i="14"/>
  <c r="N4122" i="14" s="1"/>
  <c r="C4124" i="14"/>
  <c r="N4124" i="14" s="1"/>
  <c r="C4138" i="14"/>
  <c r="N4138" i="14" s="1"/>
  <c r="C4140" i="14"/>
  <c r="N4140" i="14" s="1"/>
  <c r="C4154" i="14"/>
  <c r="N4154" i="14" s="1"/>
  <c r="C4156" i="14"/>
  <c r="N4156" i="14" s="1"/>
  <c r="C4170" i="14"/>
  <c r="N4170" i="14" s="1"/>
  <c r="C4172" i="14"/>
  <c r="N4172" i="14" s="1"/>
  <c r="C4186" i="14"/>
  <c r="N4186" i="14" s="1"/>
  <c r="C4188" i="14"/>
  <c r="N4188" i="14" s="1"/>
  <c r="C4202" i="14"/>
  <c r="N4202" i="14" s="1"/>
  <c r="C4204" i="14"/>
  <c r="N4204" i="14" s="1"/>
  <c r="C4218" i="14"/>
  <c r="N4218" i="14" s="1"/>
  <c r="C4220" i="14"/>
  <c r="N4220" i="14" s="1"/>
  <c r="C4234" i="14"/>
  <c r="N4234" i="14" s="1"/>
  <c r="C4236" i="14"/>
  <c r="N4236" i="14" s="1"/>
  <c r="C4250" i="14"/>
  <c r="N4250" i="14" s="1"/>
  <c r="C4252" i="14"/>
  <c r="N4252" i="14" s="1"/>
  <c r="C4266" i="14"/>
  <c r="N4266" i="14" s="1"/>
  <c r="C4268" i="14"/>
  <c r="N4268" i="14" s="1"/>
  <c r="C4282" i="14"/>
  <c r="N4282" i="14" s="1"/>
  <c r="C4284" i="14"/>
  <c r="N4284" i="14" s="1"/>
  <c r="C4298" i="14"/>
  <c r="N4298" i="14" s="1"/>
  <c r="C4300" i="14"/>
  <c r="N4300" i="14" s="1"/>
  <c r="C4314" i="14"/>
  <c r="N4314" i="14" s="1"/>
  <c r="C4316" i="14"/>
  <c r="N4316" i="14" s="1"/>
  <c r="C4330" i="14"/>
  <c r="N4330" i="14" s="1"/>
  <c r="C4332" i="14"/>
  <c r="N4332" i="14" s="1"/>
  <c r="C4346" i="14"/>
  <c r="N4346" i="14" s="1"/>
  <c r="C4348" i="14"/>
  <c r="N4348" i="14" s="1"/>
  <c r="C4362" i="14"/>
  <c r="N4362" i="14" s="1"/>
  <c r="C4364" i="14"/>
  <c r="N4364" i="14" s="1"/>
  <c r="C4378" i="14"/>
  <c r="N4378" i="14" s="1"/>
  <c r="C4380" i="14"/>
  <c r="N4380" i="14" s="1"/>
  <c r="C4394" i="14"/>
  <c r="N4394" i="14" s="1"/>
  <c r="C4396" i="14"/>
  <c r="N4396" i="14" s="1"/>
  <c r="C4410" i="14"/>
  <c r="N4410" i="14" s="1"/>
  <c r="C4412" i="14"/>
  <c r="N4412" i="14" s="1"/>
  <c r="C4426" i="14"/>
  <c r="N4426" i="14" s="1"/>
  <c r="C4428" i="14"/>
  <c r="N4428" i="14" s="1"/>
  <c r="C4442" i="14"/>
  <c r="N4442" i="14" s="1"/>
  <c r="C4444" i="14"/>
  <c r="N4444" i="14" s="1"/>
  <c r="C4458" i="14"/>
  <c r="N4458" i="14" s="1"/>
  <c r="C4460" i="14"/>
  <c r="N4460" i="14" s="1"/>
  <c r="C4474" i="14"/>
  <c r="N4474" i="14" s="1"/>
  <c r="C4476" i="14"/>
  <c r="N4476" i="14" s="1"/>
  <c r="C4490" i="14"/>
  <c r="N4490" i="14" s="1"/>
  <c r="C4492" i="14"/>
  <c r="N4492" i="14" s="1"/>
  <c r="C4506" i="14"/>
  <c r="N4506" i="14" s="1"/>
  <c r="C4508" i="14"/>
  <c r="N4508" i="14" s="1"/>
  <c r="C4530" i="14"/>
  <c r="N4530" i="14" s="1"/>
  <c r="C4532" i="14"/>
  <c r="N4532" i="14" s="1"/>
  <c r="C4554" i="14"/>
  <c r="N4554" i="14" s="1"/>
  <c r="C4556" i="14"/>
  <c r="N4556" i="14" s="1"/>
  <c r="C4582" i="14"/>
  <c r="N4582" i="14" s="1"/>
  <c r="C4584" i="14"/>
  <c r="N4584" i="14" s="1"/>
  <c r="C4634" i="14"/>
  <c r="N4634" i="14" s="1"/>
  <c r="C4636" i="14"/>
  <c r="N4636" i="14" s="1"/>
  <c r="C4658" i="14"/>
  <c r="N4658" i="14" s="1"/>
  <c r="C4660" i="14"/>
  <c r="N4660" i="14" s="1"/>
  <c r="C4682" i="14"/>
  <c r="N4682" i="14" s="1"/>
  <c r="C4684" i="14"/>
  <c r="N4684" i="14" s="1"/>
  <c r="C4710" i="14"/>
  <c r="N4710" i="14" s="1"/>
  <c r="C4712" i="14"/>
  <c r="N4712" i="14" s="1"/>
  <c r="C4762" i="14"/>
  <c r="N4762" i="14" s="1"/>
  <c r="C4764" i="14"/>
  <c r="N4764" i="14" s="1"/>
  <c r="C4786" i="14"/>
  <c r="N4786" i="14" s="1"/>
  <c r="C4788" i="14"/>
  <c r="N4788" i="14" s="1"/>
  <c r="C4810" i="14"/>
  <c r="N4810" i="14" s="1"/>
  <c r="C4812" i="14"/>
  <c r="N4812" i="14" s="1"/>
  <c r="C4832" i="14"/>
  <c r="N4832" i="14" s="1"/>
  <c r="C4848" i="14"/>
  <c r="N4848" i="14" s="1"/>
  <c r="C4864" i="14"/>
  <c r="N4864" i="14" s="1"/>
  <c r="C4882" i="14"/>
  <c r="N4882" i="14" s="1"/>
  <c r="C4904" i="14"/>
  <c r="N4904" i="14" s="1"/>
  <c r="C4906" i="14"/>
  <c r="N4906" i="14" s="1"/>
  <c r="C4946" i="14"/>
  <c r="N4946" i="14" s="1"/>
  <c r="C4968" i="14"/>
  <c r="N4968" i="14" s="1"/>
  <c r="C4970" i="14"/>
  <c r="N4970" i="14" s="1"/>
  <c r="C5010" i="14"/>
  <c r="N5010" i="14" s="1"/>
  <c r="C5032" i="14"/>
  <c r="N5032" i="14" s="1"/>
  <c r="C5034" i="14"/>
  <c r="N5034" i="14" s="1"/>
  <c r="C5074" i="14"/>
  <c r="N5074" i="14" s="1"/>
  <c r="C5096" i="14"/>
  <c r="N5096" i="14" s="1"/>
  <c r="C5098" i="14"/>
  <c r="N5098" i="14" s="1"/>
  <c r="C5138" i="14"/>
  <c r="N5138" i="14" s="1"/>
  <c r="C5160" i="14"/>
  <c r="N5160" i="14" s="1"/>
  <c r="C5162" i="14"/>
  <c r="N5162" i="14" s="1"/>
  <c r="C2172" i="14"/>
  <c r="N2172" i="14" s="1"/>
  <c r="C2175" i="14"/>
  <c r="N2175" i="14" s="1"/>
  <c r="C2180" i="14"/>
  <c r="N2180" i="14" s="1"/>
  <c r="C2183" i="14"/>
  <c r="N2183" i="14" s="1"/>
  <c r="C2203" i="14"/>
  <c r="N2203" i="14" s="1"/>
  <c r="C2208" i="14"/>
  <c r="N2208" i="14" s="1"/>
  <c r="C2211" i="14"/>
  <c r="N2211" i="14" s="1"/>
  <c r="C2236" i="14"/>
  <c r="N2236" i="14" s="1"/>
  <c r="C2239" i="14"/>
  <c r="N2239" i="14" s="1"/>
  <c r="C2244" i="14"/>
  <c r="N2244" i="14" s="1"/>
  <c r="C2247" i="14"/>
  <c r="N2247" i="14" s="1"/>
  <c r="C2267" i="14"/>
  <c r="N2267" i="14" s="1"/>
  <c r="C2272" i="14"/>
  <c r="N2272" i="14" s="1"/>
  <c r="C2275" i="14"/>
  <c r="N2275" i="14" s="1"/>
  <c r="C2300" i="14"/>
  <c r="N2300" i="14" s="1"/>
  <c r="C2303" i="14"/>
  <c r="N2303" i="14" s="1"/>
  <c r="C2308" i="14"/>
  <c r="N2308" i="14" s="1"/>
  <c r="C2311" i="14"/>
  <c r="N2311" i="14" s="1"/>
  <c r="C2331" i="14"/>
  <c r="N2331" i="14" s="1"/>
  <c r="C2336" i="14"/>
  <c r="N2336" i="14" s="1"/>
  <c r="C2339" i="14"/>
  <c r="N2339" i="14" s="1"/>
  <c r="C2364" i="14"/>
  <c r="N2364" i="14" s="1"/>
  <c r="C2367" i="14"/>
  <c r="N2367" i="14" s="1"/>
  <c r="C2372" i="14"/>
  <c r="N2372" i="14" s="1"/>
  <c r="C2375" i="14"/>
  <c r="N2375" i="14" s="1"/>
  <c r="C2395" i="14"/>
  <c r="N2395" i="14" s="1"/>
  <c r="C2400" i="14"/>
  <c r="N2400" i="14" s="1"/>
  <c r="C2403" i="14"/>
  <c r="N2403" i="14" s="1"/>
  <c r="C2428" i="14"/>
  <c r="N2428" i="14" s="1"/>
  <c r="C2431" i="14"/>
  <c r="N2431" i="14" s="1"/>
  <c r="C2436" i="14"/>
  <c r="N2436" i="14" s="1"/>
  <c r="C2439" i="14"/>
  <c r="N2439" i="14" s="1"/>
  <c r="C2459" i="14"/>
  <c r="N2459" i="14" s="1"/>
  <c r="C2464" i="14"/>
  <c r="N2464" i="14" s="1"/>
  <c r="C2467" i="14"/>
  <c r="N2467" i="14" s="1"/>
  <c r="C2492" i="14"/>
  <c r="N2492" i="14" s="1"/>
  <c r="C2495" i="14"/>
  <c r="N2495" i="14" s="1"/>
  <c r="C2500" i="14"/>
  <c r="N2500" i="14" s="1"/>
  <c r="C2503" i="14"/>
  <c r="N2503" i="14" s="1"/>
  <c r="C2523" i="14"/>
  <c r="N2523" i="14" s="1"/>
  <c r="C2528" i="14"/>
  <c r="N2528" i="14" s="1"/>
  <c r="C2531" i="14"/>
  <c r="N2531" i="14" s="1"/>
  <c r="C2556" i="14"/>
  <c r="N2556" i="14" s="1"/>
  <c r="C2559" i="14"/>
  <c r="N2559" i="14" s="1"/>
  <c r="C2564" i="14"/>
  <c r="N2564" i="14" s="1"/>
  <c r="C2567" i="14"/>
  <c r="N2567" i="14" s="1"/>
  <c r="C2587" i="14"/>
  <c r="N2587" i="14" s="1"/>
  <c r="C2592" i="14"/>
  <c r="N2592" i="14" s="1"/>
  <c r="C2595" i="14"/>
  <c r="N2595" i="14" s="1"/>
  <c r="C2618" i="14"/>
  <c r="N2618" i="14" s="1"/>
  <c r="C2620" i="14"/>
  <c r="N2620" i="14" s="1"/>
  <c r="C2623" i="14"/>
  <c r="N2623" i="14" s="1"/>
  <c r="C2626" i="14"/>
  <c r="N2626" i="14" s="1"/>
  <c r="C2628" i="14"/>
  <c r="N2628" i="14" s="1"/>
  <c r="C2631" i="14"/>
  <c r="N2631" i="14" s="1"/>
  <c r="C2637" i="14"/>
  <c r="N2637" i="14" s="1"/>
  <c r="C2645" i="14"/>
  <c r="N2645" i="14" s="1"/>
  <c r="C2648" i="14"/>
  <c r="N2648" i="14" s="1"/>
  <c r="C2651" i="14"/>
  <c r="N2651" i="14" s="1"/>
  <c r="C2654" i="14"/>
  <c r="N2654" i="14" s="1"/>
  <c r="C2656" i="14"/>
  <c r="N2656" i="14" s="1"/>
  <c r="C2659" i="14"/>
  <c r="N2659" i="14" s="1"/>
  <c r="C2662" i="14"/>
  <c r="N2662" i="14" s="1"/>
  <c r="C2665" i="14"/>
  <c r="N2665" i="14" s="1"/>
  <c r="C2673" i="14"/>
  <c r="N2673" i="14" s="1"/>
  <c r="C2682" i="14"/>
  <c r="N2682" i="14" s="1"/>
  <c r="C2684" i="14"/>
  <c r="N2684" i="14" s="1"/>
  <c r="C2687" i="14"/>
  <c r="N2687" i="14" s="1"/>
  <c r="C2690" i="14"/>
  <c r="N2690" i="14" s="1"/>
  <c r="C2692" i="14"/>
  <c r="N2692" i="14" s="1"/>
  <c r="C2695" i="14"/>
  <c r="N2695" i="14" s="1"/>
  <c r="C2701" i="14"/>
  <c r="N2701" i="14" s="1"/>
  <c r="C2709" i="14"/>
  <c r="N2709" i="14" s="1"/>
  <c r="C2712" i="14"/>
  <c r="N2712" i="14" s="1"/>
  <c r="C2715" i="14"/>
  <c r="N2715" i="14" s="1"/>
  <c r="C2718" i="14"/>
  <c r="N2718" i="14" s="1"/>
  <c r="C2720" i="14"/>
  <c r="N2720" i="14" s="1"/>
  <c r="C2726" i="14"/>
  <c r="N2726" i="14" s="1"/>
  <c r="C2729" i="14"/>
  <c r="N2729" i="14" s="1"/>
  <c r="C2737" i="14"/>
  <c r="N2737" i="14" s="1"/>
  <c r="C2746" i="14"/>
  <c r="N2746" i="14" s="1"/>
  <c r="C2748" i="14"/>
  <c r="N2748" i="14" s="1"/>
  <c r="C2751" i="14"/>
  <c r="N2751" i="14" s="1"/>
  <c r="C2754" i="14"/>
  <c r="N2754" i="14" s="1"/>
  <c r="C2756" i="14"/>
  <c r="N2756" i="14" s="1"/>
  <c r="C2759" i="14"/>
  <c r="N2759" i="14" s="1"/>
  <c r="C2765" i="14"/>
  <c r="N2765" i="14" s="1"/>
  <c r="C2773" i="14"/>
  <c r="N2773" i="14" s="1"/>
  <c r="C2776" i="14"/>
  <c r="N2776" i="14" s="1"/>
  <c r="C2779" i="14"/>
  <c r="N2779" i="14" s="1"/>
  <c r="C2782" i="14"/>
  <c r="N2782" i="14" s="1"/>
  <c r="C2784" i="14"/>
  <c r="N2784" i="14" s="1"/>
  <c r="C2787" i="14"/>
  <c r="N2787" i="14" s="1"/>
  <c r="C2790" i="14"/>
  <c r="N2790" i="14" s="1"/>
  <c r="C2793" i="14"/>
  <c r="N2793" i="14" s="1"/>
  <c r="C2801" i="14"/>
  <c r="N2801" i="14" s="1"/>
  <c r="C2810" i="14"/>
  <c r="N2810" i="14" s="1"/>
  <c r="C2812" i="14"/>
  <c r="N2812" i="14" s="1"/>
  <c r="C2815" i="14"/>
  <c r="N2815" i="14" s="1"/>
  <c r="C2818" i="14"/>
  <c r="N2818" i="14" s="1"/>
  <c r="C2820" i="14"/>
  <c r="N2820" i="14" s="1"/>
  <c r="C2823" i="14"/>
  <c r="N2823" i="14" s="1"/>
  <c r="C2829" i="14"/>
  <c r="N2829" i="14" s="1"/>
  <c r="C2837" i="14"/>
  <c r="N2837" i="14" s="1"/>
  <c r="C2840" i="14"/>
  <c r="N2840" i="14" s="1"/>
  <c r="C2843" i="14"/>
  <c r="N2843" i="14" s="1"/>
  <c r="C2846" i="14"/>
  <c r="N2846" i="14" s="1"/>
  <c r="C2848" i="14"/>
  <c r="N2848" i="14" s="1"/>
  <c r="C2851" i="14"/>
  <c r="N2851" i="14" s="1"/>
  <c r="C2854" i="14"/>
  <c r="N2854" i="14" s="1"/>
  <c r="C2857" i="14"/>
  <c r="N2857" i="14" s="1"/>
  <c r="C2865" i="14"/>
  <c r="N2865" i="14" s="1"/>
  <c r="C2874" i="14"/>
  <c r="N2874" i="14" s="1"/>
  <c r="C2876" i="14"/>
  <c r="N2876" i="14" s="1"/>
  <c r="C2879" i="14"/>
  <c r="N2879" i="14" s="1"/>
  <c r="C2882" i="14"/>
  <c r="N2882" i="14" s="1"/>
  <c r="C2884" i="14"/>
  <c r="N2884" i="14" s="1"/>
  <c r="C2887" i="14"/>
  <c r="N2887" i="14" s="1"/>
  <c r="C2893" i="14"/>
  <c r="N2893" i="14" s="1"/>
  <c r="C2901" i="14"/>
  <c r="N2901" i="14" s="1"/>
  <c r="C2904" i="14"/>
  <c r="N2904" i="14" s="1"/>
  <c r="C2907" i="14"/>
  <c r="N2907" i="14" s="1"/>
  <c r="C2910" i="14"/>
  <c r="N2910" i="14" s="1"/>
  <c r="C2912" i="14"/>
  <c r="N2912" i="14" s="1"/>
  <c r="C2918" i="14"/>
  <c r="N2918" i="14" s="1"/>
  <c r="C2921" i="14"/>
  <c r="N2921" i="14" s="1"/>
  <c r="C2929" i="14"/>
  <c r="N2929" i="14" s="1"/>
  <c r="C2938" i="14"/>
  <c r="N2938" i="14" s="1"/>
  <c r="C2940" i="14"/>
  <c r="N2940" i="14" s="1"/>
  <c r="C2943" i="14"/>
  <c r="N2943" i="14" s="1"/>
  <c r="C2946" i="14"/>
  <c r="N2946" i="14" s="1"/>
  <c r="C2948" i="14"/>
  <c r="N2948" i="14" s="1"/>
  <c r="C2951" i="14"/>
  <c r="N2951" i="14" s="1"/>
  <c r="C2957" i="14"/>
  <c r="N2957" i="14" s="1"/>
  <c r="C2965" i="14"/>
  <c r="N2965" i="14" s="1"/>
  <c r="C2968" i="14"/>
  <c r="N2968" i="14" s="1"/>
  <c r="C2971" i="14"/>
  <c r="N2971" i="14" s="1"/>
  <c r="C2974" i="14"/>
  <c r="N2974" i="14" s="1"/>
  <c r="C2976" i="14"/>
  <c r="N2976" i="14" s="1"/>
  <c r="C2979" i="14"/>
  <c r="N2979" i="14" s="1"/>
  <c r="C2982" i="14"/>
  <c r="N2982" i="14" s="1"/>
  <c r="C2985" i="14"/>
  <c r="N2985" i="14" s="1"/>
  <c r="C2993" i="14"/>
  <c r="N2993" i="14" s="1"/>
  <c r="C3002" i="14"/>
  <c r="N3002" i="14" s="1"/>
  <c r="C3004" i="14"/>
  <c r="N3004" i="14" s="1"/>
  <c r="C3007" i="14"/>
  <c r="N3007" i="14" s="1"/>
  <c r="C3010" i="14"/>
  <c r="N3010" i="14" s="1"/>
  <c r="C3012" i="14"/>
  <c r="N3012" i="14" s="1"/>
  <c r="C3015" i="14"/>
  <c r="N3015" i="14" s="1"/>
  <c r="C3021" i="14"/>
  <c r="N3021" i="14" s="1"/>
  <c r="C3029" i="14"/>
  <c r="N3029" i="14" s="1"/>
  <c r="C3032" i="14"/>
  <c r="N3032" i="14" s="1"/>
  <c r="C3035" i="14"/>
  <c r="N3035" i="14" s="1"/>
  <c r="C3038" i="14"/>
  <c r="N3038" i="14" s="1"/>
  <c r="C3040" i="14"/>
  <c r="N3040" i="14" s="1"/>
  <c r="C3046" i="14"/>
  <c r="N3046" i="14" s="1"/>
  <c r="C3049" i="14"/>
  <c r="N3049" i="14" s="1"/>
  <c r="C3057" i="14"/>
  <c r="N3057" i="14" s="1"/>
  <c r="C3066" i="14"/>
  <c r="N3066" i="14" s="1"/>
  <c r="C3068" i="14"/>
  <c r="N3068" i="14" s="1"/>
  <c r="C3071" i="14"/>
  <c r="N3071" i="14" s="1"/>
  <c r="C3074" i="14"/>
  <c r="N3074" i="14" s="1"/>
  <c r="C3076" i="14"/>
  <c r="N3076" i="14" s="1"/>
  <c r="C3079" i="14"/>
  <c r="N3079" i="14" s="1"/>
  <c r="C3085" i="14"/>
  <c r="N3085" i="14" s="1"/>
  <c r="C3093" i="14"/>
  <c r="N3093" i="14" s="1"/>
  <c r="C3096" i="14"/>
  <c r="N3096" i="14" s="1"/>
  <c r="C3099" i="14"/>
  <c r="N3099" i="14" s="1"/>
  <c r="C3102" i="14"/>
  <c r="N3102" i="14" s="1"/>
  <c r="C3104" i="14"/>
  <c r="N3104" i="14" s="1"/>
  <c r="C3107" i="14"/>
  <c r="N3107" i="14" s="1"/>
  <c r="C3110" i="14"/>
  <c r="N3110" i="14" s="1"/>
  <c r="C3113" i="14"/>
  <c r="N3113" i="14" s="1"/>
  <c r="C3121" i="14"/>
  <c r="N3121" i="14" s="1"/>
  <c r="C3130" i="14"/>
  <c r="N3130" i="14" s="1"/>
  <c r="C3132" i="14"/>
  <c r="N3132" i="14" s="1"/>
  <c r="C3135" i="14"/>
  <c r="N3135" i="14" s="1"/>
  <c r="C3138" i="14"/>
  <c r="N3138" i="14" s="1"/>
  <c r="C3140" i="14"/>
  <c r="N3140" i="14" s="1"/>
  <c r="C3143" i="14"/>
  <c r="N3143" i="14" s="1"/>
  <c r="C3149" i="14"/>
  <c r="N3149" i="14" s="1"/>
  <c r="C3157" i="14"/>
  <c r="N3157" i="14" s="1"/>
  <c r="C3160" i="14"/>
  <c r="N3160" i="14" s="1"/>
  <c r="C3163" i="14"/>
  <c r="N3163" i="14" s="1"/>
  <c r="C3166" i="14"/>
  <c r="N3166" i="14" s="1"/>
  <c r="C3168" i="14"/>
  <c r="N3168" i="14" s="1"/>
  <c r="C3174" i="14"/>
  <c r="N3174" i="14" s="1"/>
  <c r="C3177" i="14"/>
  <c r="N3177" i="14" s="1"/>
  <c r="C3185" i="14"/>
  <c r="N3185" i="14" s="1"/>
  <c r="C3194" i="14"/>
  <c r="N3194" i="14" s="1"/>
  <c r="C3196" i="14"/>
  <c r="N3196" i="14" s="1"/>
  <c r="C3199" i="14"/>
  <c r="N3199" i="14" s="1"/>
  <c r="C3202" i="14"/>
  <c r="N3202" i="14" s="1"/>
  <c r="C3204" i="14"/>
  <c r="N3204" i="14" s="1"/>
  <c r="C3207" i="14"/>
  <c r="N3207" i="14" s="1"/>
  <c r="C3213" i="14"/>
  <c r="N3213" i="14" s="1"/>
  <c r="C3221" i="14"/>
  <c r="N3221" i="14" s="1"/>
  <c r="C3224" i="14"/>
  <c r="N3224" i="14" s="1"/>
  <c r="C3227" i="14"/>
  <c r="N3227" i="14" s="1"/>
  <c r="C3230" i="14"/>
  <c r="N3230" i="14" s="1"/>
  <c r="C3232" i="14"/>
  <c r="N3232" i="14" s="1"/>
  <c r="C3235" i="14"/>
  <c r="N3235" i="14" s="1"/>
  <c r="C3238" i="14"/>
  <c r="N3238" i="14" s="1"/>
  <c r="C3241" i="14"/>
  <c r="N3241" i="14" s="1"/>
  <c r="C3249" i="14"/>
  <c r="N3249" i="14" s="1"/>
  <c r="C3258" i="14"/>
  <c r="N3258" i="14" s="1"/>
  <c r="C3260" i="14"/>
  <c r="N3260" i="14" s="1"/>
  <c r="C3263" i="14"/>
  <c r="N3263" i="14" s="1"/>
  <c r="C3266" i="14"/>
  <c r="N3266" i="14" s="1"/>
  <c r="C3268" i="14"/>
  <c r="N3268" i="14" s="1"/>
  <c r="C3271" i="14"/>
  <c r="N3271" i="14" s="1"/>
  <c r="C3277" i="14"/>
  <c r="N3277" i="14" s="1"/>
  <c r="C3285" i="14"/>
  <c r="N3285" i="14" s="1"/>
  <c r="C3288" i="14"/>
  <c r="N3288" i="14" s="1"/>
  <c r="C3291" i="14"/>
  <c r="N3291" i="14" s="1"/>
  <c r="C3294" i="14"/>
  <c r="N3294" i="14" s="1"/>
  <c r="C3296" i="14"/>
  <c r="N3296" i="14" s="1"/>
  <c r="C3302" i="14"/>
  <c r="N3302" i="14" s="1"/>
  <c r="C3305" i="14"/>
  <c r="N3305" i="14" s="1"/>
  <c r="C3313" i="14"/>
  <c r="N3313" i="14" s="1"/>
  <c r="C3322" i="14"/>
  <c r="N3322" i="14" s="1"/>
  <c r="C3324" i="14"/>
  <c r="N3324" i="14" s="1"/>
  <c r="C3327" i="14"/>
  <c r="N3327" i="14" s="1"/>
  <c r="C3330" i="14"/>
  <c r="N3330" i="14" s="1"/>
  <c r="C3332" i="14"/>
  <c r="N3332" i="14" s="1"/>
  <c r="C3335" i="14"/>
  <c r="N3335" i="14" s="1"/>
  <c r="C3341" i="14"/>
  <c r="N3341" i="14" s="1"/>
  <c r="C3346" i="14"/>
  <c r="N3346" i="14" s="1"/>
  <c r="C3353" i="14"/>
  <c r="N3353" i="14" s="1"/>
  <c r="C3360" i="14"/>
  <c r="N3360" i="14" s="1"/>
  <c r="C3367" i="14"/>
  <c r="N3367" i="14" s="1"/>
  <c r="C3374" i="14"/>
  <c r="N3374" i="14" s="1"/>
  <c r="C3392" i="14"/>
  <c r="N3392" i="14" s="1"/>
  <c r="C3397" i="14"/>
  <c r="N3397" i="14" s="1"/>
  <c r="C3408" i="14"/>
  <c r="N3408" i="14" s="1"/>
  <c r="C3413" i="14"/>
  <c r="N3413" i="14" s="1"/>
  <c r="C3424" i="14"/>
  <c r="N3424" i="14" s="1"/>
  <c r="C3429" i="14"/>
  <c r="N3429" i="14" s="1"/>
  <c r="C3440" i="14"/>
  <c r="N3440" i="14" s="1"/>
  <c r="C3445" i="14"/>
  <c r="N3445" i="14" s="1"/>
  <c r="C3456" i="14"/>
  <c r="N3456" i="14" s="1"/>
  <c r="C3461" i="14"/>
  <c r="N3461" i="14" s="1"/>
  <c r="C3472" i="14"/>
  <c r="N3472" i="14" s="1"/>
  <c r="C3477" i="14"/>
  <c r="N3477" i="14" s="1"/>
  <c r="C3488" i="14"/>
  <c r="N3488" i="14" s="1"/>
  <c r="C3493" i="14"/>
  <c r="N3493" i="14" s="1"/>
  <c r="C3504" i="14"/>
  <c r="N3504" i="14" s="1"/>
  <c r="C3509" i="14"/>
  <c r="N3509" i="14" s="1"/>
  <c r="C3520" i="14"/>
  <c r="N3520" i="14" s="1"/>
  <c r="C3525" i="14"/>
  <c r="N3525" i="14" s="1"/>
  <c r="C3536" i="14"/>
  <c r="N3536" i="14" s="1"/>
  <c r="C3541" i="14"/>
  <c r="N3541" i="14" s="1"/>
  <c r="C3552" i="14"/>
  <c r="N3552" i="14" s="1"/>
  <c r="C3557" i="14"/>
  <c r="N3557" i="14" s="1"/>
  <c r="C3568" i="14"/>
  <c r="N3568" i="14" s="1"/>
  <c r="C3573" i="14"/>
  <c r="N3573" i="14" s="1"/>
  <c r="C3584" i="14"/>
  <c r="N3584" i="14" s="1"/>
  <c r="C3589" i="14"/>
  <c r="N3589" i="14" s="1"/>
  <c r="C3600" i="14"/>
  <c r="N3600" i="14" s="1"/>
  <c r="C3605" i="14"/>
  <c r="N3605" i="14" s="1"/>
  <c r="C3616" i="14"/>
  <c r="N3616" i="14" s="1"/>
  <c r="C3621" i="14"/>
  <c r="N3621" i="14" s="1"/>
  <c r="C3632" i="14"/>
  <c r="N3632" i="14" s="1"/>
  <c r="C3637" i="14"/>
  <c r="N3637" i="14" s="1"/>
  <c r="C3648" i="14"/>
  <c r="N3648" i="14" s="1"/>
  <c r="C3653" i="14"/>
  <c r="N3653" i="14" s="1"/>
  <c r="C3664" i="14"/>
  <c r="N3664" i="14" s="1"/>
  <c r="C3669" i="14"/>
  <c r="N3669" i="14" s="1"/>
  <c r="C3680" i="14"/>
  <c r="N3680" i="14" s="1"/>
  <c r="C3685" i="14"/>
  <c r="N3685" i="14" s="1"/>
  <c r="C3696" i="14"/>
  <c r="N3696" i="14" s="1"/>
  <c r="C3701" i="14"/>
  <c r="N3701" i="14" s="1"/>
  <c r="C3712" i="14"/>
  <c r="N3712" i="14" s="1"/>
  <c r="C3717" i="14"/>
  <c r="N3717" i="14" s="1"/>
  <c r="C3728" i="14"/>
  <c r="N3728" i="14" s="1"/>
  <c r="C3733" i="14"/>
  <c r="N3733" i="14" s="1"/>
  <c r="C3744" i="14"/>
  <c r="N3744" i="14" s="1"/>
  <c r="C3749" i="14"/>
  <c r="N3749" i="14" s="1"/>
  <c r="C3760" i="14"/>
  <c r="N3760" i="14" s="1"/>
  <c r="C3765" i="14"/>
  <c r="N3765" i="14" s="1"/>
  <c r="C3776" i="14"/>
  <c r="N3776" i="14" s="1"/>
  <c r="C3781" i="14"/>
  <c r="N3781" i="14" s="1"/>
  <c r="C3792" i="14"/>
  <c r="N3792" i="14" s="1"/>
  <c r="C3797" i="14"/>
  <c r="N3797" i="14" s="1"/>
  <c r="C3808" i="14"/>
  <c r="N3808" i="14" s="1"/>
  <c r="C3813" i="14"/>
  <c r="N3813" i="14" s="1"/>
  <c r="C3824" i="14"/>
  <c r="N3824" i="14" s="1"/>
  <c r="C3829" i="14"/>
  <c r="N3829" i="14" s="1"/>
  <c r="C3840" i="14"/>
  <c r="N3840" i="14" s="1"/>
  <c r="C3845" i="14"/>
  <c r="N3845" i="14" s="1"/>
  <c r="C3856" i="14"/>
  <c r="N3856" i="14" s="1"/>
  <c r="C3861" i="14"/>
  <c r="N3861" i="14" s="1"/>
  <c r="C3872" i="14"/>
  <c r="N3872" i="14" s="1"/>
  <c r="C3877" i="14"/>
  <c r="N3877" i="14" s="1"/>
  <c r="C3888" i="14"/>
  <c r="N3888" i="14" s="1"/>
  <c r="C3893" i="14"/>
  <c r="N3893" i="14" s="1"/>
  <c r="C3904" i="14"/>
  <c r="N3904" i="14" s="1"/>
  <c r="C3909" i="14"/>
  <c r="N3909" i="14" s="1"/>
  <c r="C3920" i="14"/>
  <c r="N3920" i="14" s="1"/>
  <c r="C3925" i="14"/>
  <c r="N3925" i="14" s="1"/>
  <c r="C3936" i="14"/>
  <c r="N3936" i="14" s="1"/>
  <c r="C3941" i="14"/>
  <c r="N3941" i="14" s="1"/>
  <c r="C3952" i="14"/>
  <c r="N3952" i="14" s="1"/>
  <c r="C3957" i="14"/>
  <c r="N3957" i="14" s="1"/>
  <c r="C3968" i="14"/>
  <c r="N3968" i="14" s="1"/>
  <c r="C3973" i="14"/>
  <c r="N3973" i="14" s="1"/>
  <c r="C3984" i="14"/>
  <c r="N3984" i="14" s="1"/>
  <c r="C3989" i="14"/>
  <c r="N3989" i="14" s="1"/>
  <c r="C4005" i="14"/>
  <c r="N4005" i="14" s="1"/>
  <c r="C4021" i="14"/>
  <c r="N4021" i="14" s="1"/>
  <c r="C4037" i="14"/>
  <c r="N4037" i="14" s="1"/>
  <c r="C4053" i="14"/>
  <c r="N4053" i="14" s="1"/>
  <c r="C4069" i="14"/>
  <c r="N4069" i="14" s="1"/>
  <c r="C4085" i="14"/>
  <c r="N4085" i="14" s="1"/>
  <c r="C4101" i="14"/>
  <c r="N4101" i="14" s="1"/>
  <c r="C4117" i="14"/>
  <c r="N4117" i="14" s="1"/>
  <c r="C4133" i="14"/>
  <c r="N4133" i="14" s="1"/>
  <c r="C4149" i="14"/>
  <c r="N4149" i="14" s="1"/>
  <c r="C4165" i="14"/>
  <c r="N4165" i="14" s="1"/>
  <c r="C4181" i="14"/>
  <c r="N4181" i="14" s="1"/>
  <c r="C4197" i="14"/>
  <c r="N4197" i="14" s="1"/>
  <c r="C4213" i="14"/>
  <c r="N4213" i="14" s="1"/>
  <c r="C4229" i="14"/>
  <c r="N4229" i="14" s="1"/>
  <c r="C4245" i="14"/>
  <c r="N4245" i="14" s="1"/>
  <c r="C4261" i="14"/>
  <c r="N4261" i="14" s="1"/>
  <c r="C4277" i="14"/>
  <c r="N4277" i="14" s="1"/>
  <c r="C4293" i="14"/>
  <c r="N4293" i="14" s="1"/>
  <c r="C4309" i="14"/>
  <c r="N4309" i="14" s="1"/>
  <c r="C4325" i="14"/>
  <c r="N4325" i="14" s="1"/>
  <c r="C4341" i="14"/>
  <c r="N4341" i="14" s="1"/>
  <c r="C4357" i="14"/>
  <c r="N4357" i="14" s="1"/>
  <c r="C4373" i="14"/>
  <c r="N4373" i="14" s="1"/>
  <c r="C4389" i="14"/>
  <c r="N4389" i="14" s="1"/>
  <c r="C4405" i="14"/>
  <c r="N4405" i="14" s="1"/>
  <c r="C4421" i="14"/>
  <c r="N4421" i="14" s="1"/>
  <c r="C4437" i="14"/>
  <c r="N4437" i="14" s="1"/>
  <c r="C4453" i="14"/>
  <c r="N4453" i="14" s="1"/>
  <c r="C4469" i="14"/>
  <c r="N4469" i="14" s="1"/>
  <c r="C4485" i="14"/>
  <c r="N4485" i="14" s="1"/>
  <c r="C4501" i="14"/>
  <c r="N4501" i="14" s="1"/>
  <c r="C4523" i="14"/>
  <c r="N4523" i="14" s="1"/>
  <c r="C4525" i="14"/>
  <c r="N4525" i="14" s="1"/>
  <c r="C4551" i="14"/>
  <c r="N4551" i="14" s="1"/>
  <c r="C4577" i="14"/>
  <c r="N4577" i="14" s="1"/>
  <c r="C4603" i="14"/>
  <c r="N4603" i="14" s="1"/>
  <c r="C4605" i="14"/>
  <c r="N4605" i="14" s="1"/>
  <c r="C4627" i="14"/>
  <c r="N4627" i="14" s="1"/>
  <c r="C4629" i="14"/>
  <c r="N4629" i="14" s="1"/>
  <c r="C4651" i="14"/>
  <c r="N4651" i="14" s="1"/>
  <c r="C4653" i="14"/>
  <c r="N4653" i="14" s="1"/>
  <c r="C4679" i="14"/>
  <c r="N4679" i="14" s="1"/>
  <c r="C4705" i="14"/>
  <c r="N4705" i="14" s="1"/>
  <c r="C4731" i="14"/>
  <c r="N4731" i="14" s="1"/>
  <c r="C4733" i="14"/>
  <c r="N4733" i="14" s="1"/>
  <c r="C4755" i="14"/>
  <c r="N4755" i="14" s="1"/>
  <c r="C4757" i="14"/>
  <c r="N4757" i="14" s="1"/>
  <c r="C4779" i="14"/>
  <c r="N4779" i="14" s="1"/>
  <c r="C4781" i="14"/>
  <c r="N4781" i="14" s="1"/>
  <c r="C4807" i="14"/>
  <c r="N4807" i="14" s="1"/>
  <c r="C4879" i="14"/>
  <c r="N4879" i="14" s="1"/>
  <c r="C4899" i="14"/>
  <c r="N4899" i="14" s="1"/>
  <c r="C4921" i="14"/>
  <c r="N4921" i="14" s="1"/>
  <c r="C4923" i="14"/>
  <c r="N4923" i="14" s="1"/>
  <c r="C4943" i="14"/>
  <c r="N4943" i="14" s="1"/>
  <c r="C4963" i="14"/>
  <c r="N4963" i="14" s="1"/>
  <c r="C4985" i="14"/>
  <c r="N4985" i="14" s="1"/>
  <c r="C4987" i="14"/>
  <c r="N4987" i="14" s="1"/>
  <c r="C5007" i="14"/>
  <c r="N5007" i="14" s="1"/>
  <c r="C5027" i="14"/>
  <c r="N5027" i="14" s="1"/>
  <c r="C5049" i="14"/>
  <c r="N5049" i="14" s="1"/>
  <c r="C5051" i="14"/>
  <c r="N5051" i="14" s="1"/>
  <c r="C5071" i="14"/>
  <c r="N5071" i="14" s="1"/>
  <c r="C5091" i="14"/>
  <c r="N5091" i="14" s="1"/>
  <c r="C5113" i="14"/>
  <c r="N5113" i="14" s="1"/>
  <c r="C5115" i="14"/>
  <c r="N5115" i="14" s="1"/>
  <c r="C5135" i="14"/>
  <c r="N5135" i="14" s="1"/>
  <c r="C5155" i="14"/>
  <c r="N5155" i="14" s="1"/>
  <c r="C3344" i="14"/>
  <c r="N3344" i="14" s="1"/>
  <c r="C3347" i="14"/>
  <c r="N3347" i="14" s="1"/>
  <c r="C3372" i="14"/>
  <c r="N3372" i="14" s="1"/>
  <c r="C3375" i="14"/>
  <c r="N3375" i="14" s="1"/>
  <c r="C3380" i="14"/>
  <c r="N3380" i="14" s="1"/>
  <c r="C3383" i="14"/>
  <c r="N3383" i="14" s="1"/>
  <c r="C3390" i="14"/>
  <c r="N3390" i="14" s="1"/>
  <c r="C3393" i="14"/>
  <c r="N3393" i="14" s="1"/>
  <c r="C3399" i="14"/>
  <c r="N3399" i="14" s="1"/>
  <c r="C3406" i="14"/>
  <c r="N3406" i="14" s="1"/>
  <c r="C3409" i="14"/>
  <c r="N3409" i="14" s="1"/>
  <c r="C3415" i="14"/>
  <c r="N3415" i="14" s="1"/>
  <c r="C3422" i="14"/>
  <c r="N3422" i="14" s="1"/>
  <c r="C3425" i="14"/>
  <c r="N3425" i="14" s="1"/>
  <c r="C3431" i="14"/>
  <c r="N3431" i="14" s="1"/>
  <c r="C3438" i="14"/>
  <c r="N3438" i="14" s="1"/>
  <c r="C3441" i="14"/>
  <c r="N3441" i="14" s="1"/>
  <c r="C3447" i="14"/>
  <c r="N3447" i="14" s="1"/>
  <c r="C3454" i="14"/>
  <c r="N3454" i="14" s="1"/>
  <c r="C3457" i="14"/>
  <c r="N3457" i="14" s="1"/>
  <c r="C3463" i="14"/>
  <c r="N3463" i="14" s="1"/>
  <c r="C3470" i="14"/>
  <c r="N3470" i="14" s="1"/>
  <c r="C3473" i="14"/>
  <c r="N3473" i="14" s="1"/>
  <c r="C3479" i="14"/>
  <c r="N3479" i="14" s="1"/>
  <c r="C3486" i="14"/>
  <c r="N3486" i="14" s="1"/>
  <c r="C3489" i="14"/>
  <c r="N3489" i="14" s="1"/>
  <c r="C3495" i="14"/>
  <c r="N3495" i="14" s="1"/>
  <c r="C3502" i="14"/>
  <c r="N3502" i="14" s="1"/>
  <c r="C3505" i="14"/>
  <c r="N3505" i="14" s="1"/>
  <c r="C3511" i="14"/>
  <c r="N3511" i="14" s="1"/>
  <c r="C3518" i="14"/>
  <c r="N3518" i="14" s="1"/>
  <c r="C3521" i="14"/>
  <c r="N3521" i="14" s="1"/>
  <c r="C3527" i="14"/>
  <c r="N3527" i="14" s="1"/>
  <c r="C3534" i="14"/>
  <c r="N3534" i="14" s="1"/>
  <c r="C3537" i="14"/>
  <c r="N3537" i="14" s="1"/>
  <c r="C3543" i="14"/>
  <c r="N3543" i="14" s="1"/>
  <c r="C3550" i="14"/>
  <c r="N3550" i="14" s="1"/>
  <c r="C3553" i="14"/>
  <c r="N3553" i="14" s="1"/>
  <c r="C3559" i="14"/>
  <c r="N3559" i="14" s="1"/>
  <c r="C3566" i="14"/>
  <c r="N3566" i="14" s="1"/>
  <c r="C3569" i="14"/>
  <c r="N3569" i="14" s="1"/>
  <c r="C3575" i="14"/>
  <c r="N3575" i="14" s="1"/>
  <c r="C3582" i="14"/>
  <c r="N3582" i="14" s="1"/>
  <c r="C3585" i="14"/>
  <c r="N3585" i="14" s="1"/>
  <c r="C3591" i="14"/>
  <c r="N3591" i="14" s="1"/>
  <c r="C3598" i="14"/>
  <c r="N3598" i="14" s="1"/>
  <c r="C3601" i="14"/>
  <c r="N3601" i="14" s="1"/>
  <c r="C3607" i="14"/>
  <c r="N3607" i="14" s="1"/>
  <c r="C3614" i="14"/>
  <c r="N3614" i="14" s="1"/>
  <c r="C3617" i="14"/>
  <c r="N3617" i="14" s="1"/>
  <c r="C3623" i="14"/>
  <c r="N3623" i="14" s="1"/>
  <c r="C3630" i="14"/>
  <c r="N3630" i="14" s="1"/>
  <c r="C3633" i="14"/>
  <c r="N3633" i="14" s="1"/>
  <c r="C3639" i="14"/>
  <c r="N3639" i="14" s="1"/>
  <c r="C3646" i="14"/>
  <c r="N3646" i="14" s="1"/>
  <c r="C3649" i="14"/>
  <c r="N3649" i="14" s="1"/>
  <c r="C3655" i="14"/>
  <c r="N3655" i="14" s="1"/>
  <c r="C3662" i="14"/>
  <c r="N3662" i="14" s="1"/>
  <c r="C3665" i="14"/>
  <c r="N3665" i="14" s="1"/>
  <c r="C3671" i="14"/>
  <c r="N3671" i="14" s="1"/>
  <c r="C3678" i="14"/>
  <c r="N3678" i="14" s="1"/>
  <c r="C3681" i="14"/>
  <c r="N3681" i="14" s="1"/>
  <c r="C3687" i="14"/>
  <c r="N3687" i="14" s="1"/>
  <c r="C3694" i="14"/>
  <c r="N3694" i="14" s="1"/>
  <c r="C3697" i="14"/>
  <c r="N3697" i="14" s="1"/>
  <c r="C3703" i="14"/>
  <c r="N3703" i="14" s="1"/>
  <c r="C3710" i="14"/>
  <c r="N3710" i="14" s="1"/>
  <c r="C3713" i="14"/>
  <c r="N3713" i="14" s="1"/>
  <c r="C3719" i="14"/>
  <c r="N3719" i="14" s="1"/>
  <c r="C3726" i="14"/>
  <c r="N3726" i="14" s="1"/>
  <c r="C3729" i="14"/>
  <c r="N3729" i="14" s="1"/>
  <c r="C3735" i="14"/>
  <c r="N3735" i="14" s="1"/>
  <c r="C3742" i="14"/>
  <c r="N3742" i="14" s="1"/>
  <c r="C3745" i="14"/>
  <c r="N3745" i="14" s="1"/>
  <c r="C3751" i="14"/>
  <c r="N3751" i="14" s="1"/>
  <c r="C3758" i="14"/>
  <c r="N3758" i="14" s="1"/>
  <c r="C3761" i="14"/>
  <c r="N3761" i="14" s="1"/>
  <c r="C3767" i="14"/>
  <c r="N3767" i="14" s="1"/>
  <c r="C3774" i="14"/>
  <c r="N3774" i="14" s="1"/>
  <c r="C3777" i="14"/>
  <c r="N3777" i="14" s="1"/>
  <c r="C3783" i="14"/>
  <c r="N3783" i="14" s="1"/>
  <c r="C3790" i="14"/>
  <c r="N3790" i="14" s="1"/>
  <c r="C3793" i="14"/>
  <c r="N3793" i="14" s="1"/>
  <c r="C3799" i="14"/>
  <c r="N3799" i="14" s="1"/>
  <c r="C3806" i="14"/>
  <c r="N3806" i="14" s="1"/>
  <c r="C3809" i="14"/>
  <c r="N3809" i="14" s="1"/>
  <c r="C3815" i="14"/>
  <c r="N3815" i="14" s="1"/>
  <c r="C3822" i="14"/>
  <c r="N3822" i="14" s="1"/>
  <c r="C3825" i="14"/>
  <c r="N3825" i="14" s="1"/>
  <c r="C3831" i="14"/>
  <c r="N3831" i="14" s="1"/>
  <c r="C3838" i="14"/>
  <c r="N3838" i="14" s="1"/>
  <c r="C3841" i="14"/>
  <c r="N3841" i="14" s="1"/>
  <c r="C3847" i="14"/>
  <c r="N3847" i="14" s="1"/>
  <c r="C3854" i="14"/>
  <c r="N3854" i="14" s="1"/>
  <c r="C3857" i="14"/>
  <c r="N3857" i="14" s="1"/>
  <c r="C3863" i="14"/>
  <c r="N3863" i="14" s="1"/>
  <c r="C3870" i="14"/>
  <c r="N3870" i="14" s="1"/>
  <c r="C3873" i="14"/>
  <c r="N3873" i="14" s="1"/>
  <c r="C3879" i="14"/>
  <c r="N3879" i="14" s="1"/>
  <c r="C3886" i="14"/>
  <c r="N3886" i="14" s="1"/>
  <c r="C3889" i="14"/>
  <c r="N3889" i="14" s="1"/>
  <c r="C3895" i="14"/>
  <c r="N3895" i="14" s="1"/>
  <c r="C3902" i="14"/>
  <c r="N3902" i="14" s="1"/>
  <c r="C3905" i="14"/>
  <c r="N3905" i="14" s="1"/>
  <c r="C3911" i="14"/>
  <c r="N3911" i="14" s="1"/>
  <c r="C3918" i="14"/>
  <c r="N3918" i="14" s="1"/>
  <c r="C3921" i="14"/>
  <c r="N3921" i="14" s="1"/>
  <c r="C3927" i="14"/>
  <c r="N3927" i="14" s="1"/>
  <c r="C3934" i="14"/>
  <c r="N3934" i="14" s="1"/>
  <c r="C3937" i="14"/>
  <c r="N3937" i="14" s="1"/>
  <c r="C3943" i="14"/>
  <c r="N3943" i="14" s="1"/>
  <c r="C3950" i="14"/>
  <c r="N3950" i="14" s="1"/>
  <c r="C3953" i="14"/>
  <c r="N3953" i="14" s="1"/>
  <c r="C3959" i="14"/>
  <c r="N3959" i="14" s="1"/>
  <c r="C3966" i="14"/>
  <c r="N3966" i="14" s="1"/>
  <c r="C3969" i="14"/>
  <c r="N3969" i="14" s="1"/>
  <c r="C3975" i="14"/>
  <c r="N3975" i="14" s="1"/>
  <c r="C3982" i="14"/>
  <c r="N3982" i="14" s="1"/>
  <c r="C3985" i="14"/>
  <c r="N3985" i="14" s="1"/>
  <c r="C3991" i="14"/>
  <c r="N3991" i="14" s="1"/>
  <c r="C3998" i="14"/>
  <c r="N3998" i="14" s="1"/>
  <c r="C4001" i="14"/>
  <c r="N4001" i="14" s="1"/>
  <c r="C4007" i="14"/>
  <c r="N4007" i="14" s="1"/>
  <c r="C4014" i="14"/>
  <c r="N4014" i="14" s="1"/>
  <c r="C4017" i="14"/>
  <c r="N4017" i="14" s="1"/>
  <c r="C4023" i="14"/>
  <c r="N4023" i="14" s="1"/>
  <c r="C4030" i="14"/>
  <c r="N4030" i="14" s="1"/>
  <c r="C4033" i="14"/>
  <c r="N4033" i="14" s="1"/>
  <c r="C4039" i="14"/>
  <c r="N4039" i="14" s="1"/>
  <c r="C4046" i="14"/>
  <c r="N4046" i="14" s="1"/>
  <c r="C4049" i="14"/>
  <c r="N4049" i="14" s="1"/>
  <c r="C4055" i="14"/>
  <c r="N4055" i="14" s="1"/>
  <c r="C4062" i="14"/>
  <c r="N4062" i="14" s="1"/>
  <c r="C4065" i="14"/>
  <c r="N4065" i="14" s="1"/>
  <c r="C4071" i="14"/>
  <c r="N4071" i="14" s="1"/>
  <c r="C4078" i="14"/>
  <c r="N4078" i="14" s="1"/>
  <c r="C4081" i="14"/>
  <c r="N4081" i="14" s="1"/>
  <c r="C4087" i="14"/>
  <c r="N4087" i="14" s="1"/>
  <c r="C4094" i="14"/>
  <c r="N4094" i="14" s="1"/>
  <c r="C4097" i="14"/>
  <c r="N4097" i="14" s="1"/>
  <c r="C4103" i="14"/>
  <c r="N4103" i="14" s="1"/>
  <c r="C4110" i="14"/>
  <c r="N4110" i="14" s="1"/>
  <c r="C4113" i="14"/>
  <c r="N4113" i="14" s="1"/>
  <c r="C4119" i="14"/>
  <c r="N4119" i="14" s="1"/>
  <c r="C4126" i="14"/>
  <c r="N4126" i="14" s="1"/>
  <c r="C4129" i="14"/>
  <c r="N4129" i="14" s="1"/>
  <c r="C4135" i="14"/>
  <c r="N4135" i="14" s="1"/>
  <c r="C4142" i="14"/>
  <c r="N4142" i="14" s="1"/>
  <c r="C4145" i="14"/>
  <c r="N4145" i="14" s="1"/>
  <c r="C4151" i="14"/>
  <c r="N4151" i="14" s="1"/>
  <c r="C4158" i="14"/>
  <c r="N4158" i="14" s="1"/>
  <c r="C4161" i="14"/>
  <c r="N4161" i="14" s="1"/>
  <c r="C4167" i="14"/>
  <c r="N4167" i="14" s="1"/>
  <c r="C4174" i="14"/>
  <c r="N4174" i="14" s="1"/>
  <c r="C4177" i="14"/>
  <c r="N4177" i="14" s="1"/>
  <c r="C4183" i="14"/>
  <c r="N4183" i="14" s="1"/>
  <c r="C4190" i="14"/>
  <c r="N4190" i="14" s="1"/>
  <c r="C4193" i="14"/>
  <c r="N4193" i="14" s="1"/>
  <c r="C4199" i="14"/>
  <c r="N4199" i="14" s="1"/>
  <c r="C4209" i="14"/>
  <c r="N4209" i="14" s="1"/>
  <c r="C4215" i="14"/>
  <c r="N4215" i="14" s="1"/>
  <c r="C4222" i="14"/>
  <c r="N4222" i="14" s="1"/>
  <c r="C4225" i="14"/>
  <c r="N4225" i="14" s="1"/>
  <c r="C4231" i="14"/>
  <c r="N4231" i="14" s="1"/>
  <c r="C4238" i="14"/>
  <c r="N4238" i="14" s="1"/>
  <c r="C4241" i="14"/>
  <c r="N4241" i="14" s="1"/>
  <c r="C4247" i="14"/>
  <c r="N4247" i="14" s="1"/>
  <c r="C4254" i="14"/>
  <c r="N4254" i="14" s="1"/>
  <c r="C4257" i="14"/>
  <c r="N4257" i="14" s="1"/>
  <c r="C4263" i="14"/>
  <c r="N4263" i="14" s="1"/>
  <c r="C4270" i="14"/>
  <c r="N4270" i="14" s="1"/>
  <c r="C4273" i="14"/>
  <c r="N4273" i="14" s="1"/>
  <c r="C4279" i="14"/>
  <c r="N4279" i="14" s="1"/>
  <c r="C4286" i="14"/>
  <c r="N4286" i="14" s="1"/>
  <c r="C4289" i="14"/>
  <c r="N4289" i="14" s="1"/>
  <c r="C4295" i="14"/>
  <c r="N4295" i="14" s="1"/>
  <c r="C4302" i="14"/>
  <c r="N4302" i="14" s="1"/>
  <c r="C4305" i="14"/>
  <c r="N4305" i="14" s="1"/>
  <c r="C4311" i="14"/>
  <c r="N4311" i="14" s="1"/>
  <c r="C4318" i="14"/>
  <c r="N4318" i="14" s="1"/>
  <c r="C4321" i="14"/>
  <c r="N4321" i="14" s="1"/>
  <c r="C4327" i="14"/>
  <c r="N4327" i="14" s="1"/>
  <c r="C4334" i="14"/>
  <c r="N4334" i="14" s="1"/>
  <c r="C4337" i="14"/>
  <c r="N4337" i="14" s="1"/>
  <c r="C4343" i="14"/>
  <c r="N4343" i="14" s="1"/>
  <c r="C4350" i="14"/>
  <c r="N4350" i="14" s="1"/>
  <c r="C4353" i="14"/>
  <c r="N4353" i="14" s="1"/>
  <c r="C4359" i="14"/>
  <c r="N4359" i="14" s="1"/>
  <c r="C4366" i="14"/>
  <c r="N4366" i="14" s="1"/>
  <c r="C4369" i="14"/>
  <c r="N4369" i="14" s="1"/>
  <c r="C4375" i="14"/>
  <c r="N4375" i="14" s="1"/>
  <c r="C4382" i="14"/>
  <c r="N4382" i="14" s="1"/>
  <c r="C4385" i="14"/>
  <c r="N4385" i="14" s="1"/>
  <c r="C4391" i="14"/>
  <c r="N4391" i="14" s="1"/>
  <c r="C4398" i="14"/>
  <c r="N4398" i="14" s="1"/>
  <c r="C4401" i="14"/>
  <c r="N4401" i="14" s="1"/>
  <c r="C4407" i="14"/>
  <c r="N4407" i="14" s="1"/>
  <c r="C4414" i="14"/>
  <c r="N4414" i="14" s="1"/>
  <c r="C4417" i="14"/>
  <c r="N4417" i="14" s="1"/>
  <c r="C4430" i="14"/>
  <c r="N4430" i="14" s="1"/>
  <c r="C4433" i="14"/>
  <c r="N4433" i="14" s="1"/>
  <c r="C4439" i="14"/>
  <c r="N4439" i="14" s="1"/>
  <c r="C4446" i="14"/>
  <c r="N4446" i="14" s="1"/>
  <c r="C4449" i="14"/>
  <c r="N4449" i="14" s="1"/>
  <c r="C4455" i="14"/>
  <c r="N4455" i="14" s="1"/>
  <c r="C4462" i="14"/>
  <c r="N4462" i="14" s="1"/>
  <c r="C4465" i="14"/>
  <c r="N4465" i="14" s="1"/>
  <c r="C4471" i="14"/>
  <c r="N4471" i="14" s="1"/>
  <c r="C4478" i="14"/>
  <c r="N4478" i="14" s="1"/>
  <c r="C4481" i="14"/>
  <c r="N4481" i="14" s="1"/>
  <c r="C4487" i="14"/>
  <c r="N4487" i="14" s="1"/>
  <c r="C4494" i="14"/>
  <c r="N4494" i="14" s="1"/>
  <c r="C4497" i="14"/>
  <c r="N4497" i="14" s="1"/>
  <c r="C4503" i="14"/>
  <c r="N4503" i="14" s="1"/>
  <c r="C4510" i="14"/>
  <c r="N4510" i="14" s="1"/>
  <c r="C4515" i="14"/>
  <c r="N4515" i="14" s="1"/>
  <c r="C4527" i="14"/>
  <c r="N4527" i="14" s="1"/>
  <c r="C4534" i="14"/>
  <c r="N4534" i="14" s="1"/>
  <c r="C4536" i="14"/>
  <c r="N4536" i="14" s="1"/>
  <c r="C4543" i="14"/>
  <c r="N4543" i="14" s="1"/>
  <c r="C4546" i="14"/>
  <c r="N4546" i="14" s="1"/>
  <c r="C4548" i="14"/>
  <c r="N4548" i="14" s="1"/>
  <c r="C4558" i="14"/>
  <c r="N4558" i="14" s="1"/>
  <c r="C4560" i="14"/>
  <c r="N4560" i="14" s="1"/>
  <c r="C4567" i="14"/>
  <c r="N4567" i="14" s="1"/>
  <c r="C4574" i="14"/>
  <c r="N4574" i="14" s="1"/>
  <c r="C4579" i="14"/>
  <c r="N4579" i="14" s="1"/>
  <c r="C4591" i="14"/>
  <c r="N4591" i="14" s="1"/>
  <c r="C4598" i="14"/>
  <c r="N4598" i="14" s="1"/>
  <c r="C4600" i="14"/>
  <c r="N4600" i="14" s="1"/>
  <c r="C4607" i="14"/>
  <c r="N4607" i="14" s="1"/>
  <c r="C4610" i="14"/>
  <c r="N4610" i="14" s="1"/>
  <c r="C4612" i="14"/>
  <c r="N4612" i="14" s="1"/>
  <c r="C4622" i="14"/>
  <c r="N4622" i="14" s="1"/>
  <c r="C4624" i="14"/>
  <c r="N4624" i="14" s="1"/>
  <c r="C4631" i="14"/>
  <c r="N4631" i="14" s="1"/>
  <c r="C4638" i="14"/>
  <c r="N4638" i="14" s="1"/>
  <c r="C4643" i="14"/>
  <c r="N4643" i="14" s="1"/>
  <c r="C4655" i="14"/>
  <c r="N4655" i="14" s="1"/>
  <c r="C4662" i="14"/>
  <c r="N4662" i="14" s="1"/>
  <c r="C4664" i="14"/>
  <c r="N4664" i="14" s="1"/>
  <c r="C4671" i="14"/>
  <c r="N4671" i="14" s="1"/>
  <c r="C4674" i="14"/>
  <c r="N4674" i="14" s="1"/>
  <c r="C4676" i="14"/>
  <c r="N4676" i="14" s="1"/>
  <c r="C4686" i="14"/>
  <c r="N4686" i="14" s="1"/>
  <c r="C4688" i="14"/>
  <c r="N4688" i="14" s="1"/>
  <c r="C4695" i="14"/>
  <c r="N4695" i="14" s="1"/>
  <c r="C4702" i="14"/>
  <c r="N4702" i="14" s="1"/>
  <c r="C4707" i="14"/>
  <c r="N4707" i="14" s="1"/>
  <c r="C4719" i="14"/>
  <c r="N4719" i="14" s="1"/>
  <c r="C4726" i="14"/>
  <c r="N4726" i="14" s="1"/>
  <c r="C4728" i="14"/>
  <c r="N4728" i="14" s="1"/>
  <c r="C4735" i="14"/>
  <c r="N4735" i="14" s="1"/>
  <c r="C4738" i="14"/>
  <c r="N4738" i="14" s="1"/>
  <c r="C4740" i="14"/>
  <c r="N4740" i="14" s="1"/>
  <c r="C4750" i="14"/>
  <c r="N4750" i="14" s="1"/>
  <c r="C4752" i="14"/>
  <c r="N4752" i="14" s="1"/>
  <c r="C4759" i="14"/>
  <c r="N4759" i="14" s="1"/>
  <c r="C4766" i="14"/>
  <c r="N4766" i="14" s="1"/>
  <c r="C4771" i="14"/>
  <c r="N4771" i="14" s="1"/>
  <c r="C4783" i="14"/>
  <c r="N4783" i="14" s="1"/>
  <c r="C4790" i="14"/>
  <c r="N4790" i="14" s="1"/>
  <c r="C4792" i="14"/>
  <c r="N4792" i="14" s="1"/>
  <c r="C4799" i="14"/>
  <c r="N4799" i="14" s="1"/>
  <c r="C4802" i="14"/>
  <c r="N4802" i="14" s="1"/>
  <c r="C4804" i="14"/>
  <c r="N4804" i="14" s="1"/>
  <c r="C4814" i="14"/>
  <c r="N4814" i="14" s="1"/>
  <c r="C4816" i="14"/>
  <c r="N4816" i="14" s="1"/>
  <c r="C4825" i="14"/>
  <c r="N4825" i="14" s="1"/>
  <c r="C4828" i="14"/>
  <c r="N4828" i="14" s="1"/>
  <c r="C4834" i="14"/>
  <c r="N4834" i="14" s="1"/>
  <c r="C4841" i="14"/>
  <c r="N4841" i="14" s="1"/>
  <c r="C4844" i="14"/>
  <c r="N4844" i="14" s="1"/>
  <c r="C4850" i="14"/>
  <c r="N4850" i="14" s="1"/>
  <c r="C4857" i="14"/>
  <c r="N4857" i="14" s="1"/>
  <c r="C4860" i="14"/>
  <c r="N4860" i="14" s="1"/>
  <c r="C4866" i="14"/>
  <c r="N4866" i="14" s="1"/>
  <c r="C4873" i="14"/>
  <c r="N4873" i="14" s="1"/>
  <c r="C4876" i="14"/>
  <c r="N4876" i="14" s="1"/>
  <c r="C4884" i="14"/>
  <c r="N4884" i="14" s="1"/>
  <c r="C4886" i="14"/>
  <c r="N4886" i="14" s="1"/>
  <c r="C4893" i="14"/>
  <c r="N4893" i="14" s="1"/>
  <c r="C4896" i="14"/>
  <c r="N4896" i="14" s="1"/>
  <c r="C4901" i="14"/>
  <c r="N4901" i="14" s="1"/>
  <c r="C4908" i="14"/>
  <c r="N4908" i="14" s="1"/>
  <c r="C4916" i="14"/>
  <c r="N4916" i="14" s="1"/>
  <c r="C4918" i="14"/>
  <c r="N4918" i="14" s="1"/>
  <c r="C4925" i="14"/>
  <c r="N4925" i="14" s="1"/>
  <c r="C4928" i="14"/>
  <c r="N4928" i="14" s="1"/>
  <c r="C4933" i="14"/>
  <c r="N4933" i="14" s="1"/>
  <c r="C4940" i="14"/>
  <c r="N4940" i="14" s="1"/>
  <c r="C4948" i="14"/>
  <c r="N4948" i="14" s="1"/>
  <c r="C4950" i="14"/>
  <c r="N4950" i="14" s="1"/>
  <c r="C4957" i="14"/>
  <c r="N4957" i="14" s="1"/>
  <c r="C4960" i="14"/>
  <c r="N4960" i="14" s="1"/>
  <c r="C4965" i="14"/>
  <c r="N4965" i="14" s="1"/>
  <c r="C4972" i="14"/>
  <c r="N4972" i="14" s="1"/>
  <c r="C4980" i="14"/>
  <c r="N4980" i="14" s="1"/>
  <c r="C4982" i="14"/>
  <c r="N4982" i="14" s="1"/>
  <c r="C4989" i="14"/>
  <c r="N4989" i="14" s="1"/>
  <c r="C4992" i="14"/>
  <c r="N4992" i="14" s="1"/>
  <c r="C4997" i="14"/>
  <c r="N4997" i="14" s="1"/>
  <c r="C5004" i="14"/>
  <c r="N5004" i="14" s="1"/>
  <c r="C5012" i="14"/>
  <c r="N5012" i="14" s="1"/>
  <c r="C5014" i="14"/>
  <c r="N5014" i="14" s="1"/>
  <c r="C5021" i="14"/>
  <c r="N5021" i="14" s="1"/>
  <c r="C5024" i="14"/>
  <c r="N5024" i="14" s="1"/>
  <c r="C5029" i="14"/>
  <c r="N5029" i="14" s="1"/>
  <c r="C5036" i="14"/>
  <c r="N5036" i="14" s="1"/>
  <c r="C5044" i="14"/>
  <c r="N5044" i="14" s="1"/>
  <c r="C5046" i="14"/>
  <c r="N5046" i="14" s="1"/>
  <c r="C5053" i="14"/>
  <c r="N5053" i="14" s="1"/>
  <c r="C5056" i="14"/>
  <c r="N5056" i="14" s="1"/>
  <c r="C5061" i="14"/>
  <c r="N5061" i="14" s="1"/>
  <c r="C5068" i="14"/>
  <c r="N5068" i="14" s="1"/>
  <c r="C5076" i="14"/>
  <c r="N5076" i="14" s="1"/>
  <c r="C5078" i="14"/>
  <c r="N5078" i="14" s="1"/>
  <c r="C5085" i="14"/>
  <c r="N5085" i="14" s="1"/>
  <c r="C5088" i="14"/>
  <c r="N5088" i="14" s="1"/>
  <c r="C5093" i="14"/>
  <c r="N5093" i="14" s="1"/>
  <c r="C5100" i="14"/>
  <c r="N5100" i="14" s="1"/>
  <c r="C5108" i="14"/>
  <c r="N5108" i="14" s="1"/>
  <c r="C5110" i="14"/>
  <c r="N5110" i="14" s="1"/>
  <c r="C5117" i="14"/>
  <c r="N5117" i="14" s="1"/>
  <c r="C5120" i="14"/>
  <c r="N5120" i="14" s="1"/>
  <c r="C5125" i="14"/>
  <c r="N5125" i="14" s="1"/>
  <c r="C5132" i="14"/>
  <c r="N5132" i="14" s="1"/>
  <c r="C5140" i="14"/>
  <c r="N5140" i="14" s="1"/>
  <c r="C5142" i="14"/>
  <c r="N5142" i="14" s="1"/>
  <c r="C5149" i="14"/>
  <c r="N5149" i="14" s="1"/>
  <c r="C5152" i="14"/>
  <c r="N5152" i="14" s="1"/>
  <c r="C5157" i="14"/>
  <c r="N5157" i="14" s="1"/>
  <c r="C5164" i="14"/>
  <c r="N5164" i="14" s="1"/>
  <c r="C5176" i="14"/>
  <c r="N5176" i="14" s="1"/>
  <c r="C5178" i="14"/>
  <c r="N5178" i="14" s="1"/>
  <c r="C5187" i="14"/>
  <c r="N5187" i="14" s="1"/>
  <c r="C5209" i="14"/>
  <c r="N5209" i="14" s="1"/>
  <c r="C5211" i="14"/>
  <c r="N5211" i="14" s="1"/>
  <c r="C5218" i="14"/>
  <c r="N5218" i="14" s="1"/>
  <c r="C5231" i="14"/>
  <c r="N5231" i="14" s="1"/>
  <c r="C5240" i="14"/>
  <c r="N5240" i="14" s="1"/>
  <c r="C5242" i="14"/>
  <c r="N5242" i="14" s="1"/>
  <c r="C5251" i="14"/>
  <c r="N5251" i="14" s="1"/>
  <c r="C5273" i="14"/>
  <c r="N5273" i="14" s="1"/>
  <c r="C5275" i="14"/>
  <c r="N5275" i="14" s="1"/>
  <c r="C5282" i="14"/>
  <c r="N5282" i="14" s="1"/>
  <c r="C5295" i="14"/>
  <c r="N5295" i="14" s="1"/>
  <c r="C5304" i="14"/>
  <c r="N5304" i="14" s="1"/>
  <c r="C5306" i="14"/>
  <c r="N5306" i="14" s="1"/>
  <c r="C5315" i="14"/>
  <c r="N5315" i="14" s="1"/>
  <c r="C5335" i="14"/>
  <c r="N5335" i="14" s="1"/>
  <c r="C5337" i="14"/>
  <c r="N5337" i="14" s="1"/>
  <c r="C5344" i="14"/>
  <c r="N5344" i="14" s="1"/>
  <c r="C5346" i="14"/>
  <c r="N5346" i="14" s="1"/>
  <c r="C5355" i="14"/>
  <c r="N5355" i="14" s="1"/>
  <c r="C5364" i="14"/>
  <c r="N5364" i="14" s="1"/>
  <c r="C5371" i="14"/>
  <c r="N5371" i="14" s="1"/>
  <c r="C5384" i="14"/>
  <c r="N5384" i="14" s="1"/>
  <c r="C5391" i="14"/>
  <c r="N5391" i="14" s="1"/>
  <c r="C5393" i="14"/>
  <c r="N5393" i="14" s="1"/>
  <c r="C5407" i="14"/>
  <c r="N5407" i="14" s="1"/>
  <c r="C5409" i="14"/>
  <c r="N5409" i="14" s="1"/>
  <c r="C5427" i="14"/>
  <c r="N5427" i="14" s="1"/>
  <c r="C5447" i="14"/>
  <c r="N5447" i="14" s="1"/>
  <c r="C5449" i="14"/>
  <c r="N5449" i="14" s="1"/>
  <c r="C5463" i="14"/>
  <c r="N5463" i="14" s="1"/>
  <c r="C5465" i="14"/>
  <c r="N5465" i="14" s="1"/>
  <c r="C5483" i="14"/>
  <c r="N5483" i="14" s="1"/>
  <c r="C5499" i="14"/>
  <c r="N5499" i="14" s="1"/>
  <c r="C5519" i="14"/>
  <c r="N5519" i="14" s="1"/>
  <c r="C5521" i="14"/>
  <c r="N5521" i="14" s="1"/>
  <c r="C5535" i="14"/>
  <c r="N5535" i="14" s="1"/>
  <c r="C5537" i="14"/>
  <c r="N5537" i="14" s="1"/>
  <c r="C5555" i="14"/>
  <c r="N5555" i="14" s="1"/>
  <c r="C5573" i="14"/>
  <c r="N5573" i="14" s="1"/>
  <c r="C5593" i="14"/>
  <c r="N5593" i="14" s="1"/>
  <c r="C5595" i="14"/>
  <c r="N5595" i="14" s="1"/>
  <c r="C5609" i="14"/>
  <c r="N5609" i="14" s="1"/>
  <c r="C5611" i="14"/>
  <c r="N5611" i="14" s="1"/>
  <c r="C5625" i="14"/>
  <c r="N5625" i="14" s="1"/>
  <c r="C5627" i="14"/>
  <c r="N5627" i="14" s="1"/>
  <c r="C5641" i="14"/>
  <c r="N5641" i="14" s="1"/>
  <c r="C5643" i="14"/>
  <c r="N5643" i="14" s="1"/>
  <c r="C5661" i="14"/>
  <c r="N5661" i="14" s="1"/>
  <c r="C5677" i="14"/>
  <c r="N5677" i="14" s="1"/>
  <c r="C5693" i="14"/>
  <c r="N5693" i="14" s="1"/>
  <c r="C5705" i="14"/>
  <c r="N5705" i="14" s="1"/>
  <c r="C5707" i="14"/>
  <c r="N5707" i="14" s="1"/>
  <c r="C5726" i="14"/>
  <c r="N5726" i="14" s="1"/>
  <c r="C5728" i="14"/>
  <c r="N5728" i="14" s="1"/>
  <c r="C5766" i="14"/>
  <c r="N5766" i="14" s="1"/>
  <c r="C5804" i="14"/>
  <c r="N5804" i="14" s="1"/>
  <c r="C5844" i="14"/>
  <c r="N5844" i="14" s="1"/>
  <c r="C4009" i="14"/>
  <c r="N4009" i="14" s="1"/>
  <c r="C4011" i="14"/>
  <c r="N4011" i="14" s="1"/>
  <c r="C4025" i="14"/>
  <c r="N4025" i="14" s="1"/>
  <c r="C4027" i="14"/>
  <c r="N4027" i="14" s="1"/>
  <c r="C4041" i="14"/>
  <c r="N4041" i="14" s="1"/>
  <c r="C4043" i="14"/>
  <c r="N4043" i="14" s="1"/>
  <c r="C4057" i="14"/>
  <c r="N4057" i="14" s="1"/>
  <c r="C4059" i="14"/>
  <c r="N4059" i="14" s="1"/>
  <c r="C4073" i="14"/>
  <c r="N4073" i="14" s="1"/>
  <c r="C4075" i="14"/>
  <c r="N4075" i="14" s="1"/>
  <c r="C4089" i="14"/>
  <c r="N4089" i="14" s="1"/>
  <c r="C4091" i="14"/>
  <c r="N4091" i="14" s="1"/>
  <c r="C4105" i="14"/>
  <c r="N4105" i="14" s="1"/>
  <c r="C4107" i="14"/>
  <c r="N4107" i="14" s="1"/>
  <c r="C4121" i="14"/>
  <c r="N4121" i="14" s="1"/>
  <c r="C4123" i="14"/>
  <c r="N4123" i="14" s="1"/>
  <c r="C4137" i="14"/>
  <c r="N4137" i="14" s="1"/>
  <c r="C4139" i="14"/>
  <c r="N4139" i="14" s="1"/>
  <c r="C4153" i="14"/>
  <c r="N4153" i="14" s="1"/>
  <c r="C4155" i="14"/>
  <c r="N4155" i="14" s="1"/>
  <c r="C4169" i="14"/>
  <c r="N4169" i="14" s="1"/>
  <c r="C4171" i="14"/>
  <c r="N4171" i="14" s="1"/>
  <c r="C4185" i="14"/>
  <c r="N4185" i="14" s="1"/>
  <c r="C4187" i="14"/>
  <c r="N4187" i="14" s="1"/>
  <c r="C4201" i="14"/>
  <c r="N4201" i="14" s="1"/>
  <c r="C4203" i="14"/>
  <c r="N4203" i="14" s="1"/>
  <c r="C4217" i="14"/>
  <c r="N4217" i="14" s="1"/>
  <c r="C4219" i="14"/>
  <c r="N4219" i="14" s="1"/>
  <c r="C4233" i="14"/>
  <c r="N4233" i="14" s="1"/>
  <c r="C4235" i="14"/>
  <c r="N4235" i="14" s="1"/>
  <c r="C4249" i="14"/>
  <c r="N4249" i="14" s="1"/>
  <c r="C4251" i="14"/>
  <c r="N4251" i="14" s="1"/>
  <c r="C4265" i="14"/>
  <c r="N4265" i="14" s="1"/>
  <c r="C4267" i="14"/>
  <c r="N4267" i="14" s="1"/>
  <c r="C4281" i="14"/>
  <c r="N4281" i="14" s="1"/>
  <c r="C4283" i="14"/>
  <c r="N4283" i="14" s="1"/>
  <c r="C4297" i="14"/>
  <c r="N4297" i="14" s="1"/>
  <c r="C4299" i="14"/>
  <c r="N4299" i="14" s="1"/>
  <c r="C4313" i="14"/>
  <c r="N4313" i="14" s="1"/>
  <c r="C4315" i="14"/>
  <c r="N4315" i="14" s="1"/>
  <c r="C4329" i="14"/>
  <c r="N4329" i="14" s="1"/>
  <c r="C4331" i="14"/>
  <c r="N4331" i="14" s="1"/>
  <c r="C4345" i="14"/>
  <c r="N4345" i="14" s="1"/>
  <c r="C4347" i="14"/>
  <c r="N4347" i="14" s="1"/>
  <c r="C4361" i="14"/>
  <c r="N4361" i="14" s="1"/>
  <c r="C4363" i="14"/>
  <c r="N4363" i="14" s="1"/>
  <c r="C4377" i="14"/>
  <c r="N4377" i="14" s="1"/>
  <c r="C4379" i="14"/>
  <c r="N4379" i="14" s="1"/>
  <c r="C4393" i="14"/>
  <c r="N4393" i="14" s="1"/>
  <c r="C4395" i="14"/>
  <c r="N4395" i="14" s="1"/>
  <c r="C4409" i="14"/>
  <c r="N4409" i="14" s="1"/>
  <c r="C4411" i="14"/>
  <c r="N4411" i="14" s="1"/>
  <c r="C4425" i="14"/>
  <c r="N4425" i="14" s="1"/>
  <c r="C4427" i="14"/>
  <c r="N4427" i="14" s="1"/>
  <c r="C4441" i="14"/>
  <c r="N4441" i="14" s="1"/>
  <c r="C4443" i="14"/>
  <c r="N4443" i="14" s="1"/>
  <c r="C4457" i="14"/>
  <c r="N4457" i="14" s="1"/>
  <c r="C4459" i="14"/>
  <c r="N4459" i="14" s="1"/>
  <c r="C4473" i="14"/>
  <c r="N4473" i="14" s="1"/>
  <c r="C4475" i="14"/>
  <c r="N4475" i="14" s="1"/>
  <c r="C4489" i="14"/>
  <c r="N4489" i="14" s="1"/>
  <c r="C4491" i="14"/>
  <c r="N4491" i="14" s="1"/>
  <c r="C4505" i="14"/>
  <c r="N4505" i="14" s="1"/>
  <c r="C4507" i="14"/>
  <c r="N4507" i="14" s="1"/>
  <c r="C4519" i="14"/>
  <c r="N4519" i="14" s="1"/>
  <c r="C4522" i="14"/>
  <c r="N4522" i="14" s="1"/>
  <c r="C4524" i="14"/>
  <c r="N4524" i="14" s="1"/>
  <c r="C4531" i="14"/>
  <c r="N4531" i="14" s="1"/>
  <c r="C4538" i="14"/>
  <c r="N4538" i="14" s="1"/>
  <c r="C4540" i="14"/>
  <c r="N4540" i="14" s="1"/>
  <c r="C4550" i="14"/>
  <c r="N4550" i="14" s="1"/>
  <c r="C4555" i="14"/>
  <c r="N4555" i="14" s="1"/>
  <c r="C4562" i="14"/>
  <c r="N4562" i="14" s="1"/>
  <c r="C4564" i="14"/>
  <c r="N4564" i="14" s="1"/>
  <c r="C4571" i="14"/>
  <c r="N4571" i="14" s="1"/>
  <c r="C4583" i="14"/>
  <c r="N4583" i="14" s="1"/>
  <c r="C4586" i="14"/>
  <c r="N4586" i="14" s="1"/>
  <c r="C4588" i="14"/>
  <c r="N4588" i="14" s="1"/>
  <c r="C4595" i="14"/>
  <c r="N4595" i="14" s="1"/>
  <c r="C4602" i="14"/>
  <c r="N4602" i="14" s="1"/>
  <c r="C4604" i="14"/>
  <c r="N4604" i="14" s="1"/>
  <c r="C4614" i="14"/>
  <c r="N4614" i="14" s="1"/>
  <c r="C4619" i="14"/>
  <c r="N4619" i="14" s="1"/>
  <c r="C4626" i="14"/>
  <c r="N4626" i="14" s="1"/>
  <c r="C4628" i="14"/>
  <c r="N4628" i="14" s="1"/>
  <c r="C4635" i="14"/>
  <c r="N4635" i="14" s="1"/>
  <c r="C4647" i="14"/>
  <c r="N4647" i="14" s="1"/>
  <c r="C4650" i="14"/>
  <c r="N4650" i="14" s="1"/>
  <c r="C4652" i="14"/>
  <c r="N4652" i="14" s="1"/>
  <c r="C4659" i="14"/>
  <c r="N4659" i="14" s="1"/>
  <c r="C4666" i="14"/>
  <c r="N4666" i="14" s="1"/>
  <c r="C4668" i="14"/>
  <c r="N4668" i="14" s="1"/>
  <c r="C4678" i="14"/>
  <c r="N4678" i="14" s="1"/>
  <c r="C4683" i="14"/>
  <c r="N4683" i="14" s="1"/>
  <c r="C4690" i="14"/>
  <c r="N4690" i="14" s="1"/>
  <c r="C4692" i="14"/>
  <c r="N4692" i="14" s="1"/>
  <c r="C4699" i="14"/>
  <c r="N4699" i="14" s="1"/>
  <c r="C4711" i="14"/>
  <c r="N4711" i="14" s="1"/>
  <c r="C4714" i="14"/>
  <c r="N4714" i="14" s="1"/>
  <c r="C4716" i="14"/>
  <c r="N4716" i="14" s="1"/>
  <c r="C4723" i="14"/>
  <c r="N4723" i="14" s="1"/>
  <c r="C4730" i="14"/>
  <c r="N4730" i="14" s="1"/>
  <c r="C4732" i="14"/>
  <c r="N4732" i="14" s="1"/>
  <c r="C4742" i="14"/>
  <c r="N4742" i="14" s="1"/>
  <c r="C4747" i="14"/>
  <c r="N4747" i="14" s="1"/>
  <c r="C4754" i="14"/>
  <c r="N4754" i="14" s="1"/>
  <c r="C4756" i="14"/>
  <c r="N4756" i="14" s="1"/>
  <c r="C4763" i="14"/>
  <c r="N4763" i="14" s="1"/>
  <c r="C4775" i="14"/>
  <c r="N4775" i="14" s="1"/>
  <c r="C4778" i="14"/>
  <c r="N4778" i="14" s="1"/>
  <c r="C4780" i="14"/>
  <c r="N4780" i="14" s="1"/>
  <c r="C4787" i="14"/>
  <c r="N4787" i="14" s="1"/>
  <c r="C4794" i="14"/>
  <c r="N4794" i="14" s="1"/>
  <c r="C4796" i="14"/>
  <c r="N4796" i="14" s="1"/>
  <c r="C4806" i="14"/>
  <c r="N4806" i="14" s="1"/>
  <c r="C4811" i="14"/>
  <c r="N4811" i="14" s="1"/>
  <c r="C4818" i="14"/>
  <c r="N4818" i="14" s="1"/>
  <c r="C4820" i="14"/>
  <c r="N4820" i="14" s="1"/>
  <c r="C4822" i="14"/>
  <c r="N4822" i="14" s="1"/>
  <c r="C4836" i="14"/>
  <c r="N4836" i="14" s="1"/>
  <c r="C4838" i="14"/>
  <c r="N4838" i="14" s="1"/>
  <c r="C4852" i="14"/>
  <c r="N4852" i="14" s="1"/>
  <c r="C4854" i="14"/>
  <c r="N4854" i="14" s="1"/>
  <c r="C4868" i="14"/>
  <c r="N4868" i="14" s="1"/>
  <c r="C4870" i="14"/>
  <c r="N4870" i="14" s="1"/>
  <c r="C4888" i="14"/>
  <c r="N4888" i="14" s="1"/>
  <c r="C4890" i="14"/>
  <c r="N4890" i="14" s="1"/>
  <c r="C4898" i="14"/>
  <c r="N4898" i="14" s="1"/>
  <c r="C4905" i="14"/>
  <c r="N4905" i="14" s="1"/>
  <c r="C4920" i="14"/>
  <c r="N4920" i="14" s="1"/>
  <c r="C4922" i="14"/>
  <c r="N4922" i="14" s="1"/>
  <c r="C4930" i="14"/>
  <c r="N4930" i="14" s="1"/>
  <c r="C4937" i="14"/>
  <c r="N4937" i="14" s="1"/>
  <c r="C4952" i="14"/>
  <c r="N4952" i="14" s="1"/>
  <c r="C4954" i="14"/>
  <c r="N4954" i="14" s="1"/>
  <c r="C4962" i="14"/>
  <c r="N4962" i="14" s="1"/>
  <c r="C4969" i="14"/>
  <c r="N4969" i="14" s="1"/>
  <c r="C4984" i="14"/>
  <c r="N4984" i="14" s="1"/>
  <c r="C4986" i="14"/>
  <c r="N4986" i="14" s="1"/>
  <c r="C4994" i="14"/>
  <c r="N4994" i="14" s="1"/>
  <c r="C5001" i="14"/>
  <c r="N5001" i="14" s="1"/>
  <c r="C5016" i="14"/>
  <c r="N5016" i="14" s="1"/>
  <c r="C5018" i="14"/>
  <c r="N5018" i="14" s="1"/>
  <c r="C5026" i="14"/>
  <c r="N5026" i="14" s="1"/>
  <c r="C5033" i="14"/>
  <c r="N5033" i="14" s="1"/>
  <c r="C5048" i="14"/>
  <c r="N5048" i="14" s="1"/>
  <c r="C5050" i="14"/>
  <c r="N5050" i="14" s="1"/>
  <c r="C5058" i="14"/>
  <c r="N5058" i="14" s="1"/>
  <c r="C5065" i="14"/>
  <c r="N5065" i="14" s="1"/>
  <c r="C5080" i="14"/>
  <c r="N5080" i="14" s="1"/>
  <c r="C5082" i="14"/>
  <c r="N5082" i="14" s="1"/>
  <c r="C5090" i="14"/>
  <c r="N5090" i="14" s="1"/>
  <c r="C5097" i="14"/>
  <c r="N5097" i="14" s="1"/>
  <c r="C5112" i="14"/>
  <c r="N5112" i="14" s="1"/>
  <c r="C5114" i="14"/>
  <c r="N5114" i="14" s="1"/>
  <c r="C5122" i="14"/>
  <c r="N5122" i="14" s="1"/>
  <c r="C5129" i="14"/>
  <c r="N5129" i="14" s="1"/>
  <c r="C5144" i="14"/>
  <c r="N5144" i="14" s="1"/>
  <c r="C5146" i="14"/>
  <c r="N5146" i="14" s="1"/>
  <c r="C5154" i="14"/>
  <c r="N5154" i="14" s="1"/>
  <c r="C5161" i="14"/>
  <c r="N5161" i="14" s="1"/>
  <c r="C5171" i="14"/>
  <c r="N5171" i="14" s="1"/>
  <c r="C5193" i="14"/>
  <c r="N5193" i="14" s="1"/>
  <c r="C5195" i="14"/>
  <c r="N5195" i="14" s="1"/>
  <c r="C5202" i="14"/>
  <c r="N5202" i="14" s="1"/>
  <c r="C5215" i="14"/>
  <c r="N5215" i="14" s="1"/>
  <c r="C5224" i="14"/>
  <c r="N5224" i="14" s="1"/>
  <c r="C5226" i="14"/>
  <c r="N5226" i="14" s="1"/>
  <c r="C5235" i="14"/>
  <c r="N5235" i="14" s="1"/>
  <c r="C5257" i="14"/>
  <c r="N5257" i="14" s="1"/>
  <c r="C5259" i="14"/>
  <c r="N5259" i="14" s="1"/>
  <c r="C5266" i="14"/>
  <c r="N5266" i="14" s="1"/>
  <c r="C5279" i="14"/>
  <c r="N5279" i="14" s="1"/>
  <c r="C5288" i="14"/>
  <c r="N5288" i="14" s="1"/>
  <c r="C5290" i="14"/>
  <c r="N5290" i="14" s="1"/>
  <c r="C5299" i="14"/>
  <c r="N5299" i="14" s="1"/>
  <c r="C5321" i="14"/>
  <c r="N5321" i="14" s="1"/>
  <c r="C5323" i="14"/>
  <c r="N5323" i="14" s="1"/>
  <c r="C5330" i="14"/>
  <c r="N5330" i="14" s="1"/>
  <c r="C5332" i="14"/>
  <c r="N5332" i="14" s="1"/>
  <c r="C5339" i="14"/>
  <c r="N5339" i="14" s="1"/>
  <c r="C5352" i="14"/>
  <c r="N5352" i="14" s="1"/>
  <c r="C5359" i="14"/>
  <c r="N5359" i="14" s="1"/>
  <c r="C5361" i="14"/>
  <c r="N5361" i="14" s="1"/>
  <c r="C5368" i="14"/>
  <c r="N5368" i="14" s="1"/>
  <c r="C5375" i="14"/>
  <c r="N5375" i="14" s="1"/>
  <c r="C5377" i="14"/>
  <c r="N5377" i="14" s="1"/>
  <c r="C5388" i="14"/>
  <c r="N5388" i="14" s="1"/>
  <c r="C5395" i="14"/>
  <c r="N5395" i="14" s="1"/>
  <c r="C5404" i="14"/>
  <c r="N5404" i="14" s="1"/>
  <c r="C5424" i="14"/>
  <c r="N5424" i="14" s="1"/>
  <c r="C5440" i="14"/>
  <c r="N5440" i="14" s="1"/>
  <c r="C5442" i="14"/>
  <c r="N5442" i="14" s="1"/>
  <c r="C5460" i="14"/>
  <c r="N5460" i="14" s="1"/>
  <c r="C5480" i="14"/>
  <c r="N5480" i="14" s="1"/>
  <c r="C5496" i="14"/>
  <c r="N5496" i="14" s="1"/>
  <c r="C5516" i="14"/>
  <c r="N5516" i="14" s="1"/>
  <c r="C5532" i="14"/>
  <c r="N5532" i="14" s="1"/>
  <c r="C5552" i="14"/>
  <c r="N5552" i="14" s="1"/>
  <c r="C5570" i="14"/>
  <c r="N5570" i="14" s="1"/>
  <c r="C5590" i="14"/>
  <c r="N5590" i="14" s="1"/>
  <c r="C5606" i="14"/>
  <c r="N5606" i="14" s="1"/>
  <c r="C5622" i="14"/>
  <c r="N5622" i="14" s="1"/>
  <c r="C5638" i="14"/>
  <c r="N5638" i="14" s="1"/>
  <c r="C5658" i="14"/>
  <c r="N5658" i="14" s="1"/>
  <c r="C5674" i="14"/>
  <c r="N5674" i="14" s="1"/>
  <c r="C5690" i="14"/>
  <c r="N5690" i="14" s="1"/>
  <c r="C5721" i="14"/>
  <c r="N5721" i="14" s="1"/>
  <c r="C5723" i="14"/>
  <c r="N5723" i="14" s="1"/>
  <c r="C5745" i="14"/>
  <c r="N5745" i="14" s="1"/>
  <c r="C5754" i="14"/>
  <c r="N5754" i="14" s="1"/>
  <c r="C5761" i="14"/>
  <c r="N5761" i="14" s="1"/>
  <c r="C5763" i="14"/>
  <c r="N5763" i="14" s="1"/>
  <c r="C5833" i="14"/>
  <c r="N5833" i="14" s="1"/>
  <c r="C5835" i="14"/>
  <c r="N5835" i="14" s="1"/>
  <c r="C3348" i="14"/>
  <c r="N3348" i="14" s="1"/>
  <c r="C3351" i="14"/>
  <c r="N3351" i="14" s="1"/>
  <c r="C3371" i="14"/>
  <c r="N3371" i="14" s="1"/>
  <c r="C3376" i="14"/>
  <c r="N3376" i="14" s="1"/>
  <c r="C3379" i="14"/>
  <c r="N3379" i="14" s="1"/>
  <c r="C3389" i="14"/>
  <c r="N3389" i="14" s="1"/>
  <c r="C3405" i="14"/>
  <c r="N3405" i="14" s="1"/>
  <c r="C3421" i="14"/>
  <c r="N3421" i="14" s="1"/>
  <c r="C3437" i="14"/>
  <c r="N3437" i="14" s="1"/>
  <c r="C3453" i="14"/>
  <c r="N3453" i="14" s="1"/>
  <c r="C3469" i="14"/>
  <c r="N3469" i="14" s="1"/>
  <c r="C3485" i="14"/>
  <c r="N3485" i="14" s="1"/>
  <c r="C3501" i="14"/>
  <c r="N3501" i="14" s="1"/>
  <c r="C3517" i="14"/>
  <c r="N3517" i="14" s="1"/>
  <c r="C3533" i="14"/>
  <c r="N3533" i="14" s="1"/>
  <c r="C3549" i="14"/>
  <c r="N3549" i="14" s="1"/>
  <c r="C3565" i="14"/>
  <c r="N3565" i="14" s="1"/>
  <c r="C3581" i="14"/>
  <c r="N3581" i="14" s="1"/>
  <c r="C3597" i="14"/>
  <c r="N3597" i="14" s="1"/>
  <c r="C3613" i="14"/>
  <c r="N3613" i="14" s="1"/>
  <c r="C3629" i="14"/>
  <c r="N3629" i="14" s="1"/>
  <c r="C3645" i="14"/>
  <c r="N3645" i="14" s="1"/>
  <c r="C3661" i="14"/>
  <c r="N3661" i="14" s="1"/>
  <c r="C3677" i="14"/>
  <c r="N3677" i="14" s="1"/>
  <c r="C3693" i="14"/>
  <c r="N3693" i="14" s="1"/>
  <c r="C3709" i="14"/>
  <c r="N3709" i="14" s="1"/>
  <c r="C3725" i="14"/>
  <c r="N3725" i="14" s="1"/>
  <c r="C3741" i="14"/>
  <c r="N3741" i="14" s="1"/>
  <c r="C3757" i="14"/>
  <c r="N3757" i="14" s="1"/>
  <c r="C3773" i="14"/>
  <c r="N3773" i="14" s="1"/>
  <c r="C3789" i="14"/>
  <c r="N3789" i="14" s="1"/>
  <c r="C3805" i="14"/>
  <c r="N3805" i="14" s="1"/>
  <c r="C3821" i="14"/>
  <c r="N3821" i="14" s="1"/>
  <c r="C3837" i="14"/>
  <c r="N3837" i="14" s="1"/>
  <c r="C3853" i="14"/>
  <c r="N3853" i="14" s="1"/>
  <c r="C3869" i="14"/>
  <c r="N3869" i="14" s="1"/>
  <c r="C3885" i="14"/>
  <c r="N3885" i="14" s="1"/>
  <c r="C3901" i="14"/>
  <c r="N3901" i="14" s="1"/>
  <c r="C3917" i="14"/>
  <c r="N3917" i="14" s="1"/>
  <c r="C3933" i="14"/>
  <c r="N3933" i="14" s="1"/>
  <c r="C3949" i="14"/>
  <c r="N3949" i="14" s="1"/>
  <c r="C3965" i="14"/>
  <c r="N3965" i="14" s="1"/>
  <c r="C3981" i="14"/>
  <c r="N3981" i="14" s="1"/>
  <c r="C3997" i="14"/>
  <c r="N3997" i="14" s="1"/>
  <c r="C4000" i="14"/>
  <c r="N4000" i="14" s="1"/>
  <c r="C4003" i="14"/>
  <c r="N4003" i="14" s="1"/>
  <c r="C4006" i="14"/>
  <c r="N4006" i="14" s="1"/>
  <c r="C4013" i="14"/>
  <c r="N4013" i="14" s="1"/>
  <c r="C4016" i="14"/>
  <c r="N4016" i="14" s="1"/>
  <c r="C4019" i="14"/>
  <c r="N4019" i="14" s="1"/>
  <c r="C4022" i="14"/>
  <c r="N4022" i="14" s="1"/>
  <c r="C4029" i="14"/>
  <c r="N4029" i="14" s="1"/>
  <c r="C4032" i="14"/>
  <c r="N4032" i="14" s="1"/>
  <c r="C4035" i="14"/>
  <c r="N4035" i="14" s="1"/>
  <c r="C4038" i="14"/>
  <c r="N4038" i="14" s="1"/>
  <c r="C4045" i="14"/>
  <c r="N4045" i="14" s="1"/>
  <c r="C4048" i="14"/>
  <c r="N4048" i="14" s="1"/>
  <c r="C4051" i="14"/>
  <c r="N4051" i="14" s="1"/>
  <c r="C4054" i="14"/>
  <c r="N4054" i="14" s="1"/>
  <c r="C4061" i="14"/>
  <c r="N4061" i="14" s="1"/>
  <c r="C4064" i="14"/>
  <c r="N4064" i="14" s="1"/>
  <c r="C4067" i="14"/>
  <c r="N4067" i="14" s="1"/>
  <c r="C4070" i="14"/>
  <c r="N4070" i="14" s="1"/>
  <c r="C4077" i="14"/>
  <c r="N4077" i="14" s="1"/>
  <c r="C4080" i="14"/>
  <c r="N4080" i="14" s="1"/>
  <c r="C4083" i="14"/>
  <c r="N4083" i="14" s="1"/>
  <c r="C4086" i="14"/>
  <c r="N4086" i="14" s="1"/>
  <c r="C4093" i="14"/>
  <c r="N4093" i="14" s="1"/>
  <c r="C4096" i="14"/>
  <c r="N4096" i="14" s="1"/>
  <c r="C4099" i="14"/>
  <c r="N4099" i="14" s="1"/>
  <c r="C4102" i="14"/>
  <c r="N4102" i="14" s="1"/>
  <c r="C4109" i="14"/>
  <c r="N4109" i="14" s="1"/>
  <c r="C4112" i="14"/>
  <c r="N4112" i="14" s="1"/>
  <c r="C4115" i="14"/>
  <c r="N4115" i="14" s="1"/>
  <c r="C4118" i="14"/>
  <c r="N4118" i="14" s="1"/>
  <c r="C4125" i="14"/>
  <c r="N4125" i="14" s="1"/>
  <c r="C4128" i="14"/>
  <c r="N4128" i="14" s="1"/>
  <c r="C4131" i="14"/>
  <c r="N4131" i="14" s="1"/>
  <c r="C4134" i="14"/>
  <c r="N4134" i="14" s="1"/>
  <c r="C4141" i="14"/>
  <c r="N4141" i="14" s="1"/>
  <c r="C4144" i="14"/>
  <c r="N4144" i="14" s="1"/>
  <c r="C4147" i="14"/>
  <c r="N4147" i="14" s="1"/>
  <c r="C4150" i="14"/>
  <c r="N4150" i="14" s="1"/>
  <c r="C4157" i="14"/>
  <c r="N4157" i="14" s="1"/>
  <c r="C4160" i="14"/>
  <c r="N4160" i="14" s="1"/>
  <c r="C4163" i="14"/>
  <c r="N4163" i="14" s="1"/>
  <c r="C4166" i="14"/>
  <c r="N4166" i="14" s="1"/>
  <c r="C4173" i="14"/>
  <c r="N4173" i="14" s="1"/>
  <c r="C4176" i="14"/>
  <c r="N4176" i="14" s="1"/>
  <c r="C4179" i="14"/>
  <c r="N4179" i="14" s="1"/>
  <c r="C4182" i="14"/>
  <c r="N4182" i="14" s="1"/>
  <c r="C4189" i="14"/>
  <c r="N4189" i="14" s="1"/>
  <c r="C4192" i="14"/>
  <c r="N4192" i="14" s="1"/>
  <c r="C4195" i="14"/>
  <c r="N4195" i="14" s="1"/>
  <c r="C4198" i="14"/>
  <c r="N4198" i="14" s="1"/>
  <c r="C4205" i="14"/>
  <c r="N4205" i="14" s="1"/>
  <c r="C4208" i="14"/>
  <c r="N4208" i="14" s="1"/>
  <c r="C4211" i="14"/>
  <c r="N4211" i="14" s="1"/>
  <c r="C4214" i="14"/>
  <c r="N4214" i="14" s="1"/>
  <c r="C4221" i="14"/>
  <c r="N4221" i="14" s="1"/>
  <c r="C4224" i="14"/>
  <c r="N4224" i="14" s="1"/>
  <c r="C4227" i="14"/>
  <c r="N4227" i="14" s="1"/>
  <c r="C4230" i="14"/>
  <c r="N4230" i="14" s="1"/>
  <c r="C4237" i="14"/>
  <c r="N4237" i="14" s="1"/>
  <c r="C4240" i="14"/>
  <c r="N4240" i="14" s="1"/>
  <c r="C4243" i="14"/>
  <c r="N4243" i="14" s="1"/>
  <c r="C4246" i="14"/>
  <c r="N4246" i="14" s="1"/>
  <c r="C4253" i="14"/>
  <c r="N4253" i="14" s="1"/>
  <c r="C4256" i="14"/>
  <c r="N4256" i="14" s="1"/>
  <c r="C4259" i="14"/>
  <c r="N4259" i="14" s="1"/>
  <c r="C4262" i="14"/>
  <c r="N4262" i="14" s="1"/>
  <c r="C4269" i="14"/>
  <c r="N4269" i="14" s="1"/>
  <c r="C4272" i="14"/>
  <c r="N4272" i="14" s="1"/>
  <c r="C4275" i="14"/>
  <c r="N4275" i="14" s="1"/>
  <c r="C4278" i="14"/>
  <c r="N4278" i="14" s="1"/>
  <c r="C4285" i="14"/>
  <c r="N4285" i="14" s="1"/>
  <c r="C4288" i="14"/>
  <c r="N4288" i="14" s="1"/>
  <c r="C4291" i="14"/>
  <c r="N4291" i="14" s="1"/>
  <c r="C4294" i="14"/>
  <c r="N4294" i="14" s="1"/>
  <c r="C4301" i="14"/>
  <c r="N4301" i="14" s="1"/>
  <c r="C4304" i="14"/>
  <c r="N4304" i="14" s="1"/>
  <c r="C4307" i="14"/>
  <c r="N4307" i="14" s="1"/>
  <c r="C4310" i="14"/>
  <c r="N4310" i="14" s="1"/>
  <c r="C4317" i="14"/>
  <c r="N4317" i="14" s="1"/>
  <c r="C4320" i="14"/>
  <c r="N4320" i="14" s="1"/>
  <c r="C4323" i="14"/>
  <c r="N4323" i="14" s="1"/>
  <c r="C4326" i="14"/>
  <c r="N4326" i="14" s="1"/>
  <c r="C4333" i="14"/>
  <c r="N4333" i="14" s="1"/>
  <c r="C4336" i="14"/>
  <c r="N4336" i="14" s="1"/>
  <c r="C4339" i="14"/>
  <c r="N4339" i="14" s="1"/>
  <c r="C4342" i="14"/>
  <c r="N4342" i="14" s="1"/>
  <c r="C4349" i="14"/>
  <c r="N4349" i="14" s="1"/>
  <c r="C4352" i="14"/>
  <c r="N4352" i="14" s="1"/>
  <c r="C4355" i="14"/>
  <c r="N4355" i="14" s="1"/>
  <c r="C4358" i="14"/>
  <c r="N4358" i="14" s="1"/>
  <c r="C4365" i="14"/>
  <c r="N4365" i="14" s="1"/>
  <c r="C4368" i="14"/>
  <c r="N4368" i="14" s="1"/>
  <c r="C4371" i="14"/>
  <c r="N4371" i="14" s="1"/>
  <c r="C4374" i="14"/>
  <c r="N4374" i="14" s="1"/>
  <c r="C4381" i="14"/>
  <c r="N4381" i="14" s="1"/>
  <c r="C4384" i="14"/>
  <c r="N4384" i="14" s="1"/>
  <c r="C4387" i="14"/>
  <c r="N4387" i="14" s="1"/>
  <c r="C4390" i="14"/>
  <c r="N4390" i="14" s="1"/>
  <c r="C4397" i="14"/>
  <c r="N4397" i="14" s="1"/>
  <c r="C4400" i="14"/>
  <c r="N4400" i="14" s="1"/>
  <c r="C4403" i="14"/>
  <c r="N4403" i="14" s="1"/>
  <c r="C4406" i="14"/>
  <c r="N4406" i="14" s="1"/>
  <c r="C4413" i="14"/>
  <c r="N4413" i="14" s="1"/>
  <c r="C4416" i="14"/>
  <c r="N4416" i="14" s="1"/>
  <c r="C4419" i="14"/>
  <c r="N4419" i="14" s="1"/>
  <c r="C4422" i="14"/>
  <c r="N4422" i="14" s="1"/>
  <c r="C4429" i="14"/>
  <c r="N4429" i="14" s="1"/>
  <c r="C4432" i="14"/>
  <c r="N4432" i="14" s="1"/>
  <c r="C4435" i="14"/>
  <c r="N4435" i="14" s="1"/>
  <c r="C4438" i="14"/>
  <c r="N4438" i="14" s="1"/>
  <c r="C4445" i="14"/>
  <c r="N4445" i="14" s="1"/>
  <c r="C4448" i="14"/>
  <c r="N4448" i="14" s="1"/>
  <c r="C4451" i="14"/>
  <c r="N4451" i="14" s="1"/>
  <c r="C4454" i="14"/>
  <c r="N4454" i="14" s="1"/>
  <c r="C4461" i="14"/>
  <c r="N4461" i="14" s="1"/>
  <c r="C4464" i="14"/>
  <c r="N4464" i="14" s="1"/>
  <c r="C4467" i="14"/>
  <c r="N4467" i="14" s="1"/>
  <c r="C4470" i="14"/>
  <c r="N4470" i="14" s="1"/>
  <c r="C4477" i="14"/>
  <c r="N4477" i="14" s="1"/>
  <c r="C4480" i="14"/>
  <c r="N4480" i="14" s="1"/>
  <c r="C4483" i="14"/>
  <c r="N4483" i="14" s="1"/>
  <c r="C4486" i="14"/>
  <c r="N4486" i="14" s="1"/>
  <c r="C4493" i="14"/>
  <c r="N4493" i="14" s="1"/>
  <c r="C4496" i="14"/>
  <c r="N4496" i="14" s="1"/>
  <c r="C4499" i="14"/>
  <c r="N4499" i="14" s="1"/>
  <c r="C4502" i="14"/>
  <c r="N4502" i="14" s="1"/>
  <c r="C4509" i="14"/>
  <c r="N4509" i="14" s="1"/>
  <c r="C4511" i="14"/>
  <c r="N4511" i="14" s="1"/>
  <c r="C4514" i="14"/>
  <c r="N4514" i="14" s="1"/>
  <c r="C4516" i="14"/>
  <c r="N4516" i="14" s="1"/>
  <c r="C4526" i="14"/>
  <c r="N4526" i="14" s="1"/>
  <c r="C4528" i="14"/>
  <c r="N4528" i="14" s="1"/>
  <c r="C4533" i="14"/>
  <c r="N4533" i="14" s="1"/>
  <c r="C4535" i="14"/>
  <c r="N4535" i="14" s="1"/>
  <c r="C4542" i="14"/>
  <c r="N4542" i="14" s="1"/>
  <c r="C4545" i="14"/>
  <c r="N4545" i="14" s="1"/>
  <c r="C4547" i="14"/>
  <c r="N4547" i="14" s="1"/>
  <c r="C4552" i="14"/>
  <c r="N4552" i="14" s="1"/>
  <c r="C4557" i="14"/>
  <c r="N4557" i="14" s="1"/>
  <c r="C4559" i="14"/>
  <c r="N4559" i="14" s="1"/>
  <c r="C4566" i="14"/>
  <c r="N4566" i="14" s="1"/>
  <c r="C4568" i="14"/>
  <c r="N4568" i="14" s="1"/>
  <c r="C4573" i="14"/>
  <c r="N4573" i="14" s="1"/>
  <c r="C4575" i="14"/>
  <c r="N4575" i="14" s="1"/>
  <c r="C4578" i="14"/>
  <c r="N4578" i="14" s="1"/>
  <c r="C4580" i="14"/>
  <c r="N4580" i="14" s="1"/>
  <c r="C4590" i="14"/>
  <c r="N4590" i="14" s="1"/>
  <c r="C4592" i="14"/>
  <c r="N4592" i="14" s="1"/>
  <c r="C4597" i="14"/>
  <c r="N4597" i="14" s="1"/>
  <c r="C4599" i="14"/>
  <c r="N4599" i="14" s="1"/>
  <c r="C4606" i="14"/>
  <c r="N4606" i="14" s="1"/>
  <c r="C4609" i="14"/>
  <c r="N4609" i="14" s="1"/>
  <c r="C4611" i="14"/>
  <c r="N4611" i="14" s="1"/>
  <c r="C4616" i="14"/>
  <c r="N4616" i="14" s="1"/>
  <c r="C4621" i="14"/>
  <c r="N4621" i="14" s="1"/>
  <c r="C4623" i="14"/>
  <c r="N4623" i="14" s="1"/>
  <c r="C4630" i="14"/>
  <c r="N4630" i="14" s="1"/>
  <c r="C4632" i="14"/>
  <c r="N4632" i="14" s="1"/>
  <c r="C4637" i="14"/>
  <c r="N4637" i="14" s="1"/>
  <c r="C4639" i="14"/>
  <c r="N4639" i="14" s="1"/>
  <c r="C4642" i="14"/>
  <c r="N4642" i="14" s="1"/>
  <c r="C4644" i="14"/>
  <c r="N4644" i="14" s="1"/>
  <c r="C4654" i="14"/>
  <c r="N4654" i="14" s="1"/>
  <c r="C4656" i="14"/>
  <c r="N4656" i="14" s="1"/>
  <c r="C4661" i="14"/>
  <c r="N4661" i="14" s="1"/>
  <c r="C4663" i="14"/>
  <c r="N4663" i="14" s="1"/>
  <c r="C4670" i="14"/>
  <c r="N4670" i="14" s="1"/>
  <c r="C4673" i="14"/>
  <c r="N4673" i="14" s="1"/>
  <c r="C4675" i="14"/>
  <c r="N4675" i="14" s="1"/>
  <c r="C4680" i="14"/>
  <c r="N4680" i="14" s="1"/>
  <c r="C4685" i="14"/>
  <c r="N4685" i="14" s="1"/>
  <c r="C4687" i="14"/>
  <c r="N4687" i="14" s="1"/>
  <c r="C4694" i="14"/>
  <c r="N4694" i="14" s="1"/>
  <c r="C4696" i="14"/>
  <c r="N4696" i="14" s="1"/>
  <c r="C4701" i="14"/>
  <c r="N4701" i="14" s="1"/>
  <c r="C4703" i="14"/>
  <c r="N4703" i="14" s="1"/>
  <c r="C4706" i="14"/>
  <c r="N4706" i="14" s="1"/>
  <c r="C4708" i="14"/>
  <c r="N4708" i="14" s="1"/>
  <c r="C4718" i="14"/>
  <c r="N4718" i="14" s="1"/>
  <c r="C4720" i="14"/>
  <c r="N4720" i="14" s="1"/>
  <c r="C4725" i="14"/>
  <c r="N4725" i="14" s="1"/>
  <c r="C4727" i="14"/>
  <c r="N4727" i="14" s="1"/>
  <c r="C4734" i="14"/>
  <c r="N4734" i="14" s="1"/>
  <c r="C4737" i="14"/>
  <c r="N4737" i="14" s="1"/>
  <c r="C4739" i="14"/>
  <c r="N4739" i="14" s="1"/>
  <c r="C4744" i="14"/>
  <c r="N4744" i="14" s="1"/>
  <c r="C4749" i="14"/>
  <c r="N4749" i="14" s="1"/>
  <c r="C4751" i="14"/>
  <c r="N4751" i="14" s="1"/>
  <c r="C4758" i="14"/>
  <c r="N4758" i="14" s="1"/>
  <c r="C4760" i="14"/>
  <c r="N4760" i="14" s="1"/>
  <c r="C4765" i="14"/>
  <c r="N4765" i="14" s="1"/>
  <c r="C4767" i="14"/>
  <c r="N4767" i="14" s="1"/>
  <c r="C4770" i="14"/>
  <c r="N4770" i="14" s="1"/>
  <c r="C4772" i="14"/>
  <c r="N4772" i="14" s="1"/>
  <c r="C4782" i="14"/>
  <c r="N4782" i="14" s="1"/>
  <c r="C4784" i="14"/>
  <c r="N4784" i="14" s="1"/>
  <c r="C4789" i="14"/>
  <c r="N4789" i="14" s="1"/>
  <c r="C4791" i="14"/>
  <c r="N4791" i="14" s="1"/>
  <c r="C4798" i="14"/>
  <c r="N4798" i="14" s="1"/>
  <c r="C4801" i="14"/>
  <c r="N4801" i="14" s="1"/>
  <c r="C4803" i="14"/>
  <c r="N4803" i="14" s="1"/>
  <c r="C4808" i="14"/>
  <c r="N4808" i="14" s="1"/>
  <c r="C4813" i="14"/>
  <c r="N4813" i="14" s="1"/>
  <c r="C4815" i="14"/>
  <c r="N4815" i="14" s="1"/>
  <c r="C4824" i="14"/>
  <c r="N4824" i="14" s="1"/>
  <c r="C4827" i="14"/>
  <c r="N4827" i="14" s="1"/>
  <c r="C4830" i="14"/>
  <c r="N4830" i="14" s="1"/>
  <c r="C4833" i="14"/>
  <c r="N4833" i="14" s="1"/>
  <c r="C4840" i="14"/>
  <c r="N4840" i="14" s="1"/>
  <c r="C4843" i="14"/>
  <c r="N4843" i="14" s="1"/>
  <c r="C4846" i="14"/>
  <c r="N4846" i="14" s="1"/>
  <c r="C4849" i="14"/>
  <c r="N4849" i="14" s="1"/>
  <c r="C4856" i="14"/>
  <c r="N4856" i="14" s="1"/>
  <c r="C4859" i="14"/>
  <c r="N4859" i="14" s="1"/>
  <c r="C4862" i="14"/>
  <c r="N4862" i="14" s="1"/>
  <c r="C4865" i="14"/>
  <c r="N4865" i="14" s="1"/>
  <c r="C4872" i="14"/>
  <c r="N4872" i="14" s="1"/>
  <c r="C4875" i="14"/>
  <c r="N4875" i="14" s="1"/>
  <c r="C4877" i="14"/>
  <c r="N4877" i="14" s="1"/>
  <c r="C4880" i="14"/>
  <c r="N4880" i="14" s="1"/>
  <c r="C4883" i="14"/>
  <c r="N4883" i="14" s="1"/>
  <c r="C4885" i="14"/>
  <c r="N4885" i="14" s="1"/>
  <c r="C4892" i="14"/>
  <c r="N4892" i="14" s="1"/>
  <c r="C4895" i="14"/>
  <c r="N4895" i="14" s="1"/>
  <c r="C4900" i="14"/>
  <c r="N4900" i="14" s="1"/>
  <c r="C4902" i="14"/>
  <c r="N4902" i="14" s="1"/>
  <c r="C4907" i="14"/>
  <c r="N4907" i="14" s="1"/>
  <c r="C4909" i="14"/>
  <c r="N4909" i="14" s="1"/>
  <c r="C4912" i="14"/>
  <c r="N4912" i="14" s="1"/>
  <c r="C4915" i="14"/>
  <c r="N4915" i="14" s="1"/>
  <c r="C4917" i="14"/>
  <c r="N4917" i="14" s="1"/>
  <c r="C4924" i="14"/>
  <c r="N4924" i="14" s="1"/>
  <c r="C4927" i="14"/>
  <c r="N4927" i="14" s="1"/>
  <c r="C4932" i="14"/>
  <c r="N4932" i="14" s="1"/>
  <c r="C4934" i="14"/>
  <c r="N4934" i="14" s="1"/>
  <c r="C4939" i="14"/>
  <c r="N4939" i="14" s="1"/>
  <c r="C4941" i="14"/>
  <c r="N4941" i="14" s="1"/>
  <c r="C4944" i="14"/>
  <c r="N4944" i="14" s="1"/>
  <c r="C4947" i="14"/>
  <c r="N4947" i="14" s="1"/>
  <c r="C4949" i="14"/>
  <c r="N4949" i="14" s="1"/>
  <c r="C4956" i="14"/>
  <c r="N4956" i="14" s="1"/>
  <c r="C4959" i="14"/>
  <c r="N4959" i="14" s="1"/>
  <c r="C4964" i="14"/>
  <c r="N4964" i="14" s="1"/>
  <c r="C4966" i="14"/>
  <c r="N4966" i="14" s="1"/>
  <c r="C4971" i="14"/>
  <c r="N4971" i="14" s="1"/>
  <c r="C4973" i="14"/>
  <c r="N4973" i="14" s="1"/>
  <c r="C4976" i="14"/>
  <c r="N4976" i="14" s="1"/>
  <c r="C4979" i="14"/>
  <c r="N4979" i="14" s="1"/>
  <c r="C4981" i="14"/>
  <c r="N4981" i="14" s="1"/>
  <c r="C4988" i="14"/>
  <c r="N4988" i="14" s="1"/>
  <c r="C4991" i="14"/>
  <c r="N4991" i="14" s="1"/>
  <c r="C4996" i="14"/>
  <c r="N4996" i="14" s="1"/>
  <c r="C4998" i="14"/>
  <c r="N4998" i="14" s="1"/>
  <c r="C5003" i="14"/>
  <c r="N5003" i="14" s="1"/>
  <c r="C5005" i="14"/>
  <c r="N5005" i="14" s="1"/>
  <c r="C5008" i="14"/>
  <c r="N5008" i="14" s="1"/>
  <c r="C5011" i="14"/>
  <c r="N5011" i="14" s="1"/>
  <c r="C5013" i="14"/>
  <c r="N5013" i="14" s="1"/>
  <c r="C5020" i="14"/>
  <c r="N5020" i="14" s="1"/>
  <c r="C5023" i="14"/>
  <c r="N5023" i="14" s="1"/>
  <c r="C5028" i="14"/>
  <c r="N5028" i="14" s="1"/>
  <c r="C5030" i="14"/>
  <c r="N5030" i="14" s="1"/>
  <c r="C5035" i="14"/>
  <c r="N5035" i="14" s="1"/>
  <c r="C5037" i="14"/>
  <c r="N5037" i="14" s="1"/>
  <c r="C5040" i="14"/>
  <c r="N5040" i="14" s="1"/>
  <c r="C5043" i="14"/>
  <c r="N5043" i="14" s="1"/>
  <c r="C5045" i="14"/>
  <c r="N5045" i="14" s="1"/>
  <c r="C5052" i="14"/>
  <c r="N5052" i="14" s="1"/>
  <c r="C5055" i="14"/>
  <c r="N5055" i="14" s="1"/>
  <c r="C5060" i="14"/>
  <c r="N5060" i="14" s="1"/>
  <c r="C5062" i="14"/>
  <c r="N5062" i="14" s="1"/>
  <c r="C5067" i="14"/>
  <c r="N5067" i="14" s="1"/>
  <c r="C5069" i="14"/>
  <c r="N5069" i="14" s="1"/>
  <c r="C5072" i="14"/>
  <c r="N5072" i="14" s="1"/>
  <c r="C5075" i="14"/>
  <c r="N5075" i="14" s="1"/>
  <c r="C5077" i="14"/>
  <c r="N5077" i="14" s="1"/>
  <c r="C5084" i="14"/>
  <c r="N5084" i="14" s="1"/>
  <c r="C5087" i="14"/>
  <c r="N5087" i="14" s="1"/>
  <c r="C5092" i="14"/>
  <c r="N5092" i="14" s="1"/>
  <c r="C5094" i="14"/>
  <c r="N5094" i="14" s="1"/>
  <c r="C5099" i="14"/>
  <c r="N5099" i="14" s="1"/>
  <c r="C5101" i="14"/>
  <c r="N5101" i="14" s="1"/>
  <c r="C5104" i="14"/>
  <c r="N5104" i="14" s="1"/>
  <c r="C5107" i="14"/>
  <c r="N5107" i="14" s="1"/>
  <c r="C5109" i="14"/>
  <c r="N5109" i="14" s="1"/>
  <c r="C5116" i="14"/>
  <c r="N5116" i="14" s="1"/>
  <c r="C5119" i="14"/>
  <c r="N5119" i="14" s="1"/>
  <c r="C5124" i="14"/>
  <c r="N5124" i="14" s="1"/>
  <c r="C5126" i="14"/>
  <c r="N5126" i="14" s="1"/>
  <c r="C5131" i="14"/>
  <c r="N5131" i="14" s="1"/>
  <c r="C5133" i="14"/>
  <c r="N5133" i="14" s="1"/>
  <c r="C5136" i="14"/>
  <c r="N5136" i="14" s="1"/>
  <c r="C5139" i="14"/>
  <c r="N5139" i="14" s="1"/>
  <c r="C5141" i="14"/>
  <c r="N5141" i="14" s="1"/>
  <c r="C5148" i="14"/>
  <c r="N5148" i="14" s="1"/>
  <c r="C5151" i="14"/>
  <c r="N5151" i="14" s="1"/>
  <c r="C5156" i="14"/>
  <c r="N5156" i="14" s="1"/>
  <c r="C5158" i="14"/>
  <c r="N5158" i="14" s="1"/>
  <c r="C5163" i="14"/>
  <c r="N5163" i="14" s="1"/>
  <c r="C5165" i="14"/>
  <c r="N5165" i="14" s="1"/>
  <c r="C5177" i="14"/>
  <c r="N5177" i="14" s="1"/>
  <c r="C5179" i="14"/>
  <c r="N5179" i="14" s="1"/>
  <c r="C5186" i="14"/>
  <c r="N5186" i="14" s="1"/>
  <c r="C5199" i="14"/>
  <c r="N5199" i="14" s="1"/>
  <c r="C5208" i="14"/>
  <c r="N5208" i="14" s="1"/>
  <c r="C5210" i="14"/>
  <c r="N5210" i="14" s="1"/>
  <c r="C5219" i="14"/>
  <c r="N5219" i="14" s="1"/>
  <c r="C5241" i="14"/>
  <c r="N5241" i="14" s="1"/>
  <c r="C5243" i="14"/>
  <c r="N5243" i="14" s="1"/>
  <c r="C5250" i="14"/>
  <c r="N5250" i="14" s="1"/>
  <c r="C5263" i="14"/>
  <c r="N5263" i="14" s="1"/>
  <c r="C5272" i="14"/>
  <c r="N5272" i="14" s="1"/>
  <c r="C5274" i="14"/>
  <c r="N5274" i="14" s="1"/>
  <c r="C5283" i="14"/>
  <c r="N5283" i="14" s="1"/>
  <c r="C5305" i="14"/>
  <c r="N5305" i="14" s="1"/>
  <c r="C5307" i="14"/>
  <c r="N5307" i="14" s="1"/>
  <c r="C5314" i="14"/>
  <c r="N5314" i="14" s="1"/>
  <c r="C5327" i="14"/>
  <c r="N5327" i="14" s="1"/>
  <c r="C5336" i="14"/>
  <c r="N5336" i="14" s="1"/>
  <c r="C5343" i="14"/>
  <c r="N5343" i="14" s="1"/>
  <c r="C5345" i="14"/>
  <c r="N5345" i="14" s="1"/>
  <c r="C5356" i="14"/>
  <c r="N5356" i="14" s="1"/>
  <c r="C5363" i="14"/>
  <c r="N5363" i="14" s="1"/>
  <c r="C5372" i="14"/>
  <c r="N5372" i="14" s="1"/>
  <c r="C5383" i="14"/>
  <c r="N5383" i="14" s="1"/>
  <c r="C5385" i="14"/>
  <c r="N5385" i="14" s="1"/>
  <c r="C5392" i="14"/>
  <c r="N5392" i="14" s="1"/>
  <c r="C5399" i="14"/>
  <c r="N5399" i="14" s="1"/>
  <c r="C5401" i="14"/>
  <c r="N5401" i="14" s="1"/>
  <c r="C5419" i="14"/>
  <c r="N5419" i="14" s="1"/>
  <c r="C5435" i="14"/>
  <c r="N5435" i="14" s="1"/>
  <c r="C5455" i="14"/>
  <c r="N5455" i="14" s="1"/>
  <c r="C5457" i="14"/>
  <c r="N5457" i="14" s="1"/>
  <c r="C5471" i="14"/>
  <c r="N5471" i="14" s="1"/>
  <c r="C5473" i="14"/>
  <c r="N5473" i="14" s="1"/>
  <c r="C5491" i="14"/>
  <c r="N5491" i="14" s="1"/>
  <c r="C5511" i="14"/>
  <c r="N5511" i="14" s="1"/>
  <c r="C5513" i="14"/>
  <c r="N5513" i="14" s="1"/>
  <c r="C5527" i="14"/>
  <c r="N5527" i="14" s="1"/>
  <c r="C5529" i="14"/>
  <c r="N5529" i="14" s="1"/>
  <c r="C5547" i="14"/>
  <c r="N5547" i="14" s="1"/>
  <c r="C5565" i="14"/>
  <c r="N5565" i="14" s="1"/>
  <c r="C5585" i="14"/>
  <c r="N5585" i="14" s="1"/>
  <c r="C5587" i="14"/>
  <c r="N5587" i="14" s="1"/>
  <c r="C5601" i="14"/>
  <c r="N5601" i="14" s="1"/>
  <c r="C5603" i="14"/>
  <c r="N5603" i="14" s="1"/>
  <c r="C5617" i="14"/>
  <c r="N5617" i="14" s="1"/>
  <c r="C5619" i="14"/>
  <c r="N5619" i="14" s="1"/>
  <c r="C5633" i="14"/>
  <c r="N5633" i="14" s="1"/>
  <c r="C5635" i="14"/>
  <c r="N5635" i="14" s="1"/>
  <c r="C5653" i="14"/>
  <c r="N5653" i="14" s="1"/>
  <c r="C5669" i="14"/>
  <c r="N5669" i="14" s="1"/>
  <c r="C5685" i="14"/>
  <c r="N5685" i="14" s="1"/>
  <c r="C5713" i="14"/>
  <c r="N5713" i="14" s="1"/>
  <c r="C5715" i="14"/>
  <c r="N5715" i="14" s="1"/>
  <c r="C5740" i="14"/>
  <c r="N5740" i="14" s="1"/>
  <c r="C5792" i="14"/>
  <c r="N5792" i="14" s="1"/>
  <c r="C5830" i="14"/>
  <c r="N5830" i="14" s="1"/>
  <c r="C5172" i="14"/>
  <c r="N5172" i="14" s="1"/>
  <c r="C5174" i="14"/>
  <c r="N5174" i="14" s="1"/>
  <c r="C5181" i="14"/>
  <c r="N5181" i="14" s="1"/>
  <c r="C5184" i="14"/>
  <c r="N5184" i="14" s="1"/>
  <c r="C5189" i="14"/>
  <c r="N5189" i="14" s="1"/>
  <c r="C5196" i="14"/>
  <c r="N5196" i="14" s="1"/>
  <c r="C5204" i="14"/>
  <c r="N5204" i="14" s="1"/>
  <c r="C5206" i="14"/>
  <c r="N5206" i="14" s="1"/>
  <c r="C5213" i="14"/>
  <c r="N5213" i="14" s="1"/>
  <c r="C5216" i="14"/>
  <c r="N5216" i="14" s="1"/>
  <c r="C5221" i="14"/>
  <c r="N5221" i="14" s="1"/>
  <c r="C5228" i="14"/>
  <c r="N5228" i="14" s="1"/>
  <c r="C5236" i="14"/>
  <c r="N5236" i="14" s="1"/>
  <c r="C5238" i="14"/>
  <c r="N5238" i="14" s="1"/>
  <c r="C5245" i="14"/>
  <c r="N5245" i="14" s="1"/>
  <c r="C5248" i="14"/>
  <c r="N5248" i="14" s="1"/>
  <c r="C5253" i="14"/>
  <c r="N5253" i="14" s="1"/>
  <c r="C5260" i="14"/>
  <c r="N5260" i="14" s="1"/>
  <c r="C5268" i="14"/>
  <c r="N5268" i="14" s="1"/>
  <c r="C5270" i="14"/>
  <c r="N5270" i="14" s="1"/>
  <c r="C5277" i="14"/>
  <c r="N5277" i="14" s="1"/>
  <c r="C5280" i="14"/>
  <c r="N5280" i="14" s="1"/>
  <c r="C5285" i="14"/>
  <c r="N5285" i="14" s="1"/>
  <c r="C5292" i="14"/>
  <c r="N5292" i="14" s="1"/>
  <c r="C5300" i="14"/>
  <c r="N5300" i="14" s="1"/>
  <c r="C5302" i="14"/>
  <c r="N5302" i="14" s="1"/>
  <c r="C5309" i="14"/>
  <c r="N5309" i="14" s="1"/>
  <c r="C5312" i="14"/>
  <c r="N5312" i="14" s="1"/>
  <c r="C5317" i="14"/>
  <c r="N5317" i="14" s="1"/>
  <c r="C5324" i="14"/>
  <c r="N5324" i="14" s="1"/>
  <c r="C5347" i="14"/>
  <c r="N5347" i="14" s="1"/>
  <c r="C5349" i="14"/>
  <c r="N5349" i="14" s="1"/>
  <c r="C5357" i="14"/>
  <c r="N5357" i="14" s="1"/>
  <c r="C5365" i="14"/>
  <c r="N5365" i="14" s="1"/>
  <c r="C5373" i="14"/>
  <c r="N5373" i="14" s="1"/>
  <c r="C5380" i="14"/>
  <c r="N5380" i="14" s="1"/>
  <c r="C5411" i="14"/>
  <c r="N5411" i="14" s="1"/>
  <c r="C5413" i="14"/>
  <c r="N5413" i="14" s="1"/>
  <c r="C5421" i="14"/>
  <c r="N5421" i="14" s="1"/>
  <c r="C5429" i="14"/>
  <c r="N5429" i="14" s="1"/>
  <c r="C5437" i="14"/>
  <c r="N5437" i="14" s="1"/>
  <c r="C5444" i="14"/>
  <c r="N5444" i="14" s="1"/>
  <c r="C5475" i="14"/>
  <c r="N5475" i="14" s="1"/>
  <c r="C5477" i="14"/>
  <c r="N5477" i="14" s="1"/>
  <c r="C5485" i="14"/>
  <c r="N5485" i="14" s="1"/>
  <c r="C5493" i="14"/>
  <c r="N5493" i="14" s="1"/>
  <c r="C5501" i="14"/>
  <c r="N5501" i="14" s="1"/>
  <c r="C5508" i="14"/>
  <c r="N5508" i="14" s="1"/>
  <c r="C5539" i="14"/>
  <c r="N5539" i="14" s="1"/>
  <c r="C5541" i="14"/>
  <c r="N5541" i="14" s="1"/>
  <c r="C5549" i="14"/>
  <c r="N5549" i="14" s="1"/>
  <c r="C5557" i="14"/>
  <c r="N5557" i="14" s="1"/>
  <c r="C5567" i="14"/>
  <c r="N5567" i="14" s="1"/>
  <c r="C5575" i="14"/>
  <c r="N5575" i="14" s="1"/>
  <c r="C5582" i="14"/>
  <c r="N5582" i="14" s="1"/>
  <c r="C5645" i="14"/>
  <c r="N5645" i="14" s="1"/>
  <c r="C5647" i="14"/>
  <c r="N5647" i="14" s="1"/>
  <c r="C5655" i="14"/>
  <c r="N5655" i="14" s="1"/>
  <c r="C5663" i="14"/>
  <c r="N5663" i="14" s="1"/>
  <c r="C5671" i="14"/>
  <c r="N5671" i="14" s="1"/>
  <c r="C5679" i="14"/>
  <c r="N5679" i="14" s="1"/>
  <c r="C5687" i="14"/>
  <c r="N5687" i="14" s="1"/>
  <c r="C5698" i="14"/>
  <c r="N5698" i="14" s="1"/>
  <c r="C5701" i="14"/>
  <c r="N5701" i="14" s="1"/>
  <c r="C5742" i="14"/>
  <c r="N5742" i="14" s="1"/>
  <c r="C5749" i="14"/>
  <c r="N5749" i="14" s="1"/>
  <c r="C5751" i="14"/>
  <c r="N5751" i="14" s="1"/>
  <c r="C5780" i="14"/>
  <c r="N5780" i="14" s="1"/>
  <c r="C5789" i="14"/>
  <c r="N5789" i="14" s="1"/>
  <c r="C5806" i="14"/>
  <c r="N5806" i="14" s="1"/>
  <c r="C5813" i="14"/>
  <c r="N5813" i="14" s="1"/>
  <c r="C5815" i="14"/>
  <c r="N5815" i="14" s="1"/>
  <c r="C5846" i="14"/>
  <c r="N5846" i="14" s="1"/>
  <c r="C5853" i="14"/>
  <c r="N5853" i="14" s="1"/>
  <c r="C5858" i="14"/>
  <c r="N5858" i="14" s="1"/>
  <c r="C5860" i="14"/>
  <c r="N5860" i="14" s="1"/>
  <c r="C5864" i="14"/>
  <c r="N5864" i="14" s="1"/>
  <c r="C5866" i="14"/>
  <c r="N5866" i="14" s="1"/>
  <c r="C5868" i="14"/>
  <c r="N5868" i="14" s="1"/>
  <c r="C5870" i="14"/>
  <c r="N5870" i="14" s="1"/>
  <c r="C5893" i="14"/>
  <c r="N5893" i="14" s="1"/>
  <c r="C5895" i="14"/>
  <c r="N5895" i="14" s="1"/>
  <c r="C5400" i="14"/>
  <c r="N5400" i="14" s="1"/>
  <c r="C5403" i="14"/>
  <c r="N5403" i="14" s="1"/>
  <c r="C5408" i="14"/>
  <c r="N5408" i="14" s="1"/>
  <c r="C5415" i="14"/>
  <c r="N5415" i="14" s="1"/>
  <c r="C5423" i="14"/>
  <c r="N5423" i="14" s="1"/>
  <c r="C5431" i="14"/>
  <c r="N5431" i="14" s="1"/>
  <c r="C5439" i="14"/>
  <c r="N5439" i="14" s="1"/>
  <c r="C5441" i="14"/>
  <c r="N5441" i="14" s="1"/>
  <c r="C5448" i="14"/>
  <c r="N5448" i="14" s="1"/>
  <c r="C5451" i="14"/>
  <c r="N5451" i="14" s="1"/>
  <c r="C5456" i="14"/>
  <c r="N5456" i="14" s="1"/>
  <c r="C5459" i="14"/>
  <c r="N5459" i="14" s="1"/>
  <c r="C5464" i="14"/>
  <c r="N5464" i="14" s="1"/>
  <c r="C5467" i="14"/>
  <c r="N5467" i="14" s="1"/>
  <c r="C5472" i="14"/>
  <c r="N5472" i="14" s="1"/>
  <c r="C5479" i="14"/>
  <c r="N5479" i="14" s="1"/>
  <c r="C5487" i="14"/>
  <c r="N5487" i="14" s="1"/>
  <c r="C5495" i="14"/>
  <c r="N5495" i="14" s="1"/>
  <c r="C5503" i="14"/>
  <c r="N5503" i="14" s="1"/>
  <c r="C5505" i="14"/>
  <c r="N5505" i="14" s="1"/>
  <c r="C5512" i="14"/>
  <c r="N5512" i="14" s="1"/>
  <c r="C5515" i="14"/>
  <c r="N5515" i="14" s="1"/>
  <c r="C5520" i="14"/>
  <c r="N5520" i="14" s="1"/>
  <c r="C5523" i="14"/>
  <c r="N5523" i="14" s="1"/>
  <c r="C5528" i="14"/>
  <c r="N5528" i="14" s="1"/>
  <c r="C5531" i="14"/>
  <c r="N5531" i="14" s="1"/>
  <c r="C5536" i="14"/>
  <c r="N5536" i="14" s="1"/>
  <c r="C5543" i="14"/>
  <c r="N5543" i="14" s="1"/>
  <c r="C5551" i="14"/>
  <c r="N5551" i="14" s="1"/>
  <c r="C5559" i="14"/>
  <c r="N5559" i="14" s="1"/>
  <c r="C5561" i="14"/>
  <c r="N5561" i="14" s="1"/>
  <c r="C5569" i="14"/>
  <c r="N5569" i="14" s="1"/>
  <c r="C5577" i="14"/>
  <c r="N5577" i="14" s="1"/>
  <c r="C5579" i="14"/>
  <c r="N5579" i="14" s="1"/>
  <c r="C5586" i="14"/>
  <c r="N5586" i="14" s="1"/>
  <c r="C5589" i="14"/>
  <c r="N5589" i="14" s="1"/>
  <c r="C5594" i="14"/>
  <c r="N5594" i="14" s="1"/>
  <c r="C5597" i="14"/>
  <c r="N5597" i="14" s="1"/>
  <c r="C5602" i="14"/>
  <c r="N5602" i="14" s="1"/>
  <c r="C5605" i="14"/>
  <c r="N5605" i="14" s="1"/>
  <c r="C5610" i="14"/>
  <c r="N5610" i="14" s="1"/>
  <c r="C5613" i="14"/>
  <c r="N5613" i="14" s="1"/>
  <c r="C5618" i="14"/>
  <c r="N5618" i="14" s="1"/>
  <c r="C5621" i="14"/>
  <c r="N5621" i="14" s="1"/>
  <c r="C5626" i="14"/>
  <c r="N5626" i="14" s="1"/>
  <c r="C5629" i="14"/>
  <c r="N5629" i="14" s="1"/>
  <c r="C5634" i="14"/>
  <c r="N5634" i="14" s="1"/>
  <c r="C5637" i="14"/>
  <c r="N5637" i="14" s="1"/>
  <c r="C5642" i="14"/>
  <c r="N5642" i="14" s="1"/>
  <c r="C5649" i="14"/>
  <c r="N5649" i="14" s="1"/>
  <c r="C5657" i="14"/>
  <c r="N5657" i="14" s="1"/>
  <c r="C5665" i="14"/>
  <c r="N5665" i="14" s="1"/>
  <c r="C5673" i="14"/>
  <c r="N5673" i="14" s="1"/>
  <c r="C5681" i="14"/>
  <c r="N5681" i="14" s="1"/>
  <c r="C5689" i="14"/>
  <c r="N5689" i="14" s="1"/>
  <c r="C5706" i="14"/>
  <c r="N5706" i="14" s="1"/>
  <c r="C5709" i="14"/>
  <c r="N5709" i="14" s="1"/>
  <c r="C5714" i="14"/>
  <c r="N5714" i="14" s="1"/>
  <c r="C5717" i="14"/>
  <c r="N5717" i="14" s="1"/>
  <c r="C5722" i="14"/>
  <c r="N5722" i="14" s="1"/>
  <c r="C5729" i="14"/>
  <c r="N5729" i="14" s="1"/>
  <c r="C5737" i="14"/>
  <c r="N5737" i="14" s="1"/>
  <c r="C5739" i="14"/>
  <c r="N5739" i="14" s="1"/>
  <c r="C5760" i="14"/>
  <c r="N5760" i="14" s="1"/>
  <c r="C5777" i="14"/>
  <c r="N5777" i="14" s="1"/>
  <c r="C5786" i="14"/>
  <c r="N5786" i="14" s="1"/>
  <c r="C5793" i="14"/>
  <c r="N5793" i="14" s="1"/>
  <c r="C5801" i="14"/>
  <c r="N5801" i="14" s="1"/>
  <c r="C5803" i="14"/>
  <c r="N5803" i="14" s="1"/>
  <c r="C5824" i="14"/>
  <c r="N5824" i="14" s="1"/>
  <c r="C5841" i="14"/>
  <c r="N5841" i="14" s="1"/>
  <c r="C5843" i="14"/>
  <c r="N5843" i="14" s="1"/>
  <c r="C5876" i="14"/>
  <c r="N5876" i="14" s="1"/>
  <c r="C5881" i="14"/>
  <c r="N5881" i="14" s="1"/>
  <c r="C5888" i="14"/>
  <c r="N5888" i="14" s="1"/>
  <c r="C5890" i="14"/>
  <c r="N5890" i="14" s="1"/>
  <c r="C5168" i="14"/>
  <c r="N5168" i="14" s="1"/>
  <c r="C5173" i="14"/>
  <c r="N5173" i="14" s="1"/>
  <c r="C5180" i="14"/>
  <c r="N5180" i="14" s="1"/>
  <c r="C5188" i="14"/>
  <c r="N5188" i="14" s="1"/>
  <c r="C5190" i="14"/>
  <c r="N5190" i="14" s="1"/>
  <c r="C5197" i="14"/>
  <c r="N5197" i="14" s="1"/>
  <c r="C5200" i="14"/>
  <c r="N5200" i="14" s="1"/>
  <c r="C5205" i="14"/>
  <c r="N5205" i="14" s="1"/>
  <c r="C5212" i="14"/>
  <c r="N5212" i="14" s="1"/>
  <c r="C5220" i="14"/>
  <c r="N5220" i="14" s="1"/>
  <c r="C5222" i="14"/>
  <c r="N5222" i="14" s="1"/>
  <c r="C5229" i="14"/>
  <c r="N5229" i="14" s="1"/>
  <c r="C5232" i="14"/>
  <c r="N5232" i="14" s="1"/>
  <c r="C5237" i="14"/>
  <c r="N5237" i="14" s="1"/>
  <c r="C5244" i="14"/>
  <c r="N5244" i="14" s="1"/>
  <c r="C5252" i="14"/>
  <c r="N5252" i="14" s="1"/>
  <c r="C5254" i="14"/>
  <c r="N5254" i="14" s="1"/>
  <c r="C5261" i="14"/>
  <c r="N5261" i="14" s="1"/>
  <c r="C5264" i="14"/>
  <c r="N5264" i="14" s="1"/>
  <c r="C5269" i="14"/>
  <c r="N5269" i="14" s="1"/>
  <c r="C5276" i="14"/>
  <c r="N5276" i="14" s="1"/>
  <c r="C5284" i="14"/>
  <c r="N5284" i="14" s="1"/>
  <c r="C5286" i="14"/>
  <c r="N5286" i="14" s="1"/>
  <c r="C5293" i="14"/>
  <c r="N5293" i="14" s="1"/>
  <c r="C5296" i="14"/>
  <c r="N5296" i="14" s="1"/>
  <c r="C5301" i="14"/>
  <c r="N5301" i="14" s="1"/>
  <c r="C5308" i="14"/>
  <c r="N5308" i="14" s="1"/>
  <c r="C5316" i="14"/>
  <c r="N5316" i="14" s="1"/>
  <c r="C5318" i="14"/>
  <c r="N5318" i="14" s="1"/>
  <c r="C5325" i="14"/>
  <c r="N5325" i="14" s="1"/>
  <c r="C5328" i="14"/>
  <c r="N5328" i="14" s="1"/>
  <c r="C5333" i="14"/>
  <c r="N5333" i="14" s="1"/>
  <c r="C5341" i="14"/>
  <c r="N5341" i="14" s="1"/>
  <c r="C5348" i="14"/>
  <c r="N5348" i="14" s="1"/>
  <c r="C5379" i="14"/>
  <c r="N5379" i="14" s="1"/>
  <c r="C5381" i="14"/>
  <c r="N5381" i="14" s="1"/>
  <c r="C5389" i="14"/>
  <c r="N5389" i="14" s="1"/>
  <c r="C5397" i="14"/>
  <c r="N5397" i="14" s="1"/>
  <c r="C5405" i="14"/>
  <c r="N5405" i="14" s="1"/>
  <c r="C5410" i="14"/>
  <c r="N5410" i="14" s="1"/>
  <c r="C5412" i="14"/>
  <c r="N5412" i="14" s="1"/>
  <c r="C5417" i="14"/>
  <c r="N5417" i="14" s="1"/>
  <c r="C5420" i="14"/>
  <c r="N5420" i="14" s="1"/>
  <c r="C5425" i="14"/>
  <c r="N5425" i="14" s="1"/>
  <c r="C5428" i="14"/>
  <c r="N5428" i="14" s="1"/>
  <c r="C5433" i="14"/>
  <c r="N5433" i="14" s="1"/>
  <c r="C5436" i="14"/>
  <c r="N5436" i="14" s="1"/>
  <c r="C5443" i="14"/>
  <c r="N5443" i="14" s="1"/>
  <c r="C5445" i="14"/>
  <c r="N5445" i="14" s="1"/>
  <c r="C5453" i="14"/>
  <c r="N5453" i="14" s="1"/>
  <c r="C5461" i="14"/>
  <c r="N5461" i="14" s="1"/>
  <c r="C5469" i="14"/>
  <c r="N5469" i="14" s="1"/>
  <c r="C5474" i="14"/>
  <c r="N5474" i="14" s="1"/>
  <c r="C5476" i="14"/>
  <c r="N5476" i="14" s="1"/>
  <c r="C5481" i="14"/>
  <c r="N5481" i="14" s="1"/>
  <c r="C5484" i="14"/>
  <c r="N5484" i="14" s="1"/>
  <c r="C5489" i="14"/>
  <c r="N5489" i="14" s="1"/>
  <c r="C5492" i="14"/>
  <c r="N5492" i="14" s="1"/>
  <c r="C5497" i="14"/>
  <c r="N5497" i="14" s="1"/>
  <c r="C5500" i="14"/>
  <c r="N5500" i="14" s="1"/>
  <c r="C5507" i="14"/>
  <c r="N5507" i="14" s="1"/>
  <c r="C5509" i="14"/>
  <c r="N5509" i="14" s="1"/>
  <c r="C5517" i="14"/>
  <c r="N5517" i="14" s="1"/>
  <c r="C5525" i="14"/>
  <c r="N5525" i="14" s="1"/>
  <c r="C5533" i="14"/>
  <c r="N5533" i="14" s="1"/>
  <c r="C5538" i="14"/>
  <c r="N5538" i="14" s="1"/>
  <c r="C5540" i="14"/>
  <c r="N5540" i="14" s="1"/>
  <c r="C5545" i="14"/>
  <c r="N5545" i="14" s="1"/>
  <c r="C5548" i="14"/>
  <c r="N5548" i="14" s="1"/>
  <c r="C5553" i="14"/>
  <c r="N5553" i="14" s="1"/>
  <c r="C5556" i="14"/>
  <c r="N5556" i="14" s="1"/>
  <c r="C5563" i="14"/>
  <c r="N5563" i="14" s="1"/>
  <c r="C5566" i="14"/>
  <c r="N5566" i="14" s="1"/>
  <c r="C5571" i="14"/>
  <c r="N5571" i="14" s="1"/>
  <c r="C5574" i="14"/>
  <c r="N5574" i="14" s="1"/>
  <c r="C5581" i="14"/>
  <c r="N5581" i="14" s="1"/>
  <c r="C5583" i="14"/>
  <c r="N5583" i="14" s="1"/>
  <c r="C5591" i="14"/>
  <c r="N5591" i="14" s="1"/>
  <c r="C5599" i="14"/>
  <c r="N5599" i="14" s="1"/>
  <c r="C5607" i="14"/>
  <c r="N5607" i="14" s="1"/>
  <c r="C5615" i="14"/>
  <c r="N5615" i="14" s="1"/>
  <c r="C5623" i="14"/>
  <c r="N5623" i="14" s="1"/>
  <c r="C5631" i="14"/>
  <c r="N5631" i="14" s="1"/>
  <c r="C5639" i="14"/>
  <c r="N5639" i="14" s="1"/>
  <c r="C5644" i="14"/>
  <c r="N5644" i="14" s="1"/>
  <c r="C5646" i="14"/>
  <c r="N5646" i="14" s="1"/>
  <c r="C5651" i="14"/>
  <c r="N5651" i="14" s="1"/>
  <c r="C5654" i="14"/>
  <c r="N5654" i="14" s="1"/>
  <c r="C5659" i="14"/>
  <c r="N5659" i="14" s="1"/>
  <c r="C5662" i="14"/>
  <c r="N5662" i="14" s="1"/>
  <c r="C5667" i="14"/>
  <c r="N5667" i="14" s="1"/>
  <c r="C5670" i="14"/>
  <c r="N5670" i="14" s="1"/>
  <c r="C5675" i="14"/>
  <c r="N5675" i="14" s="1"/>
  <c r="C5678" i="14"/>
  <c r="N5678" i="14" s="1"/>
  <c r="C5683" i="14"/>
  <c r="N5683" i="14" s="1"/>
  <c r="C5686" i="14"/>
  <c r="N5686" i="14" s="1"/>
  <c r="C5691" i="14"/>
  <c r="N5691" i="14" s="1"/>
  <c r="C5694" i="14"/>
  <c r="N5694" i="14" s="1"/>
  <c r="C5697" i="14"/>
  <c r="N5697" i="14" s="1"/>
  <c r="C5700" i="14"/>
  <c r="N5700" i="14" s="1"/>
  <c r="C5703" i="14"/>
  <c r="N5703" i="14" s="1"/>
  <c r="C5711" i="14"/>
  <c r="N5711" i="14" s="1"/>
  <c r="C5719" i="14"/>
  <c r="N5719" i="14" s="1"/>
  <c r="C5731" i="14"/>
  <c r="N5731" i="14" s="1"/>
  <c r="C5734" i="14"/>
  <c r="N5734" i="14" s="1"/>
  <c r="C5748" i="14"/>
  <c r="N5748" i="14" s="1"/>
  <c r="C5757" i="14"/>
  <c r="N5757" i="14" s="1"/>
  <c r="C5772" i="14"/>
  <c r="N5772" i="14" s="1"/>
  <c r="C5774" i="14"/>
  <c r="N5774" i="14" s="1"/>
  <c r="C5781" i="14"/>
  <c r="N5781" i="14" s="1"/>
  <c r="C5783" i="14"/>
  <c r="N5783" i="14" s="1"/>
  <c r="C5795" i="14"/>
  <c r="N5795" i="14" s="1"/>
  <c r="C5798" i="14"/>
  <c r="N5798" i="14" s="1"/>
  <c r="C5812" i="14"/>
  <c r="N5812" i="14" s="1"/>
  <c r="C5821" i="14"/>
  <c r="N5821" i="14" s="1"/>
  <c r="C5836" i="14"/>
  <c r="N5836" i="14" s="1"/>
  <c r="C5838" i="14"/>
  <c r="N5838" i="14" s="1"/>
  <c r="C5850" i="14"/>
  <c r="N5850" i="14" s="1"/>
  <c r="C5852" i="14"/>
  <c r="N5852" i="14" s="1"/>
  <c r="C5861" i="14"/>
  <c r="N5861" i="14" s="1"/>
  <c r="C5863" i="14"/>
  <c r="N5863" i="14" s="1"/>
  <c r="C5878" i="14"/>
  <c r="N5878" i="14" s="1"/>
  <c r="C5883" i="14"/>
  <c r="N5883" i="14" s="1"/>
  <c r="C5885" i="14"/>
  <c r="N5885" i="14" s="1"/>
  <c r="C5896" i="14"/>
  <c r="N5896" i="14" s="1"/>
  <c r="C5898" i="14"/>
  <c r="N5898" i="14" s="1"/>
  <c r="C5900" i="14"/>
  <c r="N5900" i="14" s="1"/>
  <c r="C5725" i="14"/>
  <c r="N5725" i="14" s="1"/>
  <c r="C5730" i="14"/>
  <c r="N5730" i="14" s="1"/>
  <c r="C5733" i="14"/>
  <c r="N5733" i="14" s="1"/>
  <c r="C5762" i="14"/>
  <c r="N5762" i="14" s="1"/>
  <c r="C5765" i="14"/>
  <c r="N5765" i="14" s="1"/>
  <c r="C5794" i="14"/>
  <c r="N5794" i="14" s="1"/>
  <c r="C5797" i="14"/>
  <c r="N5797" i="14" s="1"/>
  <c r="C5826" i="14"/>
  <c r="N5826" i="14" s="1"/>
  <c r="C5829" i="14"/>
  <c r="N5829" i="14" s="1"/>
  <c r="C5849" i="14"/>
  <c r="N5849" i="14" s="1"/>
  <c r="C5854" i="14"/>
  <c r="N5854" i="14" s="1"/>
  <c r="C5857" i="14"/>
  <c r="N5857" i="14" s="1"/>
  <c r="C5865" i="14"/>
  <c r="N5865" i="14" s="1"/>
  <c r="C5877" i="14"/>
  <c r="N5877" i="14" s="1"/>
  <c r="C5880" i="14"/>
  <c r="N5880" i="14" s="1"/>
  <c r="C5882" i="14"/>
  <c r="N5882" i="14" s="1"/>
  <c r="C5892" i="14"/>
  <c r="N5892" i="14" s="1"/>
  <c r="C5897" i="14"/>
  <c r="N5897" i="14" s="1"/>
  <c r="C5727" i="14"/>
  <c r="N5727" i="14" s="1"/>
  <c r="C5736" i="14"/>
  <c r="N5736" i="14" s="1"/>
  <c r="C5738" i="14"/>
  <c r="N5738" i="14" s="1"/>
  <c r="C5741" i="14"/>
  <c r="N5741" i="14" s="1"/>
  <c r="C5744" i="14"/>
  <c r="N5744" i="14" s="1"/>
  <c r="C5747" i="14"/>
  <c r="N5747" i="14" s="1"/>
  <c r="C5750" i="14"/>
  <c r="N5750" i="14" s="1"/>
  <c r="C5753" i="14"/>
  <c r="N5753" i="14" s="1"/>
  <c r="C5756" i="14"/>
  <c r="N5756" i="14" s="1"/>
  <c r="C5759" i="14"/>
  <c r="N5759" i="14" s="1"/>
  <c r="C5768" i="14"/>
  <c r="N5768" i="14" s="1"/>
  <c r="C5770" i="14"/>
  <c r="N5770" i="14" s="1"/>
  <c r="C5773" i="14"/>
  <c r="N5773" i="14" s="1"/>
  <c r="C5776" i="14"/>
  <c r="N5776" i="14" s="1"/>
  <c r="C5779" i="14"/>
  <c r="N5779" i="14" s="1"/>
  <c r="C5782" i="14"/>
  <c r="N5782" i="14" s="1"/>
  <c r="C5785" i="14"/>
  <c r="N5785" i="14" s="1"/>
  <c r="C5788" i="14"/>
  <c r="N5788" i="14" s="1"/>
  <c r="C5791" i="14"/>
  <c r="N5791" i="14" s="1"/>
  <c r="C5800" i="14"/>
  <c r="N5800" i="14" s="1"/>
  <c r="C5802" i="14"/>
  <c r="N5802" i="14" s="1"/>
  <c r="C5805" i="14"/>
  <c r="N5805" i="14" s="1"/>
  <c r="C5808" i="14"/>
  <c r="N5808" i="14" s="1"/>
  <c r="C5811" i="14"/>
  <c r="N5811" i="14" s="1"/>
  <c r="C5814" i="14"/>
  <c r="N5814" i="14" s="1"/>
  <c r="C5817" i="14"/>
  <c r="N5817" i="14" s="1"/>
  <c r="C5820" i="14"/>
  <c r="N5820" i="14" s="1"/>
  <c r="C5823" i="14"/>
  <c r="N5823" i="14" s="1"/>
  <c r="C5832" i="14"/>
  <c r="N5832" i="14" s="1"/>
  <c r="C5834" i="14"/>
  <c r="N5834" i="14" s="1"/>
  <c r="C5837" i="14"/>
  <c r="N5837" i="14" s="1"/>
  <c r="C5840" i="14"/>
  <c r="N5840" i="14" s="1"/>
  <c r="C5842" i="14"/>
  <c r="N5842" i="14" s="1"/>
  <c r="C5845" i="14"/>
  <c r="N5845" i="14" s="1"/>
  <c r="C5851" i="14"/>
  <c r="N5851" i="14" s="1"/>
  <c r="C5859" i="14"/>
  <c r="N5859" i="14" s="1"/>
  <c r="C5862" i="14"/>
  <c r="N5862" i="14" s="1"/>
  <c r="C5867" i="14"/>
  <c r="N5867" i="14" s="1"/>
  <c r="C5869" i="14"/>
  <c r="N5869" i="14" s="1"/>
  <c r="C5872" i="14"/>
  <c r="N5872" i="14" s="1"/>
  <c r="C5874" i="14"/>
  <c r="N5874" i="14" s="1"/>
  <c r="C5884" i="14"/>
  <c r="N5884" i="14" s="1"/>
  <c r="C5887" i="14"/>
  <c r="N5887" i="14" s="1"/>
  <c r="C5889" i="14"/>
  <c r="N5889" i="14" s="1"/>
  <c r="C5894" i="14"/>
  <c r="N5894" i="14" s="1"/>
  <c r="C5899" i="14"/>
  <c r="N5899" i="14" s="1"/>
  <c r="AK124" i="17" l="1"/>
  <c r="AK123" i="17"/>
  <c r="AK122" i="17"/>
  <c r="AK121" i="17"/>
  <c r="AK120" i="17"/>
  <c r="AK119" i="17"/>
  <c r="AK118" i="17"/>
  <c r="AK117" i="17"/>
  <c r="AK116" i="17"/>
  <c r="AK115" i="17"/>
  <c r="AK114" i="17"/>
  <c r="AK113" i="17"/>
  <c r="AK112" i="17"/>
  <c r="AK111" i="17"/>
  <c r="AK110" i="17"/>
  <c r="AK109" i="17"/>
  <c r="AK108" i="17"/>
  <c r="AK107" i="17"/>
  <c r="AK106" i="17"/>
  <c r="AK105" i="17"/>
  <c r="AK104" i="17"/>
  <c r="AK103" i="17"/>
  <c r="AK102" i="17"/>
  <c r="AK101" i="17"/>
  <c r="AK100" i="17"/>
  <c r="AK99" i="17"/>
  <c r="AK98" i="17"/>
  <c r="AK97" i="17"/>
  <c r="AK96" i="17"/>
  <c r="AK95" i="17"/>
  <c r="AK94" i="17"/>
  <c r="AK93" i="17"/>
  <c r="AK92" i="17"/>
  <c r="AK91" i="17"/>
  <c r="AK90" i="17"/>
  <c r="AK89" i="17"/>
  <c r="AK88" i="17"/>
  <c r="AK87" i="17"/>
  <c r="AK86" i="17"/>
  <c r="AK85" i="17"/>
  <c r="AK84" i="17"/>
  <c r="AK83" i="17"/>
  <c r="AK82" i="17"/>
  <c r="AK81" i="17"/>
  <c r="AK80" i="17"/>
  <c r="AK79" i="17"/>
  <c r="AK78" i="17"/>
  <c r="AK77" i="17"/>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14" i="17"/>
  <c r="AK13" i="17"/>
  <c r="AK12" i="17"/>
  <c r="AK11" i="17"/>
  <c r="AK10" i="17"/>
  <c r="AK9" i="17"/>
  <c r="AK8" i="17"/>
  <c r="AK7" i="17"/>
  <c r="AK6" i="17"/>
  <c r="AK5" i="17"/>
  <c r="A1" i="9"/>
  <c r="G31" i="9"/>
  <c r="G20" i="9"/>
  <c r="K20" i="9"/>
  <c r="Q11" i="18" l="1"/>
  <c r="P150" i="17" l="1"/>
  <c r="R150" i="17" s="1"/>
  <c r="T150" i="17" s="1"/>
  <c r="Z69" i="14" l="1"/>
  <c r="Z70" i="14"/>
  <c r="Z25" i="14" l="1"/>
  <c r="Z62" i="14"/>
  <c r="Z63" i="14"/>
  <c r="Z64" i="14"/>
  <c r="Z65" i="14"/>
  <c r="Z66" i="14"/>
  <c r="Z67" i="14"/>
  <c r="Z68" i="14"/>
  <c r="Z3" i="14"/>
  <c r="Z4" i="14"/>
  <c r="Z5" i="14"/>
  <c r="Z6" i="14"/>
  <c r="Z7" i="14"/>
  <c r="Z8" i="14"/>
  <c r="Z9" i="14"/>
  <c r="Z10" i="14"/>
  <c r="Z11" i="14"/>
  <c r="Z12" i="14"/>
  <c r="Z13" i="14"/>
  <c r="Z14" i="14"/>
  <c r="Z15" i="14"/>
  <c r="Z16" i="14"/>
  <c r="Z17" i="14"/>
  <c r="Z18" i="14"/>
  <c r="Z19" i="14"/>
  <c r="Z20" i="14"/>
  <c r="Z21" i="14"/>
  <c r="Z22" i="14"/>
  <c r="Z23" i="14"/>
  <c r="Z24"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2" i="14"/>
  <c r="A76" i="16" l="1"/>
  <c r="U75" i="16"/>
  <c r="T75" i="16"/>
  <c r="U74" i="16"/>
  <c r="T74" i="16"/>
  <c r="U73" i="16"/>
  <c r="T73" i="16"/>
  <c r="U72" i="16"/>
  <c r="T72" i="16"/>
  <c r="U71" i="16"/>
  <c r="T71" i="16"/>
  <c r="U70" i="16"/>
  <c r="T70" i="16"/>
  <c r="U69" i="16"/>
  <c r="T69" i="16"/>
  <c r="U68" i="16"/>
  <c r="T68" i="16"/>
  <c r="U67" i="16"/>
  <c r="T67" i="16"/>
  <c r="U66" i="16"/>
  <c r="T66" i="16"/>
  <c r="U65" i="16"/>
  <c r="T65" i="16"/>
  <c r="U64" i="16"/>
  <c r="T64" i="16"/>
  <c r="U63" i="16"/>
  <c r="T63" i="16"/>
  <c r="U62" i="16"/>
  <c r="T62" i="16"/>
  <c r="U61" i="16"/>
  <c r="T61" i="16"/>
  <c r="U60" i="16"/>
  <c r="T60" i="16"/>
  <c r="U59" i="16"/>
  <c r="T59" i="16"/>
  <c r="U58" i="16"/>
  <c r="T58" i="16"/>
  <c r="U57" i="16"/>
  <c r="T57" i="16"/>
  <c r="U56" i="16"/>
  <c r="T56" i="16"/>
  <c r="A77" i="11"/>
  <c r="A78" i="11" s="1"/>
  <c r="A79" i="11" s="1"/>
  <c r="A80" i="11" s="1"/>
  <c r="A81" i="11" s="1"/>
  <c r="A82" i="11" s="1"/>
  <c r="A83" i="11" s="1"/>
  <c r="A84" i="11" s="1"/>
  <c r="A85" i="11" s="1"/>
  <c r="A86" i="11" s="1"/>
  <c r="A87" i="11" s="1"/>
  <c r="A88" i="11" s="1"/>
  <c r="A89" i="11" s="1"/>
  <c r="A90" i="11" s="1"/>
  <c r="A91" i="11" s="1"/>
  <c r="A92" i="11" s="1"/>
  <c r="A93" i="11" s="1"/>
  <c r="A94" i="11" s="1"/>
  <c r="A95" i="11" s="1"/>
  <c r="U75" i="11"/>
  <c r="U74" i="11"/>
  <c r="U73" i="11"/>
  <c r="U72" i="11"/>
  <c r="U71" i="11"/>
  <c r="U70" i="11"/>
  <c r="U69" i="11"/>
  <c r="U68" i="11"/>
  <c r="U67" i="11"/>
  <c r="U66" i="11"/>
  <c r="U65" i="11"/>
  <c r="U64" i="11"/>
  <c r="U63" i="11"/>
  <c r="U62" i="11"/>
  <c r="U61" i="11"/>
  <c r="U60" i="11"/>
  <c r="U59" i="11"/>
  <c r="U58" i="11"/>
  <c r="U57" i="11"/>
  <c r="U56" i="11"/>
  <c r="A77" i="16" l="1"/>
  <c r="A78" i="16" l="1"/>
  <c r="A1542" i="14"/>
  <c r="B1542" i="14"/>
  <c r="A1543" i="14"/>
  <c r="B1543" i="14"/>
  <c r="A1544" i="14"/>
  <c r="B1544" i="14"/>
  <c r="A1545" i="14"/>
  <c r="B1545" i="14"/>
  <c r="A1546" i="14"/>
  <c r="B1546" i="14"/>
  <c r="A1547" i="14"/>
  <c r="B1547" i="14"/>
  <c r="A1548" i="14"/>
  <c r="B1548" i="14"/>
  <c r="A1549" i="14"/>
  <c r="B1549" i="14"/>
  <c r="A1550" i="14"/>
  <c r="B1550" i="14"/>
  <c r="A1551" i="14"/>
  <c r="B1551" i="14"/>
  <c r="A1552" i="14"/>
  <c r="B1552" i="14"/>
  <c r="A1553" i="14"/>
  <c r="B1553" i="14"/>
  <c r="A1554" i="14"/>
  <c r="B1554" i="14"/>
  <c r="A1555" i="14"/>
  <c r="B1555" i="14"/>
  <c r="A1556" i="14"/>
  <c r="B1556" i="14"/>
  <c r="A1557" i="14"/>
  <c r="B1557" i="14"/>
  <c r="A1558" i="14"/>
  <c r="B1558" i="14"/>
  <c r="A1559" i="14"/>
  <c r="B1559" i="14"/>
  <c r="A1560" i="14"/>
  <c r="B1560" i="14"/>
  <c r="A1561" i="14"/>
  <c r="B1561" i="14"/>
  <c r="A1562" i="14"/>
  <c r="B1562" i="14"/>
  <c r="A1563" i="14"/>
  <c r="B1563" i="14"/>
  <c r="A1564" i="14"/>
  <c r="B1564" i="14"/>
  <c r="A1565" i="14"/>
  <c r="B1565" i="14"/>
  <c r="A1566" i="14"/>
  <c r="B1566" i="14"/>
  <c r="A1567" i="14"/>
  <c r="B1567" i="14"/>
  <c r="A1568" i="14"/>
  <c r="B1568" i="14"/>
  <c r="A1569" i="14"/>
  <c r="B1569" i="14"/>
  <c r="A1570" i="14"/>
  <c r="B1570" i="14"/>
  <c r="A1571" i="14"/>
  <c r="B1571" i="14"/>
  <c r="A1572" i="14"/>
  <c r="B1572" i="14"/>
  <c r="A1573" i="14"/>
  <c r="B1573" i="14"/>
  <c r="A1574" i="14"/>
  <c r="B1574" i="14"/>
  <c r="A1575" i="14"/>
  <c r="B1575" i="14"/>
  <c r="A1576" i="14"/>
  <c r="B1576" i="14"/>
  <c r="A1577" i="14"/>
  <c r="B1577" i="14"/>
  <c r="A1578" i="14"/>
  <c r="B1578" i="14"/>
  <c r="A1579" i="14"/>
  <c r="B1579" i="14"/>
  <c r="C1579" i="14" l="1"/>
  <c r="N1579" i="14" s="1"/>
  <c r="C1573" i="14"/>
  <c r="N1573" i="14" s="1"/>
  <c r="C1569" i="14"/>
  <c r="N1569" i="14" s="1"/>
  <c r="C1565" i="14"/>
  <c r="N1565" i="14" s="1"/>
  <c r="C1559" i="14"/>
  <c r="N1559" i="14" s="1"/>
  <c r="C1578" i="14"/>
  <c r="N1578" i="14" s="1"/>
  <c r="C1574" i="14"/>
  <c r="N1574" i="14" s="1"/>
  <c r="C1570" i="14"/>
  <c r="N1570" i="14" s="1"/>
  <c r="C1566" i="14"/>
  <c r="N1566" i="14" s="1"/>
  <c r="C1564" i="14"/>
  <c r="N1564" i="14" s="1"/>
  <c r="C1560" i="14"/>
  <c r="N1560" i="14" s="1"/>
  <c r="C1558" i="14"/>
  <c r="N1558" i="14" s="1"/>
  <c r="C1556" i="14"/>
  <c r="N1556" i="14" s="1"/>
  <c r="C1554" i="14"/>
  <c r="N1554" i="14" s="1"/>
  <c r="C1552" i="14"/>
  <c r="N1552" i="14" s="1"/>
  <c r="C1550" i="14"/>
  <c r="N1550" i="14" s="1"/>
  <c r="C1548" i="14"/>
  <c r="N1548" i="14" s="1"/>
  <c r="C1546" i="14"/>
  <c r="N1546" i="14" s="1"/>
  <c r="C1544" i="14"/>
  <c r="N1544" i="14" s="1"/>
  <c r="C1542" i="14"/>
  <c r="N1542" i="14" s="1"/>
  <c r="C1576" i="14"/>
  <c r="N1576" i="14" s="1"/>
  <c r="C1572" i="14"/>
  <c r="N1572" i="14" s="1"/>
  <c r="C1568" i="14"/>
  <c r="N1568" i="14" s="1"/>
  <c r="C1562" i="14"/>
  <c r="N1562" i="14" s="1"/>
  <c r="C1571" i="14"/>
  <c r="N1571" i="14" s="1"/>
  <c r="C1567" i="14"/>
  <c r="N1567" i="14" s="1"/>
  <c r="C1563" i="14"/>
  <c r="N1563" i="14" s="1"/>
  <c r="C1557" i="14"/>
  <c r="N1557" i="14" s="1"/>
  <c r="C1555" i="14"/>
  <c r="N1555" i="14" s="1"/>
  <c r="C1553" i="14"/>
  <c r="N1553" i="14" s="1"/>
  <c r="C1551" i="14"/>
  <c r="N1551" i="14" s="1"/>
  <c r="C1549" i="14"/>
  <c r="N1549" i="14" s="1"/>
  <c r="C1547" i="14"/>
  <c r="N1547" i="14" s="1"/>
  <c r="C1543" i="14"/>
  <c r="N1543" i="14" s="1"/>
  <c r="A79" i="16"/>
  <c r="C1575" i="14"/>
  <c r="N1575" i="14" s="1"/>
  <c r="C1577" i="14"/>
  <c r="N1577" i="14" s="1"/>
  <c r="C1561" i="14"/>
  <c r="N1561" i="14" s="1"/>
  <c r="C1545" i="14"/>
  <c r="N1545" i="14" s="1"/>
  <c r="A80" i="16" l="1"/>
  <c r="A1205" i="14"/>
  <c r="B1205" i="14"/>
  <c r="A1206" i="14"/>
  <c r="B1206" i="14"/>
  <c r="A1207" i="14"/>
  <c r="B1207" i="14"/>
  <c r="A1208" i="14"/>
  <c r="B1208" i="14"/>
  <c r="A1209" i="14"/>
  <c r="B1209" i="14"/>
  <c r="A1210" i="14"/>
  <c r="B1210" i="14"/>
  <c r="A1211" i="14"/>
  <c r="B1211" i="14"/>
  <c r="A1212" i="14"/>
  <c r="B1212" i="14"/>
  <c r="A1213" i="14"/>
  <c r="B1213" i="14"/>
  <c r="A1214" i="14"/>
  <c r="B1214" i="14"/>
  <c r="A1215" i="14"/>
  <c r="B1215" i="14"/>
  <c r="A1216" i="14"/>
  <c r="B1216" i="14"/>
  <c r="A1217" i="14"/>
  <c r="B1217" i="14"/>
  <c r="A1218" i="14"/>
  <c r="B1218" i="14"/>
  <c r="A1219" i="14"/>
  <c r="B1219" i="14"/>
  <c r="A1220" i="14"/>
  <c r="B1220" i="14"/>
  <c r="A1221" i="14"/>
  <c r="B1221" i="14"/>
  <c r="A1222" i="14"/>
  <c r="B1222" i="14"/>
  <c r="A1223" i="14"/>
  <c r="B1223" i="14"/>
  <c r="A1224" i="14"/>
  <c r="B1224" i="14"/>
  <c r="A1225" i="14"/>
  <c r="B1225" i="14"/>
  <c r="A1226" i="14"/>
  <c r="B1226" i="14"/>
  <c r="A1227" i="14"/>
  <c r="B1227" i="14"/>
  <c r="A1228" i="14"/>
  <c r="B1228" i="14"/>
  <c r="A1229" i="14"/>
  <c r="B1229" i="14"/>
  <c r="A1230" i="14"/>
  <c r="B1230" i="14"/>
  <c r="A1231" i="14"/>
  <c r="B1231" i="14"/>
  <c r="A1232" i="14"/>
  <c r="B1232" i="14"/>
  <c r="A1233" i="14"/>
  <c r="B1233" i="14"/>
  <c r="A1234" i="14"/>
  <c r="B1234" i="14"/>
  <c r="A1235" i="14"/>
  <c r="B1235" i="14"/>
  <c r="A1236" i="14"/>
  <c r="B1236" i="14"/>
  <c r="A1237" i="14"/>
  <c r="B1237" i="14"/>
  <c r="A1238" i="14"/>
  <c r="B1238" i="14"/>
  <c r="A1239" i="14"/>
  <c r="B1239" i="14"/>
  <c r="A1240" i="14"/>
  <c r="B1240" i="14"/>
  <c r="A1241" i="14"/>
  <c r="B1241" i="14"/>
  <c r="A1242" i="14"/>
  <c r="B1242" i="14"/>
  <c r="A1243" i="14"/>
  <c r="B1243" i="14"/>
  <c r="A1244" i="14"/>
  <c r="B1244" i="14"/>
  <c r="A1245" i="14"/>
  <c r="B1245" i="14"/>
  <c r="A1246" i="14"/>
  <c r="B1246" i="14"/>
  <c r="A1247" i="14"/>
  <c r="B1247" i="14"/>
  <c r="A1248" i="14"/>
  <c r="B1248" i="14"/>
  <c r="A1249" i="14"/>
  <c r="B1249" i="14"/>
  <c r="A1250" i="14"/>
  <c r="B1250" i="14"/>
  <c r="A1251" i="14"/>
  <c r="B1251" i="14"/>
  <c r="A1252" i="14"/>
  <c r="B1252" i="14"/>
  <c r="A1253" i="14"/>
  <c r="B1253" i="14"/>
  <c r="A1254" i="14"/>
  <c r="B1254" i="14"/>
  <c r="A1255" i="14"/>
  <c r="B1255" i="14"/>
  <c r="A1256" i="14"/>
  <c r="B1256" i="14"/>
  <c r="A1257" i="14"/>
  <c r="B1257" i="14"/>
  <c r="A1258" i="14"/>
  <c r="B1258" i="14"/>
  <c r="A1259" i="14"/>
  <c r="B1259" i="14"/>
  <c r="A1260" i="14"/>
  <c r="B1260" i="14"/>
  <c r="A1261" i="14"/>
  <c r="B1261" i="14"/>
  <c r="A1262" i="14"/>
  <c r="B1262" i="14"/>
  <c r="A1263" i="14"/>
  <c r="B1263" i="14"/>
  <c r="A1264" i="14"/>
  <c r="B1264" i="14"/>
  <c r="A1265" i="14"/>
  <c r="B1265" i="14"/>
  <c r="A1266" i="14"/>
  <c r="B1266" i="14"/>
  <c r="A1267" i="14"/>
  <c r="B1267" i="14"/>
  <c r="A1268" i="14"/>
  <c r="B1268" i="14"/>
  <c r="A1269" i="14"/>
  <c r="B1269" i="14"/>
  <c r="A1270" i="14"/>
  <c r="B1270" i="14"/>
  <c r="A1271" i="14"/>
  <c r="B1271" i="14"/>
  <c r="A1272" i="14"/>
  <c r="B1272" i="14"/>
  <c r="A1273" i="14"/>
  <c r="B1273" i="14"/>
  <c r="A1274" i="14"/>
  <c r="B1274" i="14"/>
  <c r="A1275" i="14"/>
  <c r="B1275" i="14"/>
  <c r="A1276" i="14"/>
  <c r="B1276" i="14"/>
  <c r="A1277" i="14"/>
  <c r="B1277" i="14"/>
  <c r="A1278" i="14"/>
  <c r="B1278" i="14"/>
  <c r="A1279" i="14"/>
  <c r="B1279" i="14"/>
  <c r="A1280" i="14"/>
  <c r="B1280" i="14"/>
  <c r="A1281" i="14"/>
  <c r="B1281" i="14"/>
  <c r="A1282" i="14"/>
  <c r="B1282" i="14"/>
  <c r="A1283" i="14"/>
  <c r="B1283" i="14"/>
  <c r="A1284" i="14"/>
  <c r="B1284" i="14"/>
  <c r="A1285" i="14"/>
  <c r="B1285" i="14"/>
  <c r="A1286" i="14"/>
  <c r="B1286" i="14"/>
  <c r="A1287" i="14"/>
  <c r="B1287" i="14"/>
  <c r="A1288" i="14"/>
  <c r="B1288" i="14"/>
  <c r="A1289" i="14"/>
  <c r="B1289" i="14"/>
  <c r="A1290" i="14"/>
  <c r="B1290" i="14"/>
  <c r="A1291" i="14"/>
  <c r="B1291" i="14"/>
  <c r="A1292" i="14"/>
  <c r="B1292" i="14"/>
  <c r="A1293" i="14"/>
  <c r="B1293" i="14"/>
  <c r="A1294" i="14"/>
  <c r="B1294" i="14"/>
  <c r="A1295" i="14"/>
  <c r="B1295" i="14"/>
  <c r="A1296" i="14"/>
  <c r="B1296" i="14"/>
  <c r="A1297" i="14"/>
  <c r="B1297" i="14"/>
  <c r="A1298" i="14"/>
  <c r="B1298" i="14"/>
  <c r="A1299" i="14"/>
  <c r="B1299" i="14"/>
  <c r="A1300" i="14"/>
  <c r="B1300" i="14"/>
  <c r="A1301" i="14"/>
  <c r="B1301" i="14"/>
  <c r="A1302" i="14"/>
  <c r="B1302" i="14"/>
  <c r="A1303" i="14"/>
  <c r="B1303" i="14"/>
  <c r="A1304" i="14"/>
  <c r="B1304" i="14"/>
  <c r="A1305" i="14"/>
  <c r="B1305" i="14"/>
  <c r="A1306" i="14"/>
  <c r="B1306" i="14"/>
  <c r="A1307" i="14"/>
  <c r="B1307" i="14"/>
  <c r="A1308" i="14"/>
  <c r="B1308" i="14"/>
  <c r="A1309" i="14"/>
  <c r="B1309" i="14"/>
  <c r="A1310" i="14"/>
  <c r="B1310" i="14"/>
  <c r="A1311" i="14"/>
  <c r="B1311" i="14"/>
  <c r="A1312" i="14"/>
  <c r="B1312" i="14"/>
  <c r="A1313" i="14"/>
  <c r="B1313" i="14"/>
  <c r="A1314" i="14"/>
  <c r="B1314" i="14"/>
  <c r="A1315" i="14"/>
  <c r="B1315" i="14"/>
  <c r="A1316" i="14"/>
  <c r="B1316" i="14"/>
  <c r="A1317" i="14"/>
  <c r="B1317" i="14"/>
  <c r="A1318" i="14"/>
  <c r="B1318" i="14"/>
  <c r="A1319" i="14"/>
  <c r="B1319" i="14"/>
  <c r="A1320" i="14"/>
  <c r="B1320" i="14"/>
  <c r="A1321" i="14"/>
  <c r="B1321" i="14"/>
  <c r="A1322" i="14"/>
  <c r="B1322" i="14"/>
  <c r="A1323" i="14"/>
  <c r="B1323" i="14"/>
  <c r="A1324" i="14"/>
  <c r="B1324" i="14"/>
  <c r="A1325" i="14"/>
  <c r="B1325" i="14"/>
  <c r="A1326" i="14"/>
  <c r="B1326" i="14"/>
  <c r="A1327" i="14"/>
  <c r="B1327" i="14"/>
  <c r="A1328" i="14"/>
  <c r="B1328" i="14"/>
  <c r="A1329" i="14"/>
  <c r="B1329" i="14"/>
  <c r="A1330" i="14"/>
  <c r="B1330" i="14"/>
  <c r="A1331" i="14"/>
  <c r="B1331" i="14"/>
  <c r="A1332" i="14"/>
  <c r="B1332" i="14"/>
  <c r="A1333" i="14"/>
  <c r="B1333" i="14"/>
  <c r="A1334" i="14"/>
  <c r="B1334" i="14"/>
  <c r="A1335" i="14"/>
  <c r="B1335" i="14"/>
  <c r="A1336" i="14"/>
  <c r="B1336" i="14"/>
  <c r="A1337" i="14"/>
  <c r="B1337" i="14"/>
  <c r="A1338" i="14"/>
  <c r="B1338" i="14"/>
  <c r="A1339" i="14"/>
  <c r="B1339" i="14"/>
  <c r="A1340" i="14"/>
  <c r="B1340" i="14"/>
  <c r="A1341" i="14"/>
  <c r="B1341" i="14"/>
  <c r="A1342" i="14"/>
  <c r="B1342" i="14"/>
  <c r="A1343" i="14"/>
  <c r="B1343" i="14"/>
  <c r="A1344" i="14"/>
  <c r="B1344" i="14"/>
  <c r="A1345" i="14"/>
  <c r="B1345" i="14"/>
  <c r="A1346" i="14"/>
  <c r="B1346" i="14"/>
  <c r="A1347" i="14"/>
  <c r="B1347" i="14"/>
  <c r="A1348" i="14"/>
  <c r="B1348" i="14"/>
  <c r="A1349" i="14"/>
  <c r="B1349" i="14"/>
  <c r="A1350" i="14"/>
  <c r="B1350" i="14"/>
  <c r="A1351" i="14"/>
  <c r="B1351" i="14"/>
  <c r="A1352" i="14"/>
  <c r="B1352" i="14"/>
  <c r="A1353" i="14"/>
  <c r="B1353" i="14"/>
  <c r="A1354" i="14"/>
  <c r="B1354" i="14"/>
  <c r="A1355" i="14"/>
  <c r="B1355" i="14"/>
  <c r="A1356" i="14"/>
  <c r="B1356" i="14"/>
  <c r="A1357" i="14"/>
  <c r="B1357" i="14"/>
  <c r="A1358" i="14"/>
  <c r="B1358" i="14"/>
  <c r="A1359" i="14"/>
  <c r="B1359" i="14"/>
  <c r="A1360" i="14"/>
  <c r="B1360" i="14"/>
  <c r="A1361" i="14"/>
  <c r="B1361" i="14"/>
  <c r="A1362" i="14"/>
  <c r="B1362" i="14"/>
  <c r="A1363" i="14"/>
  <c r="B1363" i="14"/>
  <c r="A1364" i="14"/>
  <c r="B1364" i="14"/>
  <c r="A1365" i="14"/>
  <c r="B1365" i="14"/>
  <c r="A1366" i="14"/>
  <c r="B1366" i="14"/>
  <c r="A1367" i="14"/>
  <c r="B1367" i="14"/>
  <c r="A1368" i="14"/>
  <c r="B1368" i="14"/>
  <c r="A1369" i="14"/>
  <c r="B1369" i="14"/>
  <c r="A1370" i="14"/>
  <c r="B1370" i="14"/>
  <c r="A1371" i="14"/>
  <c r="B1371" i="14"/>
  <c r="A1372" i="14"/>
  <c r="B1372" i="14"/>
  <c r="A1373" i="14"/>
  <c r="B1373" i="14"/>
  <c r="A1374" i="14"/>
  <c r="B1374" i="14"/>
  <c r="A1375" i="14"/>
  <c r="B1375" i="14"/>
  <c r="A1376" i="14"/>
  <c r="B1376" i="14"/>
  <c r="A1377" i="14"/>
  <c r="B1377" i="14"/>
  <c r="A1378" i="14"/>
  <c r="B1378" i="14"/>
  <c r="A1379" i="14"/>
  <c r="B1379" i="14"/>
  <c r="A1380" i="14"/>
  <c r="B1380" i="14"/>
  <c r="A1381" i="14"/>
  <c r="B1381" i="14"/>
  <c r="A1382" i="14"/>
  <c r="B1382" i="14"/>
  <c r="A1383" i="14"/>
  <c r="B1383" i="14"/>
  <c r="A1384" i="14"/>
  <c r="B1384" i="14"/>
  <c r="A1385" i="14"/>
  <c r="B1385" i="14"/>
  <c r="A1386" i="14"/>
  <c r="B1386" i="14"/>
  <c r="A1387" i="14"/>
  <c r="B1387" i="14"/>
  <c r="A1388" i="14"/>
  <c r="B1388" i="14"/>
  <c r="A1389" i="14"/>
  <c r="B1389" i="14"/>
  <c r="A1390" i="14"/>
  <c r="B1390" i="14"/>
  <c r="A1391" i="14"/>
  <c r="B1391" i="14"/>
  <c r="A1392" i="14"/>
  <c r="B1392" i="14"/>
  <c r="A1393" i="14"/>
  <c r="B1393" i="14"/>
  <c r="A1394" i="14"/>
  <c r="B1394" i="14"/>
  <c r="A1395" i="14"/>
  <c r="B1395" i="14"/>
  <c r="A1396" i="14"/>
  <c r="B1396" i="14"/>
  <c r="A1397" i="14"/>
  <c r="B1397" i="14"/>
  <c r="A1398" i="14"/>
  <c r="B1398" i="14"/>
  <c r="A1399" i="14"/>
  <c r="B1399" i="14"/>
  <c r="A1400" i="14"/>
  <c r="B1400" i="14"/>
  <c r="A1401" i="14"/>
  <c r="B1401" i="14"/>
  <c r="A1402" i="14"/>
  <c r="B1402" i="14"/>
  <c r="A1403" i="14"/>
  <c r="B1403" i="14"/>
  <c r="A1404" i="14"/>
  <c r="B1404" i="14"/>
  <c r="A1405" i="14"/>
  <c r="B1405" i="14"/>
  <c r="A1406" i="14"/>
  <c r="B1406" i="14"/>
  <c r="A1407" i="14"/>
  <c r="B1407" i="14"/>
  <c r="A1408" i="14"/>
  <c r="B1408" i="14"/>
  <c r="A1409" i="14"/>
  <c r="B1409" i="14"/>
  <c r="A1410" i="14"/>
  <c r="B1410" i="14"/>
  <c r="A1411" i="14"/>
  <c r="B1411" i="14"/>
  <c r="A1412" i="14"/>
  <c r="B1412" i="14"/>
  <c r="A1413" i="14"/>
  <c r="B1413" i="14"/>
  <c r="A1414" i="14"/>
  <c r="B1414" i="14"/>
  <c r="A1415" i="14"/>
  <c r="B1415" i="14"/>
  <c r="A1416" i="14"/>
  <c r="B1416" i="14"/>
  <c r="A1417" i="14"/>
  <c r="B1417" i="14"/>
  <c r="A1418" i="14"/>
  <c r="B1418" i="14"/>
  <c r="A1419" i="14"/>
  <c r="B1419" i="14"/>
  <c r="A1420" i="14"/>
  <c r="B1420" i="14"/>
  <c r="A1421" i="14"/>
  <c r="B1421" i="14"/>
  <c r="A1422" i="14"/>
  <c r="B1422" i="14"/>
  <c r="A1423" i="14"/>
  <c r="B1423" i="14"/>
  <c r="A1424" i="14"/>
  <c r="B1424" i="14"/>
  <c r="A1425" i="14"/>
  <c r="B1425" i="14"/>
  <c r="A1426" i="14"/>
  <c r="B1426" i="14"/>
  <c r="A1427" i="14"/>
  <c r="B1427" i="14"/>
  <c r="A1428" i="14"/>
  <c r="B1428" i="14"/>
  <c r="A1429" i="14"/>
  <c r="B1429" i="14"/>
  <c r="A1430" i="14"/>
  <c r="B1430" i="14"/>
  <c r="A1431" i="14"/>
  <c r="B1431" i="14"/>
  <c r="A1432" i="14"/>
  <c r="B1432" i="14"/>
  <c r="A1433" i="14"/>
  <c r="B1433" i="14"/>
  <c r="A1434" i="14"/>
  <c r="B1434" i="14"/>
  <c r="A1435" i="14"/>
  <c r="B1435" i="14"/>
  <c r="A1436" i="14"/>
  <c r="B1436" i="14"/>
  <c r="A1437" i="14"/>
  <c r="B1437" i="14"/>
  <c r="A1438" i="14"/>
  <c r="B1438" i="14"/>
  <c r="A1439" i="14"/>
  <c r="B1439" i="14"/>
  <c r="A1440" i="14"/>
  <c r="B1440" i="14"/>
  <c r="A1441" i="14"/>
  <c r="B1441" i="14"/>
  <c r="A1442" i="14"/>
  <c r="B1442" i="14"/>
  <c r="A1443" i="14"/>
  <c r="B1443" i="14"/>
  <c r="A1444" i="14"/>
  <c r="B1444" i="14"/>
  <c r="A1445" i="14"/>
  <c r="B1445" i="14"/>
  <c r="A1446" i="14"/>
  <c r="B1446" i="14"/>
  <c r="A1447" i="14"/>
  <c r="B1447" i="14"/>
  <c r="A1448" i="14"/>
  <c r="B1448" i="14"/>
  <c r="A1449" i="14"/>
  <c r="B1449" i="14"/>
  <c r="A1450" i="14"/>
  <c r="B1450" i="14"/>
  <c r="A1451" i="14"/>
  <c r="B1451" i="14"/>
  <c r="A1452" i="14"/>
  <c r="B1452" i="14"/>
  <c r="A1453" i="14"/>
  <c r="B1453" i="14"/>
  <c r="A1454" i="14"/>
  <c r="B1454" i="14"/>
  <c r="A1455" i="14"/>
  <c r="B1455" i="14"/>
  <c r="A1456" i="14"/>
  <c r="B1456" i="14"/>
  <c r="A1457" i="14"/>
  <c r="B1457" i="14"/>
  <c r="A1458" i="14"/>
  <c r="B1458" i="14"/>
  <c r="A1459" i="14"/>
  <c r="B1459" i="14"/>
  <c r="A1460" i="14"/>
  <c r="B1460" i="14"/>
  <c r="A1461" i="14"/>
  <c r="B1461" i="14"/>
  <c r="A1462" i="14"/>
  <c r="B1462" i="14"/>
  <c r="A1463" i="14"/>
  <c r="B1463" i="14"/>
  <c r="A1464" i="14"/>
  <c r="B1464" i="14"/>
  <c r="A1465" i="14"/>
  <c r="B1465" i="14"/>
  <c r="A1466" i="14"/>
  <c r="B1466" i="14"/>
  <c r="A1467" i="14"/>
  <c r="B1467" i="14"/>
  <c r="A1468" i="14"/>
  <c r="B1468" i="14"/>
  <c r="A1469" i="14"/>
  <c r="B1469" i="14"/>
  <c r="A1470" i="14"/>
  <c r="B1470" i="14"/>
  <c r="A1471" i="14"/>
  <c r="B1471" i="14"/>
  <c r="A1472" i="14"/>
  <c r="B1472" i="14"/>
  <c r="A1473" i="14"/>
  <c r="B1473" i="14"/>
  <c r="A1474" i="14"/>
  <c r="B1474" i="14"/>
  <c r="A1475" i="14"/>
  <c r="B1475" i="14"/>
  <c r="A1476" i="14"/>
  <c r="B1476" i="14"/>
  <c r="A1477" i="14"/>
  <c r="B1477" i="14"/>
  <c r="A1478" i="14"/>
  <c r="B1478" i="14"/>
  <c r="A1479" i="14"/>
  <c r="B1479" i="14"/>
  <c r="A1480" i="14"/>
  <c r="B1480" i="14"/>
  <c r="A1481" i="14"/>
  <c r="B1481" i="14"/>
  <c r="A1482" i="14"/>
  <c r="B1482" i="14"/>
  <c r="A1483" i="14"/>
  <c r="B1483" i="14"/>
  <c r="A1484" i="14"/>
  <c r="B1484" i="14"/>
  <c r="A1485" i="14"/>
  <c r="B1485" i="14"/>
  <c r="A1486" i="14"/>
  <c r="B1486" i="14"/>
  <c r="A1487" i="14"/>
  <c r="B1487" i="14"/>
  <c r="A1488" i="14"/>
  <c r="B1488" i="14"/>
  <c r="A1489" i="14"/>
  <c r="B1489" i="14"/>
  <c r="A1490" i="14"/>
  <c r="B1490" i="14"/>
  <c r="A1491" i="14"/>
  <c r="B1491" i="14"/>
  <c r="A1492" i="14"/>
  <c r="B1492" i="14"/>
  <c r="A1493" i="14"/>
  <c r="B1493" i="14"/>
  <c r="A1494" i="14"/>
  <c r="B1494" i="14"/>
  <c r="A1495" i="14"/>
  <c r="B1495" i="14"/>
  <c r="A1496" i="14"/>
  <c r="B1496" i="14"/>
  <c r="A1497" i="14"/>
  <c r="B1497" i="14"/>
  <c r="A1498" i="14"/>
  <c r="B1498" i="14"/>
  <c r="A1499" i="14"/>
  <c r="B1499" i="14"/>
  <c r="A1500" i="14"/>
  <c r="B1500" i="14"/>
  <c r="A1501" i="14"/>
  <c r="B1501" i="14"/>
  <c r="A1502" i="14"/>
  <c r="B1502" i="14"/>
  <c r="A1503" i="14"/>
  <c r="B1503" i="14"/>
  <c r="A1504" i="14"/>
  <c r="B1504" i="14"/>
  <c r="A1505" i="14"/>
  <c r="B1505" i="14"/>
  <c r="A1506" i="14"/>
  <c r="B1506" i="14"/>
  <c r="A1507" i="14"/>
  <c r="B1507" i="14"/>
  <c r="A1508" i="14"/>
  <c r="B1508" i="14"/>
  <c r="A1509" i="14"/>
  <c r="B1509" i="14"/>
  <c r="A1510" i="14"/>
  <c r="B1510" i="14"/>
  <c r="A1511" i="14"/>
  <c r="B1511" i="14"/>
  <c r="A1512" i="14"/>
  <c r="B1512" i="14"/>
  <c r="A1513" i="14"/>
  <c r="B1513" i="14"/>
  <c r="A1514" i="14"/>
  <c r="B1514" i="14"/>
  <c r="A1515" i="14"/>
  <c r="B1515" i="14"/>
  <c r="A1516" i="14"/>
  <c r="B1516" i="14"/>
  <c r="A1517" i="14"/>
  <c r="B1517" i="14"/>
  <c r="A1518" i="14"/>
  <c r="B1518" i="14"/>
  <c r="A1519" i="14"/>
  <c r="B1519" i="14"/>
  <c r="A1520" i="14"/>
  <c r="B1520" i="14"/>
  <c r="A1521" i="14"/>
  <c r="B1521" i="14"/>
  <c r="A1522" i="14"/>
  <c r="B1522" i="14"/>
  <c r="A1523" i="14"/>
  <c r="B1523" i="14"/>
  <c r="A1524" i="14"/>
  <c r="B1524" i="14"/>
  <c r="A1525" i="14"/>
  <c r="B1525" i="14"/>
  <c r="A1526" i="14"/>
  <c r="B1526" i="14"/>
  <c r="A1527" i="14"/>
  <c r="B1527" i="14"/>
  <c r="A1528" i="14"/>
  <c r="B1528" i="14"/>
  <c r="A1529" i="14"/>
  <c r="B1529" i="14"/>
  <c r="A1530" i="14"/>
  <c r="B1530" i="14"/>
  <c r="A1531" i="14"/>
  <c r="B1531" i="14"/>
  <c r="A1532" i="14"/>
  <c r="B1532" i="14"/>
  <c r="A1533" i="14"/>
  <c r="B1533" i="14"/>
  <c r="A1534" i="14"/>
  <c r="B1534" i="14"/>
  <c r="A1535" i="14"/>
  <c r="B1535" i="14"/>
  <c r="A1536" i="14"/>
  <c r="B1536" i="14"/>
  <c r="A1537" i="14"/>
  <c r="B1537" i="14"/>
  <c r="A1538" i="14"/>
  <c r="B1538" i="14"/>
  <c r="A1539" i="14"/>
  <c r="B1539" i="14"/>
  <c r="A1540" i="14"/>
  <c r="B1540" i="14"/>
  <c r="A1541" i="14"/>
  <c r="B1541" i="14"/>
  <c r="C1538" i="14" l="1"/>
  <c r="N1538" i="14" s="1"/>
  <c r="C1534" i="14"/>
  <c r="N1534" i="14" s="1"/>
  <c r="C1524" i="14"/>
  <c r="N1524" i="14" s="1"/>
  <c r="C1522" i="14"/>
  <c r="N1522" i="14"/>
  <c r="C1518" i="14"/>
  <c r="N1518" i="14" s="1"/>
  <c r="C1508" i="14"/>
  <c r="N1508" i="14" s="1"/>
  <c r="C1500" i="14"/>
  <c r="N1500" i="14"/>
  <c r="C1492" i="14"/>
  <c r="N1492" i="14" s="1"/>
  <c r="C1490" i="14"/>
  <c r="N1490" i="14" s="1"/>
  <c r="C1482" i="14"/>
  <c r="N1482" i="14" s="1"/>
  <c r="C1478" i="14"/>
  <c r="N1478" i="14" s="1"/>
  <c r="C1468" i="14"/>
  <c r="N1468" i="14" s="1"/>
  <c r="C1460" i="14"/>
  <c r="N1460" i="14" s="1"/>
  <c r="C1454" i="14"/>
  <c r="N1454" i="14" s="1"/>
  <c r="C1444" i="14"/>
  <c r="N1444" i="14" s="1"/>
  <c r="C1438" i="14"/>
  <c r="N1438" i="14" s="1"/>
  <c r="C1540" i="14"/>
  <c r="N1540" i="14" s="1"/>
  <c r="C1532" i="14"/>
  <c r="N1532" i="14"/>
  <c r="C1530" i="14"/>
  <c r="N1530" i="14" s="1"/>
  <c r="C1526" i="14"/>
  <c r="N1526" i="14" s="1"/>
  <c r="C1516" i="14"/>
  <c r="N1516" i="14" s="1"/>
  <c r="C1514" i="14"/>
  <c r="N1514" i="14" s="1"/>
  <c r="C1510" i="14"/>
  <c r="N1510" i="14"/>
  <c r="C1506" i="14"/>
  <c r="N1506" i="14" s="1"/>
  <c r="C1502" i="14"/>
  <c r="N1502" i="14" s="1"/>
  <c r="C1498" i="14"/>
  <c r="N1498" i="14" s="1"/>
  <c r="C1486" i="14"/>
  <c r="N1486" i="14" s="1"/>
  <c r="C1476" i="14"/>
  <c r="N1476" i="14" s="1"/>
  <c r="C1474" i="14"/>
  <c r="N1474" i="14" s="1"/>
  <c r="C1470" i="14"/>
  <c r="N1470" i="14" s="1"/>
  <c r="C1466" i="14"/>
  <c r="N1466" i="14" s="1"/>
  <c r="C1458" i="14"/>
  <c r="N1458" i="14" s="1"/>
  <c r="C1450" i="14"/>
  <c r="N1450" i="14" s="1"/>
  <c r="C1446" i="14"/>
  <c r="N1446" i="14" s="1"/>
  <c r="C1442" i="14"/>
  <c r="N1442" i="14" s="1"/>
  <c r="A81" i="16"/>
  <c r="C1436" i="14"/>
  <c r="N1436" i="14" s="1"/>
  <c r="C1426" i="14"/>
  <c r="N1426" i="14" s="1"/>
  <c r="C1422" i="14"/>
  <c r="N1422" i="14" s="1"/>
  <c r="C1410" i="14"/>
  <c r="N1410" i="14" s="1"/>
  <c r="C1406" i="14"/>
  <c r="N1406" i="14" s="1"/>
  <c r="C1402" i="14"/>
  <c r="N1402" i="14" s="1"/>
  <c r="C1394" i="14"/>
  <c r="N1394" i="14" s="1"/>
  <c r="C1390" i="14"/>
  <c r="N1390" i="14" s="1"/>
  <c r="C1386" i="14"/>
  <c r="N1386" i="14" s="1"/>
  <c r="C1382" i="14"/>
  <c r="N1382" i="14" s="1"/>
  <c r="C1378" i="14"/>
  <c r="N1378" i="14" s="1"/>
  <c r="C1372" i="14"/>
  <c r="N1372" i="14" s="1"/>
  <c r="C1358" i="14"/>
  <c r="N1358" i="14" s="1"/>
  <c r="C1354" i="14"/>
  <c r="N1354" i="14" s="1"/>
  <c r="C1350" i="14"/>
  <c r="N1350" i="14" s="1"/>
  <c r="C1346" i="14"/>
  <c r="N1346" i="14" s="1"/>
  <c r="C1342" i="14"/>
  <c r="N1342" i="14" s="1"/>
  <c r="C1338" i="14"/>
  <c r="N1338" i="14" s="1"/>
  <c r="C1332" i="14"/>
  <c r="N1332" i="14" s="1"/>
  <c r="C1326" i="14"/>
  <c r="N1326" i="14" s="1"/>
  <c r="C1322" i="14"/>
  <c r="N1322" i="14" s="1"/>
  <c r="C1318" i="14"/>
  <c r="N1318" i="14" s="1"/>
  <c r="C1314" i="14"/>
  <c r="N1314" i="14" s="1"/>
  <c r="C1310" i="14"/>
  <c r="N1310" i="14" s="1"/>
  <c r="C1308" i="14"/>
  <c r="N1308" i="14" s="1"/>
  <c r="C1306" i="14"/>
  <c r="N1306" i="14" s="1"/>
  <c r="C1300" i="14"/>
  <c r="N1300" i="14" s="1"/>
  <c r="C1298" i="14"/>
  <c r="N1298" i="14" s="1"/>
  <c r="C1294" i="14"/>
  <c r="N1294" i="14" s="1"/>
  <c r="C1290" i="14"/>
  <c r="N1290" i="14" s="1"/>
  <c r="C1286" i="14"/>
  <c r="N1286" i="14" s="1"/>
  <c r="C1284" i="14"/>
  <c r="N1284" i="14" s="1"/>
  <c r="C1282" i="14"/>
  <c r="N1282" i="14" s="1"/>
  <c r="C1278" i="14"/>
  <c r="N1278" i="14" s="1"/>
  <c r="C1276" i="14"/>
  <c r="N1276" i="14" s="1"/>
  <c r="C1274" i="14"/>
  <c r="N1274" i="14" s="1"/>
  <c r="C1268" i="14"/>
  <c r="N1268" i="14" s="1"/>
  <c r="C1266" i="14"/>
  <c r="N1266" i="14" s="1"/>
  <c r="C1262" i="14"/>
  <c r="N1262" i="14" s="1"/>
  <c r="C1258" i="14"/>
  <c r="N1258" i="14" s="1"/>
  <c r="C1254" i="14"/>
  <c r="N1254" i="14" s="1"/>
  <c r="C1252" i="14"/>
  <c r="N1252" i="14" s="1"/>
  <c r="C1250" i="14"/>
  <c r="N1250" i="14" s="1"/>
  <c r="C1246" i="14"/>
  <c r="N1246" i="14" s="1"/>
  <c r="C1244" i="14"/>
  <c r="N1244" i="14" s="1"/>
  <c r="C1242" i="14"/>
  <c r="N1242" i="14" s="1"/>
  <c r="C1236" i="14"/>
  <c r="N1236" i="14" s="1"/>
  <c r="C1234" i="14"/>
  <c r="N1234" i="14" s="1"/>
  <c r="C1230" i="14"/>
  <c r="N1230" i="14" s="1"/>
  <c r="C1226" i="14"/>
  <c r="N1226" i="14" s="1"/>
  <c r="C1222" i="14"/>
  <c r="N1222" i="14" s="1"/>
  <c r="C1220" i="14"/>
  <c r="N1220" i="14" s="1"/>
  <c r="C1218" i="14"/>
  <c r="N1218" i="14" s="1"/>
  <c r="C1214" i="14"/>
  <c r="N1214" i="14" s="1"/>
  <c r="C1212" i="14"/>
  <c r="N1212" i="14" s="1"/>
  <c r="C1210" i="14"/>
  <c r="N1210" i="14" s="1"/>
  <c r="C1434" i="14"/>
  <c r="N1434" i="14" s="1"/>
  <c r="C1428" i="14"/>
  <c r="N1428" i="14" s="1"/>
  <c r="C1418" i="14"/>
  <c r="N1418" i="14" s="1"/>
  <c r="C1414" i="14"/>
  <c r="N1414" i="14" s="1"/>
  <c r="C1412" i="14"/>
  <c r="N1412" i="14" s="1"/>
  <c r="C1404" i="14"/>
  <c r="N1404" i="14" s="1"/>
  <c r="C1396" i="14"/>
  <c r="N1396" i="14" s="1"/>
  <c r="C1380" i="14"/>
  <c r="N1380" i="14" s="1"/>
  <c r="C1374" i="14"/>
  <c r="N1374" i="14" s="1"/>
  <c r="C1370" i="14"/>
  <c r="N1370" i="14" s="1"/>
  <c r="C1364" i="14"/>
  <c r="N1364" i="14" s="1"/>
  <c r="C1362" i="14"/>
  <c r="N1362" i="14" s="1"/>
  <c r="C1348" i="14"/>
  <c r="N1348" i="14" s="1"/>
  <c r="C1340" i="14"/>
  <c r="N1340" i="14" s="1"/>
  <c r="C1330" i="14"/>
  <c r="N1330" i="14" s="1"/>
  <c r="C1316" i="14"/>
  <c r="N1316" i="14" s="1"/>
  <c r="C1523" i="14"/>
  <c r="N1523" i="14" s="1"/>
  <c r="C1507" i="14"/>
  <c r="N1507" i="14" s="1"/>
  <c r="C1487" i="14"/>
  <c r="N1487" i="14" s="1"/>
  <c r="C1455" i="14"/>
  <c r="N1455" i="14" s="1"/>
  <c r="C1440" i="14"/>
  <c r="N1440" i="14" s="1"/>
  <c r="C1435" i="14"/>
  <c r="N1435" i="14" s="1"/>
  <c r="C1425" i="14"/>
  <c r="N1425" i="14" s="1"/>
  <c r="C1423" i="14"/>
  <c r="N1423" i="14" s="1"/>
  <c r="C1403" i="14"/>
  <c r="N1403" i="14" s="1"/>
  <c r="C1391" i="14"/>
  <c r="N1391" i="14" s="1"/>
  <c r="C1361" i="14"/>
  <c r="N1361" i="14" s="1"/>
  <c r="C1359" i="14"/>
  <c r="N1359" i="14" s="1"/>
  <c r="C1344" i="14"/>
  <c r="N1344" i="14" s="1"/>
  <c r="C1339" i="14"/>
  <c r="N1339" i="14" s="1"/>
  <c r="C1329" i="14"/>
  <c r="N1329" i="14" s="1"/>
  <c r="C1312" i="14"/>
  <c r="N1312" i="14" s="1"/>
  <c r="C1307" i="14"/>
  <c r="N1307" i="14" s="1"/>
  <c r="C1297" i="14"/>
  <c r="N1297" i="14" s="1"/>
  <c r="C1275" i="14"/>
  <c r="N1275" i="14" s="1"/>
  <c r="C1263" i="14"/>
  <c r="N1263" i="14" s="1"/>
  <c r="C1248" i="14"/>
  <c r="N1248" i="14" s="1"/>
  <c r="C1233" i="14"/>
  <c r="N1233" i="14" s="1"/>
  <c r="C1231" i="14"/>
  <c r="N1231" i="14" s="1"/>
  <c r="C1216" i="14"/>
  <c r="N1216" i="14" s="1"/>
  <c r="C1211" i="14"/>
  <c r="N1211" i="14" s="1"/>
  <c r="C1537" i="14"/>
  <c r="N1537" i="14" s="1"/>
  <c r="C1521" i="14"/>
  <c r="N1521" i="14" s="1"/>
  <c r="C1497" i="14"/>
  <c r="N1497" i="14" s="1"/>
  <c r="C1495" i="14"/>
  <c r="N1495" i="14" s="1"/>
  <c r="C1475" i="14"/>
  <c r="N1475" i="14" s="1"/>
  <c r="C1463" i="14"/>
  <c r="N1463" i="14" s="1"/>
  <c r="C1433" i="14"/>
  <c r="N1433" i="14" s="1"/>
  <c r="C1431" i="14"/>
  <c r="N1431" i="14" s="1"/>
  <c r="C1416" i="14"/>
  <c r="N1416" i="14" s="1"/>
  <c r="C1411" i="14"/>
  <c r="N1411" i="14" s="1"/>
  <c r="C1401" i="14"/>
  <c r="N1401" i="14" s="1"/>
  <c r="C1399" i="14"/>
  <c r="N1399" i="14" s="1"/>
  <c r="C1384" i="14"/>
  <c r="N1384" i="14" s="1"/>
  <c r="C1379" i="14"/>
  <c r="N1379" i="14" s="1"/>
  <c r="C1369" i="14"/>
  <c r="N1369" i="14" s="1"/>
  <c r="C1367" i="14"/>
  <c r="N1367" i="14" s="1"/>
  <c r="C1352" i="14"/>
  <c r="N1352" i="14" s="1"/>
  <c r="C1347" i="14"/>
  <c r="N1347" i="14" s="1"/>
  <c r="C1337" i="14"/>
  <c r="N1337" i="14" s="1"/>
  <c r="C1335" i="14"/>
  <c r="N1335" i="14" s="1"/>
  <c r="C1320" i="14"/>
  <c r="N1320" i="14" s="1"/>
  <c r="C1315" i="14"/>
  <c r="N1315" i="14" s="1"/>
  <c r="C1305" i="14"/>
  <c r="N1305" i="14" s="1"/>
  <c r="C1303" i="14"/>
  <c r="N1303" i="14" s="1"/>
  <c r="C1288" i="14"/>
  <c r="N1288" i="14" s="1"/>
  <c r="C1283" i="14"/>
  <c r="N1283" i="14" s="1"/>
  <c r="C1273" i="14"/>
  <c r="N1273" i="14" s="1"/>
  <c r="C1271" i="14"/>
  <c r="N1271" i="14" s="1"/>
  <c r="C1256" i="14"/>
  <c r="N1256" i="14" s="1"/>
  <c r="C1251" i="14"/>
  <c r="N1251" i="14" s="1"/>
  <c r="C1241" i="14"/>
  <c r="N1241" i="14" s="1"/>
  <c r="C1239" i="14"/>
  <c r="N1239" i="14" s="1"/>
  <c r="C1224" i="14"/>
  <c r="N1224" i="14" s="1"/>
  <c r="C1219" i="14"/>
  <c r="N1219" i="14" s="1"/>
  <c r="C1209" i="14"/>
  <c r="N1209" i="14" s="1"/>
  <c r="C1207" i="14"/>
  <c r="N1207" i="14" s="1"/>
  <c r="C1535" i="14"/>
  <c r="N1535" i="14" s="1"/>
  <c r="C1527" i="14"/>
  <c r="N1527" i="14" s="1"/>
  <c r="C1519" i="14"/>
  <c r="N1519" i="14" s="1"/>
  <c r="C1511" i="14"/>
  <c r="N1511" i="14" s="1"/>
  <c r="C1503" i="14"/>
  <c r="N1503" i="14" s="1"/>
  <c r="C1488" i="14"/>
  <c r="N1488" i="14" s="1"/>
  <c r="C1483" i="14"/>
  <c r="N1483" i="14" s="1"/>
  <c r="C1473" i="14"/>
  <c r="N1473" i="14" s="1"/>
  <c r="C1471" i="14"/>
  <c r="N1471" i="14" s="1"/>
  <c r="C1456" i="14"/>
  <c r="N1456" i="14" s="1"/>
  <c r="C1451" i="14"/>
  <c r="N1451" i="14" s="1"/>
  <c r="C1441" i="14"/>
  <c r="N1441" i="14" s="1"/>
  <c r="C1439" i="14"/>
  <c r="N1439" i="14" s="1"/>
  <c r="C1424" i="14"/>
  <c r="N1424" i="14" s="1"/>
  <c r="C1419" i="14"/>
  <c r="N1419" i="14" s="1"/>
  <c r="C1409" i="14"/>
  <c r="N1409" i="14" s="1"/>
  <c r="C1407" i="14"/>
  <c r="N1407" i="14" s="1"/>
  <c r="C1392" i="14"/>
  <c r="N1392" i="14" s="1"/>
  <c r="C1387" i="14"/>
  <c r="N1387" i="14" s="1"/>
  <c r="C1377" i="14"/>
  <c r="N1377" i="14" s="1"/>
  <c r="C1375" i="14"/>
  <c r="N1375" i="14" s="1"/>
  <c r="C1360" i="14"/>
  <c r="N1360" i="14" s="1"/>
  <c r="C1355" i="14"/>
  <c r="N1355" i="14" s="1"/>
  <c r="C1345" i="14"/>
  <c r="N1345" i="14" s="1"/>
  <c r="C1343" i="14"/>
  <c r="N1343" i="14" s="1"/>
  <c r="C1328" i="14"/>
  <c r="N1328" i="14" s="1"/>
  <c r="C1323" i="14"/>
  <c r="N1323" i="14" s="1"/>
  <c r="C1313" i="14"/>
  <c r="N1313" i="14" s="1"/>
  <c r="C1311" i="14"/>
  <c r="N1311" i="14" s="1"/>
  <c r="C1296" i="14"/>
  <c r="N1296" i="14" s="1"/>
  <c r="C1291" i="14"/>
  <c r="N1291" i="14" s="1"/>
  <c r="C1281" i="14"/>
  <c r="N1281" i="14" s="1"/>
  <c r="C1279" i="14"/>
  <c r="N1279" i="14" s="1"/>
  <c r="C1264" i="14"/>
  <c r="N1264" i="14" s="1"/>
  <c r="C1259" i="14"/>
  <c r="N1259" i="14" s="1"/>
  <c r="C1249" i="14"/>
  <c r="N1249" i="14" s="1"/>
  <c r="C1247" i="14"/>
  <c r="N1247" i="14" s="1"/>
  <c r="C1232" i="14"/>
  <c r="N1232" i="14" s="1"/>
  <c r="C1227" i="14"/>
  <c r="N1227" i="14" s="1"/>
  <c r="C1217" i="14"/>
  <c r="N1217" i="14" s="1"/>
  <c r="C1215" i="14"/>
  <c r="N1215" i="14" s="1"/>
  <c r="C1539" i="14"/>
  <c r="N1539" i="14" s="1"/>
  <c r="C1531" i="14"/>
  <c r="N1531" i="14" s="1"/>
  <c r="C1515" i="14"/>
  <c r="N1515" i="14" s="1"/>
  <c r="C1499" i="14"/>
  <c r="N1499" i="14" s="1"/>
  <c r="C1489" i="14"/>
  <c r="N1489" i="14" s="1"/>
  <c r="C1472" i="14"/>
  <c r="N1472" i="14" s="1"/>
  <c r="C1467" i="14"/>
  <c r="N1467" i="14" s="1"/>
  <c r="C1457" i="14"/>
  <c r="N1457" i="14" s="1"/>
  <c r="C1408" i="14"/>
  <c r="N1408" i="14" s="1"/>
  <c r="C1393" i="14"/>
  <c r="N1393" i="14" s="1"/>
  <c r="C1376" i="14"/>
  <c r="N1376" i="14" s="1"/>
  <c r="C1371" i="14"/>
  <c r="N1371" i="14" s="1"/>
  <c r="C1327" i="14"/>
  <c r="N1327" i="14" s="1"/>
  <c r="C1295" i="14"/>
  <c r="N1295" i="14" s="1"/>
  <c r="C1280" i="14"/>
  <c r="N1280" i="14" s="1"/>
  <c r="C1265" i="14"/>
  <c r="N1265" i="14" s="1"/>
  <c r="C1243" i="14"/>
  <c r="N1243" i="14" s="1"/>
  <c r="C1529" i="14"/>
  <c r="N1529" i="14" s="1"/>
  <c r="C1513" i="14"/>
  <c r="N1513" i="14" s="1"/>
  <c r="C1505" i="14"/>
  <c r="N1505" i="14" s="1"/>
  <c r="C1480" i="14"/>
  <c r="N1480" i="14" s="1"/>
  <c r="C1465" i="14"/>
  <c r="N1465" i="14" s="1"/>
  <c r="C1448" i="14"/>
  <c r="N1448" i="14" s="1"/>
  <c r="C1443" i="14"/>
  <c r="N1443" i="14" s="1"/>
  <c r="C1541" i="14"/>
  <c r="N1541" i="14" s="1"/>
  <c r="C1536" i="14"/>
  <c r="N1536" i="14" s="1"/>
  <c r="C1533" i="14"/>
  <c r="N1533" i="14" s="1"/>
  <c r="C1528" i="14"/>
  <c r="N1528" i="14" s="1"/>
  <c r="C1525" i="14"/>
  <c r="N1525" i="14" s="1"/>
  <c r="C1520" i="14"/>
  <c r="N1520" i="14" s="1"/>
  <c r="C1517" i="14"/>
  <c r="N1517" i="14" s="1"/>
  <c r="C1512" i="14"/>
  <c r="N1512" i="14" s="1"/>
  <c r="C1509" i="14"/>
  <c r="N1509" i="14" s="1"/>
  <c r="C1504" i="14"/>
  <c r="N1504" i="14" s="1"/>
  <c r="C1501" i="14"/>
  <c r="N1501" i="14" s="1"/>
  <c r="C1496" i="14"/>
  <c r="N1496" i="14" s="1"/>
  <c r="C1494" i="14"/>
  <c r="N1494" i="14" s="1"/>
  <c r="C1491" i="14"/>
  <c r="N1491" i="14" s="1"/>
  <c r="C1484" i="14"/>
  <c r="N1484" i="14" s="1"/>
  <c r="C1481" i="14"/>
  <c r="N1481" i="14" s="1"/>
  <c r="C1479" i="14"/>
  <c r="N1479" i="14" s="1"/>
  <c r="C1464" i="14"/>
  <c r="N1464" i="14" s="1"/>
  <c r="C1462" i="14"/>
  <c r="N1462" i="14" s="1"/>
  <c r="C1459" i="14"/>
  <c r="N1459" i="14" s="1"/>
  <c r="C1452" i="14"/>
  <c r="N1452" i="14" s="1"/>
  <c r="C1449" i="14"/>
  <c r="N1449" i="14" s="1"/>
  <c r="C1447" i="14"/>
  <c r="N1447" i="14" s="1"/>
  <c r="C1432" i="14"/>
  <c r="N1432" i="14" s="1"/>
  <c r="C1430" i="14"/>
  <c r="N1430" i="14" s="1"/>
  <c r="C1427" i="14"/>
  <c r="N1427" i="14" s="1"/>
  <c r="C1420" i="14"/>
  <c r="N1420" i="14" s="1"/>
  <c r="C1417" i="14"/>
  <c r="N1417" i="14" s="1"/>
  <c r="C1415" i="14"/>
  <c r="N1415" i="14" s="1"/>
  <c r="C1400" i="14"/>
  <c r="N1400" i="14" s="1"/>
  <c r="C1398" i="14"/>
  <c r="N1398" i="14" s="1"/>
  <c r="C1395" i="14"/>
  <c r="N1395" i="14" s="1"/>
  <c r="C1388" i="14"/>
  <c r="N1388" i="14" s="1"/>
  <c r="C1385" i="14"/>
  <c r="N1385" i="14" s="1"/>
  <c r="C1383" i="14"/>
  <c r="N1383" i="14" s="1"/>
  <c r="C1368" i="14"/>
  <c r="N1368" i="14" s="1"/>
  <c r="C1366" i="14"/>
  <c r="N1366" i="14" s="1"/>
  <c r="C1363" i="14"/>
  <c r="N1363" i="14" s="1"/>
  <c r="C1356" i="14"/>
  <c r="N1356" i="14" s="1"/>
  <c r="C1353" i="14"/>
  <c r="N1353" i="14" s="1"/>
  <c r="C1351" i="14"/>
  <c r="N1351" i="14" s="1"/>
  <c r="C1336" i="14"/>
  <c r="N1336" i="14" s="1"/>
  <c r="C1334" i="14"/>
  <c r="N1334" i="14" s="1"/>
  <c r="C1331" i="14"/>
  <c r="N1331" i="14" s="1"/>
  <c r="C1324" i="14"/>
  <c r="N1324" i="14" s="1"/>
  <c r="C1321" i="14"/>
  <c r="N1321" i="14" s="1"/>
  <c r="C1319" i="14"/>
  <c r="N1319" i="14" s="1"/>
  <c r="C1304" i="14"/>
  <c r="N1304" i="14" s="1"/>
  <c r="C1302" i="14"/>
  <c r="N1302" i="14" s="1"/>
  <c r="C1299" i="14"/>
  <c r="N1299" i="14" s="1"/>
  <c r="C1292" i="14"/>
  <c r="N1292" i="14" s="1"/>
  <c r="C1289" i="14"/>
  <c r="N1289" i="14" s="1"/>
  <c r="C1287" i="14"/>
  <c r="N1287" i="14" s="1"/>
  <c r="C1272" i="14"/>
  <c r="N1272" i="14" s="1"/>
  <c r="C1270" i="14"/>
  <c r="N1270" i="14" s="1"/>
  <c r="C1267" i="14"/>
  <c r="N1267" i="14" s="1"/>
  <c r="C1260" i="14"/>
  <c r="N1260" i="14" s="1"/>
  <c r="C1257" i="14"/>
  <c r="N1257" i="14" s="1"/>
  <c r="C1255" i="14"/>
  <c r="N1255" i="14" s="1"/>
  <c r="C1240" i="14"/>
  <c r="N1240" i="14" s="1"/>
  <c r="C1238" i="14"/>
  <c r="N1238" i="14" s="1"/>
  <c r="C1235" i="14"/>
  <c r="N1235" i="14" s="1"/>
  <c r="C1228" i="14"/>
  <c r="N1228" i="14" s="1"/>
  <c r="C1225" i="14"/>
  <c r="N1225" i="14" s="1"/>
  <c r="C1223" i="14"/>
  <c r="N1223" i="14" s="1"/>
  <c r="C1208" i="14"/>
  <c r="N1208" i="14" s="1"/>
  <c r="C1206" i="14"/>
  <c r="N1206" i="14" s="1"/>
  <c r="C1493" i="14"/>
  <c r="N1493" i="14" s="1"/>
  <c r="C1485" i="14"/>
  <c r="N1485" i="14" s="1"/>
  <c r="C1477" i="14"/>
  <c r="N1477" i="14" s="1"/>
  <c r="C1469" i="14"/>
  <c r="N1469" i="14" s="1"/>
  <c r="C1461" i="14"/>
  <c r="N1461" i="14" s="1"/>
  <c r="C1453" i="14"/>
  <c r="N1453" i="14" s="1"/>
  <c r="C1445" i="14"/>
  <c r="N1445" i="14" s="1"/>
  <c r="C1437" i="14"/>
  <c r="N1437" i="14" s="1"/>
  <c r="C1429" i="14"/>
  <c r="N1429" i="14" s="1"/>
  <c r="C1421" i="14"/>
  <c r="N1421" i="14" s="1"/>
  <c r="C1413" i="14"/>
  <c r="N1413" i="14" s="1"/>
  <c r="C1405" i="14"/>
  <c r="N1405" i="14" s="1"/>
  <c r="C1397" i="14"/>
  <c r="N1397" i="14" s="1"/>
  <c r="C1389" i="14"/>
  <c r="N1389" i="14" s="1"/>
  <c r="C1381" i="14"/>
  <c r="N1381" i="14" s="1"/>
  <c r="C1373" i="14"/>
  <c r="N1373" i="14" s="1"/>
  <c r="C1365" i="14"/>
  <c r="N1365" i="14" s="1"/>
  <c r="C1357" i="14"/>
  <c r="N1357" i="14" s="1"/>
  <c r="C1349" i="14"/>
  <c r="N1349" i="14" s="1"/>
  <c r="C1341" i="14"/>
  <c r="N1341" i="14" s="1"/>
  <c r="C1333" i="14"/>
  <c r="N1333" i="14" s="1"/>
  <c r="C1325" i="14"/>
  <c r="N1325" i="14" s="1"/>
  <c r="C1317" i="14"/>
  <c r="N1317" i="14" s="1"/>
  <c r="C1309" i="14"/>
  <c r="N1309" i="14" s="1"/>
  <c r="C1301" i="14"/>
  <c r="N1301" i="14" s="1"/>
  <c r="C1293" i="14"/>
  <c r="N1293" i="14" s="1"/>
  <c r="C1285" i="14"/>
  <c r="N1285" i="14" s="1"/>
  <c r="C1277" i="14"/>
  <c r="N1277" i="14" s="1"/>
  <c r="C1269" i="14"/>
  <c r="N1269" i="14" s="1"/>
  <c r="C1261" i="14"/>
  <c r="N1261" i="14" s="1"/>
  <c r="C1253" i="14"/>
  <c r="N1253" i="14" s="1"/>
  <c r="C1245" i="14"/>
  <c r="N1245" i="14" s="1"/>
  <c r="C1237" i="14"/>
  <c r="N1237" i="14" s="1"/>
  <c r="C1229" i="14"/>
  <c r="N1229" i="14" s="1"/>
  <c r="C1221" i="14"/>
  <c r="N1221" i="14" s="1"/>
  <c r="C1213" i="14"/>
  <c r="N1213" i="14" s="1"/>
  <c r="C1205" i="14"/>
  <c r="N1205" i="14" s="1"/>
  <c r="A1130" i="14"/>
  <c r="B1130" i="14"/>
  <c r="A1131" i="14"/>
  <c r="B1131" i="14"/>
  <c r="A1132" i="14"/>
  <c r="B1132" i="14"/>
  <c r="A1133" i="14"/>
  <c r="B1133" i="14"/>
  <c r="A1134" i="14"/>
  <c r="B1134" i="14"/>
  <c r="A1135" i="14"/>
  <c r="B1135" i="14"/>
  <c r="A1136" i="14"/>
  <c r="B1136" i="14"/>
  <c r="A1137" i="14"/>
  <c r="B1137" i="14"/>
  <c r="A1138" i="14"/>
  <c r="B1138" i="14"/>
  <c r="A1139" i="14"/>
  <c r="B1139" i="14"/>
  <c r="A1140" i="14"/>
  <c r="B1140" i="14"/>
  <c r="A1141" i="14"/>
  <c r="B1141" i="14"/>
  <c r="A1142" i="14"/>
  <c r="B1142" i="14"/>
  <c r="A1143" i="14"/>
  <c r="B1143" i="14"/>
  <c r="A1144" i="14"/>
  <c r="B1144" i="14"/>
  <c r="A1145" i="14"/>
  <c r="B1145" i="14"/>
  <c r="A1146" i="14"/>
  <c r="B1146" i="14"/>
  <c r="A1147" i="14"/>
  <c r="B1147" i="14"/>
  <c r="A1148" i="14"/>
  <c r="B1148" i="14"/>
  <c r="A1149" i="14"/>
  <c r="B1149" i="14"/>
  <c r="A1150" i="14"/>
  <c r="B1150" i="14"/>
  <c r="A1151" i="14"/>
  <c r="B1151" i="14"/>
  <c r="A1152" i="14"/>
  <c r="B1152" i="14"/>
  <c r="A1153" i="14"/>
  <c r="B1153" i="14"/>
  <c r="A1154" i="14"/>
  <c r="B1154" i="14"/>
  <c r="A1155" i="14"/>
  <c r="B1155" i="14"/>
  <c r="A1156" i="14"/>
  <c r="B1156" i="14"/>
  <c r="A1157" i="14"/>
  <c r="B1157" i="14"/>
  <c r="A1158" i="14"/>
  <c r="B1158" i="14"/>
  <c r="A1159" i="14"/>
  <c r="B1159" i="14"/>
  <c r="A1160" i="14"/>
  <c r="B1160" i="14"/>
  <c r="A1161" i="14"/>
  <c r="B1161" i="14"/>
  <c r="A1162" i="14"/>
  <c r="B1162" i="14"/>
  <c r="A1163" i="14"/>
  <c r="B1163" i="14"/>
  <c r="A1164" i="14"/>
  <c r="B1164" i="14"/>
  <c r="A1165" i="14"/>
  <c r="B1165" i="14"/>
  <c r="A1166" i="14"/>
  <c r="B1166" i="14"/>
  <c r="A1167" i="14"/>
  <c r="B1167" i="14"/>
  <c r="A1168" i="14"/>
  <c r="B1168" i="14"/>
  <c r="A1169" i="14"/>
  <c r="B1169" i="14"/>
  <c r="A1170" i="14"/>
  <c r="B1170" i="14"/>
  <c r="A1171" i="14"/>
  <c r="B1171" i="14"/>
  <c r="A1172" i="14"/>
  <c r="B1172" i="14"/>
  <c r="A1173" i="14"/>
  <c r="B1173" i="14"/>
  <c r="A1174" i="14"/>
  <c r="B1174" i="14"/>
  <c r="A1175" i="14"/>
  <c r="B1175" i="14"/>
  <c r="A1176" i="14"/>
  <c r="B1176" i="14"/>
  <c r="A1177" i="14"/>
  <c r="B1177" i="14"/>
  <c r="A1178" i="14"/>
  <c r="B1178" i="14"/>
  <c r="A1179" i="14"/>
  <c r="B1179" i="14"/>
  <c r="A1180" i="14"/>
  <c r="B1180" i="14"/>
  <c r="A1181" i="14"/>
  <c r="B1181" i="14"/>
  <c r="A1182" i="14"/>
  <c r="B1182" i="14"/>
  <c r="A1183" i="14"/>
  <c r="B1183" i="14"/>
  <c r="A1184" i="14"/>
  <c r="B1184" i="14"/>
  <c r="A1185" i="14"/>
  <c r="B1185" i="14"/>
  <c r="A1186" i="14"/>
  <c r="B1186" i="14"/>
  <c r="A1187" i="14"/>
  <c r="B1187" i="14"/>
  <c r="A1188" i="14"/>
  <c r="B1188" i="14"/>
  <c r="A1189" i="14"/>
  <c r="B1189" i="14"/>
  <c r="A1190" i="14"/>
  <c r="B1190" i="14"/>
  <c r="A1191" i="14"/>
  <c r="B1191" i="14"/>
  <c r="A1192" i="14"/>
  <c r="B1192" i="14"/>
  <c r="A1193" i="14"/>
  <c r="B1193" i="14"/>
  <c r="A1194" i="14"/>
  <c r="B1194" i="14"/>
  <c r="A1195" i="14"/>
  <c r="B1195" i="14"/>
  <c r="A1196" i="14"/>
  <c r="B1196" i="14"/>
  <c r="A1197" i="14"/>
  <c r="B1197" i="14"/>
  <c r="A1198" i="14"/>
  <c r="B1198" i="14"/>
  <c r="A1199" i="14"/>
  <c r="B1199" i="14"/>
  <c r="A1200" i="14"/>
  <c r="B1200" i="14"/>
  <c r="A1201" i="14"/>
  <c r="B1201" i="14"/>
  <c r="A1202" i="14"/>
  <c r="B1202" i="14"/>
  <c r="A1203" i="14"/>
  <c r="B1203" i="14"/>
  <c r="A1204" i="14"/>
  <c r="B1204" i="14"/>
  <c r="P149" i="17"/>
  <c r="R149" i="17" s="1"/>
  <c r="T149" i="17" s="1"/>
  <c r="A82" i="16" l="1"/>
  <c r="C1203" i="14"/>
  <c r="N1203" i="14" s="1"/>
  <c r="C1193" i="14"/>
  <c r="N1193" i="14" s="1"/>
  <c r="C1191" i="14"/>
  <c r="N1191" i="14" s="1"/>
  <c r="C1187" i="14"/>
  <c r="N1187" i="14" s="1"/>
  <c r="C1171" i="14"/>
  <c r="N1171" i="14" s="1"/>
  <c r="C1163" i="14"/>
  <c r="N1163" i="14" s="1"/>
  <c r="C1161" i="14"/>
  <c r="N1161" i="14" s="1"/>
  <c r="C1153" i="14"/>
  <c r="N1153" i="14" s="1"/>
  <c r="C1147" i="14"/>
  <c r="N1147" i="14" s="1"/>
  <c r="C1139" i="14"/>
  <c r="N1139" i="14" s="1"/>
  <c r="C1137" i="14"/>
  <c r="N1137" i="14" s="1"/>
  <c r="C1194" i="14"/>
  <c r="N1194" i="14" s="1"/>
  <c r="C1190" i="14"/>
  <c r="N1190" i="14" s="1"/>
  <c r="C1166" i="14"/>
  <c r="N1166" i="14" s="1"/>
  <c r="C1158" i="14"/>
  <c r="N1158" i="14" s="1"/>
  <c r="C1142" i="14"/>
  <c r="N1142" i="14" s="1"/>
  <c r="C1178" i="14"/>
  <c r="N1178" i="14" s="1"/>
  <c r="C1134" i="14"/>
  <c r="N1134" i="14" s="1"/>
  <c r="C1181" i="14"/>
  <c r="N1181" i="14" s="1"/>
  <c r="C1175" i="14"/>
  <c r="N1175" i="14" s="1"/>
  <c r="C1131" i="14"/>
  <c r="N1131" i="14" s="1"/>
  <c r="C1204" i="14"/>
  <c r="N1204" i="14" s="1"/>
  <c r="C1195" i="14"/>
  <c r="N1195" i="14" s="1"/>
  <c r="C1180" i="14"/>
  <c r="N1180" i="14" s="1"/>
  <c r="C1172" i="14"/>
  <c r="N1172" i="14" s="1"/>
  <c r="C1148" i="14"/>
  <c r="N1148" i="14" s="1"/>
  <c r="C1143" i="14"/>
  <c r="N1143" i="14" s="1"/>
  <c r="C1202" i="14"/>
  <c r="N1202" i="14" s="1"/>
  <c r="C1200" i="14"/>
  <c r="N1200" i="14" s="1"/>
  <c r="C1185" i="14"/>
  <c r="N1185" i="14" s="1"/>
  <c r="C1170" i="14"/>
  <c r="N1170" i="14" s="1"/>
  <c r="C1146" i="14"/>
  <c r="N1146" i="14" s="1"/>
  <c r="C1196" i="14"/>
  <c r="N1196" i="14" s="1"/>
  <c r="C1188" i="14"/>
  <c r="N1188" i="14" s="1"/>
  <c r="C1179" i="14"/>
  <c r="N1179" i="14" s="1"/>
  <c r="C1176" i="14"/>
  <c r="N1176" i="14" s="1"/>
  <c r="C1173" i="14"/>
  <c r="N1173" i="14" s="1"/>
  <c r="C1164" i="14"/>
  <c r="N1164" i="14" s="1"/>
  <c r="C1159" i="14"/>
  <c r="N1159" i="14" s="1"/>
  <c r="C1154" i="14"/>
  <c r="N1154" i="14" s="1"/>
  <c r="C1149" i="14"/>
  <c r="N1149" i="14" s="1"/>
  <c r="C1144" i="14"/>
  <c r="N1144" i="14" s="1"/>
  <c r="C1132" i="14"/>
  <c r="N1132" i="14" s="1"/>
  <c r="C1192" i="14"/>
  <c r="N1192" i="14" s="1"/>
  <c r="C1189" i="14"/>
  <c r="N1189" i="14" s="1"/>
  <c r="C1165" i="14"/>
  <c r="N1165" i="14" s="1"/>
  <c r="C1160" i="14"/>
  <c r="N1160" i="14" s="1"/>
  <c r="C1138" i="14"/>
  <c r="N1138" i="14" s="1"/>
  <c r="C1133" i="14"/>
  <c r="N1133" i="14" s="1"/>
  <c r="C1198" i="14"/>
  <c r="N1198" i="14" s="1"/>
  <c r="C1183" i="14"/>
  <c r="N1183" i="14" s="1"/>
  <c r="C1168" i="14"/>
  <c r="N1168" i="14" s="1"/>
  <c r="C1156" i="14"/>
  <c r="N1156" i="14" s="1"/>
  <c r="C1151" i="14"/>
  <c r="N1151" i="14" s="1"/>
  <c r="C1141" i="14"/>
  <c r="N1141" i="14" s="1"/>
  <c r="C1136" i="14"/>
  <c r="N1136" i="14" s="1"/>
  <c r="C1201" i="14"/>
  <c r="N1201" i="14" s="1"/>
  <c r="C1199" i="14"/>
  <c r="N1199" i="14" s="1"/>
  <c r="C1197" i="14"/>
  <c r="N1197" i="14" s="1"/>
  <c r="C1186" i="14"/>
  <c r="N1186" i="14" s="1"/>
  <c r="C1184" i="14"/>
  <c r="N1184" i="14" s="1"/>
  <c r="C1182" i="14"/>
  <c r="N1182" i="14" s="1"/>
  <c r="C1177" i="14"/>
  <c r="N1177" i="14" s="1"/>
  <c r="C1174" i="14"/>
  <c r="N1174" i="14" s="1"/>
  <c r="C1169" i="14"/>
  <c r="N1169" i="14" s="1"/>
  <c r="C1167" i="14"/>
  <c r="N1167" i="14" s="1"/>
  <c r="C1162" i="14"/>
  <c r="N1162" i="14" s="1"/>
  <c r="C1157" i="14"/>
  <c r="N1157" i="14" s="1"/>
  <c r="C1155" i="14"/>
  <c r="N1155" i="14" s="1"/>
  <c r="C1152" i="14"/>
  <c r="N1152" i="14" s="1"/>
  <c r="C1150" i="14"/>
  <c r="N1150" i="14" s="1"/>
  <c r="C1145" i="14"/>
  <c r="N1145" i="14" s="1"/>
  <c r="C1140" i="14"/>
  <c r="N1140" i="14" s="1"/>
  <c r="C1135" i="14"/>
  <c r="N1135" i="14" s="1"/>
  <c r="C1130" i="14"/>
  <c r="N1130" i="14" s="1"/>
  <c r="A83" i="16" l="1"/>
  <c r="A1108" i="14"/>
  <c r="B1108" i="14"/>
  <c r="A1109" i="14"/>
  <c r="B1109" i="14"/>
  <c r="A1110" i="14"/>
  <c r="B1110" i="14"/>
  <c r="A1111" i="14"/>
  <c r="B1111" i="14"/>
  <c r="A1112" i="14"/>
  <c r="B1112" i="14"/>
  <c r="A1113" i="14"/>
  <c r="B1113" i="14"/>
  <c r="A1114" i="14"/>
  <c r="B1114" i="14"/>
  <c r="A1115" i="14"/>
  <c r="B1115" i="14"/>
  <c r="A1116" i="14"/>
  <c r="B1116" i="14"/>
  <c r="A1117" i="14"/>
  <c r="B1117" i="14"/>
  <c r="A1118" i="14"/>
  <c r="B1118" i="14"/>
  <c r="A1119" i="14"/>
  <c r="B1119" i="14"/>
  <c r="A1120" i="14"/>
  <c r="B1120" i="14"/>
  <c r="A1121" i="14"/>
  <c r="B1121" i="14"/>
  <c r="A1122" i="14"/>
  <c r="B1122" i="14"/>
  <c r="A1123" i="14"/>
  <c r="B1123" i="14"/>
  <c r="A1124" i="14"/>
  <c r="B1124" i="14"/>
  <c r="A1125" i="14"/>
  <c r="B1125" i="14"/>
  <c r="A1126" i="14"/>
  <c r="B1126" i="14"/>
  <c r="A1127" i="14"/>
  <c r="B1127" i="14"/>
  <c r="A1128" i="14"/>
  <c r="B1128" i="14"/>
  <c r="A1129" i="14"/>
  <c r="B1129" i="14"/>
  <c r="B13" i="17"/>
  <c r="D11" i="17"/>
  <c r="D10" i="17"/>
  <c r="B9" i="17"/>
  <c r="B8" i="17"/>
  <c r="B7" i="17"/>
  <c r="B124" i="17"/>
  <c r="D123" i="17"/>
  <c r="B122" i="17"/>
  <c r="D121" i="17"/>
  <c r="B120" i="17"/>
  <c r="B119" i="17"/>
  <c r="B118" i="17"/>
  <c r="B117" i="17"/>
  <c r="D116" i="17"/>
  <c r="D115" i="17"/>
  <c r="D114" i="17"/>
  <c r="D113" i="17"/>
  <c r="D112" i="17"/>
  <c r="D111" i="17"/>
  <c r="D110" i="17"/>
  <c r="D109" i="17"/>
  <c r="B108" i="17"/>
  <c r="D107" i="17"/>
  <c r="D106" i="17"/>
  <c r="D105" i="17"/>
  <c r="B104" i="17"/>
  <c r="D103" i="17"/>
  <c r="B101" i="17"/>
  <c r="D99" i="17"/>
  <c r="D97" i="17"/>
  <c r="B96" i="17"/>
  <c r="B95" i="17"/>
  <c r="B94" i="17"/>
  <c r="B93" i="17"/>
  <c r="D92" i="17"/>
  <c r="D91" i="17"/>
  <c r="D90" i="17"/>
  <c r="B89" i="17"/>
  <c r="D88" i="17"/>
  <c r="D87" i="17"/>
  <c r="B86" i="17"/>
  <c r="B85" i="17"/>
  <c r="B83" i="17"/>
  <c r="D81" i="17"/>
  <c r="B80" i="17"/>
  <c r="D79" i="17"/>
  <c r="D78" i="17"/>
  <c r="B77" i="17"/>
  <c r="B76" i="17"/>
  <c r="D75" i="17"/>
  <c r="C75" i="17" s="1"/>
  <c r="D74" i="17"/>
  <c r="C74" i="17" s="1"/>
  <c r="B73" i="17"/>
  <c r="D72" i="17"/>
  <c r="C72" i="17" s="1"/>
  <c r="B71" i="17"/>
  <c r="D70" i="17"/>
  <c r="C70" i="17" s="1"/>
  <c r="B69" i="17"/>
  <c r="D68" i="17"/>
  <c r="C68" i="17" s="1"/>
  <c r="D67" i="17"/>
  <c r="C67" i="17" s="1"/>
  <c r="B66" i="17"/>
  <c r="B65" i="17"/>
  <c r="B64" i="17"/>
  <c r="B63" i="17"/>
  <c r="D62" i="17"/>
  <c r="D61" i="17"/>
  <c r="D60" i="17"/>
  <c r="D58" i="17"/>
  <c r="C58" i="17" s="1"/>
  <c r="D57" i="17"/>
  <c r="C57" i="17" s="1"/>
  <c r="D56" i="17"/>
  <c r="C56" i="17" s="1"/>
  <c r="B55" i="17"/>
  <c r="B54" i="17"/>
  <c r="B53" i="17"/>
  <c r="B52" i="17"/>
  <c r="D51" i="17"/>
  <c r="C51" i="17" s="1"/>
  <c r="D50" i="17"/>
  <c r="C50" i="17" s="1"/>
  <c r="D49" i="17"/>
  <c r="D48" i="17"/>
  <c r="D47" i="17"/>
  <c r="C47" i="17" s="1"/>
  <c r="B46" i="17"/>
  <c r="D45" i="17"/>
  <c r="C45" i="17" s="1"/>
  <c r="D44" i="17"/>
  <c r="C44" i="17" s="1"/>
  <c r="B43" i="17"/>
  <c r="D42" i="17"/>
  <c r="C42" i="17" s="1"/>
  <c r="D41" i="17"/>
  <c r="C41" i="17" s="1"/>
  <c r="B40" i="17"/>
  <c r="D39" i="17"/>
  <c r="C39" i="17" s="1"/>
  <c r="D38" i="17"/>
  <c r="B37" i="17"/>
  <c r="D36" i="17"/>
  <c r="D34" i="17"/>
  <c r="C34" i="17" s="1"/>
  <c r="D33" i="17"/>
  <c r="C33" i="17" s="1"/>
  <c r="D32" i="17"/>
  <c r="C32" i="17" s="1"/>
  <c r="B31" i="17"/>
  <c r="B30" i="17"/>
  <c r="B29" i="17"/>
  <c r="B28" i="17"/>
  <c r="B27" i="17"/>
  <c r="D26" i="17"/>
  <c r="C26" i="17" s="1"/>
  <c r="D25" i="17"/>
  <c r="C25" i="17" s="1"/>
  <c r="D23" i="17"/>
  <c r="C23" i="17" s="1"/>
  <c r="D22" i="17"/>
  <c r="C22" i="17" s="1"/>
  <c r="B21" i="17"/>
  <c r="D20" i="17"/>
  <c r="C20" i="17" s="1"/>
  <c r="B19" i="17"/>
  <c r="D18" i="17"/>
  <c r="B17" i="17"/>
  <c r="B16" i="17"/>
  <c r="D15" i="17"/>
  <c r="D6" i="17"/>
  <c r="B5" i="14"/>
  <c r="A1107" i="14"/>
  <c r="A1106" i="14"/>
  <c r="A1105" i="14"/>
  <c r="A1104" i="14"/>
  <c r="A1103" i="14"/>
  <c r="A1102" i="14"/>
  <c r="A1101" i="14"/>
  <c r="A1100" i="14"/>
  <c r="A1099" i="14"/>
  <c r="A1098" i="14"/>
  <c r="A1097" i="14"/>
  <c r="A1096" i="14"/>
  <c r="A1095" i="14"/>
  <c r="A1094" i="14"/>
  <c r="A1093" i="14"/>
  <c r="A1092" i="14"/>
  <c r="A1091" i="14"/>
  <c r="A1090" i="14"/>
  <c r="A1089" i="14"/>
  <c r="A1088" i="14"/>
  <c r="A1087" i="14"/>
  <c r="A1086" i="14"/>
  <c r="A1085" i="14"/>
  <c r="A1084" i="14"/>
  <c r="A1083" i="14"/>
  <c r="A1082" i="14"/>
  <c r="A1081" i="14"/>
  <c r="A1080" i="14"/>
  <c r="A1079" i="14"/>
  <c r="A1078" i="14"/>
  <c r="A1077" i="14"/>
  <c r="A1076" i="14"/>
  <c r="A1075" i="14"/>
  <c r="A1074" i="14"/>
  <c r="A1073" i="14"/>
  <c r="A1072" i="14"/>
  <c r="A1071" i="14"/>
  <c r="A1070" i="14"/>
  <c r="A1069" i="14"/>
  <c r="A1068" i="14"/>
  <c r="A1067" i="14"/>
  <c r="A1066" i="14"/>
  <c r="A1065" i="14"/>
  <c r="A1064" i="14"/>
  <c r="A1063" i="14"/>
  <c r="A1062" i="14"/>
  <c r="A1061" i="14"/>
  <c r="A1060" i="14"/>
  <c r="A1059" i="14"/>
  <c r="A1058" i="14"/>
  <c r="A1057" i="14"/>
  <c r="A1056" i="14"/>
  <c r="A1055" i="14"/>
  <c r="A1054" i="14"/>
  <c r="A1053" i="14"/>
  <c r="A1052" i="14"/>
  <c r="A1051" i="14"/>
  <c r="A1050" i="14"/>
  <c r="A1049" i="14"/>
  <c r="A1048" i="14"/>
  <c r="A1047" i="14"/>
  <c r="A1046" i="14"/>
  <c r="A1045" i="14"/>
  <c r="A1044" i="14"/>
  <c r="A1043" i="14"/>
  <c r="A1042" i="14"/>
  <c r="A1041" i="14"/>
  <c r="A1040" i="14"/>
  <c r="A1039" i="14"/>
  <c r="A1038" i="14"/>
  <c r="A1037" i="14"/>
  <c r="A1036" i="14"/>
  <c r="A1035" i="14"/>
  <c r="A1034" i="14"/>
  <c r="A1033" i="14"/>
  <c r="A1032" i="14"/>
  <c r="A1031" i="14"/>
  <c r="A1030" i="14"/>
  <c r="A1029" i="14"/>
  <c r="A1028" i="14"/>
  <c r="A1027" i="14"/>
  <c r="A1026" i="14"/>
  <c r="A1025" i="14"/>
  <c r="A1024" i="14"/>
  <c r="A1023" i="14"/>
  <c r="A1022" i="14"/>
  <c r="A1021" i="14"/>
  <c r="A1020" i="14"/>
  <c r="A1019" i="14"/>
  <c r="A1018" i="14"/>
  <c r="A1017" i="14"/>
  <c r="A1016" i="14"/>
  <c r="A1015" i="14"/>
  <c r="A1014" i="14"/>
  <c r="A1013" i="14"/>
  <c r="A1012" i="14"/>
  <c r="A1011" i="14"/>
  <c r="A1010" i="14"/>
  <c r="A1009" i="14"/>
  <c r="A1008" i="14"/>
  <c r="A1007" i="14"/>
  <c r="A1006" i="14"/>
  <c r="A1005" i="14"/>
  <c r="A1004" i="14"/>
  <c r="A1003" i="14"/>
  <c r="A1002" i="14"/>
  <c r="A1001" i="14"/>
  <c r="A1000" i="14"/>
  <c r="A999" i="14"/>
  <c r="A998" i="14"/>
  <c r="A997" i="14"/>
  <c r="A996" i="14"/>
  <c r="A995" i="14"/>
  <c r="A994" i="14"/>
  <c r="A993" i="14"/>
  <c r="A992" i="14"/>
  <c r="A991" i="14"/>
  <c r="A990" i="14"/>
  <c r="A989" i="14"/>
  <c r="A988" i="14"/>
  <c r="A987" i="14"/>
  <c r="A986" i="14"/>
  <c r="A985" i="14"/>
  <c r="A984" i="14"/>
  <c r="A983" i="14"/>
  <c r="A982" i="14"/>
  <c r="A981" i="14"/>
  <c r="A980" i="14"/>
  <c r="A979" i="14"/>
  <c r="A978" i="14"/>
  <c r="A977" i="14"/>
  <c r="A976" i="14"/>
  <c r="A975" i="14"/>
  <c r="A974" i="14"/>
  <c r="A973" i="14"/>
  <c r="A972" i="14"/>
  <c r="A971" i="14"/>
  <c r="A970" i="14"/>
  <c r="A969" i="14"/>
  <c r="A968" i="14"/>
  <c r="A967" i="14"/>
  <c r="A966" i="14"/>
  <c r="A965" i="14"/>
  <c r="A964" i="14"/>
  <c r="A963" i="14"/>
  <c r="A962" i="14"/>
  <c r="A961" i="14"/>
  <c r="A960" i="14"/>
  <c r="A959" i="14"/>
  <c r="A958" i="14"/>
  <c r="A957" i="14"/>
  <c r="A956" i="14"/>
  <c r="A955" i="14"/>
  <c r="A954" i="14"/>
  <c r="A953" i="14"/>
  <c r="A952" i="14"/>
  <c r="A951" i="14"/>
  <c r="A950" i="14"/>
  <c r="A949" i="14"/>
  <c r="A948" i="14"/>
  <c r="A947" i="14"/>
  <c r="A946" i="14"/>
  <c r="A945" i="14"/>
  <c r="A944" i="14"/>
  <c r="A943" i="14"/>
  <c r="A942" i="14"/>
  <c r="A941" i="14"/>
  <c r="A940" i="14"/>
  <c r="A939" i="14"/>
  <c r="A938" i="14"/>
  <c r="A937" i="14"/>
  <c r="A936" i="14"/>
  <c r="A935" i="14"/>
  <c r="A934" i="14"/>
  <c r="A933" i="14"/>
  <c r="A932" i="14"/>
  <c r="A931" i="14"/>
  <c r="A930" i="14"/>
  <c r="A929" i="14"/>
  <c r="A928" i="14"/>
  <c r="A927" i="14"/>
  <c r="A926" i="14"/>
  <c r="A925" i="14"/>
  <c r="A924" i="14"/>
  <c r="A923" i="14"/>
  <c r="A922" i="14"/>
  <c r="A921" i="14"/>
  <c r="A920" i="14"/>
  <c r="A919" i="14"/>
  <c r="A918" i="14"/>
  <c r="A917" i="14"/>
  <c r="A916" i="14"/>
  <c r="A915" i="14"/>
  <c r="A914" i="14"/>
  <c r="A913" i="14"/>
  <c r="A912" i="14"/>
  <c r="A911" i="14"/>
  <c r="A910" i="14"/>
  <c r="A909" i="14"/>
  <c r="A908" i="14"/>
  <c r="A907" i="14"/>
  <c r="A906" i="14"/>
  <c r="A905" i="14"/>
  <c r="A904" i="14"/>
  <c r="A903" i="14"/>
  <c r="A902" i="14"/>
  <c r="A901" i="14"/>
  <c r="A900" i="14"/>
  <c r="A899" i="14"/>
  <c r="A898" i="14"/>
  <c r="A897" i="14"/>
  <c r="A896" i="14"/>
  <c r="A895" i="14"/>
  <c r="A894" i="14"/>
  <c r="A893" i="14"/>
  <c r="A892" i="14"/>
  <c r="A891" i="14"/>
  <c r="A890" i="14"/>
  <c r="A889" i="14"/>
  <c r="A888" i="14"/>
  <c r="A887" i="14"/>
  <c r="A886" i="14"/>
  <c r="A885" i="14"/>
  <c r="A884" i="14"/>
  <c r="A883" i="14"/>
  <c r="A882" i="14"/>
  <c r="A881" i="14"/>
  <c r="B1107" i="14"/>
  <c r="B1106" i="14"/>
  <c r="B1105" i="14"/>
  <c r="B1104" i="14"/>
  <c r="B1103" i="14"/>
  <c r="B1102" i="14"/>
  <c r="B1101" i="14"/>
  <c r="B1100" i="14"/>
  <c r="B1099" i="14"/>
  <c r="B1098" i="14"/>
  <c r="B1097" i="14"/>
  <c r="B1096" i="14"/>
  <c r="B1095" i="14"/>
  <c r="B1094" i="14"/>
  <c r="B1093" i="14"/>
  <c r="B1092" i="14"/>
  <c r="B1091" i="14"/>
  <c r="B1090" i="14"/>
  <c r="B1089" i="14"/>
  <c r="B1088" i="14"/>
  <c r="B1087" i="14"/>
  <c r="B1086" i="14"/>
  <c r="B1085" i="14"/>
  <c r="B1084" i="14"/>
  <c r="B1083" i="14"/>
  <c r="B1082" i="14"/>
  <c r="B1081" i="14"/>
  <c r="B1080" i="14"/>
  <c r="B1079" i="14"/>
  <c r="B1078" i="14"/>
  <c r="B1077" i="14"/>
  <c r="B1076" i="14"/>
  <c r="B1075" i="14"/>
  <c r="B1074" i="14"/>
  <c r="B1073" i="14"/>
  <c r="B1072" i="14"/>
  <c r="B1071" i="14"/>
  <c r="B1070" i="14"/>
  <c r="B1069" i="14"/>
  <c r="B1068" i="14"/>
  <c r="B1067" i="14"/>
  <c r="B1066" i="14"/>
  <c r="B1065" i="14"/>
  <c r="B1064" i="14"/>
  <c r="B1063" i="14"/>
  <c r="B1062" i="14"/>
  <c r="B1061" i="14"/>
  <c r="B1060" i="14"/>
  <c r="B1059" i="14"/>
  <c r="B1058" i="14"/>
  <c r="B1057" i="14"/>
  <c r="B1056" i="14"/>
  <c r="B1055" i="14"/>
  <c r="B1054" i="14"/>
  <c r="B1053" i="14"/>
  <c r="B1052" i="14"/>
  <c r="B1051" i="14"/>
  <c r="B1050" i="14"/>
  <c r="B1049" i="14"/>
  <c r="B1048" i="14"/>
  <c r="B1047" i="14"/>
  <c r="B1046" i="14"/>
  <c r="B1045" i="14"/>
  <c r="B1044" i="14"/>
  <c r="B1043" i="14"/>
  <c r="B1042" i="14"/>
  <c r="B1041" i="14"/>
  <c r="B1040" i="14"/>
  <c r="B1039" i="14"/>
  <c r="B1038" i="14"/>
  <c r="B1037" i="14"/>
  <c r="B1036" i="14"/>
  <c r="B1035" i="14"/>
  <c r="B1034" i="14"/>
  <c r="B1033" i="14"/>
  <c r="B1032" i="14"/>
  <c r="B1031" i="14"/>
  <c r="B1030" i="14"/>
  <c r="B1029" i="14"/>
  <c r="B1028" i="14"/>
  <c r="B1027" i="14"/>
  <c r="B1026" i="14"/>
  <c r="B1025" i="14"/>
  <c r="B1024" i="14"/>
  <c r="B1023" i="14"/>
  <c r="B1022" i="14"/>
  <c r="B1021" i="14"/>
  <c r="B1020" i="14"/>
  <c r="B1019" i="14"/>
  <c r="B1018" i="14"/>
  <c r="B1017" i="14"/>
  <c r="B1016" i="14"/>
  <c r="B1015" i="14"/>
  <c r="B1014" i="14"/>
  <c r="B1013" i="14"/>
  <c r="B1012" i="14"/>
  <c r="B1011" i="14"/>
  <c r="B1010" i="14"/>
  <c r="B1009" i="14"/>
  <c r="B1008" i="14"/>
  <c r="B1007"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2"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1"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4" i="14"/>
  <c r="B3" i="14"/>
  <c r="B2" i="14"/>
  <c r="A880" i="14"/>
  <c r="A879" i="14"/>
  <c r="A878" i="14"/>
  <c r="A877" i="14"/>
  <c r="A876" i="14"/>
  <c r="A875" i="14"/>
  <c r="A874" i="14"/>
  <c r="A873" i="14"/>
  <c r="A872" i="14"/>
  <c r="A871" i="14"/>
  <c r="A870" i="14"/>
  <c r="A869" i="14"/>
  <c r="A868" i="14"/>
  <c r="A867" i="14"/>
  <c r="A866" i="14"/>
  <c r="A865" i="14"/>
  <c r="A864" i="14"/>
  <c r="A863" i="14"/>
  <c r="A862" i="14"/>
  <c r="A861" i="14"/>
  <c r="A860" i="14"/>
  <c r="A859" i="14"/>
  <c r="A858" i="14"/>
  <c r="A857" i="14"/>
  <c r="A856" i="14"/>
  <c r="A855" i="14"/>
  <c r="A854" i="14"/>
  <c r="A853" i="14"/>
  <c r="A852" i="14"/>
  <c r="A851" i="14"/>
  <c r="A850" i="14"/>
  <c r="A849" i="14"/>
  <c r="A848" i="14"/>
  <c r="A847" i="14"/>
  <c r="A846" i="14"/>
  <c r="A845" i="14"/>
  <c r="A844" i="14"/>
  <c r="A843" i="14"/>
  <c r="A842" i="14"/>
  <c r="A841" i="14"/>
  <c r="A840" i="14"/>
  <c r="A839" i="14"/>
  <c r="A838" i="14"/>
  <c r="A837" i="14"/>
  <c r="A836" i="14"/>
  <c r="A835" i="14"/>
  <c r="A834" i="14"/>
  <c r="A833" i="14"/>
  <c r="A832" i="14"/>
  <c r="A831" i="14"/>
  <c r="A830" i="14"/>
  <c r="A829" i="14"/>
  <c r="A828" i="14"/>
  <c r="A827" i="14"/>
  <c r="A826" i="14"/>
  <c r="A825" i="14"/>
  <c r="A824" i="14"/>
  <c r="A823" i="14"/>
  <c r="A822" i="14"/>
  <c r="A821" i="14"/>
  <c r="A820" i="14"/>
  <c r="A819" i="14"/>
  <c r="A818" i="14"/>
  <c r="A817" i="14"/>
  <c r="A816" i="14"/>
  <c r="A815" i="14"/>
  <c r="A814" i="14"/>
  <c r="A813" i="14"/>
  <c r="A812" i="14"/>
  <c r="A811" i="14"/>
  <c r="A810" i="14"/>
  <c r="A809" i="14"/>
  <c r="A808" i="14"/>
  <c r="A807" i="14"/>
  <c r="A806" i="14"/>
  <c r="A805" i="14"/>
  <c r="A804" i="14"/>
  <c r="A803" i="14"/>
  <c r="A802" i="14"/>
  <c r="A801" i="14"/>
  <c r="A800" i="14"/>
  <c r="A799" i="14"/>
  <c r="A798" i="14"/>
  <c r="A797" i="14"/>
  <c r="A796" i="14"/>
  <c r="A795" i="14"/>
  <c r="A794" i="14"/>
  <c r="A793" i="14"/>
  <c r="A792" i="14"/>
  <c r="A791" i="14"/>
  <c r="A790" i="14"/>
  <c r="A789" i="14"/>
  <c r="A788" i="14"/>
  <c r="A787" i="14"/>
  <c r="A786" i="14"/>
  <c r="A785" i="14"/>
  <c r="A784" i="14"/>
  <c r="A783" i="14"/>
  <c r="A782" i="14"/>
  <c r="A781" i="14"/>
  <c r="A780" i="14"/>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2" i="14"/>
  <c r="P146" i="17"/>
  <c r="R146" i="17" s="1"/>
  <c r="T146" i="17" s="1"/>
  <c r="P147" i="17"/>
  <c r="R147" i="17" s="1"/>
  <c r="T147" i="17" s="1"/>
  <c r="P148" i="17"/>
  <c r="R148" i="17" s="1"/>
  <c r="O148" i="17" s="1"/>
  <c r="Y146" i="17"/>
  <c r="AF146" i="17" s="1"/>
  <c r="AL146" i="17" s="1"/>
  <c r="Y147" i="17"/>
  <c r="AF147" i="17" s="1"/>
  <c r="AH147" i="17" s="1"/>
  <c r="Y148" i="17"/>
  <c r="AF148" i="17" s="1"/>
  <c r="AH148" i="17" s="1"/>
  <c r="A2" i="11"/>
  <c r="A2" i="16"/>
  <c r="P145" i="17"/>
  <c r="R145" i="17" s="1"/>
  <c r="O145" i="17" s="1"/>
  <c r="Y145" i="17"/>
  <c r="AF145" i="17" s="1"/>
  <c r="AL145" i="17" s="1"/>
  <c r="Y144" i="17"/>
  <c r="AF144" i="17" s="1"/>
  <c r="Y143" i="17"/>
  <c r="AF143" i="17" s="1"/>
  <c r="AL143" i="17" s="1"/>
  <c r="Y142" i="17"/>
  <c r="AF142" i="17" s="1"/>
  <c r="Y141" i="17"/>
  <c r="AF141" i="17" s="1"/>
  <c r="Y140" i="17"/>
  <c r="AF140" i="17" s="1"/>
  <c r="Y139" i="17"/>
  <c r="AF139" i="17" s="1"/>
  <c r="Y138" i="17"/>
  <c r="AF138" i="17" s="1"/>
  <c r="AH138" i="17" s="1"/>
  <c r="Y137" i="17"/>
  <c r="AF137" i="17" s="1"/>
  <c r="AH137" i="17"/>
  <c r="Y136" i="17"/>
  <c r="AF136" i="17" s="1"/>
  <c r="AH136" i="17" s="1"/>
  <c r="Y135" i="17"/>
  <c r="AF135" i="17" s="1"/>
  <c r="Y134" i="17"/>
  <c r="AF134" i="17" s="1"/>
  <c r="AH134" i="17"/>
  <c r="Y133" i="17"/>
  <c r="AF133" i="17" s="1"/>
  <c r="AL133" i="17" s="1"/>
  <c r="Y132" i="17"/>
  <c r="AF132" i="17" s="1"/>
  <c r="AL132" i="17" s="1"/>
  <c r="Y131" i="17"/>
  <c r="AF131" i="17" s="1"/>
  <c r="AL131" i="17" s="1"/>
  <c r="Y130" i="17"/>
  <c r="AF130" i="17" s="1"/>
  <c r="AH130" i="17" s="1"/>
  <c r="Y129" i="17"/>
  <c r="AF129" i="17" s="1"/>
  <c r="AH129" i="17" s="1"/>
  <c r="Y128" i="17"/>
  <c r="AF128" i="17" s="1"/>
  <c r="AH128" i="17" s="1"/>
  <c r="E11" i="18"/>
  <c r="AL135" i="17"/>
  <c r="H11" i="18"/>
  <c r="G11" i="18"/>
  <c r="F11" i="18"/>
  <c r="D11" i="18"/>
  <c r="C11" i="18"/>
  <c r="A11" i="18"/>
  <c r="P141" i="17"/>
  <c r="R141" i="17" s="1"/>
  <c r="O141" i="17" s="1"/>
  <c r="P142" i="17"/>
  <c r="R142" i="17" s="1"/>
  <c r="T142" i="17" s="1"/>
  <c r="P143" i="17"/>
  <c r="R143" i="17" s="1"/>
  <c r="T143" i="17" s="1"/>
  <c r="P144" i="17"/>
  <c r="R144" i="17" s="1"/>
  <c r="AL149" i="17"/>
  <c r="AL150" i="17"/>
  <c r="O149" i="17"/>
  <c r="O150" i="17"/>
  <c r="AH149" i="17"/>
  <c r="AH150" i="17"/>
  <c r="K6" i="11"/>
  <c r="K6" i="16" s="1"/>
  <c r="AL140" i="17"/>
  <c r="AH140" i="17"/>
  <c r="P140" i="17"/>
  <c r="R140" i="17" s="1"/>
  <c r="O140" i="17" s="1"/>
  <c r="P139" i="17"/>
  <c r="R139" i="17" s="1"/>
  <c r="O139" i="17" s="1"/>
  <c r="P138" i="17"/>
  <c r="R138" i="17" s="1"/>
  <c r="T138" i="17" s="1"/>
  <c r="P137" i="17"/>
  <c r="R137" i="17" s="1"/>
  <c r="O137" i="17" s="1"/>
  <c r="P136" i="17"/>
  <c r="R136" i="17" s="1"/>
  <c r="O136" i="17" s="1"/>
  <c r="P135" i="17"/>
  <c r="R135" i="17" s="1"/>
  <c r="P134" i="17"/>
  <c r="R134" i="17" s="1"/>
  <c r="T134" i="17" s="1"/>
  <c r="P133" i="17"/>
  <c r="R133" i="17" s="1"/>
  <c r="P132" i="17"/>
  <c r="R132" i="17" s="1"/>
  <c r="O132" i="17" s="1"/>
  <c r="P131" i="17"/>
  <c r="R131" i="17" s="1"/>
  <c r="T131" i="17" s="1"/>
  <c r="P130" i="17"/>
  <c r="R130" i="17" s="1"/>
  <c r="O130" i="17" s="1"/>
  <c r="P129" i="17"/>
  <c r="R129" i="17" s="1"/>
  <c r="T129" i="17" s="1"/>
  <c r="P128" i="17"/>
  <c r="P1" i="17"/>
  <c r="C1" i="11"/>
  <c r="K8" i="11"/>
  <c r="K8" i="16" s="1"/>
  <c r="O5" i="11"/>
  <c r="O5" i="16" s="1"/>
  <c r="J5" i="11"/>
  <c r="J5" i="16" s="1"/>
  <c r="K3" i="11"/>
  <c r="K3" i="16" s="1"/>
  <c r="D6" i="11"/>
  <c r="D6" i="16" s="1"/>
  <c r="D3" i="11"/>
  <c r="D3" i="16" s="1"/>
  <c r="C1" i="16"/>
  <c r="AL142" i="17"/>
  <c r="AH142" i="17"/>
  <c r="AH139" i="17"/>
  <c r="AL139" i="17"/>
  <c r="U79" i="11"/>
  <c r="U36" i="11"/>
  <c r="U93" i="11"/>
  <c r="U87" i="11"/>
  <c r="U80" i="11"/>
  <c r="U54" i="11"/>
  <c r="U50" i="11"/>
  <c r="U55" i="11"/>
  <c r="U83" i="11"/>
  <c r="U81" i="11"/>
  <c r="T47" i="16"/>
  <c r="U47" i="16"/>
  <c r="U44" i="16"/>
  <c r="T44" i="16"/>
  <c r="T39" i="16"/>
  <c r="U39" i="16"/>
  <c r="U85" i="11"/>
  <c r="U53" i="11"/>
  <c r="U41" i="11"/>
  <c r="U92" i="16"/>
  <c r="T92" i="16"/>
  <c r="T36" i="16"/>
  <c r="T49" i="16"/>
  <c r="U49" i="16"/>
  <c r="U40" i="16"/>
  <c r="T40" i="16"/>
  <c r="U81" i="16"/>
  <c r="T81" i="16"/>
  <c r="U79" i="16"/>
  <c r="T79" i="16"/>
  <c r="T86" i="16"/>
  <c r="U86" i="16"/>
  <c r="U39" i="11"/>
  <c r="U49" i="11"/>
  <c r="U52" i="11"/>
  <c r="U45" i="11"/>
  <c r="U78" i="11"/>
  <c r="U46" i="11"/>
  <c r="U38" i="11"/>
  <c r="U77" i="11"/>
  <c r="U92" i="11"/>
  <c r="T83" i="16"/>
  <c r="U83" i="16"/>
  <c r="U53" i="16"/>
  <c r="T53" i="16"/>
  <c r="U41" i="16"/>
  <c r="T41" i="16"/>
  <c r="T80" i="16"/>
  <c r="U80" i="16"/>
  <c r="U77" i="16"/>
  <c r="T77" i="16"/>
  <c r="T42" i="16"/>
  <c r="U42" i="16"/>
  <c r="U45" i="16"/>
  <c r="T45" i="16"/>
  <c r="U47" i="11"/>
  <c r="U89" i="11"/>
  <c r="U82" i="11"/>
  <c r="U91" i="16"/>
  <c r="T91" i="16"/>
  <c r="T51" i="16"/>
  <c r="U51" i="16"/>
  <c r="U95" i="16"/>
  <c r="T95" i="16"/>
  <c r="U93" i="16"/>
  <c r="T93" i="16"/>
  <c r="T52" i="16"/>
  <c r="U52" i="16"/>
  <c r="T54" i="16"/>
  <c r="U54" i="16"/>
  <c r="T38" i="16"/>
  <c r="U38" i="16"/>
  <c r="U94" i="11"/>
  <c r="U40" i="11"/>
  <c r="U44" i="11"/>
  <c r="U86" i="11"/>
  <c r="T82" i="16"/>
  <c r="U82" i="16"/>
  <c r="U78" i="16"/>
  <c r="T78" i="16"/>
  <c r="T85" i="16"/>
  <c r="U85" i="16"/>
  <c r="T37" i="16"/>
  <c r="U37" i="16"/>
  <c r="U84" i="16"/>
  <c r="T84" i="16"/>
  <c r="U95" i="11"/>
  <c r="U43" i="11"/>
  <c r="U84" i="11"/>
  <c r="U88" i="11"/>
  <c r="U91" i="11"/>
  <c r="U48" i="11"/>
  <c r="U90" i="11"/>
  <c r="U51" i="11"/>
  <c r="U42" i="11"/>
  <c r="U76" i="11"/>
  <c r="U87" i="16"/>
  <c r="T87" i="16"/>
  <c r="U90" i="16"/>
  <c r="T90" i="16"/>
  <c r="U55" i="16"/>
  <c r="T55" i="16"/>
  <c r="T76" i="16"/>
  <c r="U76" i="16"/>
  <c r="T43" i="16"/>
  <c r="U43" i="16"/>
  <c r="U48" i="16"/>
  <c r="T48" i="16"/>
  <c r="T94" i="16"/>
  <c r="U94" i="16"/>
  <c r="T50" i="16"/>
  <c r="U50" i="16"/>
  <c r="T46" i="16"/>
  <c r="U46" i="16"/>
  <c r="T88" i="16"/>
  <c r="U88" i="16"/>
  <c r="U89" i="16"/>
  <c r="T89" i="16"/>
  <c r="U36" i="16"/>
  <c r="U37" i="11"/>
  <c r="AL137" i="17"/>
  <c r="AL138" i="17"/>
  <c r="AL134" i="17"/>
  <c r="AH135" i="17"/>
  <c r="O135" i="17"/>
  <c r="T135" i="17"/>
  <c r="T139" i="17"/>
  <c r="O134" i="17"/>
  <c r="AH144" i="17"/>
  <c r="AL144" i="17"/>
  <c r="O143" i="17"/>
  <c r="AH146" i="17"/>
  <c r="F62" i="9"/>
  <c r="F64" i="9"/>
  <c r="F61" i="9"/>
  <c r="D65" i="9"/>
  <c r="D60" i="9"/>
  <c r="F60" i="9"/>
  <c r="D62" i="9"/>
  <c r="D64" i="9"/>
  <c r="F65" i="9"/>
  <c r="D61" i="9"/>
  <c r="T148" i="17" l="1"/>
  <c r="AL136" i="17"/>
  <c r="T141" i="17"/>
  <c r="T140" i="17"/>
  <c r="O138" i="17"/>
  <c r="T136" i="17"/>
  <c r="T137" i="17"/>
  <c r="AL147" i="17"/>
  <c r="A84" i="16"/>
  <c r="B5" i="17"/>
  <c r="R128" i="17"/>
  <c r="O128" i="17" s="1"/>
  <c r="C9" i="14"/>
  <c r="N9" i="14" s="1"/>
  <c r="C37" i="14"/>
  <c r="N37" i="14" s="1"/>
  <c r="C23" i="14"/>
  <c r="N23" i="14" s="1"/>
  <c r="C392" i="14"/>
  <c r="N392" i="14" s="1"/>
  <c r="C440" i="14"/>
  <c r="N440" i="14" s="1"/>
  <c r="C552" i="14"/>
  <c r="N552" i="14" s="1"/>
  <c r="C592" i="14"/>
  <c r="N592" i="14" s="1"/>
  <c r="C720" i="14"/>
  <c r="N720" i="14" s="1"/>
  <c r="C221" i="14"/>
  <c r="N221" i="14" s="1"/>
  <c r="C541" i="14"/>
  <c r="N541" i="14" s="1"/>
  <c r="C689" i="14"/>
  <c r="N689" i="14" s="1"/>
  <c r="C130" i="14"/>
  <c r="N130" i="14" s="1"/>
  <c r="C466" i="14"/>
  <c r="N466" i="14" s="1"/>
  <c r="C650" i="14"/>
  <c r="N650" i="14" s="1"/>
  <c r="C746" i="14"/>
  <c r="N746" i="14" s="1"/>
  <c r="C758" i="14"/>
  <c r="N758" i="14" s="1"/>
  <c r="C283" i="14"/>
  <c r="N283" i="14" s="1"/>
  <c r="C319" i="14"/>
  <c r="N319" i="14" s="1"/>
  <c r="C855" i="14"/>
  <c r="N855" i="14" s="1"/>
  <c r="C875" i="14"/>
  <c r="N875" i="14" s="1"/>
  <c r="C1104" i="14"/>
  <c r="N1104" i="14" s="1"/>
  <c r="C921" i="14"/>
  <c r="N921" i="14" s="1"/>
  <c r="C989" i="14"/>
  <c r="N989" i="14" s="1"/>
  <c r="C1013" i="14"/>
  <c r="N1013" i="14" s="1"/>
  <c r="C818" i="14"/>
  <c r="N818" i="14" s="1"/>
  <c r="AL129" i="17"/>
  <c r="AH145" i="17"/>
  <c r="AH131" i="17"/>
  <c r="O146" i="17"/>
  <c r="AH132" i="17"/>
  <c r="AL130" i="17"/>
  <c r="AL148" i="17"/>
  <c r="O147" i="17"/>
  <c r="O142" i="17"/>
  <c r="T132" i="17"/>
  <c r="AL128" i="17"/>
  <c r="AH133" i="17"/>
  <c r="T130" i="17"/>
  <c r="O131" i="17"/>
  <c r="C3" i="14"/>
  <c r="N3" i="14" s="1"/>
  <c r="C7" i="14"/>
  <c r="N7" i="14" s="1"/>
  <c r="C18" i="14"/>
  <c r="N18" i="14" s="1"/>
  <c r="C29" i="14"/>
  <c r="N29" i="14" s="1"/>
  <c r="C44" i="14"/>
  <c r="N44" i="14" s="1"/>
  <c r="C56" i="14"/>
  <c r="N56" i="14" s="1"/>
  <c r="C68" i="14"/>
  <c r="N68" i="14" s="1"/>
  <c r="C76" i="14"/>
  <c r="N76" i="14" s="1"/>
  <c r="C88" i="14"/>
  <c r="N88" i="14" s="1"/>
  <c r="C104" i="14"/>
  <c r="N104" i="14" s="1"/>
  <c r="C108" i="14"/>
  <c r="N108" i="14" s="1"/>
  <c r="C120" i="14"/>
  <c r="N120" i="14" s="1"/>
  <c r="C131" i="14"/>
  <c r="N131" i="14" s="1"/>
  <c r="C147" i="14"/>
  <c r="N147" i="14" s="1"/>
  <c r="C167" i="14"/>
  <c r="N167" i="14" s="1"/>
  <c r="C175" i="14"/>
  <c r="N175" i="14" s="1"/>
  <c r="C191" i="14"/>
  <c r="N191" i="14" s="1"/>
  <c r="C207" i="14"/>
  <c r="N207" i="14" s="1"/>
  <c r="C219" i="14"/>
  <c r="N219" i="14" s="1"/>
  <c r="C226" i="14"/>
  <c r="N226" i="14" s="1"/>
  <c r="C242" i="14"/>
  <c r="N242" i="14" s="1"/>
  <c r="C250" i="14"/>
  <c r="N250" i="14" s="1"/>
  <c r="C262" i="14"/>
  <c r="N262" i="14" s="1"/>
  <c r="C274" i="14"/>
  <c r="N274" i="14" s="1"/>
  <c r="C285" i="14"/>
  <c r="N285" i="14" s="1"/>
  <c r="C297" i="14"/>
  <c r="N297" i="14" s="1"/>
  <c r="C309" i="14"/>
  <c r="N309" i="14" s="1"/>
  <c r="C320" i="14"/>
  <c r="N320" i="14" s="1"/>
  <c r="C336" i="14"/>
  <c r="N336" i="14" s="1"/>
  <c r="C348" i="14"/>
  <c r="N348" i="14" s="1"/>
  <c r="C356" i="14"/>
  <c r="N356" i="14" s="1"/>
  <c r="C368" i="14"/>
  <c r="N368" i="14" s="1"/>
  <c r="C372" i="14"/>
  <c r="N372" i="14" s="1"/>
  <c r="C384" i="14"/>
  <c r="N384" i="14" s="1"/>
  <c r="C399" i="14"/>
  <c r="N399" i="14" s="1"/>
  <c r="C414" i="14"/>
  <c r="N414" i="14" s="1"/>
  <c r="C434" i="14"/>
  <c r="N434" i="14" s="1"/>
  <c r="C449" i="14"/>
  <c r="N449" i="14" s="1"/>
  <c r="C457" i="14"/>
  <c r="N457" i="14" s="1"/>
  <c r="C472" i="14"/>
  <c r="N472" i="14" s="1"/>
  <c r="C480" i="14"/>
  <c r="N480" i="14" s="1"/>
  <c r="C491" i="14"/>
  <c r="N491" i="14" s="1"/>
  <c r="C502" i="14"/>
  <c r="N502" i="14" s="1"/>
  <c r="C513" i="14"/>
  <c r="N513" i="14" s="1"/>
  <c r="C525" i="14"/>
  <c r="N525" i="14" s="1"/>
  <c r="C563" i="14"/>
  <c r="N563" i="14" s="1"/>
  <c r="C575" i="14"/>
  <c r="N575" i="14" s="1"/>
  <c r="C587" i="14"/>
  <c r="N587" i="14" s="1"/>
  <c r="C598" i="14"/>
  <c r="N598" i="14" s="1"/>
  <c r="C610" i="14"/>
  <c r="N610" i="14" s="1"/>
  <c r="C618" i="14"/>
  <c r="N618" i="14" s="1"/>
  <c r="C629" i="14"/>
  <c r="N629" i="14" s="1"/>
  <c r="C645" i="14"/>
  <c r="N645" i="14" s="1"/>
  <c r="C664" i="14"/>
  <c r="N664" i="14" s="1"/>
  <c r="C676" i="14"/>
  <c r="N676" i="14" s="1"/>
  <c r="C691" i="14"/>
  <c r="N691" i="14" s="1"/>
  <c r="C703" i="14"/>
  <c r="N703" i="14" s="1"/>
  <c r="C719" i="14"/>
  <c r="N719" i="14" s="1"/>
  <c r="C734" i="14"/>
  <c r="N734" i="14" s="1"/>
  <c r="C742" i="14"/>
  <c r="N742" i="14" s="1"/>
  <c r="C753" i="14"/>
  <c r="N753" i="14" s="1"/>
  <c r="C764" i="14"/>
  <c r="N764" i="14" s="1"/>
  <c r="C776" i="14"/>
  <c r="N776" i="14" s="1"/>
  <c r="C788" i="14"/>
  <c r="N788" i="14" s="1"/>
  <c r="C796" i="14"/>
  <c r="N796" i="14" s="1"/>
  <c r="C808" i="14"/>
  <c r="N808" i="14" s="1"/>
  <c r="C819" i="14"/>
  <c r="N819" i="14" s="1"/>
  <c r="C831" i="14"/>
  <c r="N831" i="14" s="1"/>
  <c r="C847" i="14"/>
  <c r="N847" i="14" s="1"/>
  <c r="C866" i="14"/>
  <c r="N866" i="14" s="1"/>
  <c r="C877" i="14"/>
  <c r="N877" i="14" s="1"/>
  <c r="C885" i="14"/>
  <c r="N885" i="14" s="1"/>
  <c r="C897" i="14"/>
  <c r="N897" i="14" s="1"/>
  <c r="C909" i="14"/>
  <c r="N909" i="14" s="1"/>
  <c r="C932" i="14"/>
  <c r="N932" i="14" s="1"/>
  <c r="C940" i="14"/>
  <c r="N940" i="14" s="1"/>
  <c r="C956" i="14"/>
  <c r="N956" i="14" s="1"/>
  <c r="C964" i="14"/>
  <c r="N964" i="14" s="1"/>
  <c r="C979" i="14"/>
  <c r="N979" i="14" s="1"/>
  <c r="C998" i="14"/>
  <c r="N998" i="14" s="1"/>
  <c r="C1024" i="14"/>
  <c r="N1024" i="14" s="1"/>
  <c r="C1040" i="14"/>
  <c r="N1040" i="14" s="1"/>
  <c r="C1052" i="14"/>
  <c r="N1052" i="14" s="1"/>
  <c r="C1056" i="14"/>
  <c r="N1056" i="14" s="1"/>
  <c r="C1072" i="14"/>
  <c r="N1072" i="14" s="1"/>
  <c r="C1084" i="14"/>
  <c r="N1084" i="14" s="1"/>
  <c r="C1096" i="14"/>
  <c r="N1096" i="14" s="1"/>
  <c r="C1129" i="14"/>
  <c r="N1129" i="14" s="1"/>
  <c r="C1125" i="14"/>
  <c r="N1125" i="14" s="1"/>
  <c r="C1121" i="14"/>
  <c r="N1121" i="14" s="1"/>
  <c r="C1117" i="14"/>
  <c r="N1117" i="14" s="1"/>
  <c r="C1109" i="14"/>
  <c r="N1109" i="14" s="1"/>
  <c r="C4" i="14"/>
  <c r="N4" i="14" s="1"/>
  <c r="C8" i="14"/>
  <c r="N8" i="14" s="1"/>
  <c r="C11" i="14"/>
  <c r="N11" i="14" s="1"/>
  <c r="C15" i="14"/>
  <c r="N15" i="14" s="1"/>
  <c r="C19" i="14"/>
  <c r="N19" i="14" s="1"/>
  <c r="C26" i="14"/>
  <c r="N26" i="14" s="1"/>
  <c r="C30" i="14"/>
  <c r="N30" i="14" s="1"/>
  <c r="C34" i="14"/>
  <c r="N34" i="14" s="1"/>
  <c r="C41" i="14"/>
  <c r="N41" i="14" s="1"/>
  <c r="C45" i="14"/>
  <c r="N45" i="14" s="1"/>
  <c r="C49" i="14"/>
  <c r="N49" i="14" s="1"/>
  <c r="C53" i="14"/>
  <c r="N53" i="14" s="1"/>
  <c r="C57" i="14"/>
  <c r="N57" i="14" s="1"/>
  <c r="C61" i="14"/>
  <c r="N61" i="14" s="1"/>
  <c r="C65" i="14"/>
  <c r="N65" i="14" s="1"/>
  <c r="C69" i="14"/>
  <c r="N69" i="14" s="1"/>
  <c r="C73" i="14"/>
  <c r="N73" i="14" s="1"/>
  <c r="C77" i="14"/>
  <c r="N77" i="14" s="1"/>
  <c r="C81" i="14"/>
  <c r="N81" i="14" s="1"/>
  <c r="C85" i="14"/>
  <c r="N85" i="14" s="1"/>
  <c r="C89" i="14"/>
  <c r="N89" i="14" s="1"/>
  <c r="C93" i="14"/>
  <c r="N93" i="14" s="1"/>
  <c r="C97" i="14"/>
  <c r="N97" i="14" s="1"/>
  <c r="C101" i="14"/>
  <c r="N101" i="14" s="1"/>
  <c r="C105" i="14"/>
  <c r="N105" i="14" s="1"/>
  <c r="C109" i="14"/>
  <c r="N109" i="14" s="1"/>
  <c r="C113" i="14"/>
  <c r="N113" i="14" s="1"/>
  <c r="C117" i="14"/>
  <c r="N117" i="14" s="1"/>
  <c r="C121" i="14"/>
  <c r="N121" i="14" s="1"/>
  <c r="C125" i="14"/>
  <c r="N125" i="14" s="1"/>
  <c r="C129" i="14"/>
  <c r="N129" i="14" s="1"/>
  <c r="C132" i="14"/>
  <c r="N132" i="14" s="1"/>
  <c r="C136" i="14"/>
  <c r="N136" i="14" s="1"/>
  <c r="C140" i="14"/>
  <c r="N140" i="14" s="1"/>
  <c r="C144" i="14"/>
  <c r="N144" i="14" s="1"/>
  <c r="C148" i="14"/>
  <c r="N148" i="14" s="1"/>
  <c r="C152" i="14"/>
  <c r="N152" i="14" s="1"/>
  <c r="C156" i="14"/>
  <c r="N156" i="14" s="1"/>
  <c r="C160" i="14"/>
  <c r="N160" i="14" s="1"/>
  <c r="C164" i="14"/>
  <c r="N164" i="14" s="1"/>
  <c r="C168" i="14"/>
  <c r="N168" i="14" s="1"/>
  <c r="C172" i="14"/>
  <c r="N172" i="14" s="1"/>
  <c r="C176" i="14"/>
  <c r="N176" i="14" s="1"/>
  <c r="C180" i="14"/>
  <c r="N180" i="14" s="1"/>
  <c r="C184" i="14"/>
  <c r="N184" i="14" s="1"/>
  <c r="C188" i="14"/>
  <c r="N188" i="14" s="1"/>
  <c r="C192" i="14"/>
  <c r="N192" i="14" s="1"/>
  <c r="C196" i="14"/>
  <c r="N196" i="14" s="1"/>
  <c r="C200" i="14"/>
  <c r="N200" i="14" s="1"/>
  <c r="C204" i="14"/>
  <c r="N204" i="14" s="1"/>
  <c r="C208" i="14"/>
  <c r="N208" i="14" s="1"/>
  <c r="C212" i="14"/>
  <c r="N212" i="14" s="1"/>
  <c r="C216" i="14"/>
  <c r="N216" i="14" s="1"/>
  <c r="C220" i="14"/>
  <c r="N220" i="14" s="1"/>
  <c r="C223" i="14"/>
  <c r="N223" i="14" s="1"/>
  <c r="C227" i="14"/>
  <c r="N227" i="14" s="1"/>
  <c r="C231" i="14"/>
  <c r="N231" i="14" s="1"/>
  <c r="C235" i="14"/>
  <c r="N235" i="14" s="1"/>
  <c r="C239" i="14"/>
  <c r="N239" i="14" s="1"/>
  <c r="C243" i="14"/>
  <c r="N243" i="14" s="1"/>
  <c r="C247" i="14"/>
  <c r="N247" i="14" s="1"/>
  <c r="C251" i="14"/>
  <c r="N251" i="14" s="1"/>
  <c r="C255" i="14"/>
  <c r="N255" i="14" s="1"/>
  <c r="C259" i="14"/>
  <c r="N259" i="14" s="1"/>
  <c r="C263" i="14"/>
  <c r="N263" i="14" s="1"/>
  <c r="C267" i="14"/>
  <c r="N267" i="14" s="1"/>
  <c r="C271" i="14"/>
  <c r="N271" i="14" s="1"/>
  <c r="C275" i="14"/>
  <c r="N275" i="14" s="1"/>
  <c r="C279" i="14"/>
  <c r="N279" i="14" s="1"/>
  <c r="C286" i="14"/>
  <c r="N286" i="14" s="1"/>
  <c r="C290" i="14"/>
  <c r="N290" i="14" s="1"/>
  <c r="C294" i="14"/>
  <c r="N294" i="14" s="1"/>
  <c r="C298" i="14"/>
  <c r="N298" i="14" s="1"/>
  <c r="C302" i="14"/>
  <c r="N302" i="14" s="1"/>
  <c r="C306" i="14"/>
  <c r="N306" i="14" s="1"/>
  <c r="C310" i="14"/>
  <c r="N310" i="14" s="1"/>
  <c r="C314" i="14"/>
  <c r="N314" i="14" s="1"/>
  <c r="C318" i="14"/>
  <c r="N318" i="14" s="1"/>
  <c r="C321" i="14"/>
  <c r="N321" i="14" s="1"/>
  <c r="C325" i="14"/>
  <c r="N325" i="14" s="1"/>
  <c r="C329" i="14"/>
  <c r="N329" i="14" s="1"/>
  <c r="C333" i="14"/>
  <c r="N333" i="14" s="1"/>
  <c r="C337" i="14"/>
  <c r="N337" i="14" s="1"/>
  <c r="C341" i="14"/>
  <c r="N341" i="14" s="1"/>
  <c r="C345" i="14"/>
  <c r="N345" i="14" s="1"/>
  <c r="C349" i="14"/>
  <c r="N349" i="14" s="1"/>
  <c r="C353" i="14"/>
  <c r="N353" i="14" s="1"/>
  <c r="C357" i="14"/>
  <c r="N357" i="14" s="1"/>
  <c r="C361" i="14"/>
  <c r="N361" i="14" s="1"/>
  <c r="C365" i="14"/>
  <c r="N365" i="14" s="1"/>
  <c r="C369" i="14"/>
  <c r="N369" i="14" s="1"/>
  <c r="C373" i="14"/>
  <c r="N373" i="14" s="1"/>
  <c r="C377" i="14"/>
  <c r="N377" i="14" s="1"/>
  <c r="C381" i="14"/>
  <c r="N381" i="14" s="1"/>
  <c r="C385" i="14"/>
  <c r="N385" i="14" s="1"/>
  <c r="C389" i="14"/>
  <c r="N389" i="14" s="1"/>
  <c r="C396" i="14"/>
  <c r="N396" i="14" s="1"/>
  <c r="C400" i="14"/>
  <c r="N400" i="14" s="1"/>
  <c r="C404" i="14"/>
  <c r="N404" i="14" s="1"/>
  <c r="C407" i="14"/>
  <c r="N407" i="14" s="1"/>
  <c r="C411" i="14"/>
  <c r="N411" i="14" s="1"/>
  <c r="C415" i="14"/>
  <c r="N415" i="14" s="1"/>
  <c r="C419" i="14"/>
  <c r="N419" i="14" s="1"/>
  <c r="C423" i="14"/>
  <c r="N423" i="14" s="1"/>
  <c r="C427" i="14"/>
  <c r="N427" i="14" s="1"/>
  <c r="C431" i="14"/>
  <c r="N431" i="14" s="1"/>
  <c r="C435" i="14"/>
  <c r="N435" i="14" s="1"/>
  <c r="C439" i="14"/>
  <c r="N439" i="14" s="1"/>
  <c r="C442" i="14"/>
  <c r="N442" i="14" s="1"/>
  <c r="C446" i="14"/>
  <c r="N446" i="14" s="1"/>
  <c r="C450" i="14"/>
  <c r="N450" i="14" s="1"/>
  <c r="C454" i="14"/>
  <c r="N454" i="14" s="1"/>
  <c r="C458" i="14"/>
  <c r="N458" i="14" s="1"/>
  <c r="C462" i="14"/>
  <c r="N462" i="14" s="1"/>
  <c r="C469" i="14"/>
  <c r="N469" i="14" s="1"/>
  <c r="C473" i="14"/>
  <c r="N473" i="14" s="1"/>
  <c r="C477" i="14"/>
  <c r="N477" i="14" s="1"/>
  <c r="C481" i="14"/>
  <c r="N481" i="14" s="1"/>
  <c r="C484" i="14"/>
  <c r="N484" i="14" s="1"/>
  <c r="C488" i="14"/>
  <c r="N488" i="14" s="1"/>
  <c r="C492" i="14"/>
  <c r="N492" i="14" s="1"/>
  <c r="C496" i="14"/>
  <c r="N496" i="14" s="1"/>
  <c r="C499" i="14"/>
  <c r="N499" i="14" s="1"/>
  <c r="C503" i="14"/>
  <c r="N503" i="14" s="1"/>
  <c r="C506" i="14"/>
  <c r="N506" i="14" s="1"/>
  <c r="C510" i="14"/>
  <c r="N510" i="14" s="1"/>
  <c r="C514" i="14"/>
  <c r="N514" i="14" s="1"/>
  <c r="C518" i="14"/>
  <c r="N518" i="14" s="1"/>
  <c r="C522" i="14"/>
  <c r="N522" i="14" s="1"/>
  <c r="C526" i="14"/>
  <c r="N526" i="14" s="1"/>
  <c r="C530" i="14"/>
  <c r="N530" i="14" s="1"/>
  <c r="C534" i="14"/>
  <c r="N534" i="14" s="1"/>
  <c r="C538" i="14"/>
  <c r="N538" i="14" s="1"/>
  <c r="C545" i="14"/>
  <c r="N545" i="14" s="1"/>
  <c r="C549" i="14"/>
  <c r="N549" i="14" s="1"/>
  <c r="C556" i="14"/>
  <c r="N556" i="14" s="1"/>
  <c r="C560" i="14"/>
  <c r="N560" i="14" s="1"/>
  <c r="C564" i="14"/>
  <c r="N564" i="14" s="1"/>
  <c r="C568" i="14"/>
  <c r="N568" i="14" s="1"/>
  <c r="C572" i="14"/>
  <c r="N572" i="14" s="1"/>
  <c r="C576" i="14"/>
  <c r="N576" i="14" s="1"/>
  <c r="C580" i="14"/>
  <c r="N580" i="14" s="1"/>
  <c r="C584" i="14"/>
  <c r="N584" i="14" s="1"/>
  <c r="C588" i="14"/>
  <c r="N588" i="14" s="1"/>
  <c r="C595" i="14"/>
  <c r="N595" i="14" s="1"/>
  <c r="C599" i="14"/>
  <c r="N599" i="14" s="1"/>
  <c r="C603" i="14"/>
  <c r="N603" i="14" s="1"/>
  <c r="C607" i="14"/>
  <c r="N607" i="14" s="1"/>
  <c r="C611" i="14"/>
  <c r="N611" i="14" s="1"/>
  <c r="C615" i="14"/>
  <c r="N615" i="14" s="1"/>
  <c r="C619" i="14"/>
  <c r="N619" i="14" s="1"/>
  <c r="C622" i="14"/>
  <c r="N622" i="14" s="1"/>
  <c r="C626" i="14"/>
  <c r="N626" i="14" s="1"/>
  <c r="C630" i="14"/>
  <c r="N630" i="14" s="1"/>
  <c r="C634" i="14"/>
  <c r="N634" i="14" s="1"/>
  <c r="C638" i="14"/>
  <c r="N638" i="14" s="1"/>
  <c r="C642" i="14"/>
  <c r="N642" i="14" s="1"/>
  <c r="C646" i="14"/>
  <c r="N646" i="14" s="1"/>
  <c r="C653" i="14"/>
  <c r="N653" i="14" s="1"/>
  <c r="C657" i="14"/>
  <c r="N657" i="14" s="1"/>
  <c r="C661" i="14"/>
  <c r="N661" i="14" s="1"/>
  <c r="C665" i="14"/>
  <c r="N665" i="14" s="1"/>
  <c r="C669" i="14"/>
  <c r="N669" i="14" s="1"/>
  <c r="C673" i="14"/>
  <c r="N673" i="14" s="1"/>
  <c r="C677" i="14"/>
  <c r="N677" i="14" s="1"/>
  <c r="C681" i="14"/>
  <c r="N681" i="14" s="1"/>
  <c r="C685" i="14"/>
  <c r="N685" i="14" s="1"/>
  <c r="C692" i="14"/>
  <c r="N692" i="14" s="1"/>
  <c r="C696" i="14"/>
  <c r="N696" i="14" s="1"/>
  <c r="C700" i="14"/>
  <c r="N700" i="14" s="1"/>
  <c r="C704" i="14"/>
  <c r="N704" i="14" s="1"/>
  <c r="C708" i="14"/>
  <c r="N708" i="14" s="1"/>
  <c r="C712" i="14"/>
  <c r="N712" i="14" s="1"/>
  <c r="C716" i="14"/>
  <c r="N716" i="14" s="1"/>
  <c r="C723" i="14"/>
  <c r="N723" i="14" s="1"/>
  <c r="C727" i="14"/>
  <c r="N727" i="14" s="1"/>
  <c r="C731" i="14"/>
  <c r="N731" i="14" s="1"/>
  <c r="C735" i="14"/>
  <c r="N735" i="14" s="1"/>
  <c r="C739" i="14"/>
  <c r="N739" i="14" s="1"/>
  <c r="C743" i="14"/>
  <c r="N743" i="14" s="1"/>
  <c r="C750" i="14"/>
  <c r="N750" i="14" s="1"/>
  <c r="C754" i="14"/>
  <c r="N754" i="14" s="1"/>
  <c r="C761" i="14"/>
  <c r="N761" i="14" s="1"/>
  <c r="C765" i="14"/>
  <c r="N765" i="14" s="1"/>
  <c r="C769" i="14"/>
  <c r="N769" i="14" s="1"/>
  <c r="C773" i="14"/>
  <c r="N773" i="14" s="1"/>
  <c r="C777" i="14"/>
  <c r="N777" i="14" s="1"/>
  <c r="C781" i="14"/>
  <c r="N781" i="14" s="1"/>
  <c r="C785" i="14"/>
  <c r="N785" i="14" s="1"/>
  <c r="C789" i="14"/>
  <c r="N789" i="14" s="1"/>
  <c r="C793" i="14"/>
  <c r="N793" i="14" s="1"/>
  <c r="C797" i="14"/>
  <c r="N797" i="14" s="1"/>
  <c r="C801" i="14"/>
  <c r="N801" i="14" s="1"/>
  <c r="C805" i="14"/>
  <c r="N805" i="14" s="1"/>
  <c r="C809" i="14"/>
  <c r="N809" i="14" s="1"/>
  <c r="C813" i="14"/>
  <c r="N813" i="14" s="1"/>
  <c r="C817" i="14"/>
  <c r="N817" i="14" s="1"/>
  <c r="C820" i="14"/>
  <c r="N820" i="14" s="1"/>
  <c r="C824" i="14"/>
  <c r="N824" i="14" s="1"/>
  <c r="C828" i="14"/>
  <c r="N828" i="14" s="1"/>
  <c r="C832" i="14"/>
  <c r="N832" i="14" s="1"/>
  <c r="C836" i="14"/>
  <c r="N836" i="14" s="1"/>
  <c r="C840" i="14"/>
  <c r="N840" i="14" s="1"/>
  <c r="C844" i="14"/>
  <c r="N844" i="14" s="1"/>
  <c r="C848" i="14"/>
  <c r="N848" i="14" s="1"/>
  <c r="C852" i="14"/>
  <c r="N852" i="14" s="1"/>
  <c r="C859" i="14"/>
  <c r="N859" i="14" s="1"/>
  <c r="C863" i="14"/>
  <c r="N863" i="14" s="1"/>
  <c r="C867" i="14"/>
  <c r="N867" i="14" s="1"/>
  <c r="C871" i="14"/>
  <c r="N871" i="14" s="1"/>
  <c r="C878" i="14"/>
  <c r="N878" i="14" s="1"/>
  <c r="C882" i="14"/>
  <c r="N882" i="14" s="1"/>
  <c r="C886" i="14"/>
  <c r="N886" i="14" s="1"/>
  <c r="C890" i="14"/>
  <c r="N890" i="14" s="1"/>
  <c r="C894" i="14"/>
  <c r="N894" i="14" s="1"/>
  <c r="C898" i="14"/>
  <c r="N898" i="14" s="1"/>
  <c r="C902" i="14"/>
  <c r="N902" i="14" s="1"/>
  <c r="C906" i="14"/>
  <c r="N906" i="14" s="1"/>
  <c r="C910" i="14"/>
  <c r="N910" i="14" s="1"/>
  <c r="C914" i="14"/>
  <c r="N914" i="14" s="1"/>
  <c r="C918" i="14"/>
  <c r="N918" i="14" s="1"/>
  <c r="C925" i="14"/>
  <c r="N925" i="14" s="1"/>
  <c r="C929" i="14"/>
  <c r="N929" i="14" s="1"/>
  <c r="C933" i="14"/>
  <c r="N933" i="14" s="1"/>
  <c r="C937" i="14"/>
  <c r="N937" i="14" s="1"/>
  <c r="C941" i="14"/>
  <c r="N941" i="14" s="1"/>
  <c r="C945" i="14"/>
  <c r="N945" i="14" s="1"/>
  <c r="C949" i="14"/>
  <c r="N949" i="14" s="1"/>
  <c r="C953" i="14"/>
  <c r="N953" i="14" s="1"/>
  <c r="C957" i="14"/>
  <c r="N957" i="14" s="1"/>
  <c r="C961" i="14"/>
  <c r="N961" i="14" s="1"/>
  <c r="C965" i="14"/>
  <c r="N965" i="14" s="1"/>
  <c r="C968" i="14"/>
  <c r="N968" i="14" s="1"/>
  <c r="C972" i="14"/>
  <c r="N972" i="14" s="1"/>
  <c r="C976" i="14"/>
  <c r="N976" i="14" s="1"/>
  <c r="C980" i="14"/>
  <c r="N980" i="14" s="1"/>
  <c r="C984" i="14"/>
  <c r="N984" i="14" s="1"/>
  <c r="C988" i="14"/>
  <c r="N988" i="14" s="1"/>
  <c r="C991" i="14"/>
  <c r="N991" i="14" s="1"/>
  <c r="C995" i="14"/>
  <c r="N995" i="14" s="1"/>
  <c r="C999" i="14"/>
  <c r="N999" i="14" s="1"/>
  <c r="C1003" i="14"/>
  <c r="N1003" i="14" s="1"/>
  <c r="C1007" i="14"/>
  <c r="N1007" i="14" s="1"/>
  <c r="C1010" i="14"/>
  <c r="N1010" i="14" s="1"/>
  <c r="C1017" i="14"/>
  <c r="N1017" i="14" s="1"/>
  <c r="C1021" i="14"/>
  <c r="N1021" i="14" s="1"/>
  <c r="C1025" i="14"/>
  <c r="N1025" i="14" s="1"/>
  <c r="C1029" i="14"/>
  <c r="N1029" i="14" s="1"/>
  <c r="C1033" i="14"/>
  <c r="N1033" i="14" s="1"/>
  <c r="C1037" i="14"/>
  <c r="N1037" i="14" s="1"/>
  <c r="C1041" i="14"/>
  <c r="N1041" i="14" s="1"/>
  <c r="C1045" i="14"/>
  <c r="N1045" i="14" s="1"/>
  <c r="C1049" i="14"/>
  <c r="N1049" i="14" s="1"/>
  <c r="C1053" i="14"/>
  <c r="N1053" i="14" s="1"/>
  <c r="C1057" i="14"/>
  <c r="N1057" i="14" s="1"/>
  <c r="C1061" i="14"/>
  <c r="N1061" i="14" s="1"/>
  <c r="C1065" i="14"/>
  <c r="N1065" i="14" s="1"/>
  <c r="C1069" i="14"/>
  <c r="N1069" i="14" s="1"/>
  <c r="C1073" i="14"/>
  <c r="N1073" i="14" s="1"/>
  <c r="C1077" i="14"/>
  <c r="N1077" i="14" s="1"/>
  <c r="C1081" i="14"/>
  <c r="N1081" i="14" s="1"/>
  <c r="C1085" i="14"/>
  <c r="N1085" i="14" s="1"/>
  <c r="C1089" i="14"/>
  <c r="N1089" i="14" s="1"/>
  <c r="C1093" i="14"/>
  <c r="N1093" i="14" s="1"/>
  <c r="C1097" i="14"/>
  <c r="N1097" i="14" s="1"/>
  <c r="C1101" i="14"/>
  <c r="N1101" i="14" s="1"/>
  <c r="C14" i="14"/>
  <c r="N14" i="14" s="1"/>
  <c r="C25" i="14"/>
  <c r="N25" i="14" s="1"/>
  <c r="C48" i="14"/>
  <c r="N48" i="14" s="1"/>
  <c r="C60" i="14"/>
  <c r="N60" i="14" s="1"/>
  <c r="C72" i="14"/>
  <c r="N72" i="14" s="1"/>
  <c r="C84" i="14"/>
  <c r="N84" i="14" s="1"/>
  <c r="C96" i="14"/>
  <c r="N96" i="14" s="1"/>
  <c r="C116" i="14"/>
  <c r="N116" i="14" s="1"/>
  <c r="C128" i="14"/>
  <c r="N128" i="14" s="1"/>
  <c r="C139" i="14"/>
  <c r="N139" i="14" s="1"/>
  <c r="C151" i="14"/>
  <c r="N151" i="14" s="1"/>
  <c r="C159" i="14"/>
  <c r="N159" i="14" s="1"/>
  <c r="C171" i="14"/>
  <c r="N171" i="14" s="1"/>
  <c r="C183" i="14"/>
  <c r="N183" i="14" s="1"/>
  <c r="C187" i="14"/>
  <c r="N187" i="14" s="1"/>
  <c r="C199" i="14"/>
  <c r="N199" i="14" s="1"/>
  <c r="C211" i="14"/>
  <c r="N211" i="14" s="1"/>
  <c r="C222" i="14"/>
  <c r="N222" i="14" s="1"/>
  <c r="C234" i="14"/>
  <c r="N234" i="14" s="1"/>
  <c r="C246" i="14"/>
  <c r="N246" i="14" s="1"/>
  <c r="C258" i="14"/>
  <c r="N258" i="14" s="1"/>
  <c r="C266" i="14"/>
  <c r="N266" i="14" s="1"/>
  <c r="C278" i="14"/>
  <c r="N278" i="14" s="1"/>
  <c r="C289" i="14"/>
  <c r="N289" i="14" s="1"/>
  <c r="C301" i="14"/>
  <c r="N301" i="14" s="1"/>
  <c r="C313" i="14"/>
  <c r="N313" i="14" s="1"/>
  <c r="C324" i="14"/>
  <c r="N324" i="14" s="1"/>
  <c r="C332" i="14"/>
  <c r="N332" i="14" s="1"/>
  <c r="C340" i="14"/>
  <c r="N340" i="14" s="1"/>
  <c r="C352" i="14"/>
  <c r="N352" i="14" s="1"/>
  <c r="C364" i="14"/>
  <c r="N364" i="14" s="1"/>
  <c r="C376" i="14"/>
  <c r="N376" i="14" s="1"/>
  <c r="C388" i="14"/>
  <c r="N388" i="14" s="1"/>
  <c r="C395" i="14"/>
  <c r="N395" i="14" s="1"/>
  <c r="C403" i="14"/>
  <c r="N403" i="14" s="1"/>
  <c r="C410" i="14"/>
  <c r="N410" i="14" s="1"/>
  <c r="C418" i="14"/>
  <c r="N418" i="14" s="1"/>
  <c r="C426" i="14"/>
  <c r="N426" i="14" s="1"/>
  <c r="C438" i="14"/>
  <c r="N438" i="14" s="1"/>
  <c r="C441" i="14"/>
  <c r="N441" i="14" s="1"/>
  <c r="C453" i="14"/>
  <c r="N453" i="14" s="1"/>
  <c r="C465" i="14"/>
  <c r="N465" i="14" s="1"/>
  <c r="C476" i="14"/>
  <c r="N476" i="14" s="1"/>
  <c r="C487" i="14"/>
  <c r="N487" i="14" s="1"/>
  <c r="C509" i="14"/>
  <c r="N509" i="14" s="1"/>
  <c r="C517" i="14"/>
  <c r="N517" i="14" s="1"/>
  <c r="C529" i="14"/>
  <c r="N529" i="14" s="1"/>
  <c r="C533" i="14"/>
  <c r="N533" i="14" s="1"/>
  <c r="C544" i="14"/>
  <c r="N544" i="14" s="1"/>
  <c r="C548" i="14"/>
  <c r="N548" i="14" s="1"/>
  <c r="C559" i="14"/>
  <c r="N559" i="14" s="1"/>
  <c r="C571" i="14"/>
  <c r="N571" i="14" s="1"/>
  <c r="C583" i="14"/>
  <c r="N583" i="14" s="1"/>
  <c r="C594" i="14"/>
  <c r="N594" i="14" s="1"/>
  <c r="C606" i="14"/>
  <c r="N606" i="14" s="1"/>
  <c r="C614" i="14"/>
  <c r="N614" i="14" s="1"/>
  <c r="C625" i="14"/>
  <c r="N625" i="14" s="1"/>
  <c r="C633" i="14"/>
  <c r="N633" i="14" s="1"/>
  <c r="C641" i="14"/>
  <c r="N641" i="14" s="1"/>
  <c r="C652" i="14"/>
  <c r="N652" i="14" s="1"/>
  <c r="C656" i="14"/>
  <c r="N656" i="14" s="1"/>
  <c r="C668" i="14"/>
  <c r="N668" i="14" s="1"/>
  <c r="C672" i="14"/>
  <c r="N672" i="14" s="1"/>
  <c r="C684" i="14"/>
  <c r="N684" i="14" s="1"/>
  <c r="C688" i="14"/>
  <c r="N688" i="14" s="1"/>
  <c r="C699" i="14"/>
  <c r="N699" i="14" s="1"/>
  <c r="C711" i="14"/>
  <c r="N711" i="14" s="1"/>
  <c r="C715" i="14"/>
  <c r="N715" i="14" s="1"/>
  <c r="C726" i="14"/>
  <c r="N726" i="14" s="1"/>
  <c r="C738" i="14"/>
  <c r="N738" i="14" s="1"/>
  <c r="C749" i="14"/>
  <c r="N749" i="14" s="1"/>
  <c r="C757" i="14"/>
  <c r="N757" i="14" s="1"/>
  <c r="C768" i="14"/>
  <c r="N768" i="14" s="1"/>
  <c r="C784" i="14"/>
  <c r="N784" i="14" s="1"/>
  <c r="C804" i="14"/>
  <c r="N804" i="14" s="1"/>
  <c r="C816" i="14"/>
  <c r="N816" i="14" s="1"/>
  <c r="C827" i="14"/>
  <c r="N827" i="14" s="1"/>
  <c r="C839" i="14"/>
  <c r="N839" i="14" s="1"/>
  <c r="C858" i="14"/>
  <c r="N858" i="14" s="1"/>
  <c r="C874" i="14"/>
  <c r="N874" i="14" s="1"/>
  <c r="C889" i="14"/>
  <c r="N889" i="14" s="1"/>
  <c r="C905" i="14"/>
  <c r="N905" i="14" s="1"/>
  <c r="C917" i="14"/>
  <c r="N917" i="14" s="1"/>
  <c r="C924" i="14"/>
  <c r="N924" i="14" s="1"/>
  <c r="C936" i="14"/>
  <c r="N936" i="14" s="1"/>
  <c r="C948" i="14"/>
  <c r="N948" i="14" s="1"/>
  <c r="C975" i="14"/>
  <c r="N975" i="14" s="1"/>
  <c r="C987" i="14"/>
  <c r="N987" i="14" s="1"/>
  <c r="C990" i="14"/>
  <c r="N990" i="14" s="1"/>
  <c r="C994" i="14"/>
  <c r="N994" i="14" s="1"/>
  <c r="C1002" i="14"/>
  <c r="N1002" i="14" s="1"/>
  <c r="C1006" i="14"/>
  <c r="N1006" i="14" s="1"/>
  <c r="C1016" i="14"/>
  <c r="N1016" i="14" s="1"/>
  <c r="C1028" i="14"/>
  <c r="N1028" i="14" s="1"/>
  <c r="C1036" i="14"/>
  <c r="N1036" i="14" s="1"/>
  <c r="C1044" i="14"/>
  <c r="N1044" i="14" s="1"/>
  <c r="C1064" i="14"/>
  <c r="N1064" i="14" s="1"/>
  <c r="C1076" i="14"/>
  <c r="N1076" i="14" s="1"/>
  <c r="C1088" i="14"/>
  <c r="N1088" i="14" s="1"/>
  <c r="C1100" i="14"/>
  <c r="N1100" i="14" s="1"/>
  <c r="C1113" i="14"/>
  <c r="N1113" i="14" s="1"/>
  <c r="C5" i="14"/>
  <c r="N5" i="14" s="1"/>
  <c r="C12" i="14"/>
  <c r="N12" i="14" s="1"/>
  <c r="C16" i="14"/>
  <c r="N16" i="14" s="1"/>
  <c r="C20" i="14"/>
  <c r="N20" i="14" s="1"/>
  <c r="C27" i="14"/>
  <c r="N27" i="14" s="1"/>
  <c r="C31" i="14"/>
  <c r="N31" i="14" s="1"/>
  <c r="C35" i="14"/>
  <c r="N35" i="14" s="1"/>
  <c r="C38" i="14"/>
  <c r="N38" i="14" s="1"/>
  <c r="C42" i="14"/>
  <c r="N42" i="14" s="1"/>
  <c r="C46" i="14"/>
  <c r="N46" i="14" s="1"/>
  <c r="C50" i="14"/>
  <c r="N50" i="14" s="1"/>
  <c r="C54" i="14"/>
  <c r="N54" i="14" s="1"/>
  <c r="C58" i="14"/>
  <c r="N58" i="14" s="1"/>
  <c r="C62" i="14"/>
  <c r="N62" i="14" s="1"/>
  <c r="C66" i="14"/>
  <c r="N66" i="14" s="1"/>
  <c r="C70" i="14"/>
  <c r="N70" i="14" s="1"/>
  <c r="C74" i="14"/>
  <c r="N74" i="14" s="1"/>
  <c r="C78" i="14"/>
  <c r="N78" i="14" s="1"/>
  <c r="C82" i="14"/>
  <c r="N82" i="14" s="1"/>
  <c r="C86" i="14"/>
  <c r="N86" i="14" s="1"/>
  <c r="C90" i="14"/>
  <c r="N90" i="14" s="1"/>
  <c r="C94" i="14"/>
  <c r="N94" i="14" s="1"/>
  <c r="C98" i="14"/>
  <c r="N98" i="14" s="1"/>
  <c r="C102" i="14"/>
  <c r="N102" i="14" s="1"/>
  <c r="C106" i="14"/>
  <c r="N106" i="14" s="1"/>
  <c r="C110" i="14"/>
  <c r="N110" i="14" s="1"/>
  <c r="C114" i="14"/>
  <c r="N114" i="14" s="1"/>
  <c r="C118" i="14"/>
  <c r="N118" i="14" s="1"/>
  <c r="C122" i="14"/>
  <c r="N122" i="14" s="1"/>
  <c r="C126" i="14"/>
  <c r="N126" i="14" s="1"/>
  <c r="C133" i="14"/>
  <c r="N133" i="14" s="1"/>
  <c r="C137" i="14"/>
  <c r="N137" i="14" s="1"/>
  <c r="C141" i="14"/>
  <c r="N141" i="14" s="1"/>
  <c r="C145" i="14"/>
  <c r="N145" i="14" s="1"/>
  <c r="C149" i="14"/>
  <c r="N149" i="14" s="1"/>
  <c r="C153" i="14"/>
  <c r="N153" i="14" s="1"/>
  <c r="C157" i="14"/>
  <c r="N157" i="14" s="1"/>
  <c r="C161" i="14"/>
  <c r="N161" i="14" s="1"/>
  <c r="C165" i="14"/>
  <c r="N165" i="14" s="1"/>
  <c r="C169" i="14"/>
  <c r="N169" i="14" s="1"/>
  <c r="C173" i="14"/>
  <c r="N173" i="14" s="1"/>
  <c r="C177" i="14"/>
  <c r="N177" i="14" s="1"/>
  <c r="C181" i="14"/>
  <c r="N181" i="14" s="1"/>
  <c r="C185" i="14"/>
  <c r="N185" i="14" s="1"/>
  <c r="C189" i="14"/>
  <c r="N189" i="14" s="1"/>
  <c r="C193" i="14"/>
  <c r="N193" i="14" s="1"/>
  <c r="C197" i="14"/>
  <c r="N197" i="14" s="1"/>
  <c r="C201" i="14"/>
  <c r="N201" i="14" s="1"/>
  <c r="C205" i="14"/>
  <c r="N205" i="14" s="1"/>
  <c r="C209" i="14"/>
  <c r="N209" i="14" s="1"/>
  <c r="C213" i="14"/>
  <c r="N213" i="14" s="1"/>
  <c r="C217" i="14"/>
  <c r="N217" i="14" s="1"/>
  <c r="C224" i="14"/>
  <c r="N224" i="14" s="1"/>
  <c r="C228" i="14"/>
  <c r="N228" i="14" s="1"/>
  <c r="C232" i="14"/>
  <c r="N232" i="14" s="1"/>
  <c r="C236" i="14"/>
  <c r="N236" i="14" s="1"/>
  <c r="C240" i="14"/>
  <c r="N240" i="14" s="1"/>
  <c r="C244" i="14"/>
  <c r="N244" i="14" s="1"/>
  <c r="C248" i="14"/>
  <c r="N248" i="14" s="1"/>
  <c r="C252" i="14"/>
  <c r="N252" i="14" s="1"/>
  <c r="C256" i="14"/>
  <c r="N256" i="14" s="1"/>
  <c r="C260" i="14"/>
  <c r="N260" i="14" s="1"/>
  <c r="C264" i="14"/>
  <c r="N264" i="14" s="1"/>
  <c r="C268" i="14"/>
  <c r="N268" i="14" s="1"/>
  <c r="C272" i="14"/>
  <c r="N272" i="14" s="1"/>
  <c r="C276" i="14"/>
  <c r="N276" i="14" s="1"/>
  <c r="C280" i="14"/>
  <c r="N280" i="14" s="1"/>
  <c r="C287" i="14"/>
  <c r="N287" i="14" s="1"/>
  <c r="C291" i="14"/>
  <c r="N291" i="14" s="1"/>
  <c r="C295" i="14"/>
  <c r="N295" i="14" s="1"/>
  <c r="C299" i="14"/>
  <c r="N299" i="14" s="1"/>
  <c r="C303" i="14"/>
  <c r="N303" i="14" s="1"/>
  <c r="C307" i="14"/>
  <c r="N307" i="14" s="1"/>
  <c r="C311" i="14"/>
  <c r="N311" i="14" s="1"/>
  <c r="C315" i="14"/>
  <c r="N315" i="14" s="1"/>
  <c r="C322" i="14"/>
  <c r="N322" i="14" s="1"/>
  <c r="C326" i="14"/>
  <c r="N326" i="14" s="1"/>
  <c r="C330" i="14"/>
  <c r="N330" i="14" s="1"/>
  <c r="C334" i="14"/>
  <c r="N334" i="14" s="1"/>
  <c r="C338" i="14"/>
  <c r="N338" i="14" s="1"/>
  <c r="C342" i="14"/>
  <c r="N342" i="14" s="1"/>
  <c r="C346" i="14"/>
  <c r="N346" i="14" s="1"/>
  <c r="C350" i="14"/>
  <c r="N350" i="14" s="1"/>
  <c r="C354" i="14"/>
  <c r="N354" i="14" s="1"/>
  <c r="C358" i="14"/>
  <c r="N358" i="14" s="1"/>
  <c r="C362" i="14"/>
  <c r="N362" i="14" s="1"/>
  <c r="C366" i="14"/>
  <c r="N366" i="14" s="1"/>
  <c r="C370" i="14"/>
  <c r="N370" i="14" s="1"/>
  <c r="C374" i="14"/>
  <c r="N374" i="14" s="1"/>
  <c r="C378" i="14"/>
  <c r="N378" i="14" s="1"/>
  <c r="C382" i="14"/>
  <c r="N382" i="14" s="1"/>
  <c r="C386" i="14"/>
  <c r="N386" i="14" s="1"/>
  <c r="C390" i="14"/>
  <c r="N390" i="14" s="1"/>
  <c r="C393" i="14"/>
  <c r="N393" i="14" s="1"/>
  <c r="C397" i="14"/>
  <c r="N397" i="14" s="1"/>
  <c r="C401" i="14"/>
  <c r="N401" i="14" s="1"/>
  <c r="C405" i="14"/>
  <c r="N405" i="14" s="1"/>
  <c r="C408" i="14"/>
  <c r="N408" i="14" s="1"/>
  <c r="C412" i="14"/>
  <c r="N412" i="14" s="1"/>
  <c r="C416" i="14"/>
  <c r="N416" i="14" s="1"/>
  <c r="C420" i="14"/>
  <c r="N420" i="14" s="1"/>
  <c r="C424" i="14"/>
  <c r="N424" i="14" s="1"/>
  <c r="C428" i="14"/>
  <c r="N428" i="14" s="1"/>
  <c r="C432" i="14"/>
  <c r="N432" i="14" s="1"/>
  <c r="C436" i="14"/>
  <c r="N436" i="14" s="1"/>
  <c r="C443" i="14"/>
  <c r="N443" i="14" s="1"/>
  <c r="C447" i="14"/>
  <c r="N447" i="14" s="1"/>
  <c r="C451" i="14"/>
  <c r="N451" i="14" s="1"/>
  <c r="C455" i="14"/>
  <c r="N455" i="14" s="1"/>
  <c r="C459" i="14"/>
  <c r="N459" i="14" s="1"/>
  <c r="C463" i="14"/>
  <c r="N463" i="14" s="1"/>
  <c r="C470" i="14"/>
  <c r="N470" i="14" s="1"/>
  <c r="C474" i="14"/>
  <c r="N474" i="14" s="1"/>
  <c r="C478" i="14"/>
  <c r="N478" i="14" s="1"/>
  <c r="C482" i="14"/>
  <c r="N482" i="14" s="1"/>
  <c r="C485" i="14"/>
  <c r="N485" i="14" s="1"/>
  <c r="C489" i="14"/>
  <c r="N489" i="14" s="1"/>
  <c r="C493" i="14"/>
  <c r="N493" i="14" s="1"/>
  <c r="C497" i="14"/>
  <c r="N497" i="14" s="1"/>
  <c r="C500" i="14"/>
  <c r="N500" i="14" s="1"/>
  <c r="C504" i="14"/>
  <c r="N504" i="14" s="1"/>
  <c r="C507" i="14"/>
  <c r="N507" i="14" s="1"/>
  <c r="C511" i="14"/>
  <c r="N511" i="14" s="1"/>
  <c r="C515" i="14"/>
  <c r="N515" i="14" s="1"/>
  <c r="C519" i="14"/>
  <c r="N519" i="14" s="1"/>
  <c r="C523" i="14"/>
  <c r="N523" i="14" s="1"/>
  <c r="C527" i="14"/>
  <c r="N527" i="14" s="1"/>
  <c r="C531" i="14"/>
  <c r="N531" i="14" s="1"/>
  <c r="C535" i="14"/>
  <c r="N535" i="14" s="1"/>
  <c r="C539" i="14"/>
  <c r="N539" i="14" s="1"/>
  <c r="C542" i="14"/>
  <c r="N542" i="14" s="1"/>
  <c r="C546" i="14"/>
  <c r="N546" i="14" s="1"/>
  <c r="C550" i="14"/>
  <c r="N550" i="14" s="1"/>
  <c r="C553" i="14"/>
  <c r="N553" i="14" s="1"/>
  <c r="C557" i="14"/>
  <c r="N557" i="14" s="1"/>
  <c r="C561" i="14"/>
  <c r="N561" i="14" s="1"/>
  <c r="C565" i="14"/>
  <c r="N565" i="14" s="1"/>
  <c r="C569" i="14"/>
  <c r="N569" i="14" s="1"/>
  <c r="C573" i="14"/>
  <c r="N573" i="14" s="1"/>
  <c r="C577" i="14"/>
  <c r="N577" i="14" s="1"/>
  <c r="C581" i="14"/>
  <c r="N581" i="14" s="1"/>
  <c r="C585" i="14"/>
  <c r="N585" i="14" s="1"/>
  <c r="C589" i="14"/>
  <c r="N589" i="14" s="1"/>
  <c r="C596" i="14"/>
  <c r="N596" i="14" s="1"/>
  <c r="C600" i="14"/>
  <c r="N600" i="14" s="1"/>
  <c r="C604" i="14"/>
  <c r="N604" i="14" s="1"/>
  <c r="C608" i="14"/>
  <c r="N608" i="14" s="1"/>
  <c r="C612" i="14"/>
  <c r="N612" i="14" s="1"/>
  <c r="C616" i="14"/>
  <c r="N616" i="14" s="1"/>
  <c r="C620" i="14"/>
  <c r="N620" i="14" s="1"/>
  <c r="C623" i="14"/>
  <c r="N623" i="14" s="1"/>
  <c r="C627" i="14"/>
  <c r="N627" i="14" s="1"/>
  <c r="C631" i="14"/>
  <c r="N631" i="14" s="1"/>
  <c r="C635" i="14"/>
  <c r="N635" i="14" s="1"/>
  <c r="C639" i="14"/>
  <c r="N639" i="14" s="1"/>
  <c r="C643" i="14"/>
  <c r="N643" i="14" s="1"/>
  <c r="C647" i="14"/>
  <c r="N647" i="14" s="1"/>
  <c r="C654" i="14"/>
  <c r="N654" i="14" s="1"/>
  <c r="C658" i="14"/>
  <c r="N658" i="14" s="1"/>
  <c r="C662" i="14"/>
  <c r="N662" i="14" s="1"/>
  <c r="C666" i="14"/>
  <c r="N666" i="14" s="1"/>
  <c r="C670" i="14"/>
  <c r="N670" i="14" s="1"/>
  <c r="C674" i="14"/>
  <c r="N674" i="14" s="1"/>
  <c r="C678" i="14"/>
  <c r="N678" i="14" s="1"/>
  <c r="C682" i="14"/>
  <c r="N682" i="14" s="1"/>
  <c r="C686" i="14"/>
  <c r="N686" i="14" s="1"/>
  <c r="C693" i="14"/>
  <c r="N693" i="14" s="1"/>
  <c r="C697" i="14"/>
  <c r="N697" i="14" s="1"/>
  <c r="C701" i="14"/>
  <c r="N701" i="14" s="1"/>
  <c r="C705" i="14"/>
  <c r="N705" i="14" s="1"/>
  <c r="C709" i="14"/>
  <c r="N709" i="14" s="1"/>
  <c r="C713" i="14"/>
  <c r="N713" i="14" s="1"/>
  <c r="C717" i="14"/>
  <c r="N717" i="14" s="1"/>
  <c r="C724" i="14"/>
  <c r="N724" i="14" s="1"/>
  <c r="C728" i="14"/>
  <c r="N728" i="14" s="1"/>
  <c r="C732" i="14"/>
  <c r="N732" i="14" s="1"/>
  <c r="C736" i="14"/>
  <c r="N736" i="14" s="1"/>
  <c r="C740" i="14"/>
  <c r="N740" i="14" s="1"/>
  <c r="C744" i="14"/>
  <c r="N744" i="14" s="1"/>
  <c r="C747" i="14"/>
  <c r="N747" i="14" s="1"/>
  <c r="C751" i="14"/>
  <c r="N751" i="14" s="1"/>
  <c r="C755" i="14"/>
  <c r="N755" i="14" s="1"/>
  <c r="C762" i="14"/>
  <c r="N762" i="14" s="1"/>
  <c r="C766" i="14"/>
  <c r="N766" i="14" s="1"/>
  <c r="C770" i="14"/>
  <c r="N770" i="14" s="1"/>
  <c r="C774" i="14"/>
  <c r="N774" i="14" s="1"/>
  <c r="C778" i="14"/>
  <c r="N778" i="14" s="1"/>
  <c r="C782" i="14"/>
  <c r="N782" i="14" s="1"/>
  <c r="C786" i="14"/>
  <c r="N786" i="14" s="1"/>
  <c r="C790" i="14"/>
  <c r="N790" i="14" s="1"/>
  <c r="C794" i="14"/>
  <c r="N794" i="14" s="1"/>
  <c r="C798" i="14"/>
  <c r="N798" i="14" s="1"/>
  <c r="C802" i="14"/>
  <c r="N802" i="14" s="1"/>
  <c r="C806" i="14"/>
  <c r="N806" i="14" s="1"/>
  <c r="C810" i="14"/>
  <c r="N810" i="14" s="1"/>
  <c r="C814" i="14"/>
  <c r="N814" i="14" s="1"/>
  <c r="C821" i="14"/>
  <c r="N821" i="14" s="1"/>
  <c r="C825" i="14"/>
  <c r="N825" i="14" s="1"/>
  <c r="C829" i="14"/>
  <c r="N829" i="14" s="1"/>
  <c r="C833" i="14"/>
  <c r="N833" i="14" s="1"/>
  <c r="C837" i="14"/>
  <c r="N837" i="14" s="1"/>
  <c r="C841" i="14"/>
  <c r="N841" i="14" s="1"/>
  <c r="C845" i="14"/>
  <c r="N845" i="14" s="1"/>
  <c r="C849" i="14"/>
  <c r="N849" i="14" s="1"/>
  <c r="C853" i="14"/>
  <c r="N853" i="14" s="1"/>
  <c r="C856" i="14"/>
  <c r="N856" i="14" s="1"/>
  <c r="C860" i="14"/>
  <c r="N860" i="14" s="1"/>
  <c r="C864" i="14"/>
  <c r="N864" i="14" s="1"/>
  <c r="C868" i="14"/>
  <c r="N868" i="14" s="1"/>
  <c r="C872" i="14"/>
  <c r="N872" i="14" s="1"/>
  <c r="C879" i="14"/>
  <c r="N879" i="14" s="1"/>
  <c r="C883" i="14"/>
  <c r="N883" i="14" s="1"/>
  <c r="C887" i="14"/>
  <c r="N887" i="14" s="1"/>
  <c r="C891" i="14"/>
  <c r="N891" i="14" s="1"/>
  <c r="C895" i="14"/>
  <c r="N895" i="14" s="1"/>
  <c r="C899" i="14"/>
  <c r="N899" i="14" s="1"/>
  <c r="C903" i="14"/>
  <c r="N903" i="14" s="1"/>
  <c r="C907" i="14"/>
  <c r="N907" i="14" s="1"/>
  <c r="C911" i="14"/>
  <c r="N911" i="14" s="1"/>
  <c r="C915" i="14"/>
  <c r="N915" i="14" s="1"/>
  <c r="C919" i="14"/>
  <c r="N919" i="14" s="1"/>
  <c r="C922" i="14"/>
  <c r="N922" i="14" s="1"/>
  <c r="C926" i="14"/>
  <c r="N926" i="14" s="1"/>
  <c r="C930" i="14"/>
  <c r="N930" i="14" s="1"/>
  <c r="C934" i="14"/>
  <c r="N934" i="14" s="1"/>
  <c r="C938" i="14"/>
  <c r="N938" i="14" s="1"/>
  <c r="C942" i="14"/>
  <c r="N942" i="14" s="1"/>
  <c r="C946" i="14"/>
  <c r="N946" i="14" s="1"/>
  <c r="C950" i="14"/>
  <c r="N950" i="14" s="1"/>
  <c r="C954" i="14"/>
  <c r="N954" i="14" s="1"/>
  <c r="C958" i="14"/>
  <c r="N958" i="14" s="1"/>
  <c r="C962" i="14"/>
  <c r="N962" i="14" s="1"/>
  <c r="C966" i="14"/>
  <c r="N966" i="14" s="1"/>
  <c r="C969" i="14"/>
  <c r="N969" i="14" s="1"/>
  <c r="C973" i="14"/>
  <c r="N973" i="14" s="1"/>
  <c r="C977" i="14"/>
  <c r="N977" i="14" s="1"/>
  <c r="C981" i="14"/>
  <c r="N981" i="14" s="1"/>
  <c r="C985" i="14"/>
  <c r="N985" i="14" s="1"/>
  <c r="C992" i="14"/>
  <c r="N992" i="14" s="1"/>
  <c r="C996" i="14"/>
  <c r="N996" i="14" s="1"/>
  <c r="C1000" i="14"/>
  <c r="N1000" i="14" s="1"/>
  <c r="C1004" i="14"/>
  <c r="N1004" i="14" s="1"/>
  <c r="C1008" i="14"/>
  <c r="N1008" i="14" s="1"/>
  <c r="C1011" i="14"/>
  <c r="N1011" i="14" s="1"/>
  <c r="C1014" i="14"/>
  <c r="N1014" i="14" s="1"/>
  <c r="C1018" i="14"/>
  <c r="N1018" i="14" s="1"/>
  <c r="C1022" i="14"/>
  <c r="N1022" i="14" s="1"/>
  <c r="C1026" i="14"/>
  <c r="N1026" i="14" s="1"/>
  <c r="C1030" i="14"/>
  <c r="N1030" i="14" s="1"/>
  <c r="C1034" i="14"/>
  <c r="N1034" i="14" s="1"/>
  <c r="C1038" i="14"/>
  <c r="N1038" i="14" s="1"/>
  <c r="C1042" i="14"/>
  <c r="N1042" i="14" s="1"/>
  <c r="C1046" i="14"/>
  <c r="N1046" i="14" s="1"/>
  <c r="C1050" i="14"/>
  <c r="N1050" i="14" s="1"/>
  <c r="C1054" i="14"/>
  <c r="N1054" i="14" s="1"/>
  <c r="C1058" i="14"/>
  <c r="N1058" i="14" s="1"/>
  <c r="C1062" i="14"/>
  <c r="N1062" i="14" s="1"/>
  <c r="C1066" i="14"/>
  <c r="N1066" i="14" s="1"/>
  <c r="C1070" i="14"/>
  <c r="N1070" i="14" s="1"/>
  <c r="C1074" i="14"/>
  <c r="N1074" i="14" s="1"/>
  <c r="C1078" i="14"/>
  <c r="N1078" i="14" s="1"/>
  <c r="C1082" i="14"/>
  <c r="N1082" i="14" s="1"/>
  <c r="C1086" i="14"/>
  <c r="N1086" i="14" s="1"/>
  <c r="C1090" i="14"/>
  <c r="N1090" i="14" s="1"/>
  <c r="C1094" i="14"/>
  <c r="N1094" i="14" s="1"/>
  <c r="C1098" i="14"/>
  <c r="N1098" i="14" s="1"/>
  <c r="C1102" i="14"/>
  <c r="N1102" i="14" s="1"/>
  <c r="C1105" i="14"/>
  <c r="N1105" i="14" s="1"/>
  <c r="C1128" i="14"/>
  <c r="N1128" i="14" s="1"/>
  <c r="C1126" i="14"/>
  <c r="N1126" i="14" s="1"/>
  <c r="C1124" i="14"/>
  <c r="N1124" i="14" s="1"/>
  <c r="C1122" i="14"/>
  <c r="N1122" i="14" s="1"/>
  <c r="C1120" i="14"/>
  <c r="N1120" i="14" s="1"/>
  <c r="C1118" i="14"/>
  <c r="N1118" i="14" s="1"/>
  <c r="C1116" i="14"/>
  <c r="N1116" i="14" s="1"/>
  <c r="C1114" i="14"/>
  <c r="N1114" i="14" s="1"/>
  <c r="C1112" i="14"/>
  <c r="N1112" i="14" s="1"/>
  <c r="C1110" i="14"/>
  <c r="N1110" i="14" s="1"/>
  <c r="C1108" i="14"/>
  <c r="N1108" i="14" s="1"/>
  <c r="C10" i="14"/>
  <c r="N10" i="14" s="1"/>
  <c r="C22" i="14"/>
  <c r="N22" i="14" s="1"/>
  <c r="C33" i="14"/>
  <c r="N33" i="14" s="1"/>
  <c r="C40" i="14"/>
  <c r="N40" i="14" s="1"/>
  <c r="C52" i="14"/>
  <c r="N52" i="14" s="1"/>
  <c r="C64" i="14"/>
  <c r="N64" i="14" s="1"/>
  <c r="C80" i="14"/>
  <c r="N80" i="14" s="1"/>
  <c r="C92" i="14"/>
  <c r="N92" i="14" s="1"/>
  <c r="C100" i="14"/>
  <c r="N100" i="14" s="1"/>
  <c r="C112" i="14"/>
  <c r="N112" i="14" s="1"/>
  <c r="C124" i="14"/>
  <c r="N124" i="14" s="1"/>
  <c r="C135" i="14"/>
  <c r="N135" i="14" s="1"/>
  <c r="C143" i="14"/>
  <c r="N143" i="14" s="1"/>
  <c r="C155" i="14"/>
  <c r="N155" i="14" s="1"/>
  <c r="C163" i="14"/>
  <c r="N163" i="14" s="1"/>
  <c r="C179" i="14"/>
  <c r="N179" i="14" s="1"/>
  <c r="C195" i="14"/>
  <c r="N195" i="14" s="1"/>
  <c r="C203" i="14"/>
  <c r="N203" i="14" s="1"/>
  <c r="C215" i="14"/>
  <c r="N215" i="14" s="1"/>
  <c r="C230" i="14"/>
  <c r="N230" i="14" s="1"/>
  <c r="C238" i="14"/>
  <c r="N238" i="14" s="1"/>
  <c r="C254" i="14"/>
  <c r="N254" i="14" s="1"/>
  <c r="C270" i="14"/>
  <c r="N270" i="14" s="1"/>
  <c r="C282" i="14"/>
  <c r="N282" i="14" s="1"/>
  <c r="C293" i="14"/>
  <c r="N293" i="14" s="1"/>
  <c r="C305" i="14"/>
  <c r="N305" i="14" s="1"/>
  <c r="C317" i="14"/>
  <c r="N317" i="14" s="1"/>
  <c r="C328" i="14"/>
  <c r="N328" i="14" s="1"/>
  <c r="C344" i="14"/>
  <c r="N344" i="14" s="1"/>
  <c r="C360" i="14"/>
  <c r="N360" i="14" s="1"/>
  <c r="C380" i="14"/>
  <c r="N380" i="14" s="1"/>
  <c r="C422" i="14"/>
  <c r="N422" i="14" s="1"/>
  <c r="C430" i="14"/>
  <c r="N430" i="14" s="1"/>
  <c r="C445" i="14"/>
  <c r="N445" i="14" s="1"/>
  <c r="C461" i="14"/>
  <c r="N461" i="14" s="1"/>
  <c r="C468" i="14"/>
  <c r="N468" i="14" s="1"/>
  <c r="C495" i="14"/>
  <c r="N495" i="14" s="1"/>
  <c r="C521" i="14"/>
  <c r="N521" i="14" s="1"/>
  <c r="C537" i="14"/>
  <c r="N537" i="14" s="1"/>
  <c r="C555" i="14"/>
  <c r="N555" i="14" s="1"/>
  <c r="C567" i="14"/>
  <c r="N567" i="14" s="1"/>
  <c r="C579" i="14"/>
  <c r="N579" i="14" s="1"/>
  <c r="C591" i="14"/>
  <c r="N591" i="14" s="1"/>
  <c r="C602" i="14"/>
  <c r="N602" i="14" s="1"/>
  <c r="C637" i="14"/>
  <c r="N637" i="14" s="1"/>
  <c r="C649" i="14"/>
  <c r="N649" i="14" s="1"/>
  <c r="C660" i="14"/>
  <c r="N660" i="14" s="1"/>
  <c r="C680" i="14"/>
  <c r="N680" i="14" s="1"/>
  <c r="C695" i="14"/>
  <c r="N695" i="14" s="1"/>
  <c r="C707" i="14"/>
  <c r="N707" i="14" s="1"/>
  <c r="C722" i="14"/>
  <c r="N722" i="14" s="1"/>
  <c r="C730" i="14"/>
  <c r="N730" i="14" s="1"/>
  <c r="C760" i="14"/>
  <c r="N760" i="14" s="1"/>
  <c r="C772" i="14"/>
  <c r="N772" i="14" s="1"/>
  <c r="C780" i="14"/>
  <c r="N780" i="14" s="1"/>
  <c r="C792" i="14"/>
  <c r="N792" i="14" s="1"/>
  <c r="C800" i="14"/>
  <c r="N800" i="14" s="1"/>
  <c r="C812" i="14"/>
  <c r="N812" i="14" s="1"/>
  <c r="C823" i="14"/>
  <c r="N823" i="14" s="1"/>
  <c r="C835" i="14"/>
  <c r="N835" i="14" s="1"/>
  <c r="C843" i="14"/>
  <c r="N843" i="14" s="1"/>
  <c r="C851" i="14"/>
  <c r="N851" i="14" s="1"/>
  <c r="C862" i="14"/>
  <c r="N862" i="14" s="1"/>
  <c r="C870" i="14"/>
  <c r="N870" i="14" s="1"/>
  <c r="C881" i="14"/>
  <c r="N881" i="14" s="1"/>
  <c r="C893" i="14"/>
  <c r="N893" i="14" s="1"/>
  <c r="C901" i="14"/>
  <c r="N901" i="14" s="1"/>
  <c r="C913" i="14"/>
  <c r="N913" i="14" s="1"/>
  <c r="C928" i="14"/>
  <c r="N928" i="14" s="1"/>
  <c r="C944" i="14"/>
  <c r="N944" i="14" s="1"/>
  <c r="C952" i="14"/>
  <c r="N952" i="14" s="1"/>
  <c r="C960" i="14"/>
  <c r="N960" i="14" s="1"/>
  <c r="C971" i="14"/>
  <c r="N971" i="14" s="1"/>
  <c r="C983" i="14"/>
  <c r="N983" i="14" s="1"/>
  <c r="C1020" i="14"/>
  <c r="N1020" i="14" s="1"/>
  <c r="C1032" i="14"/>
  <c r="N1032" i="14" s="1"/>
  <c r="C1048" i="14"/>
  <c r="N1048" i="14" s="1"/>
  <c r="C1060" i="14"/>
  <c r="N1060" i="14" s="1"/>
  <c r="C1068" i="14"/>
  <c r="N1068" i="14" s="1"/>
  <c r="C1080" i="14"/>
  <c r="N1080" i="14" s="1"/>
  <c r="C1092" i="14"/>
  <c r="N1092" i="14" s="1"/>
  <c r="C1107" i="14"/>
  <c r="N1107" i="14" s="1"/>
  <c r="C1127" i="14"/>
  <c r="N1127" i="14" s="1"/>
  <c r="C1123" i="14"/>
  <c r="N1123" i="14" s="1"/>
  <c r="C1119" i="14"/>
  <c r="N1119" i="14" s="1"/>
  <c r="C1115" i="14"/>
  <c r="N1115" i="14" s="1"/>
  <c r="C1111" i="14"/>
  <c r="N1111" i="14" s="1"/>
  <c r="C2" i="14"/>
  <c r="N2" i="14" s="1"/>
  <c r="C6" i="14"/>
  <c r="N6" i="14" s="1"/>
  <c r="C13" i="14"/>
  <c r="N13" i="14" s="1"/>
  <c r="C17" i="14"/>
  <c r="N17" i="14" s="1"/>
  <c r="C21" i="14"/>
  <c r="N21" i="14" s="1"/>
  <c r="C24" i="14"/>
  <c r="N24" i="14" s="1"/>
  <c r="C28" i="14"/>
  <c r="N28" i="14" s="1"/>
  <c r="C32" i="14"/>
  <c r="N32" i="14" s="1"/>
  <c r="C36" i="14"/>
  <c r="N36" i="14" s="1"/>
  <c r="C39" i="14"/>
  <c r="N39" i="14" s="1"/>
  <c r="C43" i="14"/>
  <c r="N43" i="14" s="1"/>
  <c r="C47" i="14"/>
  <c r="N47" i="14" s="1"/>
  <c r="C51" i="14"/>
  <c r="N51" i="14" s="1"/>
  <c r="C55" i="14"/>
  <c r="N55" i="14" s="1"/>
  <c r="C59" i="14"/>
  <c r="N59" i="14" s="1"/>
  <c r="C63" i="14"/>
  <c r="N63" i="14" s="1"/>
  <c r="C67" i="14"/>
  <c r="N67" i="14" s="1"/>
  <c r="C71" i="14"/>
  <c r="N71" i="14" s="1"/>
  <c r="C75" i="14"/>
  <c r="N75" i="14" s="1"/>
  <c r="C79" i="14"/>
  <c r="N79" i="14" s="1"/>
  <c r="C83" i="14"/>
  <c r="N83" i="14" s="1"/>
  <c r="C87" i="14"/>
  <c r="N87" i="14" s="1"/>
  <c r="C91" i="14"/>
  <c r="N91" i="14" s="1"/>
  <c r="C95" i="14"/>
  <c r="N95" i="14" s="1"/>
  <c r="C99" i="14"/>
  <c r="N99" i="14" s="1"/>
  <c r="C103" i="14"/>
  <c r="N103" i="14" s="1"/>
  <c r="C107" i="14"/>
  <c r="N107" i="14" s="1"/>
  <c r="C111" i="14"/>
  <c r="N111" i="14" s="1"/>
  <c r="C115" i="14"/>
  <c r="N115" i="14" s="1"/>
  <c r="C119" i="14"/>
  <c r="N119" i="14" s="1"/>
  <c r="C123" i="14"/>
  <c r="N123" i="14" s="1"/>
  <c r="C127" i="14"/>
  <c r="N127" i="14" s="1"/>
  <c r="C134" i="14"/>
  <c r="N134" i="14" s="1"/>
  <c r="C138" i="14"/>
  <c r="N138" i="14" s="1"/>
  <c r="C142" i="14"/>
  <c r="N142" i="14" s="1"/>
  <c r="C146" i="14"/>
  <c r="N146" i="14" s="1"/>
  <c r="C150" i="14"/>
  <c r="N150" i="14" s="1"/>
  <c r="C154" i="14"/>
  <c r="N154" i="14" s="1"/>
  <c r="C158" i="14"/>
  <c r="N158" i="14" s="1"/>
  <c r="C162" i="14"/>
  <c r="N162" i="14" s="1"/>
  <c r="C166" i="14"/>
  <c r="N166" i="14" s="1"/>
  <c r="C170" i="14"/>
  <c r="N170" i="14" s="1"/>
  <c r="C174" i="14"/>
  <c r="N174" i="14" s="1"/>
  <c r="C178" i="14"/>
  <c r="N178" i="14" s="1"/>
  <c r="C182" i="14"/>
  <c r="N182" i="14" s="1"/>
  <c r="C186" i="14"/>
  <c r="N186" i="14" s="1"/>
  <c r="C190" i="14"/>
  <c r="N190" i="14" s="1"/>
  <c r="C194" i="14"/>
  <c r="N194" i="14" s="1"/>
  <c r="C198" i="14"/>
  <c r="N198" i="14" s="1"/>
  <c r="C202" i="14"/>
  <c r="N202" i="14" s="1"/>
  <c r="C206" i="14"/>
  <c r="N206" i="14" s="1"/>
  <c r="C210" i="14"/>
  <c r="N210" i="14" s="1"/>
  <c r="C214" i="14"/>
  <c r="N214" i="14" s="1"/>
  <c r="C218" i="14"/>
  <c r="N218" i="14" s="1"/>
  <c r="C225" i="14"/>
  <c r="N225" i="14" s="1"/>
  <c r="C229" i="14"/>
  <c r="N229" i="14" s="1"/>
  <c r="C233" i="14"/>
  <c r="N233" i="14" s="1"/>
  <c r="C237" i="14"/>
  <c r="N237" i="14" s="1"/>
  <c r="C241" i="14"/>
  <c r="N241" i="14" s="1"/>
  <c r="C245" i="14"/>
  <c r="N245" i="14" s="1"/>
  <c r="C249" i="14"/>
  <c r="N249" i="14" s="1"/>
  <c r="C253" i="14"/>
  <c r="N253" i="14" s="1"/>
  <c r="C257" i="14"/>
  <c r="N257" i="14" s="1"/>
  <c r="C261" i="14"/>
  <c r="N261" i="14" s="1"/>
  <c r="C265" i="14"/>
  <c r="N265" i="14" s="1"/>
  <c r="C269" i="14"/>
  <c r="N269" i="14" s="1"/>
  <c r="C273" i="14"/>
  <c r="N273" i="14" s="1"/>
  <c r="C277" i="14"/>
  <c r="N277" i="14" s="1"/>
  <c r="C281" i="14"/>
  <c r="N281" i="14" s="1"/>
  <c r="C284" i="14"/>
  <c r="N284" i="14" s="1"/>
  <c r="C288" i="14"/>
  <c r="N288" i="14" s="1"/>
  <c r="C292" i="14"/>
  <c r="N292" i="14" s="1"/>
  <c r="C296" i="14"/>
  <c r="N296" i="14" s="1"/>
  <c r="C300" i="14"/>
  <c r="N300" i="14" s="1"/>
  <c r="C304" i="14"/>
  <c r="N304" i="14" s="1"/>
  <c r="C308" i="14"/>
  <c r="N308" i="14" s="1"/>
  <c r="C312" i="14"/>
  <c r="N312" i="14" s="1"/>
  <c r="C316" i="14"/>
  <c r="N316" i="14" s="1"/>
  <c r="C323" i="14"/>
  <c r="N323" i="14" s="1"/>
  <c r="C327" i="14"/>
  <c r="N327" i="14" s="1"/>
  <c r="C331" i="14"/>
  <c r="N331" i="14" s="1"/>
  <c r="C335" i="14"/>
  <c r="N335" i="14" s="1"/>
  <c r="C339" i="14"/>
  <c r="N339" i="14" s="1"/>
  <c r="C343" i="14"/>
  <c r="N343" i="14" s="1"/>
  <c r="C347" i="14"/>
  <c r="N347" i="14" s="1"/>
  <c r="C351" i="14"/>
  <c r="N351" i="14" s="1"/>
  <c r="C355" i="14"/>
  <c r="N355" i="14" s="1"/>
  <c r="C359" i="14"/>
  <c r="N359" i="14" s="1"/>
  <c r="C363" i="14"/>
  <c r="N363" i="14" s="1"/>
  <c r="C367" i="14"/>
  <c r="N367" i="14" s="1"/>
  <c r="C371" i="14"/>
  <c r="N371" i="14" s="1"/>
  <c r="C375" i="14"/>
  <c r="N375" i="14" s="1"/>
  <c r="C379" i="14"/>
  <c r="N379" i="14" s="1"/>
  <c r="C383" i="14"/>
  <c r="N383" i="14" s="1"/>
  <c r="C387" i="14"/>
  <c r="N387" i="14" s="1"/>
  <c r="C391" i="14"/>
  <c r="N391" i="14" s="1"/>
  <c r="C394" i="14"/>
  <c r="N394" i="14" s="1"/>
  <c r="C398" i="14"/>
  <c r="N398" i="14" s="1"/>
  <c r="C402" i="14"/>
  <c r="N402" i="14" s="1"/>
  <c r="C406" i="14"/>
  <c r="N406" i="14" s="1"/>
  <c r="C409" i="14"/>
  <c r="N409" i="14" s="1"/>
  <c r="C413" i="14"/>
  <c r="N413" i="14" s="1"/>
  <c r="C417" i="14"/>
  <c r="N417" i="14" s="1"/>
  <c r="C421" i="14"/>
  <c r="N421" i="14" s="1"/>
  <c r="C425" i="14"/>
  <c r="N425" i="14" s="1"/>
  <c r="C429" i="14"/>
  <c r="N429" i="14" s="1"/>
  <c r="C433" i="14"/>
  <c r="N433" i="14" s="1"/>
  <c r="C437" i="14"/>
  <c r="N437" i="14" s="1"/>
  <c r="C444" i="14"/>
  <c r="N444" i="14" s="1"/>
  <c r="C448" i="14"/>
  <c r="N448" i="14" s="1"/>
  <c r="C452" i="14"/>
  <c r="N452" i="14" s="1"/>
  <c r="C456" i="14"/>
  <c r="N456" i="14" s="1"/>
  <c r="C460" i="14"/>
  <c r="N460" i="14" s="1"/>
  <c r="C464" i="14"/>
  <c r="N464" i="14" s="1"/>
  <c r="C467" i="14"/>
  <c r="N467" i="14" s="1"/>
  <c r="C471" i="14"/>
  <c r="N471" i="14" s="1"/>
  <c r="C475" i="14"/>
  <c r="N475" i="14" s="1"/>
  <c r="C479" i="14"/>
  <c r="N479" i="14" s="1"/>
  <c r="C483" i="14"/>
  <c r="N483" i="14" s="1"/>
  <c r="C486" i="14"/>
  <c r="N486" i="14" s="1"/>
  <c r="C490" i="14"/>
  <c r="N490" i="14" s="1"/>
  <c r="C494" i="14"/>
  <c r="N494" i="14" s="1"/>
  <c r="C498" i="14"/>
  <c r="N498" i="14" s="1"/>
  <c r="C501" i="14"/>
  <c r="N501" i="14" s="1"/>
  <c r="C505" i="14"/>
  <c r="N505" i="14" s="1"/>
  <c r="C508" i="14"/>
  <c r="N508" i="14" s="1"/>
  <c r="C512" i="14"/>
  <c r="N512" i="14" s="1"/>
  <c r="C516" i="14"/>
  <c r="N516" i="14" s="1"/>
  <c r="C520" i="14"/>
  <c r="N520" i="14" s="1"/>
  <c r="C524" i="14"/>
  <c r="N524" i="14" s="1"/>
  <c r="C528" i="14"/>
  <c r="N528" i="14" s="1"/>
  <c r="C532" i="14"/>
  <c r="N532" i="14" s="1"/>
  <c r="C536" i="14"/>
  <c r="N536" i="14" s="1"/>
  <c r="C540" i="14"/>
  <c r="N540" i="14" s="1"/>
  <c r="C543" i="14"/>
  <c r="N543" i="14" s="1"/>
  <c r="C547" i="14"/>
  <c r="N547" i="14" s="1"/>
  <c r="C551" i="14"/>
  <c r="N551" i="14" s="1"/>
  <c r="C554" i="14"/>
  <c r="N554" i="14" s="1"/>
  <c r="C558" i="14"/>
  <c r="N558" i="14" s="1"/>
  <c r="C562" i="14"/>
  <c r="N562" i="14" s="1"/>
  <c r="C566" i="14"/>
  <c r="N566" i="14" s="1"/>
  <c r="C570" i="14"/>
  <c r="N570" i="14" s="1"/>
  <c r="C574" i="14"/>
  <c r="N574" i="14" s="1"/>
  <c r="C578" i="14"/>
  <c r="N578" i="14" s="1"/>
  <c r="C582" i="14"/>
  <c r="N582" i="14" s="1"/>
  <c r="C586" i="14"/>
  <c r="N586" i="14" s="1"/>
  <c r="C590" i="14"/>
  <c r="N590" i="14" s="1"/>
  <c r="C593" i="14"/>
  <c r="N593" i="14" s="1"/>
  <c r="C597" i="14"/>
  <c r="N597" i="14" s="1"/>
  <c r="C601" i="14"/>
  <c r="N601" i="14" s="1"/>
  <c r="C605" i="14"/>
  <c r="N605" i="14" s="1"/>
  <c r="C609" i="14"/>
  <c r="N609" i="14" s="1"/>
  <c r="C613" i="14"/>
  <c r="N613" i="14" s="1"/>
  <c r="C617" i="14"/>
  <c r="N617" i="14" s="1"/>
  <c r="C621" i="14"/>
  <c r="N621" i="14" s="1"/>
  <c r="C624" i="14"/>
  <c r="N624" i="14" s="1"/>
  <c r="C628" i="14"/>
  <c r="N628" i="14" s="1"/>
  <c r="C632" i="14"/>
  <c r="N632" i="14" s="1"/>
  <c r="C636" i="14"/>
  <c r="N636" i="14" s="1"/>
  <c r="C640" i="14"/>
  <c r="N640" i="14" s="1"/>
  <c r="C644" i="14"/>
  <c r="N644" i="14" s="1"/>
  <c r="C648" i="14"/>
  <c r="N648" i="14" s="1"/>
  <c r="C651" i="14"/>
  <c r="N651" i="14" s="1"/>
  <c r="C655" i="14"/>
  <c r="N655" i="14" s="1"/>
  <c r="C659" i="14"/>
  <c r="N659" i="14" s="1"/>
  <c r="C663" i="14"/>
  <c r="N663" i="14" s="1"/>
  <c r="C667" i="14"/>
  <c r="N667" i="14" s="1"/>
  <c r="C671" i="14"/>
  <c r="N671" i="14" s="1"/>
  <c r="C675" i="14"/>
  <c r="N675" i="14" s="1"/>
  <c r="C679" i="14"/>
  <c r="N679" i="14" s="1"/>
  <c r="C683" i="14"/>
  <c r="N683" i="14" s="1"/>
  <c r="C687" i="14"/>
  <c r="N687" i="14" s="1"/>
  <c r="C690" i="14"/>
  <c r="N690" i="14" s="1"/>
  <c r="C694" i="14"/>
  <c r="N694" i="14" s="1"/>
  <c r="C698" i="14"/>
  <c r="N698" i="14" s="1"/>
  <c r="C702" i="14"/>
  <c r="N702" i="14" s="1"/>
  <c r="C706" i="14"/>
  <c r="N706" i="14" s="1"/>
  <c r="C710" i="14"/>
  <c r="N710" i="14" s="1"/>
  <c r="C714" i="14"/>
  <c r="N714" i="14" s="1"/>
  <c r="C718" i="14"/>
  <c r="N718" i="14" s="1"/>
  <c r="C721" i="14"/>
  <c r="N721" i="14" s="1"/>
  <c r="C725" i="14"/>
  <c r="N725" i="14" s="1"/>
  <c r="C729" i="14"/>
  <c r="N729" i="14" s="1"/>
  <c r="C733" i="14"/>
  <c r="N733" i="14" s="1"/>
  <c r="C737" i="14"/>
  <c r="N737" i="14" s="1"/>
  <c r="C741" i="14"/>
  <c r="N741" i="14" s="1"/>
  <c r="C745" i="14"/>
  <c r="N745" i="14" s="1"/>
  <c r="C748" i="14"/>
  <c r="N748" i="14" s="1"/>
  <c r="C752" i="14"/>
  <c r="N752" i="14" s="1"/>
  <c r="C756" i="14"/>
  <c r="N756" i="14" s="1"/>
  <c r="C759" i="14"/>
  <c r="N759" i="14" s="1"/>
  <c r="C763" i="14"/>
  <c r="N763" i="14" s="1"/>
  <c r="C767" i="14"/>
  <c r="N767" i="14" s="1"/>
  <c r="C771" i="14"/>
  <c r="N771" i="14" s="1"/>
  <c r="C775" i="14"/>
  <c r="N775" i="14" s="1"/>
  <c r="C779" i="14"/>
  <c r="N779" i="14" s="1"/>
  <c r="C783" i="14"/>
  <c r="N783" i="14" s="1"/>
  <c r="C787" i="14"/>
  <c r="N787" i="14" s="1"/>
  <c r="C791" i="14"/>
  <c r="N791" i="14" s="1"/>
  <c r="C795" i="14"/>
  <c r="N795" i="14" s="1"/>
  <c r="C799" i="14"/>
  <c r="N799" i="14" s="1"/>
  <c r="C803" i="14"/>
  <c r="N803" i="14" s="1"/>
  <c r="C807" i="14"/>
  <c r="N807" i="14" s="1"/>
  <c r="C811" i="14"/>
  <c r="N811" i="14" s="1"/>
  <c r="C815" i="14"/>
  <c r="N815" i="14" s="1"/>
  <c r="C822" i="14"/>
  <c r="N822" i="14" s="1"/>
  <c r="C826" i="14"/>
  <c r="N826" i="14" s="1"/>
  <c r="C830" i="14"/>
  <c r="N830" i="14" s="1"/>
  <c r="C834" i="14"/>
  <c r="N834" i="14" s="1"/>
  <c r="C838" i="14"/>
  <c r="N838" i="14" s="1"/>
  <c r="C842" i="14"/>
  <c r="N842" i="14" s="1"/>
  <c r="C846" i="14"/>
  <c r="N846" i="14" s="1"/>
  <c r="C850" i="14"/>
  <c r="N850" i="14" s="1"/>
  <c r="C854" i="14"/>
  <c r="N854" i="14" s="1"/>
  <c r="C857" i="14"/>
  <c r="N857" i="14" s="1"/>
  <c r="C861" i="14"/>
  <c r="N861" i="14" s="1"/>
  <c r="C865" i="14"/>
  <c r="N865" i="14" s="1"/>
  <c r="C869" i="14"/>
  <c r="N869" i="14" s="1"/>
  <c r="C873" i="14"/>
  <c r="N873" i="14" s="1"/>
  <c r="C876" i="14"/>
  <c r="N876" i="14" s="1"/>
  <c r="C880" i="14"/>
  <c r="N880" i="14" s="1"/>
  <c r="C884" i="14"/>
  <c r="N884" i="14" s="1"/>
  <c r="C888" i="14"/>
  <c r="N888" i="14" s="1"/>
  <c r="C892" i="14"/>
  <c r="N892" i="14" s="1"/>
  <c r="C896" i="14"/>
  <c r="N896" i="14" s="1"/>
  <c r="C900" i="14"/>
  <c r="N900" i="14" s="1"/>
  <c r="C904" i="14"/>
  <c r="N904" i="14" s="1"/>
  <c r="C908" i="14"/>
  <c r="N908" i="14" s="1"/>
  <c r="C912" i="14"/>
  <c r="N912" i="14" s="1"/>
  <c r="C916" i="14"/>
  <c r="N916" i="14" s="1"/>
  <c r="C920" i="14"/>
  <c r="N920" i="14" s="1"/>
  <c r="C923" i="14"/>
  <c r="N923" i="14" s="1"/>
  <c r="C927" i="14"/>
  <c r="N927" i="14" s="1"/>
  <c r="C931" i="14"/>
  <c r="N931" i="14" s="1"/>
  <c r="C935" i="14"/>
  <c r="N935" i="14" s="1"/>
  <c r="C939" i="14"/>
  <c r="N939" i="14" s="1"/>
  <c r="C943" i="14"/>
  <c r="N943" i="14" s="1"/>
  <c r="C947" i="14"/>
  <c r="N947" i="14" s="1"/>
  <c r="C951" i="14"/>
  <c r="N951" i="14" s="1"/>
  <c r="C955" i="14"/>
  <c r="N955" i="14" s="1"/>
  <c r="C959" i="14"/>
  <c r="N959" i="14" s="1"/>
  <c r="C963" i="14"/>
  <c r="N963" i="14" s="1"/>
  <c r="C967" i="14"/>
  <c r="N967" i="14" s="1"/>
  <c r="C970" i="14"/>
  <c r="N970" i="14" s="1"/>
  <c r="C974" i="14"/>
  <c r="N974" i="14" s="1"/>
  <c r="C978" i="14"/>
  <c r="N978" i="14" s="1"/>
  <c r="C982" i="14"/>
  <c r="N982" i="14" s="1"/>
  <c r="C986" i="14"/>
  <c r="N986" i="14" s="1"/>
  <c r="C993" i="14"/>
  <c r="N993" i="14" s="1"/>
  <c r="C997" i="14"/>
  <c r="N997" i="14" s="1"/>
  <c r="C1001" i="14"/>
  <c r="N1001" i="14" s="1"/>
  <c r="C1005" i="14"/>
  <c r="N1005" i="14" s="1"/>
  <c r="C1009" i="14"/>
  <c r="N1009" i="14" s="1"/>
  <c r="C1012" i="14"/>
  <c r="N1012" i="14" s="1"/>
  <c r="C1015" i="14"/>
  <c r="N1015" i="14" s="1"/>
  <c r="C1019" i="14"/>
  <c r="N1019" i="14" s="1"/>
  <c r="C1023" i="14"/>
  <c r="N1023" i="14" s="1"/>
  <c r="C1027" i="14"/>
  <c r="N1027" i="14" s="1"/>
  <c r="C1031" i="14"/>
  <c r="N1031" i="14" s="1"/>
  <c r="C1035" i="14"/>
  <c r="N1035" i="14" s="1"/>
  <c r="C1039" i="14"/>
  <c r="N1039" i="14" s="1"/>
  <c r="C1043" i="14"/>
  <c r="N1043" i="14" s="1"/>
  <c r="C1047" i="14"/>
  <c r="N1047" i="14" s="1"/>
  <c r="C1051" i="14"/>
  <c r="N1051" i="14" s="1"/>
  <c r="C1055" i="14"/>
  <c r="N1055" i="14" s="1"/>
  <c r="C1059" i="14"/>
  <c r="N1059" i="14" s="1"/>
  <c r="C1063" i="14"/>
  <c r="N1063" i="14" s="1"/>
  <c r="C1067" i="14"/>
  <c r="N1067" i="14" s="1"/>
  <c r="C1071" i="14"/>
  <c r="N1071" i="14" s="1"/>
  <c r="C1075" i="14"/>
  <c r="N1075" i="14" s="1"/>
  <c r="C1079" i="14"/>
  <c r="N1079" i="14" s="1"/>
  <c r="C1083" i="14"/>
  <c r="N1083" i="14" s="1"/>
  <c r="C1087" i="14"/>
  <c r="N1087" i="14" s="1"/>
  <c r="C1091" i="14"/>
  <c r="N1091" i="14" s="1"/>
  <c r="C1095" i="14"/>
  <c r="N1095" i="14" s="1"/>
  <c r="C1099" i="14"/>
  <c r="N1099" i="14" s="1"/>
  <c r="C1103" i="14"/>
  <c r="N1103" i="14" s="1"/>
  <c r="C1106" i="14"/>
  <c r="N1106" i="14" s="1"/>
  <c r="B58" i="17"/>
  <c r="B49" i="17"/>
  <c r="B15" i="17"/>
  <c r="B112" i="17"/>
  <c r="B88" i="17"/>
  <c r="B92" i="17"/>
  <c r="D13" i="17"/>
  <c r="C13" i="17" s="1"/>
  <c r="D37" i="17"/>
  <c r="D71" i="17"/>
  <c r="C71" i="17" s="1"/>
  <c r="D55" i="17"/>
  <c r="C55" i="17" s="1"/>
  <c r="B75" i="17"/>
  <c r="D27" i="17"/>
  <c r="B105" i="17"/>
  <c r="B57" i="17"/>
  <c r="B78" i="17"/>
  <c r="D93" i="17"/>
  <c r="D16" i="17"/>
  <c r="B11" i="17"/>
  <c r="AH141" i="17"/>
  <c r="AL141" i="17"/>
  <c r="AH143" i="17"/>
  <c r="T133" i="17"/>
  <c r="O133" i="17"/>
  <c r="O144" i="17"/>
  <c r="T144" i="17"/>
  <c r="O129" i="17"/>
  <c r="T145" i="17"/>
  <c r="B61" i="17"/>
  <c r="D54" i="17"/>
  <c r="C54" i="17" s="1"/>
  <c r="D89" i="17"/>
  <c r="B81" i="17"/>
  <c r="D86" i="17"/>
  <c r="C99" i="17" s="1"/>
  <c r="D77" i="17"/>
  <c r="C77" i="17" s="1"/>
  <c r="D118" i="17"/>
  <c r="D122" i="17"/>
  <c r="D64" i="17"/>
  <c r="D30" i="17"/>
  <c r="C30" i="17" s="1"/>
  <c r="B60" i="17"/>
  <c r="D66" i="17"/>
  <c r="C66" i="17" s="1"/>
  <c r="B68" i="17"/>
  <c r="D24" i="17"/>
  <c r="C24" i="17" s="1"/>
  <c r="B24" i="17"/>
  <c r="D14" i="17"/>
  <c r="C14" i="17" s="1"/>
  <c r="B14" i="17"/>
  <c r="B116" i="17"/>
  <c r="B35" i="17"/>
  <c r="D35" i="17"/>
  <c r="D101" i="17"/>
  <c r="D84" i="17"/>
  <c r="B84" i="17"/>
  <c r="B82" i="17"/>
  <c r="D82" i="17"/>
  <c r="D98" i="17"/>
  <c r="B98" i="17"/>
  <c r="B102" i="17"/>
  <c r="D102" i="17"/>
  <c r="D100" i="17"/>
  <c r="B100" i="17"/>
  <c r="B23" i="17"/>
  <c r="B25" i="17"/>
  <c r="B26" i="17"/>
  <c r="D108" i="17"/>
  <c r="D9" i="17"/>
  <c r="C9" i="17" s="1"/>
  <c r="D124" i="17"/>
  <c r="B87" i="17"/>
  <c r="B99" i="17"/>
  <c r="D8" i="17"/>
  <c r="B90" i="17"/>
  <c r="D69" i="17"/>
  <c r="C69" i="17" s="1"/>
  <c r="B114" i="17"/>
  <c r="B110" i="17"/>
  <c r="B79" i="17"/>
  <c r="B36" i="17"/>
  <c r="B113" i="17"/>
  <c r="D29" i="17"/>
  <c r="C29" i="17" s="1"/>
  <c r="D28" i="17"/>
  <c r="C28" i="17" s="1"/>
  <c r="B42" i="17"/>
  <c r="D17" i="17"/>
  <c r="B74" i="17"/>
  <c r="B22" i="17"/>
  <c r="B34" i="17"/>
  <c r="B39" i="17"/>
  <c r="D53" i="17"/>
  <c r="C53" i="17" s="1"/>
  <c r="B70" i="17"/>
  <c r="B97" i="17"/>
  <c r="D104" i="17"/>
  <c r="B106" i="17"/>
  <c r="D119" i="17"/>
  <c r="B20" i="17"/>
  <c r="D52" i="17"/>
  <c r="C52" i="17" s="1"/>
  <c r="B121" i="17"/>
  <c r="D43" i="17"/>
  <c r="C43" i="17" s="1"/>
  <c r="B111" i="17"/>
  <c r="B38" i="17"/>
  <c r="B41" i="17"/>
  <c r="B103" i="17"/>
  <c r="D96" i="17"/>
  <c r="D46" i="17"/>
  <c r="C46" i="17" s="1"/>
  <c r="D7" i="17"/>
  <c r="D95" i="17"/>
  <c r="D117" i="17"/>
  <c r="B109" i="17"/>
  <c r="B47" i="17"/>
  <c r="B91" i="17"/>
  <c r="B107" i="17"/>
  <c r="B6" i="17"/>
  <c r="B51" i="17"/>
  <c r="B18" i="17"/>
  <c r="B56" i="17"/>
  <c r="D120" i="17"/>
  <c r="B123" i="17"/>
  <c r="D19" i="17"/>
  <c r="D21" i="17"/>
  <c r="C21" i="17" s="1"/>
  <c r="D31" i="17"/>
  <c r="C31" i="17" s="1"/>
  <c r="B33" i="17"/>
  <c r="B50" i="17"/>
  <c r="D63" i="17"/>
  <c r="D73" i="17"/>
  <c r="C73" i="17" s="1"/>
  <c r="B45" i="17"/>
  <c r="B72" i="17"/>
  <c r="B32" i="17"/>
  <c r="B67" i="17"/>
  <c r="B62" i="17"/>
  <c r="D80" i="17"/>
  <c r="B10" i="17"/>
  <c r="D94" i="17"/>
  <c r="C94" i="17" s="1"/>
  <c r="B48" i="17"/>
  <c r="D83" i="17"/>
  <c r="B115" i="17"/>
  <c r="D85" i="17"/>
  <c r="D40" i="17"/>
  <c r="D65" i="17"/>
  <c r="C65" i="17" s="1"/>
  <c r="B44" i="17"/>
  <c r="D12" i="17"/>
  <c r="C12" i="17" s="1"/>
  <c r="B12" i="17"/>
  <c r="D59" i="17"/>
  <c r="C59" i="17" s="1"/>
  <c r="B59" i="17"/>
  <c r="D76" i="17"/>
  <c r="C76" i="17" s="1"/>
  <c r="C104" i="17" l="1"/>
  <c r="C89" i="17"/>
  <c r="C110" i="17"/>
  <c r="C100" i="17"/>
  <c r="C98" i="17"/>
  <c r="C111" i="17"/>
  <c r="C88" i="17"/>
  <c r="C106" i="17"/>
  <c r="C121" i="17"/>
  <c r="C118" i="17"/>
  <c r="C92" i="17"/>
  <c r="C97" i="17"/>
  <c r="C96" i="17"/>
  <c r="C119" i="17"/>
  <c r="C124" i="17"/>
  <c r="C102" i="17"/>
  <c r="C101" i="17"/>
  <c r="C86" i="17"/>
  <c r="C93" i="17"/>
  <c r="C107" i="17"/>
  <c r="C112" i="17"/>
  <c r="C91" i="17"/>
  <c r="C113" i="17"/>
  <c r="C90" i="17"/>
  <c r="C120" i="17"/>
  <c r="C108" i="17"/>
  <c r="C115" i="17"/>
  <c r="C105" i="17"/>
  <c r="C117" i="17"/>
  <c r="C95" i="17"/>
  <c r="C122" i="17"/>
  <c r="C123" i="17"/>
  <c r="C103" i="17"/>
  <c r="C114" i="17"/>
  <c r="C87" i="17"/>
  <c r="C109" i="17"/>
  <c r="C116" i="17"/>
  <c r="D5" i="17"/>
  <c r="C19" i="17" s="1"/>
  <c r="C11" i="17"/>
  <c r="A85" i="16"/>
  <c r="B11" i="18"/>
  <c r="T128" i="17"/>
  <c r="A54" i="17"/>
  <c r="A78" i="17"/>
  <c r="A83" i="17"/>
  <c r="A124" i="17"/>
  <c r="A96" i="17"/>
  <c r="A52" i="17"/>
  <c r="A93" i="17"/>
  <c r="A73" i="17"/>
  <c r="A47" i="17"/>
  <c r="A74" i="17"/>
  <c r="A110" i="17"/>
  <c r="A82" i="17"/>
  <c r="A115" i="17"/>
  <c r="A30" i="17"/>
  <c r="A109" i="17"/>
  <c r="A113" i="17"/>
  <c r="A114" i="17"/>
  <c r="A99" i="17"/>
  <c r="A100" i="17"/>
  <c r="A98" i="17"/>
  <c r="A84" i="17"/>
  <c r="A92" i="17"/>
  <c r="A49" i="17"/>
  <c r="A71" i="17"/>
  <c r="A120" i="17"/>
  <c r="A80" i="17"/>
  <c r="A66" i="17"/>
  <c r="A89" i="17"/>
  <c r="A69" i="17"/>
  <c r="A122" i="17"/>
  <c r="A67" i="17"/>
  <c r="A51" i="17"/>
  <c r="A121" i="17"/>
  <c r="A106" i="17"/>
  <c r="A102" i="17"/>
  <c r="A81" i="17"/>
  <c r="A75" i="17"/>
  <c r="A59" i="17"/>
  <c r="A72" i="17"/>
  <c r="A107" i="17"/>
  <c r="A111" i="17"/>
  <c r="A97" i="17"/>
  <c r="A87" i="17"/>
  <c r="A116" i="17"/>
  <c r="A105" i="17"/>
  <c r="A88" i="17"/>
  <c r="A58" i="17"/>
  <c r="A119" i="17"/>
  <c r="A63" i="17"/>
  <c r="A108" i="17"/>
  <c r="A76" i="17"/>
  <c r="A117" i="17"/>
  <c r="A85" i="17"/>
  <c r="A65" i="17"/>
  <c r="A118" i="17"/>
  <c r="A123" i="17"/>
  <c r="A48" i="17"/>
  <c r="A62" i="17"/>
  <c r="A50" i="17"/>
  <c r="A91" i="17"/>
  <c r="A103" i="17"/>
  <c r="A70" i="17"/>
  <c r="A79" i="17"/>
  <c r="A90" i="17"/>
  <c r="A68" i="17"/>
  <c r="A112" i="17"/>
  <c r="A95" i="17"/>
  <c r="A55" i="17"/>
  <c r="A104" i="17"/>
  <c r="A64" i="17"/>
  <c r="A101" i="17"/>
  <c r="A77" i="17"/>
  <c r="A86" i="17"/>
  <c r="A94" i="17"/>
  <c r="A14" i="17"/>
  <c r="A46" i="17"/>
  <c r="A12" i="17"/>
  <c r="A33" i="17"/>
  <c r="A41" i="17"/>
  <c r="A15" i="17"/>
  <c r="A40" i="17"/>
  <c r="A29" i="17"/>
  <c r="A31" i="17"/>
  <c r="A37" i="17"/>
  <c r="A32" i="17"/>
  <c r="A6" i="17"/>
  <c r="A38" i="17"/>
  <c r="A39" i="17"/>
  <c r="A35" i="17"/>
  <c r="A60" i="17"/>
  <c r="A11" i="17"/>
  <c r="A57" i="17"/>
  <c r="A7" i="17"/>
  <c r="A5" i="17"/>
  <c r="A28" i="17"/>
  <c r="A13" i="17"/>
  <c r="A45" i="17"/>
  <c r="A61" i="17"/>
  <c r="A43" i="17"/>
  <c r="A10" i="17"/>
  <c r="A44" i="17"/>
  <c r="A56" i="17"/>
  <c r="A20" i="17"/>
  <c r="A34" i="17"/>
  <c r="A42" i="17"/>
  <c r="A36" i="17"/>
  <c r="A53" i="17"/>
  <c r="A9" i="17"/>
  <c r="A8" i="17"/>
  <c r="A27" i="17"/>
  <c r="C5" i="17"/>
  <c r="A21" i="17"/>
  <c r="A18" i="17"/>
  <c r="A22" i="17"/>
  <c r="A25" i="17"/>
  <c r="C27" i="17"/>
  <c r="C10" i="17"/>
  <c r="A17" i="17"/>
  <c r="A26" i="17"/>
  <c r="C7" i="17"/>
  <c r="A23" i="17"/>
  <c r="A16" i="17"/>
  <c r="A19" i="17"/>
  <c r="A24" i="17"/>
  <c r="C6" i="17"/>
  <c r="C15" i="17"/>
  <c r="C8" i="17" l="1"/>
  <c r="C84" i="17"/>
  <c r="C40" i="17"/>
  <c r="C82" i="17"/>
  <c r="C63" i="17"/>
  <c r="C80" i="17"/>
  <c r="C38" i="17"/>
  <c r="C36" i="17"/>
  <c r="C49" i="17"/>
  <c r="C79" i="17"/>
  <c r="C48" i="17"/>
  <c r="C62" i="17"/>
  <c r="C60" i="17"/>
  <c r="C61" i="17"/>
  <c r="C78" i="17"/>
  <c r="C18" i="17"/>
  <c r="C81" i="17"/>
  <c r="C17" i="17"/>
  <c r="C37" i="17"/>
  <c r="C83" i="17"/>
  <c r="C16" i="17"/>
  <c r="C35" i="17"/>
  <c r="C64" i="17"/>
  <c r="C85" i="17"/>
  <c r="M95" i="11"/>
  <c r="L95" i="11"/>
  <c r="B95" i="11"/>
  <c r="J94" i="11"/>
  <c r="L93" i="11"/>
  <c r="B93" i="11"/>
  <c r="J92" i="11"/>
  <c r="L91" i="11"/>
  <c r="T91" i="11" s="1"/>
  <c r="B91" i="11"/>
  <c r="J90" i="11"/>
  <c r="L89" i="11"/>
  <c r="B89" i="11"/>
  <c r="J88" i="11"/>
  <c r="L87" i="11"/>
  <c r="B87" i="11"/>
  <c r="J86" i="11"/>
  <c r="L85" i="11"/>
  <c r="B85" i="11"/>
  <c r="J84" i="11"/>
  <c r="L83" i="11"/>
  <c r="T83" i="11" s="1"/>
  <c r="B83" i="11"/>
  <c r="J82" i="11"/>
  <c r="L81" i="11"/>
  <c r="B81" i="11"/>
  <c r="J80" i="11"/>
  <c r="L79" i="11"/>
  <c r="B79" i="11"/>
  <c r="J78" i="11"/>
  <c r="L77" i="11"/>
  <c r="B77" i="11"/>
  <c r="J76" i="11"/>
  <c r="L75" i="11"/>
  <c r="T75" i="11" s="1"/>
  <c r="B75" i="11"/>
  <c r="J74" i="11"/>
  <c r="L73" i="11"/>
  <c r="K95" i="11"/>
  <c r="M94" i="11"/>
  <c r="I94" i="11"/>
  <c r="K93" i="11"/>
  <c r="M92" i="11"/>
  <c r="I92" i="11"/>
  <c r="K91" i="11"/>
  <c r="M90" i="11"/>
  <c r="I90" i="11"/>
  <c r="K89" i="11"/>
  <c r="M88" i="11"/>
  <c r="I88" i="11"/>
  <c r="K87" i="11"/>
  <c r="M86" i="11"/>
  <c r="I86" i="11"/>
  <c r="K85" i="11"/>
  <c r="M84" i="11"/>
  <c r="I84" i="11"/>
  <c r="K83" i="11"/>
  <c r="M82" i="11"/>
  <c r="I82" i="11"/>
  <c r="K81" i="11"/>
  <c r="M80" i="11"/>
  <c r="I80" i="11"/>
  <c r="K79" i="11"/>
  <c r="M78" i="11"/>
  <c r="I78" i="11"/>
  <c r="K77" i="11"/>
  <c r="M76" i="11"/>
  <c r="I76" i="11"/>
  <c r="K75" i="11"/>
  <c r="M74" i="11"/>
  <c r="I74" i="11"/>
  <c r="K73" i="11"/>
  <c r="M72" i="11"/>
  <c r="I72" i="11"/>
  <c r="K71" i="11"/>
  <c r="M70" i="11"/>
  <c r="I70" i="11"/>
  <c r="K69" i="11"/>
  <c r="M68" i="11"/>
  <c r="I68" i="11"/>
  <c r="J95" i="11"/>
  <c r="L94" i="11"/>
  <c r="B94" i="11"/>
  <c r="J93" i="11"/>
  <c r="L92" i="11"/>
  <c r="B92" i="11"/>
  <c r="J91" i="11"/>
  <c r="L90" i="11"/>
  <c r="T90" i="11" s="1"/>
  <c r="B90" i="11"/>
  <c r="J89" i="11"/>
  <c r="L88" i="11"/>
  <c r="T88" i="11" s="1"/>
  <c r="B88" i="11"/>
  <c r="J87" i="11"/>
  <c r="L86" i="11"/>
  <c r="B86" i="11"/>
  <c r="J85" i="11"/>
  <c r="L84" i="11"/>
  <c r="B84" i="11"/>
  <c r="J83" i="11"/>
  <c r="L82" i="11"/>
  <c r="T82" i="11" s="1"/>
  <c r="B82" i="11"/>
  <c r="J81" i="11"/>
  <c r="L80" i="11"/>
  <c r="T80" i="11" s="1"/>
  <c r="B80" i="11"/>
  <c r="J79" i="11"/>
  <c r="L78" i="11"/>
  <c r="B78" i="11"/>
  <c r="J77" i="11"/>
  <c r="L76" i="11"/>
  <c r="B76" i="11"/>
  <c r="J75" i="11"/>
  <c r="L74" i="11"/>
  <c r="T74" i="11" s="1"/>
  <c r="B74" i="11"/>
  <c r="J73" i="11"/>
  <c r="L72" i="11"/>
  <c r="T72" i="11" s="1"/>
  <c r="B72" i="11"/>
  <c r="J71" i="11"/>
  <c r="L70" i="11"/>
  <c r="B70" i="11"/>
  <c r="J69" i="11"/>
  <c r="L68" i="11"/>
  <c r="B68" i="11"/>
  <c r="J67" i="11"/>
  <c r="L66" i="11"/>
  <c r="T66" i="11" s="1"/>
  <c r="B66" i="11"/>
  <c r="J65" i="11"/>
  <c r="L64" i="11"/>
  <c r="T64" i="11" s="1"/>
  <c r="B64" i="11"/>
  <c r="J63" i="11"/>
  <c r="L62" i="11"/>
  <c r="B62" i="11"/>
  <c r="J61" i="11"/>
  <c r="L60" i="11"/>
  <c r="B60" i="11"/>
  <c r="J59" i="11"/>
  <c r="L58" i="11"/>
  <c r="T58" i="11" s="1"/>
  <c r="B58" i="11"/>
  <c r="J57" i="11"/>
  <c r="L56" i="11"/>
  <c r="T56" i="11" s="1"/>
  <c r="B56" i="11"/>
  <c r="J55" i="11"/>
  <c r="L54" i="11"/>
  <c r="B54" i="11"/>
  <c r="J53" i="11"/>
  <c r="L52" i="11"/>
  <c r="B52" i="11"/>
  <c r="J51" i="11"/>
  <c r="L50" i="11"/>
  <c r="T50" i="11" s="1"/>
  <c r="B50" i="11"/>
  <c r="J49" i="11"/>
  <c r="L48" i="11"/>
  <c r="T48" i="11" s="1"/>
  <c r="B48" i="11"/>
  <c r="J47" i="11"/>
  <c r="L46" i="11"/>
  <c r="B46" i="11"/>
  <c r="J45" i="11"/>
  <c r="L44" i="11"/>
  <c r="B44" i="11"/>
  <c r="J43" i="11"/>
  <c r="L42" i="11"/>
  <c r="T42" i="11" s="1"/>
  <c r="B42" i="11"/>
  <c r="J41" i="11"/>
  <c r="L40" i="11"/>
  <c r="T40" i="11" s="1"/>
  <c r="B40" i="11"/>
  <c r="J39" i="11"/>
  <c r="I95" i="11"/>
  <c r="K92" i="11"/>
  <c r="M89" i="11"/>
  <c r="I87" i="11"/>
  <c r="K84" i="11"/>
  <c r="M81" i="11"/>
  <c r="I79" i="11"/>
  <c r="K76" i="11"/>
  <c r="M73" i="11"/>
  <c r="J72" i="11"/>
  <c r="B71" i="11"/>
  <c r="L69" i="11"/>
  <c r="J68" i="11"/>
  <c r="I67" i="11"/>
  <c r="J66" i="11"/>
  <c r="K65" i="11"/>
  <c r="K64" i="11"/>
  <c r="L63" i="11"/>
  <c r="T63" i="11" s="1"/>
  <c r="M62" i="11"/>
  <c r="M61" i="11"/>
  <c r="B61" i="11"/>
  <c r="I60" i="11"/>
  <c r="I59" i="11"/>
  <c r="J58" i="11"/>
  <c r="K57" i="11"/>
  <c r="K56" i="11"/>
  <c r="L55" i="11"/>
  <c r="T55" i="11" s="1"/>
  <c r="M54" i="11"/>
  <c r="M53" i="11"/>
  <c r="B53" i="11"/>
  <c r="I52" i="11"/>
  <c r="I51" i="11"/>
  <c r="J50" i="11"/>
  <c r="K49" i="11"/>
  <c r="K48" i="11"/>
  <c r="L47" i="11"/>
  <c r="M46" i="11"/>
  <c r="M45" i="11"/>
  <c r="B45" i="11"/>
  <c r="I44" i="11"/>
  <c r="I43" i="11"/>
  <c r="J42" i="11"/>
  <c r="K41" i="11"/>
  <c r="K40" i="11"/>
  <c r="L39" i="11"/>
  <c r="M38" i="11"/>
  <c r="I38" i="11"/>
  <c r="K37" i="11"/>
  <c r="M36" i="11"/>
  <c r="I36" i="11"/>
  <c r="K30" i="11"/>
  <c r="M29" i="11"/>
  <c r="I29" i="11"/>
  <c r="K28" i="11"/>
  <c r="M27" i="11"/>
  <c r="U27" i="11" s="1"/>
  <c r="I27" i="11"/>
  <c r="K26" i="11"/>
  <c r="M25" i="11"/>
  <c r="U25" i="11" s="1"/>
  <c r="I25" i="11"/>
  <c r="K24" i="11"/>
  <c r="M23" i="11"/>
  <c r="I23" i="11"/>
  <c r="K22" i="11"/>
  <c r="M21" i="11"/>
  <c r="I21" i="11"/>
  <c r="K20" i="11"/>
  <c r="M19" i="11"/>
  <c r="U19" i="11" s="1"/>
  <c r="I19" i="11"/>
  <c r="K18" i="11"/>
  <c r="M17" i="11"/>
  <c r="U17" i="11" s="1"/>
  <c r="I17" i="11"/>
  <c r="K16" i="11"/>
  <c r="M15" i="11"/>
  <c r="I15" i="11"/>
  <c r="K14" i="11"/>
  <c r="M13" i="11"/>
  <c r="I13" i="11"/>
  <c r="K12" i="11"/>
  <c r="M11" i="11"/>
  <c r="I11" i="11"/>
  <c r="K94" i="11"/>
  <c r="M91" i="11"/>
  <c r="I89" i="11"/>
  <c r="K86" i="11"/>
  <c r="M83" i="11"/>
  <c r="I81" i="11"/>
  <c r="K78" i="11"/>
  <c r="M75" i="11"/>
  <c r="I73" i="11"/>
  <c r="M71" i="11"/>
  <c r="K70" i="11"/>
  <c r="I69" i="11"/>
  <c r="M67" i="11"/>
  <c r="B67" i="11"/>
  <c r="I66" i="11"/>
  <c r="I65" i="11"/>
  <c r="J64" i="11"/>
  <c r="K63" i="11"/>
  <c r="K62" i="11"/>
  <c r="L61" i="11"/>
  <c r="M60" i="11"/>
  <c r="M59" i="11"/>
  <c r="B59" i="11"/>
  <c r="I58" i="11"/>
  <c r="I57" i="11"/>
  <c r="J56" i="11"/>
  <c r="K55" i="11"/>
  <c r="K54" i="11"/>
  <c r="L53" i="11"/>
  <c r="M52" i="11"/>
  <c r="M51" i="11"/>
  <c r="B51" i="11"/>
  <c r="I50" i="11"/>
  <c r="I49" i="11"/>
  <c r="J48" i="11"/>
  <c r="K47" i="11"/>
  <c r="K46" i="11"/>
  <c r="L45" i="11"/>
  <c r="T45" i="11" s="1"/>
  <c r="M44" i="11"/>
  <c r="M43" i="11"/>
  <c r="B43" i="11"/>
  <c r="I42" i="11"/>
  <c r="I41" i="11"/>
  <c r="J40" i="11"/>
  <c r="K39" i="11"/>
  <c r="L38" i="11"/>
  <c r="T38" i="11" s="1"/>
  <c r="B38" i="11"/>
  <c r="J37" i="11"/>
  <c r="L36" i="11"/>
  <c r="B36" i="11"/>
  <c r="J30" i="11"/>
  <c r="L29" i="11"/>
  <c r="B29" i="11"/>
  <c r="J28" i="11"/>
  <c r="L27" i="11"/>
  <c r="T27" i="11" s="1"/>
  <c r="B27" i="11"/>
  <c r="J26" i="11"/>
  <c r="L25" i="11"/>
  <c r="T25" i="11" s="1"/>
  <c r="B25" i="11"/>
  <c r="J24" i="11"/>
  <c r="L23" i="11"/>
  <c r="B23" i="11"/>
  <c r="J22" i="11"/>
  <c r="L21" i="11"/>
  <c r="B21" i="11"/>
  <c r="J20" i="11"/>
  <c r="L19" i="11"/>
  <c r="T19" i="11" s="1"/>
  <c r="B19" i="11"/>
  <c r="J18" i="11"/>
  <c r="L17" i="11"/>
  <c r="T17" i="11" s="1"/>
  <c r="B17" i="11"/>
  <c r="J16" i="11"/>
  <c r="L15" i="11"/>
  <c r="B15" i="11"/>
  <c r="J14" i="11"/>
  <c r="L13" i="11"/>
  <c r="B13" i="11"/>
  <c r="J12" i="11"/>
  <c r="L11" i="11"/>
  <c r="T11" i="11" s="1"/>
  <c r="M93" i="11"/>
  <c r="I91" i="11"/>
  <c r="K88" i="11"/>
  <c r="M85" i="11"/>
  <c r="I83" i="11"/>
  <c r="K80" i="11"/>
  <c r="M77" i="11"/>
  <c r="I75" i="11"/>
  <c r="B73" i="11"/>
  <c r="L71" i="11"/>
  <c r="J70" i="11"/>
  <c r="B69" i="11"/>
  <c r="L67" i="11"/>
  <c r="M66" i="11"/>
  <c r="M65" i="11"/>
  <c r="B65" i="11"/>
  <c r="I64" i="11"/>
  <c r="I63" i="11"/>
  <c r="J62" i="11"/>
  <c r="K61" i="11"/>
  <c r="K60" i="11"/>
  <c r="L59" i="11"/>
  <c r="M58" i="11"/>
  <c r="M57" i="11"/>
  <c r="B57" i="11"/>
  <c r="I56" i="11"/>
  <c r="I55" i="11"/>
  <c r="J54" i="11"/>
  <c r="K53" i="11"/>
  <c r="K52" i="11"/>
  <c r="L51" i="11"/>
  <c r="T51" i="11" s="1"/>
  <c r="M50" i="11"/>
  <c r="M49" i="11"/>
  <c r="B49" i="11"/>
  <c r="I48" i="11"/>
  <c r="I47" i="11"/>
  <c r="J46" i="11"/>
  <c r="K45" i="11"/>
  <c r="K44" i="11"/>
  <c r="L43" i="11"/>
  <c r="T43" i="11" s="1"/>
  <c r="M42" i="11"/>
  <c r="M41" i="11"/>
  <c r="B41" i="11"/>
  <c r="I40" i="11"/>
  <c r="I39" i="11"/>
  <c r="K38" i="11"/>
  <c r="M37" i="11"/>
  <c r="I37" i="11"/>
  <c r="K36" i="11"/>
  <c r="M30" i="11"/>
  <c r="U30" i="11" s="1"/>
  <c r="I30" i="11"/>
  <c r="K29" i="11"/>
  <c r="M28" i="11"/>
  <c r="U28" i="11" s="1"/>
  <c r="I28" i="11"/>
  <c r="K27" i="11"/>
  <c r="M26" i="11"/>
  <c r="U26" i="11" s="1"/>
  <c r="I26" i="11"/>
  <c r="K25" i="11"/>
  <c r="M24" i="11"/>
  <c r="U24" i="11" s="1"/>
  <c r="I24" i="11"/>
  <c r="K23" i="11"/>
  <c r="M22" i="11"/>
  <c r="U22" i="11" s="1"/>
  <c r="I22" i="11"/>
  <c r="K21" i="11"/>
  <c r="M20" i="11"/>
  <c r="U20" i="11" s="1"/>
  <c r="I20" i="11"/>
  <c r="K19" i="11"/>
  <c r="M18" i="11"/>
  <c r="U18" i="11" s="1"/>
  <c r="I18" i="11"/>
  <c r="K17" i="11"/>
  <c r="M16" i="11"/>
  <c r="U16" i="11" s="1"/>
  <c r="I16" i="11"/>
  <c r="K15" i="11"/>
  <c r="M14" i="11"/>
  <c r="U14" i="11" s="1"/>
  <c r="I14" i="11"/>
  <c r="K13" i="11"/>
  <c r="M12" i="11"/>
  <c r="U12" i="11" s="1"/>
  <c r="I12" i="11"/>
  <c r="K11" i="11"/>
  <c r="B11" i="11"/>
  <c r="I93" i="11"/>
  <c r="K82" i="11"/>
  <c r="K72" i="11"/>
  <c r="K67" i="11"/>
  <c r="M63" i="11"/>
  <c r="J60" i="11"/>
  <c r="M56" i="11"/>
  <c r="I53" i="11"/>
  <c r="L49" i="11"/>
  <c r="T49" i="11" s="1"/>
  <c r="I46" i="11"/>
  <c r="K42" i="11"/>
  <c r="B39" i="11"/>
  <c r="J36" i="11"/>
  <c r="L28" i="11"/>
  <c r="T28" i="11" s="1"/>
  <c r="B26" i="11"/>
  <c r="J23" i="11"/>
  <c r="L20" i="11"/>
  <c r="T20" i="11" s="1"/>
  <c r="B18" i="11"/>
  <c r="J15" i="11"/>
  <c r="L12" i="11"/>
  <c r="T12" i="11" s="1"/>
  <c r="K90" i="11"/>
  <c r="M79" i="11"/>
  <c r="I71" i="11"/>
  <c r="K66" i="11"/>
  <c r="B63" i="11"/>
  <c r="K59" i="11"/>
  <c r="M55" i="11"/>
  <c r="J52" i="11"/>
  <c r="M48" i="11"/>
  <c r="I45" i="11"/>
  <c r="L41" i="11"/>
  <c r="T41" i="11" s="1"/>
  <c r="J38" i="11"/>
  <c r="L30" i="11"/>
  <c r="T30" i="11" s="1"/>
  <c r="B28" i="11"/>
  <c r="J25" i="11"/>
  <c r="L22" i="11"/>
  <c r="B20" i="11"/>
  <c r="J17" i="11"/>
  <c r="L14" i="11"/>
  <c r="T14" i="11" s="1"/>
  <c r="B12" i="11"/>
  <c r="M87" i="11"/>
  <c r="I77" i="11"/>
  <c r="M69" i="11"/>
  <c r="L65" i="11"/>
  <c r="T65" i="11" s="1"/>
  <c r="I62" i="11"/>
  <c r="K58" i="11"/>
  <c r="B55" i="11"/>
  <c r="K51" i="11"/>
  <c r="M47" i="11"/>
  <c r="J44" i="11"/>
  <c r="M40" i="11"/>
  <c r="L37" i="11"/>
  <c r="T37" i="11" s="1"/>
  <c r="B30" i="11"/>
  <c r="J27" i="11"/>
  <c r="L24" i="11"/>
  <c r="T24" i="11" s="1"/>
  <c r="B22" i="11"/>
  <c r="J19" i="11"/>
  <c r="L16" i="11"/>
  <c r="T16" i="11" s="1"/>
  <c r="B14" i="11"/>
  <c r="J11" i="11"/>
  <c r="I85" i="11"/>
  <c r="I61" i="11"/>
  <c r="B47" i="11"/>
  <c r="J29" i="11"/>
  <c r="L18" i="11"/>
  <c r="T18" i="11" s="1"/>
  <c r="K74" i="11"/>
  <c r="L57" i="11"/>
  <c r="T57" i="11" s="1"/>
  <c r="K43" i="11"/>
  <c r="L26" i="11"/>
  <c r="T26" i="11" s="1"/>
  <c r="B16" i="11"/>
  <c r="K68" i="11"/>
  <c r="I54" i="11"/>
  <c r="M39" i="11"/>
  <c r="B24" i="11"/>
  <c r="J13" i="11"/>
  <c r="M64" i="11"/>
  <c r="K50" i="11"/>
  <c r="B37" i="11"/>
  <c r="J21" i="11"/>
  <c r="L65" i="16"/>
  <c r="M29" i="16"/>
  <c r="U29" i="16" s="1"/>
  <c r="J12" i="16"/>
  <c r="M43" i="16"/>
  <c r="K11" i="16"/>
  <c r="B14" i="16"/>
  <c r="A86" i="16"/>
  <c r="T94" i="11"/>
  <c r="T92" i="11"/>
  <c r="T86" i="11"/>
  <c r="T78" i="11"/>
  <c r="T76" i="11"/>
  <c r="T70" i="11"/>
  <c r="T68" i="11"/>
  <c r="T62" i="11"/>
  <c r="T60" i="11"/>
  <c r="T54" i="11"/>
  <c r="T52" i="11"/>
  <c r="T46" i="11"/>
  <c r="T44" i="11"/>
  <c r="T29" i="11"/>
  <c r="T23" i="11"/>
  <c r="T21" i="11"/>
  <c r="T15" i="11"/>
  <c r="T13" i="11"/>
  <c r="T93" i="11"/>
  <c r="T89" i="11"/>
  <c r="T87" i="11"/>
  <c r="T85" i="11"/>
  <c r="T81" i="11"/>
  <c r="T79" i="11"/>
  <c r="T77" i="11"/>
  <c r="T73" i="11"/>
  <c r="T71" i="11"/>
  <c r="T69" i="11"/>
  <c r="T67" i="11"/>
  <c r="T61" i="11"/>
  <c r="T59" i="11"/>
  <c r="T53" i="11"/>
  <c r="T47" i="11"/>
  <c r="T39" i="11"/>
  <c r="T22" i="11"/>
  <c r="U11" i="11"/>
  <c r="U13" i="11"/>
  <c r="U29" i="11"/>
  <c r="U23" i="11"/>
  <c r="U15" i="11"/>
  <c r="U21" i="11"/>
  <c r="T84" i="11"/>
  <c r="T95" i="11"/>
  <c r="L15" i="16" l="1"/>
  <c r="T15" i="16" s="1"/>
  <c r="L24" i="16"/>
  <c r="T24" i="16" s="1"/>
  <c r="K12" i="16"/>
  <c r="J11" i="16"/>
  <c r="I14" i="16"/>
  <c r="B12" i="16"/>
  <c r="L14" i="16"/>
  <c r="T14" i="16" s="1"/>
  <c r="L30" i="16"/>
  <c r="T30" i="16" s="1"/>
  <c r="I12" i="16"/>
  <c r="M14" i="16"/>
  <c r="U14" i="16" s="1"/>
  <c r="B70" i="16"/>
  <c r="B13" i="16"/>
  <c r="F13" i="16" s="1"/>
  <c r="B42" i="16"/>
  <c r="I13" i="16"/>
  <c r="B74" i="16"/>
  <c r="L12" i="16"/>
  <c r="T12" i="16" s="1"/>
  <c r="L16" i="16"/>
  <c r="T16" i="16" s="1"/>
  <c r="J46" i="16"/>
  <c r="M12" i="16"/>
  <c r="U12" i="16" s="1"/>
  <c r="K17" i="16"/>
  <c r="B11" i="16"/>
  <c r="L13" i="16"/>
  <c r="T13" i="16" s="1"/>
  <c r="I11" i="16"/>
  <c r="M13" i="16"/>
  <c r="U13" i="16" s="1"/>
  <c r="I66" i="16"/>
  <c r="M65" i="16"/>
  <c r="J13" i="16"/>
  <c r="J19" i="16"/>
  <c r="J77" i="16"/>
  <c r="K13" i="16"/>
  <c r="I28" i="16"/>
  <c r="L11" i="16"/>
  <c r="T11" i="16" s="1"/>
  <c r="J14" i="16"/>
  <c r="M11" i="16"/>
  <c r="U11" i="16" s="1"/>
  <c r="K14" i="16"/>
  <c r="J25" i="16"/>
  <c r="B49" i="16"/>
  <c r="H49" i="16" s="1"/>
  <c r="I20" i="16"/>
  <c r="K46" i="16"/>
  <c r="J83" i="16"/>
  <c r="I40" i="16"/>
  <c r="K71" i="16"/>
  <c r="B20" i="16"/>
  <c r="H20" i="16" s="1"/>
  <c r="J38" i="16"/>
  <c r="M30" i="16"/>
  <c r="U30" i="16" s="1"/>
  <c r="B21" i="16"/>
  <c r="J47" i="16"/>
  <c r="I50" i="16"/>
  <c r="B71" i="16"/>
  <c r="I71" i="16"/>
  <c r="B22" i="16"/>
  <c r="H22" i="16" s="1"/>
  <c r="J27" i="16"/>
  <c r="B41" i="16"/>
  <c r="H41" i="16" s="1"/>
  <c r="B56" i="16"/>
  <c r="M22" i="16"/>
  <c r="U22" i="16" s="1"/>
  <c r="K38" i="16"/>
  <c r="I49" i="16"/>
  <c r="J26" i="16"/>
  <c r="B60" i="16"/>
  <c r="H60" i="16" s="1"/>
  <c r="I19" i="16"/>
  <c r="K45" i="16"/>
  <c r="K55" i="16"/>
  <c r="M76" i="16"/>
  <c r="B55" i="16"/>
  <c r="J76" i="16"/>
  <c r="I55" i="16"/>
  <c r="K76" i="16"/>
  <c r="J17" i="16"/>
  <c r="L22" i="16"/>
  <c r="T22" i="16" s="1"/>
  <c r="B28" i="16"/>
  <c r="H28" i="16" s="1"/>
  <c r="L43" i="16"/>
  <c r="L66" i="16"/>
  <c r="K25" i="16"/>
  <c r="I41" i="16"/>
  <c r="L56" i="16"/>
  <c r="L36" i="16"/>
  <c r="J81" i="16"/>
  <c r="K24" i="16"/>
  <c r="L52" i="16"/>
  <c r="M60" i="16"/>
  <c r="I82" i="16"/>
  <c r="J60" i="16"/>
  <c r="L81" i="16"/>
  <c r="K60" i="16"/>
  <c r="M81" i="16"/>
  <c r="M85" i="16"/>
  <c r="I83" i="16"/>
  <c r="K80" i="16"/>
  <c r="M77" i="16"/>
  <c r="I75" i="16"/>
  <c r="K72" i="16"/>
  <c r="M69" i="16"/>
  <c r="I67" i="16"/>
  <c r="K64" i="16"/>
  <c r="M61" i="16"/>
  <c r="I59" i="16"/>
  <c r="K56" i="16"/>
  <c r="M53" i="16"/>
  <c r="I51" i="16"/>
  <c r="L85" i="16"/>
  <c r="B83" i="16"/>
  <c r="J80" i="16"/>
  <c r="L77" i="16"/>
  <c r="B75" i="16"/>
  <c r="F75" i="16" s="1"/>
  <c r="J72" i="16"/>
  <c r="L69" i="16"/>
  <c r="B67" i="16"/>
  <c r="J64" i="16"/>
  <c r="L61" i="16"/>
  <c r="B59" i="16"/>
  <c r="H59" i="16" s="1"/>
  <c r="J56" i="16"/>
  <c r="L53" i="16"/>
  <c r="B51" i="16"/>
  <c r="I86" i="16"/>
  <c r="K83" i="16"/>
  <c r="M80" i="16"/>
  <c r="I78" i="16"/>
  <c r="K75" i="16"/>
  <c r="M72" i="16"/>
  <c r="I70" i="16"/>
  <c r="K67" i="16"/>
  <c r="M64" i="16"/>
  <c r="I62" i="16"/>
  <c r="K59" i="16"/>
  <c r="M56" i="16"/>
  <c r="I54" i="16"/>
  <c r="K51" i="16"/>
  <c r="J79" i="16"/>
  <c r="L68" i="16"/>
  <c r="B58" i="16"/>
  <c r="K49" i="16"/>
  <c r="M46" i="16"/>
  <c r="I44" i="16"/>
  <c r="K41" i="16"/>
  <c r="M38" i="16"/>
  <c r="I36" i="16"/>
  <c r="K28" i="16"/>
  <c r="M25" i="16"/>
  <c r="U25" i="16" s="1"/>
  <c r="I23" i="16"/>
  <c r="K20" i="16"/>
  <c r="M17" i="16"/>
  <c r="U17" i="16" s="1"/>
  <c r="I15" i="16"/>
  <c r="L78" i="16"/>
  <c r="B68" i="16"/>
  <c r="H68" i="16" s="1"/>
  <c r="J57" i="16"/>
  <c r="J49" i="16"/>
  <c r="L46" i="16"/>
  <c r="B44" i="16"/>
  <c r="F44" i="16" s="1"/>
  <c r="J41" i="16"/>
  <c r="L38" i="16"/>
  <c r="B36" i="16"/>
  <c r="H36" i="16" s="1"/>
  <c r="J28" i="16"/>
  <c r="L25" i="16"/>
  <c r="T25" i="16" s="1"/>
  <c r="B23" i="16"/>
  <c r="H23" i="16" s="1"/>
  <c r="J20" i="16"/>
  <c r="L17" i="16"/>
  <c r="T17" i="16" s="1"/>
  <c r="B15" i="16"/>
  <c r="I85" i="16"/>
  <c r="K82" i="16"/>
  <c r="M79" i="16"/>
  <c r="I77" i="16"/>
  <c r="K74" i="16"/>
  <c r="M71" i="16"/>
  <c r="I69" i="16"/>
  <c r="K66" i="16"/>
  <c r="M63" i="16"/>
  <c r="I61" i="16"/>
  <c r="K58" i="16"/>
  <c r="M55" i="16"/>
  <c r="I53" i="16"/>
  <c r="B85" i="16"/>
  <c r="J82" i="16"/>
  <c r="L79" i="16"/>
  <c r="B77" i="16"/>
  <c r="H77" i="16" s="1"/>
  <c r="J74" i="16"/>
  <c r="L71" i="16"/>
  <c r="B69" i="16"/>
  <c r="H69" i="16" s="1"/>
  <c r="J66" i="16"/>
  <c r="L63" i="16"/>
  <c r="B61" i="16"/>
  <c r="H61" i="16" s="1"/>
  <c r="J58" i="16"/>
  <c r="L55" i="16"/>
  <c r="B53" i="16"/>
  <c r="J50" i="16"/>
  <c r="K85" i="16"/>
  <c r="M82" i="16"/>
  <c r="I80" i="16"/>
  <c r="K77" i="16"/>
  <c r="M74" i="16"/>
  <c r="I72" i="16"/>
  <c r="K69" i="16"/>
  <c r="M66" i="16"/>
  <c r="I64" i="16"/>
  <c r="K61" i="16"/>
  <c r="M58" i="16"/>
  <c r="I56" i="16"/>
  <c r="K53" i="16"/>
  <c r="M50" i="16"/>
  <c r="L76" i="16"/>
  <c r="B66" i="16"/>
  <c r="J55" i="16"/>
  <c r="M48" i="16"/>
  <c r="I46" i="16"/>
  <c r="K43" i="16"/>
  <c r="M40" i="16"/>
  <c r="I38" i="16"/>
  <c r="K30" i="16"/>
  <c r="M27" i="16"/>
  <c r="U27" i="16" s="1"/>
  <c r="I25" i="16"/>
  <c r="K22" i="16"/>
  <c r="M19" i="16"/>
  <c r="U19" i="16" s="1"/>
  <c r="I17" i="16"/>
  <c r="L86" i="16"/>
  <c r="B76" i="16"/>
  <c r="H76" i="16" s="1"/>
  <c r="J65" i="16"/>
  <c r="L54" i="16"/>
  <c r="L48" i="16"/>
  <c r="B46" i="16"/>
  <c r="H46" i="16" s="1"/>
  <c r="J43" i="16"/>
  <c r="L40" i="16"/>
  <c r="B38" i="16"/>
  <c r="H38" i="16" s="1"/>
  <c r="J30" i="16"/>
  <c r="L27" i="16"/>
  <c r="T27" i="16" s="1"/>
  <c r="B25" i="16"/>
  <c r="F25" i="16" s="1"/>
  <c r="J22" i="16"/>
  <c r="L19" i="16"/>
  <c r="T19" i="16" s="1"/>
  <c r="B17" i="16"/>
  <c r="H17" i="16" s="1"/>
  <c r="B86" i="16"/>
  <c r="H86" i="16" s="1"/>
  <c r="J75" i="16"/>
  <c r="L64" i="16"/>
  <c r="J15" i="16"/>
  <c r="B18" i="16"/>
  <c r="H18" i="16" s="1"/>
  <c r="L20" i="16"/>
  <c r="T20" i="16" s="1"/>
  <c r="J23" i="16"/>
  <c r="B26" i="16"/>
  <c r="H26" i="16" s="1"/>
  <c r="L28" i="16"/>
  <c r="T28" i="16" s="1"/>
  <c r="J36" i="16"/>
  <c r="B39" i="16"/>
  <c r="H39" i="16" s="1"/>
  <c r="L41" i="16"/>
  <c r="J44" i="16"/>
  <c r="B47" i="16"/>
  <c r="F47" i="16" s="1"/>
  <c r="L49" i="16"/>
  <c r="L58" i="16"/>
  <c r="J69" i="16"/>
  <c r="B80" i="16"/>
  <c r="H80" i="16" s="1"/>
  <c r="K15" i="16"/>
  <c r="I18" i="16"/>
  <c r="M20" i="16"/>
  <c r="U20" i="16" s="1"/>
  <c r="K23" i="16"/>
  <c r="I26" i="16"/>
  <c r="M28" i="16"/>
  <c r="U28" i="16" s="1"/>
  <c r="K36" i="16"/>
  <c r="I39" i="16"/>
  <c r="M41" i="16"/>
  <c r="K44" i="16"/>
  <c r="I47" i="16"/>
  <c r="M49" i="16"/>
  <c r="J59" i="16"/>
  <c r="L72" i="16"/>
  <c r="J16" i="16"/>
  <c r="L21" i="16"/>
  <c r="T21" i="16" s="1"/>
  <c r="B27" i="16"/>
  <c r="H27" i="16" s="1"/>
  <c r="J37" i="16"/>
  <c r="L42" i="16"/>
  <c r="B48" i="16"/>
  <c r="H48" i="16" s="1"/>
  <c r="L62" i="16"/>
  <c r="B84" i="16"/>
  <c r="F84" i="16" s="1"/>
  <c r="M15" i="16"/>
  <c r="U15" i="16" s="1"/>
  <c r="I21" i="16"/>
  <c r="K26" i="16"/>
  <c r="M36" i="16"/>
  <c r="I42" i="16"/>
  <c r="K47" i="16"/>
  <c r="L60" i="16"/>
  <c r="B82" i="16"/>
  <c r="H82" i="16" s="1"/>
  <c r="I52" i="16"/>
  <c r="K57" i="16"/>
  <c r="M62" i="16"/>
  <c r="I68" i="16"/>
  <c r="K73" i="16"/>
  <c r="M78" i="16"/>
  <c r="I84" i="16"/>
  <c r="L51" i="16"/>
  <c r="B57" i="16"/>
  <c r="H57" i="16" s="1"/>
  <c r="J62" i="16"/>
  <c r="L67" i="16"/>
  <c r="B73" i="16"/>
  <c r="H73" i="16" s="1"/>
  <c r="J78" i="16"/>
  <c r="L83" i="16"/>
  <c r="M51" i="16"/>
  <c r="I57" i="16"/>
  <c r="K62" i="16"/>
  <c r="M67" i="16"/>
  <c r="I73" i="16"/>
  <c r="K78" i="16"/>
  <c r="M83" i="16"/>
  <c r="B16" i="16"/>
  <c r="F16" i="16" s="1"/>
  <c r="L18" i="16"/>
  <c r="T18" i="16" s="1"/>
  <c r="J21" i="16"/>
  <c r="B24" i="16"/>
  <c r="H24" i="16" s="1"/>
  <c r="L26" i="16"/>
  <c r="T26" i="16" s="1"/>
  <c r="J29" i="16"/>
  <c r="B37" i="16"/>
  <c r="H37" i="16" s="1"/>
  <c r="L39" i="16"/>
  <c r="J42" i="16"/>
  <c r="B45" i="16"/>
  <c r="H45" i="16" s="1"/>
  <c r="L47" i="16"/>
  <c r="L50" i="16"/>
  <c r="J61" i="16"/>
  <c r="B72" i="16"/>
  <c r="H72" i="16" s="1"/>
  <c r="L82" i="16"/>
  <c r="I16" i="16"/>
  <c r="M18" i="16"/>
  <c r="U18" i="16" s="1"/>
  <c r="K21" i="16"/>
  <c r="I24" i="16"/>
  <c r="M26" i="16"/>
  <c r="U26" i="16" s="1"/>
  <c r="K29" i="16"/>
  <c r="I37" i="16"/>
  <c r="M39" i="16"/>
  <c r="K42" i="16"/>
  <c r="I45" i="16"/>
  <c r="M47" i="16"/>
  <c r="J51" i="16"/>
  <c r="B62" i="16"/>
  <c r="F62" i="16" s="1"/>
  <c r="B78" i="16"/>
  <c r="H78" i="16" s="1"/>
  <c r="J18" i="16"/>
  <c r="L23" i="16"/>
  <c r="T23" i="16" s="1"/>
  <c r="B29" i="16"/>
  <c r="H29" i="16" s="1"/>
  <c r="J39" i="16"/>
  <c r="L44" i="16"/>
  <c r="B50" i="16"/>
  <c r="H50" i="16" s="1"/>
  <c r="L70" i="16"/>
  <c r="K16" i="16"/>
  <c r="M21" i="16"/>
  <c r="U21" i="16" s="1"/>
  <c r="I27" i="16"/>
  <c r="K37" i="16"/>
  <c r="M42" i="16"/>
  <c r="I48" i="16"/>
  <c r="J63" i="16"/>
  <c r="L84" i="16"/>
  <c r="M52" i="16"/>
  <c r="I58" i="16"/>
  <c r="K63" i="16"/>
  <c r="M68" i="16"/>
  <c r="I74" i="16"/>
  <c r="K79" i="16"/>
  <c r="M84" i="16"/>
  <c r="J52" i="16"/>
  <c r="L57" i="16"/>
  <c r="B63" i="16"/>
  <c r="F63" i="16" s="1"/>
  <c r="J68" i="16"/>
  <c r="L73" i="16"/>
  <c r="B79" i="16"/>
  <c r="F79" i="16" s="1"/>
  <c r="J84" i="16"/>
  <c r="K52" i="16"/>
  <c r="M57" i="16"/>
  <c r="I63" i="16"/>
  <c r="K68" i="16"/>
  <c r="M73" i="16"/>
  <c r="I79" i="16"/>
  <c r="K84" i="16"/>
  <c r="B30" i="16"/>
  <c r="H30" i="16" s="1"/>
  <c r="L37" i="16"/>
  <c r="J40" i="16"/>
  <c r="B43" i="16"/>
  <c r="F43" i="16" s="1"/>
  <c r="L45" i="16"/>
  <c r="J48" i="16"/>
  <c r="J53" i="16"/>
  <c r="B64" i="16"/>
  <c r="H64" i="16" s="1"/>
  <c r="L74" i="16"/>
  <c r="J85" i="16"/>
  <c r="M16" i="16"/>
  <c r="U16" i="16" s="1"/>
  <c r="K19" i="16"/>
  <c r="I22" i="16"/>
  <c r="M24" i="16"/>
  <c r="U24" i="16" s="1"/>
  <c r="K27" i="16"/>
  <c r="I30" i="16"/>
  <c r="M37" i="16"/>
  <c r="K40" i="16"/>
  <c r="I43" i="16"/>
  <c r="M45" i="16"/>
  <c r="K48" i="16"/>
  <c r="B54" i="16"/>
  <c r="F54" i="16" s="1"/>
  <c r="J67" i="16"/>
  <c r="L80" i="16"/>
  <c r="B19" i="16"/>
  <c r="H19" i="16" s="1"/>
  <c r="J24" i="16"/>
  <c r="L29" i="16"/>
  <c r="T29" i="16" s="1"/>
  <c r="B40" i="16"/>
  <c r="F40" i="16" s="1"/>
  <c r="J45" i="16"/>
  <c r="B52" i="16"/>
  <c r="F52" i="16" s="1"/>
  <c r="J73" i="16"/>
  <c r="K18" i="16"/>
  <c r="M23" i="16"/>
  <c r="U23" i="16" s="1"/>
  <c r="I29" i="16"/>
  <c r="K39" i="16"/>
  <c r="M44" i="16"/>
  <c r="K50" i="16"/>
  <c r="J71" i="16"/>
  <c r="M54" i="16"/>
  <c r="I60" i="16"/>
  <c r="K65" i="16"/>
  <c r="M70" i="16"/>
  <c r="I76" i="16"/>
  <c r="K81" i="16"/>
  <c r="M86" i="16"/>
  <c r="J54" i="16"/>
  <c r="L59" i="16"/>
  <c r="B65" i="16"/>
  <c r="H65" i="16" s="1"/>
  <c r="J70" i="16"/>
  <c r="L75" i="16"/>
  <c r="B81" i="16"/>
  <c r="H81" i="16" s="1"/>
  <c r="J86" i="16"/>
  <c r="K54" i="16"/>
  <c r="M59" i="16"/>
  <c r="I65" i="16"/>
  <c r="K70" i="16"/>
  <c r="M75" i="16"/>
  <c r="I81" i="16"/>
  <c r="K86" i="16"/>
  <c r="F76" i="16"/>
  <c r="H53" i="16"/>
  <c r="F53" i="16"/>
  <c r="H47" i="11"/>
  <c r="F47" i="11"/>
  <c r="F14" i="11"/>
  <c r="H14" i="11"/>
  <c r="F55" i="11"/>
  <c r="H55" i="11"/>
  <c r="F26" i="11"/>
  <c r="H26" i="11"/>
  <c r="F41" i="11"/>
  <c r="H41" i="11"/>
  <c r="H15" i="11"/>
  <c r="F15" i="11"/>
  <c r="H23" i="11"/>
  <c r="F23" i="11"/>
  <c r="H36" i="11"/>
  <c r="F36" i="11"/>
  <c r="H67" i="11"/>
  <c r="F67" i="11"/>
  <c r="H53" i="11"/>
  <c r="F53" i="11"/>
  <c r="F46" i="11"/>
  <c r="H46" i="11"/>
  <c r="F54" i="11"/>
  <c r="H54" i="11"/>
  <c r="F62" i="11"/>
  <c r="H62" i="11"/>
  <c r="F70" i="11"/>
  <c r="H70" i="11"/>
  <c r="F78" i="11"/>
  <c r="H78" i="11"/>
  <c r="F86" i="11"/>
  <c r="H86" i="11"/>
  <c r="F94" i="11"/>
  <c r="H94" i="11"/>
  <c r="F81" i="11"/>
  <c r="H81" i="11"/>
  <c r="F89" i="11"/>
  <c r="H89" i="11"/>
  <c r="H85" i="16"/>
  <c r="F85" i="16"/>
  <c r="H56" i="16"/>
  <c r="F56" i="16"/>
  <c r="H15" i="16"/>
  <c r="F15" i="16"/>
  <c r="F36" i="16"/>
  <c r="H67" i="16"/>
  <c r="F67" i="16"/>
  <c r="H16" i="11"/>
  <c r="F16" i="11"/>
  <c r="F18" i="11"/>
  <c r="H18" i="11"/>
  <c r="H49" i="11"/>
  <c r="F49" i="11"/>
  <c r="F13" i="11"/>
  <c r="H13" i="11"/>
  <c r="F21" i="11"/>
  <c r="H21" i="11"/>
  <c r="F29" i="11"/>
  <c r="H29" i="11"/>
  <c r="H43" i="11"/>
  <c r="F43" i="11"/>
  <c r="F61" i="11"/>
  <c r="H61" i="11"/>
  <c r="H44" i="11"/>
  <c r="F44" i="11"/>
  <c r="H52" i="11"/>
  <c r="F52" i="11"/>
  <c r="H60" i="11"/>
  <c r="F60" i="11"/>
  <c r="H68" i="11"/>
  <c r="F68" i="11"/>
  <c r="H76" i="11"/>
  <c r="F76" i="11"/>
  <c r="F84" i="11"/>
  <c r="H84" i="11"/>
  <c r="H92" i="11"/>
  <c r="F92" i="11"/>
  <c r="H79" i="11"/>
  <c r="F79" i="11"/>
  <c r="H87" i="11"/>
  <c r="F87" i="11"/>
  <c r="H95" i="11"/>
  <c r="F95" i="11"/>
  <c r="H25" i="16"/>
  <c r="H66" i="16"/>
  <c r="F66" i="16"/>
  <c r="H51" i="16"/>
  <c r="F51" i="16"/>
  <c r="H83" i="16"/>
  <c r="F83" i="16"/>
  <c r="F37" i="11"/>
  <c r="H37" i="11"/>
  <c r="F28" i="11"/>
  <c r="H28" i="11"/>
  <c r="F18" i="16"/>
  <c r="H47" i="16"/>
  <c r="H70" i="16"/>
  <c r="F70" i="16"/>
  <c r="H21" i="16"/>
  <c r="F21" i="16"/>
  <c r="H42" i="16"/>
  <c r="F42" i="16"/>
  <c r="H30" i="11"/>
  <c r="F30" i="11"/>
  <c r="H20" i="11"/>
  <c r="F20" i="11"/>
  <c r="H63" i="11"/>
  <c r="F63" i="11"/>
  <c r="H57" i="11"/>
  <c r="F57" i="11"/>
  <c r="F73" i="11"/>
  <c r="H73" i="11"/>
  <c r="H19" i="11"/>
  <c r="F19" i="11"/>
  <c r="H27" i="11"/>
  <c r="F27" i="11"/>
  <c r="F51" i="11"/>
  <c r="H51" i="11"/>
  <c r="F42" i="11"/>
  <c r="H42" i="11"/>
  <c r="F50" i="11"/>
  <c r="H50" i="11"/>
  <c r="F58" i="11"/>
  <c r="H58" i="11"/>
  <c r="F66" i="11"/>
  <c r="H66" i="11"/>
  <c r="F74" i="11"/>
  <c r="H74" i="11"/>
  <c r="H82" i="11"/>
  <c r="F82" i="11"/>
  <c r="F90" i="11"/>
  <c r="H90" i="11"/>
  <c r="F77" i="11"/>
  <c r="H77" i="11"/>
  <c r="F85" i="11"/>
  <c r="H85" i="11"/>
  <c r="F93" i="11"/>
  <c r="H93" i="11"/>
  <c r="H14" i="16"/>
  <c r="F14" i="16"/>
  <c r="F22" i="16"/>
  <c r="F86" i="16"/>
  <c r="H12" i="16"/>
  <c r="F12" i="16"/>
  <c r="H58" i="16"/>
  <c r="F58" i="16"/>
  <c r="H24" i="11"/>
  <c r="F24" i="11"/>
  <c r="F45" i="16"/>
  <c r="H62" i="16"/>
  <c r="H11" i="16"/>
  <c r="F11" i="16"/>
  <c r="H84" i="16"/>
  <c r="H74" i="16"/>
  <c r="F74" i="16"/>
  <c r="H55" i="16"/>
  <c r="F55" i="16"/>
  <c r="H63" i="16"/>
  <c r="H71" i="16"/>
  <c r="F71" i="16"/>
  <c r="F22" i="11"/>
  <c r="H22" i="11"/>
  <c r="H12" i="11"/>
  <c r="F12" i="11"/>
  <c r="H39" i="11"/>
  <c r="F39" i="11"/>
  <c r="H11" i="11"/>
  <c r="F11" i="11"/>
  <c r="F65" i="11"/>
  <c r="H65" i="11"/>
  <c r="F69" i="11"/>
  <c r="H69" i="11"/>
  <c r="F17" i="11"/>
  <c r="H17" i="11"/>
  <c r="F25" i="11"/>
  <c r="H25" i="11"/>
  <c r="F38" i="11"/>
  <c r="H38" i="11"/>
  <c r="F59" i="11"/>
  <c r="H59" i="11"/>
  <c r="F45" i="11"/>
  <c r="H45" i="11"/>
  <c r="H71" i="11"/>
  <c r="F71" i="11"/>
  <c r="H40" i="11"/>
  <c r="F40" i="11"/>
  <c r="H48" i="11"/>
  <c r="F48" i="11"/>
  <c r="H56" i="11"/>
  <c r="F56" i="11"/>
  <c r="H64" i="11"/>
  <c r="F64" i="11"/>
  <c r="H72" i="11"/>
  <c r="F72" i="11"/>
  <c r="H80" i="11"/>
  <c r="F80" i="11"/>
  <c r="H88" i="11"/>
  <c r="F88" i="11"/>
  <c r="H75" i="11"/>
  <c r="F75" i="11"/>
  <c r="H83" i="11"/>
  <c r="F83" i="11"/>
  <c r="H91" i="11"/>
  <c r="F91" i="11"/>
  <c r="K34" i="11"/>
  <c r="K35" i="11" s="1"/>
  <c r="A87" i="16"/>
  <c r="B87" i="16" s="1"/>
  <c r="H87" i="16" s="1"/>
  <c r="F34" i="11"/>
  <c r="A34" i="11" s="1"/>
  <c r="A35" i="11" s="1"/>
  <c r="T36" i="11"/>
  <c r="H127" i="17" s="1"/>
  <c r="L105" i="11"/>
  <c r="L101" i="11"/>
  <c r="L97" i="11"/>
  <c r="L104" i="11"/>
  <c r="L103" i="11"/>
  <c r="L99" i="11"/>
  <c r="L100" i="11"/>
  <c r="L102" i="11"/>
  <c r="L98" i="11"/>
  <c r="L96" i="11"/>
  <c r="M96" i="11"/>
  <c r="M102" i="11"/>
  <c r="M104" i="11"/>
  <c r="M103" i="11"/>
  <c r="H128" i="17"/>
  <c r="M97" i="11"/>
  <c r="M101" i="11"/>
  <c r="M105" i="11"/>
  <c r="M99" i="11"/>
  <c r="M98" i="11"/>
  <c r="M100" i="11"/>
  <c r="J87" i="16" l="1"/>
  <c r="I87" i="16"/>
  <c r="K87" i="16"/>
  <c r="L87" i="16"/>
  <c r="M87" i="16"/>
  <c r="H13" i="16"/>
  <c r="F26" i="16"/>
  <c r="F27" i="16"/>
  <c r="F30" i="16"/>
  <c r="H16" i="16"/>
  <c r="F41" i="16"/>
  <c r="H43" i="16"/>
  <c r="H44" i="16"/>
  <c r="F77" i="16"/>
  <c r="H79" i="16"/>
  <c r="H75" i="16"/>
  <c r="H40" i="16"/>
  <c r="F87" i="16"/>
  <c r="F48" i="16"/>
  <c r="F64" i="16"/>
  <c r="F50" i="16"/>
  <c r="F24" i="16"/>
  <c r="F68" i="16"/>
  <c r="F49" i="16"/>
  <c r="F20" i="16"/>
  <c r="F17" i="16"/>
  <c r="F57" i="16"/>
  <c r="H52" i="16"/>
  <c r="F78" i="16"/>
  <c r="F28" i="16"/>
  <c r="F82" i="16"/>
  <c r="F60" i="16"/>
  <c r="F80" i="16"/>
  <c r="F59" i="16"/>
  <c r="F72" i="16"/>
  <c r="H54" i="16"/>
  <c r="F65" i="16"/>
  <c r="F61" i="16"/>
  <c r="F38" i="16"/>
  <c r="F23" i="16"/>
  <c r="F19" i="16"/>
  <c r="F81" i="16"/>
  <c r="F29" i="16"/>
  <c r="H129" i="17"/>
  <c r="H130" i="17"/>
  <c r="F37" i="16"/>
  <c r="F69" i="16"/>
  <c r="F73" i="16"/>
  <c r="F39" i="16"/>
  <c r="F46" i="16"/>
  <c r="K11" i="18"/>
  <c r="A88" i="16"/>
  <c r="L106" i="11"/>
  <c r="G34" i="11"/>
  <c r="G35" i="11" s="1"/>
  <c r="M106" i="11"/>
  <c r="T96" i="11"/>
  <c r="F35" i="11"/>
  <c r="I88" i="16" l="1"/>
  <c r="B88" i="16"/>
  <c r="L88" i="16"/>
  <c r="K88" i="16"/>
  <c r="J88" i="16"/>
  <c r="M88" i="16"/>
  <c r="G34" i="16"/>
  <c r="G35" i="16" s="1"/>
  <c r="J11" i="18"/>
  <c r="E7" i="18"/>
  <c r="H2" i="17" s="1"/>
  <c r="I34" i="11" s="1"/>
  <c r="I35" i="11" s="1"/>
  <c r="I11" i="18"/>
  <c r="A89" i="16"/>
  <c r="J89" i="16" l="1"/>
  <c r="K89" i="16"/>
  <c r="B89" i="16"/>
  <c r="I89" i="16"/>
  <c r="L89" i="16"/>
  <c r="M89" i="16"/>
  <c r="F88" i="16"/>
  <c r="H88" i="16"/>
  <c r="M35" i="11"/>
  <c r="L11" i="18"/>
  <c r="A90" i="16"/>
  <c r="N11" i="18"/>
  <c r="B90" i="16" l="1"/>
  <c r="I90" i="16"/>
  <c r="K90" i="16"/>
  <c r="J90" i="16"/>
  <c r="M90" i="16"/>
  <c r="L90" i="16"/>
  <c r="H89" i="16"/>
  <c r="F89" i="16"/>
  <c r="A91" i="16"/>
  <c r="I91" i="16" l="1"/>
  <c r="B91" i="16"/>
  <c r="K91" i="16"/>
  <c r="J91" i="16"/>
  <c r="L91" i="16"/>
  <c r="M91" i="16"/>
  <c r="F90" i="16"/>
  <c r="H90" i="16"/>
  <c r="A92" i="16"/>
  <c r="M92" i="16" l="1"/>
  <c r="K92" i="16"/>
  <c r="L92" i="16"/>
  <c r="B92" i="16"/>
  <c r="J92" i="16"/>
  <c r="I92" i="16"/>
  <c r="H91" i="16"/>
  <c r="F91" i="16"/>
  <c r="A93" i="16"/>
  <c r="B93" i="16" l="1"/>
  <c r="M93" i="16"/>
  <c r="K93" i="16"/>
  <c r="L93" i="16"/>
  <c r="J93" i="16"/>
  <c r="I93" i="16"/>
  <c r="F92" i="16"/>
  <c r="H92" i="16"/>
  <c r="A94" i="16"/>
  <c r="I94" i="16" l="1"/>
  <c r="L94" i="16"/>
  <c r="J94" i="16"/>
  <c r="K94" i="16"/>
  <c r="M94" i="16"/>
  <c r="B94" i="16"/>
  <c r="H93" i="16"/>
  <c r="F93" i="16"/>
  <c r="A95" i="16"/>
  <c r="J95" i="16" l="1"/>
  <c r="K95" i="16"/>
  <c r="M95" i="16"/>
  <c r="L95" i="16"/>
  <c r="B95" i="16"/>
  <c r="I95" i="16"/>
  <c r="H94" i="16"/>
  <c r="F94" i="16"/>
  <c r="F34" i="16"/>
  <c r="K34" i="16"/>
  <c r="K35" i="16" s="1"/>
  <c r="H95" i="16" l="1"/>
  <c r="F95" i="16"/>
  <c r="M102" i="16"/>
  <c r="M98" i="16"/>
  <c r="M101" i="16"/>
  <c r="M96" i="16"/>
  <c r="M103" i="16"/>
  <c r="M99" i="16"/>
  <c r="M104" i="16"/>
  <c r="M105" i="16"/>
  <c r="M97" i="16"/>
  <c r="M100" i="16"/>
  <c r="A34" i="16"/>
  <c r="A35" i="16" s="1"/>
  <c r="F35" i="16"/>
  <c r="O11" i="18"/>
  <c r="L99" i="16"/>
  <c r="L104" i="16"/>
  <c r="L96" i="16"/>
  <c r="L100" i="16"/>
  <c r="L97" i="16"/>
  <c r="L105" i="16"/>
  <c r="L102" i="16"/>
  <c r="L101" i="16"/>
  <c r="L98" i="16"/>
  <c r="L103" i="16"/>
  <c r="E8" i="18" l="1"/>
  <c r="H3" i="17" s="1"/>
  <c r="I34" i="16" s="1"/>
  <c r="I35" i="16" s="1"/>
  <c r="L106" i="16"/>
  <c r="M106" i="16"/>
  <c r="M11" i="18"/>
  <c r="M35" i="16" l="1"/>
  <c r="P11" i="18"/>
</calcChain>
</file>

<file path=xl/sharedStrings.xml><?xml version="1.0" encoding="utf-8"?>
<sst xmlns="http://schemas.openxmlformats.org/spreadsheetml/2006/main" count="51898" uniqueCount="15667">
  <si>
    <t>東京都高等学校対校選手権大会　第一支部予選会</t>
  </si>
  <si>
    <r>
      <t>冊　</t>
    </r>
    <r>
      <rPr>
        <b/>
        <sz val="11"/>
        <color indexed="10"/>
        <rFont val="ＭＳ Ｐゴシック"/>
        <family val="3"/>
        <charset val="128"/>
      </rPr>
      <t>追加</t>
    </r>
    <r>
      <rPr>
        <sz val="11"/>
        <rFont val="ＭＳ Ｐゴシック"/>
        <family val="3"/>
        <charset val="128"/>
      </rPr>
      <t>を申し込みます。</t>
    </r>
    <rPh sb="0" eb="1">
      <t>サツ</t>
    </rPh>
    <rPh sb="2" eb="4">
      <t>ツイカ</t>
    </rPh>
    <rPh sb="5" eb="6">
      <t>モウ</t>
    </rPh>
    <rPh sb="7" eb="8">
      <t>コ</t>
    </rPh>
    <phoneticPr fontId="4"/>
  </si>
  <si>
    <t>東京都高体連　第一支部　春季競技会</t>
    <rPh sb="0" eb="3">
      <t>トウキョウト</t>
    </rPh>
    <rPh sb="3" eb="6">
      <t>コウタイレン</t>
    </rPh>
    <rPh sb="7" eb="9">
      <t>ダイイチ</t>
    </rPh>
    <rPh sb="9" eb="11">
      <t>シブ</t>
    </rPh>
    <rPh sb="12" eb="14">
      <t>シュンキ</t>
    </rPh>
    <rPh sb="14" eb="17">
      <t>キョウギカイ</t>
    </rPh>
    <phoneticPr fontId="4"/>
  </si>
  <si>
    <t>東京都高体連　第一支部　学年別大会</t>
    <rPh sb="0" eb="3">
      <t>トウキョウト</t>
    </rPh>
    <rPh sb="3" eb="6">
      <t>コウタイレン</t>
    </rPh>
    <rPh sb="7" eb="9">
      <t>ダイイチ</t>
    </rPh>
    <rPh sb="9" eb="11">
      <t>シブ</t>
    </rPh>
    <rPh sb="12" eb="15">
      <t>ガクネンベツ</t>
    </rPh>
    <rPh sb="15" eb="17">
      <t>タイカイ</t>
    </rPh>
    <phoneticPr fontId="4"/>
  </si>
  <si>
    <t>東京都高体連　第一支部　夏季競技会</t>
    <rPh sb="0" eb="3">
      <t>トウキョウト</t>
    </rPh>
    <rPh sb="3" eb="6">
      <t>コウタイレン</t>
    </rPh>
    <rPh sb="7" eb="9">
      <t>ダイイチ</t>
    </rPh>
    <rPh sb="9" eb="11">
      <t>シブ</t>
    </rPh>
    <rPh sb="12" eb="14">
      <t>カキ</t>
    </rPh>
    <rPh sb="14" eb="17">
      <t>キョウギカイ</t>
    </rPh>
    <phoneticPr fontId="4"/>
  </si>
  <si>
    <t>東京都高体連　第一支部　秋季競技会</t>
    <rPh sb="0" eb="3">
      <t>トウキョウト</t>
    </rPh>
    <rPh sb="3" eb="6">
      <t>コウタイレン</t>
    </rPh>
    <rPh sb="7" eb="9">
      <t>ダイイチ</t>
    </rPh>
    <rPh sb="9" eb="11">
      <t>シブ</t>
    </rPh>
    <rPh sb="12" eb="14">
      <t>シュウキ</t>
    </rPh>
    <rPh sb="14" eb="17">
      <t>キョウギカイ</t>
    </rPh>
    <phoneticPr fontId="4"/>
  </si>
  <si>
    <t>男子４×４００ｍ</t>
    <rPh sb="0" eb="2">
      <t>ダンシ</t>
    </rPh>
    <phoneticPr fontId="4"/>
  </si>
  <si>
    <t>女子４×４００ｍ</t>
    <rPh sb="0" eb="2">
      <t>ジョシ</t>
    </rPh>
    <phoneticPr fontId="4"/>
  </si>
  <si>
    <t>東洋</t>
  </si>
  <si>
    <t>都晴海総合</t>
  </si>
  <si>
    <t>都青山</t>
  </si>
  <si>
    <t>都広尾</t>
  </si>
  <si>
    <t>青山学院</t>
  </si>
  <si>
    <t>関東国際</t>
  </si>
  <si>
    <t>國學院</t>
  </si>
  <si>
    <t>渋谷</t>
  </si>
  <si>
    <t>支部</t>
    <rPh sb="0" eb="2">
      <t>シブ</t>
    </rPh>
    <phoneticPr fontId="4"/>
  </si>
  <si>
    <t>氏名</t>
    <rPh sb="0" eb="2">
      <t>シメイ</t>
    </rPh>
    <phoneticPr fontId="8"/>
  </si>
  <si>
    <t>ﾌﾘｶﾞﾅ</t>
  </si>
  <si>
    <t>学校名</t>
    <rPh sb="0" eb="2">
      <t>ガッコウ</t>
    </rPh>
    <rPh sb="2" eb="3">
      <t>ナ</t>
    </rPh>
    <phoneticPr fontId="8"/>
  </si>
  <si>
    <t>遠藤</t>
  </si>
  <si>
    <t>和田</t>
  </si>
  <si>
    <t>佐藤</t>
  </si>
  <si>
    <t>田村</t>
  </si>
  <si>
    <t>山田</t>
  </si>
  <si>
    <t>阿部</t>
  </si>
  <si>
    <t>伊藤</t>
  </si>
  <si>
    <t>健太</t>
  </si>
  <si>
    <t>鈴木</t>
  </si>
  <si>
    <t>岡田</t>
  </si>
  <si>
    <t>加藤</t>
  </si>
  <si>
    <t>渡辺</t>
  </si>
  <si>
    <t>櫻井</t>
  </si>
  <si>
    <t>石川</t>
  </si>
  <si>
    <t>小林</t>
  </si>
  <si>
    <t>高橋</t>
  </si>
  <si>
    <t>達也</t>
  </si>
  <si>
    <t>丸山</t>
  </si>
  <si>
    <t>安藤</t>
  </si>
  <si>
    <t>新井</t>
  </si>
  <si>
    <t>山本</t>
  </si>
  <si>
    <t>遼</t>
  </si>
  <si>
    <t>松本</t>
  </si>
  <si>
    <t>萌</t>
  </si>
  <si>
    <t>秋山</t>
  </si>
  <si>
    <t>田中</t>
  </si>
  <si>
    <t>森田</t>
  </si>
  <si>
    <t>池田</t>
  </si>
  <si>
    <t>理沙</t>
  </si>
  <si>
    <t>藤田</t>
  </si>
  <si>
    <t>本田</t>
  </si>
  <si>
    <t>中村</t>
  </si>
  <si>
    <t>木村</t>
  </si>
  <si>
    <t>髙橋</t>
  </si>
  <si>
    <t>竹内</t>
  </si>
  <si>
    <t>青木</t>
  </si>
  <si>
    <t>石井</t>
  </si>
  <si>
    <t>渡邉</t>
  </si>
  <si>
    <t>大樹</t>
  </si>
  <si>
    <t>近藤</t>
  </si>
  <si>
    <t>吉田</t>
  </si>
  <si>
    <t>井上</t>
  </si>
  <si>
    <t>中田</t>
  </si>
  <si>
    <t>清水</t>
  </si>
  <si>
    <t>前田</t>
  </si>
  <si>
    <t>涼</t>
  </si>
  <si>
    <t>山口</t>
  </si>
  <si>
    <t>翔太</t>
  </si>
  <si>
    <t>永井</t>
  </si>
  <si>
    <t>大地</t>
  </si>
  <si>
    <t>松田</t>
  </si>
  <si>
    <t>吉川</t>
  </si>
  <si>
    <t>福田</t>
  </si>
  <si>
    <t>市川</t>
  </si>
  <si>
    <t>三浦</t>
  </si>
  <si>
    <t>1</t>
    <phoneticPr fontId="4"/>
  </si>
  <si>
    <t>プログラム</t>
    <phoneticPr fontId="4"/>
  </si>
  <si>
    <t>5</t>
    <phoneticPr fontId="4"/>
  </si>
  <si>
    <t>ナンバー</t>
    <phoneticPr fontId="8"/>
  </si>
  <si>
    <t>4x100</t>
    <phoneticPr fontId="8"/>
  </si>
  <si>
    <t>4x400</t>
    <phoneticPr fontId="8"/>
  </si>
  <si>
    <t>リレー</t>
    <phoneticPr fontId="8"/>
  </si>
  <si>
    <t>渡邊</t>
  </si>
  <si>
    <t>中島</t>
  </si>
  <si>
    <t>陸</t>
  </si>
  <si>
    <t>岡本</t>
  </si>
  <si>
    <t>雄大</t>
  </si>
  <si>
    <t>齋藤</t>
  </si>
  <si>
    <t>裕太</t>
  </si>
  <si>
    <t>小山</t>
  </si>
  <si>
    <t>渡部</t>
  </si>
  <si>
    <t>颯</t>
  </si>
  <si>
    <t>優</t>
  </si>
  <si>
    <t>出　場　人　数　　確　認　表　</t>
    <rPh sb="0" eb="1">
      <t>デ</t>
    </rPh>
    <rPh sb="2" eb="3">
      <t>バ</t>
    </rPh>
    <rPh sb="4" eb="5">
      <t>ジン</t>
    </rPh>
    <rPh sb="6" eb="7">
      <t>カズ</t>
    </rPh>
    <rPh sb="9" eb="10">
      <t>アキラ</t>
    </rPh>
    <rPh sb="11" eb="12">
      <t>シノブ</t>
    </rPh>
    <rPh sb="13" eb="14">
      <t>ヒョウ</t>
    </rPh>
    <phoneticPr fontId="4"/>
  </si>
  <si>
    <t>都目黒</t>
  </si>
  <si>
    <t>伊東</t>
  </si>
  <si>
    <t>八雲学園</t>
  </si>
  <si>
    <t>武田</t>
  </si>
  <si>
    <t>優希</t>
  </si>
  <si>
    <t>内田</t>
  </si>
  <si>
    <t>土屋</t>
  </si>
  <si>
    <t>プログラム</t>
    <phoneticPr fontId="4"/>
  </si>
  <si>
    <t>02</t>
    <phoneticPr fontId="4"/>
  </si>
  <si>
    <t>4</t>
    <phoneticPr fontId="4"/>
  </si>
  <si>
    <t>No.</t>
    <phoneticPr fontId="4"/>
  </si>
  <si>
    <t>m</t>
    <phoneticPr fontId="4"/>
  </si>
  <si>
    <t>cm</t>
    <phoneticPr fontId="4"/>
  </si>
  <si>
    <t>４R</t>
    <phoneticPr fontId="4"/>
  </si>
  <si>
    <t>１６R</t>
    <phoneticPr fontId="4"/>
  </si>
  <si>
    <t>学校番号</t>
    <rPh sb="0" eb="2">
      <t>ガッコウ</t>
    </rPh>
    <rPh sb="2" eb="4">
      <t>バンゴウ</t>
    </rPh>
    <phoneticPr fontId="8"/>
  </si>
  <si>
    <t>男子</t>
    <rPh sb="0" eb="2">
      <t>ダンシ</t>
    </rPh>
    <phoneticPr fontId="4"/>
  </si>
  <si>
    <t>女子</t>
    <rPh sb="0" eb="2">
      <t>ジョシ</t>
    </rPh>
    <phoneticPr fontId="4"/>
  </si>
  <si>
    <t>都芝商</t>
  </si>
  <si>
    <t>真由</t>
  </si>
  <si>
    <t>山崎</t>
  </si>
  <si>
    <t>関</t>
  </si>
  <si>
    <t>矢野</t>
  </si>
  <si>
    <t>長谷川</t>
  </si>
  <si>
    <t>佐々木</t>
  </si>
  <si>
    <t>蓮</t>
  </si>
  <si>
    <t>樋口</t>
  </si>
  <si>
    <t>藤井</t>
  </si>
  <si>
    <t>山下</t>
  </si>
  <si>
    <t>文教大付</t>
  </si>
  <si>
    <t>久保田</t>
  </si>
  <si>
    <t>今井</t>
  </si>
  <si>
    <t>二松學舍大附</t>
  </si>
  <si>
    <t>和洋九段女</t>
  </si>
  <si>
    <t>小澤</t>
  </si>
  <si>
    <t>青山</t>
  </si>
  <si>
    <t>01</t>
    <phoneticPr fontId="4"/>
  </si>
  <si>
    <t>400mH</t>
  </si>
  <si>
    <t>合計</t>
    <rPh sb="0" eb="2">
      <t>ゴウケイ</t>
    </rPh>
    <phoneticPr fontId="8"/>
  </si>
  <si>
    <t>混成</t>
    <rPh sb="0" eb="2">
      <t>コンセイ</t>
    </rPh>
    <phoneticPr fontId="8"/>
  </si>
  <si>
    <t>　№　　　　　　　　　　</t>
    <phoneticPr fontId="8"/>
  </si>
  <si>
    <t>リレー</t>
    <phoneticPr fontId="8"/>
  </si>
  <si>
    <t>姓</t>
    <rPh sb="0" eb="1">
      <t>セイ</t>
    </rPh>
    <phoneticPr fontId="4"/>
  </si>
  <si>
    <t>名</t>
    <rPh sb="0" eb="1">
      <t>メイ</t>
    </rPh>
    <phoneticPr fontId="4"/>
  </si>
  <si>
    <t>ﾌﾘｶﾞﾅ（姓）</t>
    <rPh sb="6" eb="7">
      <t>セイ</t>
    </rPh>
    <phoneticPr fontId="4"/>
  </si>
  <si>
    <t>ﾌﾘｶﾞﾅ（名）</t>
    <rPh sb="6" eb="7">
      <t>メイ</t>
    </rPh>
    <phoneticPr fontId="4"/>
  </si>
  <si>
    <t>性別</t>
    <rPh sb="0" eb="2">
      <t>セイベツ</t>
    </rPh>
    <phoneticPr fontId="4"/>
  </si>
  <si>
    <t>所属</t>
    <rPh sb="0" eb="2">
      <t>ショゾク</t>
    </rPh>
    <phoneticPr fontId="4"/>
  </si>
  <si>
    <t>資格記録</t>
    <rPh sb="0" eb="2">
      <t>シカク</t>
    </rPh>
    <rPh sb="2" eb="4">
      <t>キロク</t>
    </rPh>
    <phoneticPr fontId="4"/>
  </si>
  <si>
    <t>分</t>
    <rPh sb="0" eb="1">
      <t>フン</t>
    </rPh>
    <phoneticPr fontId="4"/>
  </si>
  <si>
    <t>秒</t>
    <rPh sb="0" eb="1">
      <t>ビョウ</t>
    </rPh>
    <phoneticPr fontId="4"/>
  </si>
  <si>
    <t>学年</t>
    <rPh sb="0" eb="2">
      <t>ガクネン</t>
    </rPh>
    <phoneticPr fontId="4"/>
  </si>
  <si>
    <t>男</t>
    <rPh sb="0" eb="1">
      <t>オトコ</t>
    </rPh>
    <phoneticPr fontId="4"/>
  </si>
  <si>
    <t>種目1</t>
    <rPh sb="0" eb="2">
      <t>シュモク</t>
    </rPh>
    <phoneticPr fontId="4"/>
  </si>
  <si>
    <t>種目2</t>
    <rPh sb="0" eb="2">
      <t>シュモク</t>
    </rPh>
    <phoneticPr fontId="4"/>
  </si>
  <si>
    <t>砲丸投</t>
    <rPh sb="0" eb="2">
      <t>ホウガン</t>
    </rPh>
    <rPh sb="2" eb="3">
      <t>ナ</t>
    </rPh>
    <phoneticPr fontId="4"/>
  </si>
  <si>
    <t>東京</t>
    <rPh sb="0" eb="2">
      <t>トウキョウ</t>
    </rPh>
    <phoneticPr fontId="4"/>
  </si>
  <si>
    <t>出場選手エントリー票（見本）</t>
    <rPh sb="0" eb="2">
      <t>シュツジョウ</t>
    </rPh>
    <rPh sb="2" eb="4">
      <t>センシュ</t>
    </rPh>
    <rPh sb="9" eb="10">
      <t>ヒョウ</t>
    </rPh>
    <rPh sb="11" eb="13">
      <t>ミホン</t>
    </rPh>
    <phoneticPr fontId="4"/>
  </si>
  <si>
    <t>太郎</t>
    <rPh sb="0" eb="2">
      <t>タロウ</t>
    </rPh>
    <phoneticPr fontId="4"/>
  </si>
  <si>
    <t>100ｍ</t>
  </si>
  <si>
    <t>治郎</t>
    <rPh sb="0" eb="2">
      <t>ジロウ</t>
    </rPh>
    <phoneticPr fontId="4"/>
  </si>
  <si>
    <t>種目3</t>
    <rPh sb="0" eb="2">
      <t>シュモク</t>
    </rPh>
    <phoneticPr fontId="4"/>
  </si>
  <si>
    <t>中1</t>
    <rPh sb="0" eb="1">
      <t>チュウ</t>
    </rPh>
    <phoneticPr fontId="4"/>
  </si>
  <si>
    <t>中2</t>
    <rPh sb="0" eb="1">
      <t>チュウ</t>
    </rPh>
    <phoneticPr fontId="4"/>
  </si>
  <si>
    <t>中3</t>
    <rPh sb="0" eb="1">
      <t>チュウ</t>
    </rPh>
    <phoneticPr fontId="4"/>
  </si>
  <si>
    <t>学校名</t>
    <rPh sb="0" eb="2">
      <t>ガッコウ</t>
    </rPh>
    <rPh sb="2" eb="3">
      <t>メイ</t>
    </rPh>
    <phoneticPr fontId="8"/>
  </si>
  <si>
    <t>学校所在地</t>
    <rPh sb="0" eb="2">
      <t>ガッコウ</t>
    </rPh>
    <rPh sb="2" eb="5">
      <t>ショザイチ</t>
    </rPh>
    <phoneticPr fontId="8"/>
  </si>
  <si>
    <t>電　話</t>
    <rPh sb="0" eb="1">
      <t>デン</t>
    </rPh>
    <rPh sb="2" eb="3">
      <t>ハナシ</t>
    </rPh>
    <phoneticPr fontId="8"/>
  </si>
  <si>
    <t>FAX</t>
    <phoneticPr fontId="8"/>
  </si>
  <si>
    <t>学校長
氏名印</t>
    <rPh sb="0" eb="3">
      <t>ガッコウチョウ</t>
    </rPh>
    <rPh sb="4" eb="6">
      <t>シメイ</t>
    </rPh>
    <rPh sb="6" eb="7">
      <t>イン</t>
    </rPh>
    <phoneticPr fontId="8"/>
  </si>
  <si>
    <t>連絡先</t>
    <rPh sb="0" eb="2">
      <t>レンラク</t>
    </rPh>
    <rPh sb="2" eb="3">
      <t>サキ</t>
    </rPh>
    <phoneticPr fontId="8"/>
  </si>
  <si>
    <t>番号</t>
    <rPh sb="0" eb="2">
      <t>バンゴウ</t>
    </rPh>
    <phoneticPr fontId="8"/>
  </si>
  <si>
    <t>出場者氏名</t>
    <rPh sb="0" eb="3">
      <t>シュツジョウシャ</t>
    </rPh>
    <rPh sb="3" eb="5">
      <t>シメイ</t>
    </rPh>
    <phoneticPr fontId="8"/>
  </si>
  <si>
    <t>学年</t>
    <rPh sb="0" eb="2">
      <t>ガクネン</t>
    </rPh>
    <phoneticPr fontId="8"/>
  </si>
  <si>
    <t>個人</t>
    <rPh sb="0" eb="2">
      <t>コジン</t>
    </rPh>
    <phoneticPr fontId="8"/>
  </si>
  <si>
    <t>4x100</t>
    <phoneticPr fontId="8"/>
  </si>
  <si>
    <t>4x400</t>
    <phoneticPr fontId="8"/>
  </si>
  <si>
    <t>年度</t>
  </si>
  <si>
    <t>（重要）必ずお読み下さい。</t>
    <rPh sb="1" eb="3">
      <t>ジュウヨウ</t>
    </rPh>
    <rPh sb="4" eb="5">
      <t>カナラ</t>
    </rPh>
    <rPh sb="7" eb="8">
      <t>ヨ</t>
    </rPh>
    <rPh sb="9" eb="10">
      <t>クダ</t>
    </rPh>
    <phoneticPr fontId="4"/>
  </si>
  <si>
    <t>都大井</t>
    <rPh sb="0" eb="1">
      <t>ト</t>
    </rPh>
    <rPh sb="1" eb="3">
      <t>オオイ</t>
    </rPh>
    <phoneticPr fontId="4"/>
  </si>
  <si>
    <t>ナンバー</t>
    <phoneticPr fontId="8"/>
  </si>
  <si>
    <t>足りないときは、もう1つファイルを作成して下さい。</t>
    <rPh sb="0" eb="1">
      <t>タ</t>
    </rPh>
    <rPh sb="17" eb="19">
      <t>サクセイ</t>
    </rPh>
    <rPh sb="21" eb="22">
      <t>クダ</t>
    </rPh>
    <phoneticPr fontId="4"/>
  </si>
  <si>
    <t>出場エントリ－票に入力すると、そのデータが「A票 男」「A票 女」に転送されます。</t>
    <rPh sb="0" eb="2">
      <t>シュツジョウ</t>
    </rPh>
    <rPh sb="7" eb="8">
      <t>ヒョウ</t>
    </rPh>
    <rPh sb="9" eb="11">
      <t>ニュウリョク</t>
    </rPh>
    <rPh sb="23" eb="24">
      <t>ピョウ</t>
    </rPh>
    <rPh sb="25" eb="26">
      <t>オトコ</t>
    </rPh>
    <rPh sb="29" eb="30">
      <t>ピョウ</t>
    </rPh>
    <rPh sb="31" eb="32">
      <t>オンナ</t>
    </rPh>
    <rPh sb="34" eb="36">
      <t>テンソウ</t>
    </rPh>
    <phoneticPr fontId="4"/>
  </si>
  <si>
    <t>「A票 男」「A票 女」は保護されています。印刷用とお考え下さい。</t>
    <rPh sb="2" eb="3">
      <t>ピョウ</t>
    </rPh>
    <rPh sb="4" eb="5">
      <t>オトコ</t>
    </rPh>
    <rPh sb="8" eb="9">
      <t>ピョウ</t>
    </rPh>
    <rPh sb="10" eb="11">
      <t>オンナ</t>
    </rPh>
    <rPh sb="13" eb="15">
      <t>ホゴ</t>
    </rPh>
    <rPh sb="22" eb="25">
      <t>インサツヨウ</t>
    </rPh>
    <rPh sb="27" eb="28">
      <t>カンガ</t>
    </rPh>
    <rPh sb="29" eb="30">
      <t>クダ</t>
    </rPh>
    <phoneticPr fontId="4"/>
  </si>
  <si>
    <t>三郎</t>
    <rPh sb="0" eb="2">
      <t>サブロウ</t>
    </rPh>
    <phoneticPr fontId="4"/>
  </si>
  <si>
    <t>1500m</t>
  </si>
  <si>
    <t>その際、ファイルには所属名（略称）の後に1．2と番号をつけて下さい。</t>
    <rPh sb="2" eb="3">
      <t>サイ</t>
    </rPh>
    <rPh sb="18" eb="19">
      <t>アト</t>
    </rPh>
    <rPh sb="24" eb="26">
      <t>バンゴウ</t>
    </rPh>
    <rPh sb="30" eb="31">
      <t>クダ</t>
    </rPh>
    <phoneticPr fontId="4"/>
  </si>
  <si>
    <t>例：「○○○○高校1.xls」</t>
    <rPh sb="0" eb="1">
      <t>レイ</t>
    </rPh>
    <rPh sb="7" eb="9">
      <t>コウコウ</t>
    </rPh>
    <phoneticPr fontId="4"/>
  </si>
  <si>
    <t>史郎</t>
    <rPh sb="0" eb="2">
      <t>シロウ</t>
    </rPh>
    <phoneticPr fontId="4"/>
  </si>
  <si>
    <t>ﾄｳｷｮｳ</t>
  </si>
  <si>
    <t>ｼﾛｳ</t>
  </si>
  <si>
    <t>05</t>
  </si>
  <si>
    <t>08</t>
  </si>
  <si>
    <t>10</t>
  </si>
  <si>
    <t>03</t>
  </si>
  <si>
    <t>04</t>
  </si>
  <si>
    <t>06</t>
  </si>
  <si>
    <t>07</t>
  </si>
  <si>
    <t>09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</si>
  <si>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</si>
  <si>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</si>
  <si>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</si>
  <si>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</si>
  <si>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</si>
  <si>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</si>
  <si>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</si>
  <si>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</si>
  <si>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</si>
  <si>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</si>
  <si>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</si>
  <si>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</si>
  <si>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</si>
  <si>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</si>
  <si>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</si>
  <si>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</si>
  <si>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</si>
  <si>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</si>
  <si>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</si>
  <si>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</si>
  <si>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</si>
  <si>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</si>
  <si>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</si>
  <si>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</si>
  <si>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</si>
  <si>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</si>
  <si>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</si>
  <si>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</si>
  <si>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</si>
  <si>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</si>
  <si>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</si>
  <si>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</si>
  <si>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</si>
  <si>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</si>
  <si>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</si>
  <si>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</si>
  <si>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</si>
  <si>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</si>
  <si>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</si>
  <si>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</si>
  <si>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</si>
  <si>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</si>
  <si>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</si>
  <si>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</si>
  <si>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</si>
  <si>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</si>
  <si>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</si>
  <si>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</si>
  <si>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</si>
  <si>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</si>
  <si>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</si>
  <si>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</si>
  <si>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</si>
  <si>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</si>
  <si>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</si>
  <si>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</si>
  <si>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</si>
  <si>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</si>
  <si>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</si>
  <si>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</si>
  <si>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</si>
  <si>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</si>
  <si>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</si>
  <si>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</si>
  <si>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</si>
  <si>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</si>
  <si>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</si>
  <si>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</si>
  <si>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</si>
  <si>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</si>
  <si>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</si>
  <si>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</si>
  <si>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</si>
  <si>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</si>
  <si>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</si>
  <si>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</si>
  <si>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</si>
  <si>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</si>
  <si>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</si>
  <si>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</si>
  <si>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</si>
  <si>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</si>
  <si>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</si>
  <si>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</si>
  <si>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</si>
  <si>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</si>
  <si>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</si>
  <si>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</si>
  <si>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</si>
  <si>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碁郎</t>
    <rPh sb="0" eb="1">
      <t>ゴ</t>
    </rPh>
    <rPh sb="1" eb="2">
      <t>ロウ</t>
    </rPh>
    <phoneticPr fontId="4"/>
  </si>
  <si>
    <t>睦郎</t>
    <rPh sb="0" eb="2">
      <t>ムツオ</t>
    </rPh>
    <phoneticPr fontId="4"/>
  </si>
  <si>
    <t>質郎</t>
    <rPh sb="0" eb="2">
      <t>シチロウ</t>
    </rPh>
    <phoneticPr fontId="4"/>
  </si>
  <si>
    <t>3</t>
    <phoneticPr fontId="4"/>
  </si>
  <si>
    <t>までにお願いします。</t>
  </si>
  <si>
    <t>東京工業大学付属科学技術高校（最寄り駅：JR田町）にて</t>
  </si>
  <si>
    <t>日時</t>
    <rPh sb="0" eb="2">
      <t>ニチジ</t>
    </rPh>
    <phoneticPr fontId="4"/>
  </si>
  <si>
    <t>場所</t>
    <rPh sb="0" eb="2">
      <t>バショ</t>
    </rPh>
    <phoneticPr fontId="4"/>
  </si>
  <si>
    <t>東工大附</t>
  </si>
  <si>
    <t>男</t>
  </si>
  <si>
    <t>女</t>
  </si>
  <si>
    <t>都三田</t>
  </si>
  <si>
    <t>九段中等</t>
  </si>
  <si>
    <t>麻布</t>
  </si>
  <si>
    <t>芝</t>
  </si>
  <si>
    <t>広尾学園</t>
  </si>
  <si>
    <t>頌栄女</t>
  </si>
  <si>
    <t>正則</t>
  </si>
  <si>
    <t>聖心女</t>
  </si>
  <si>
    <t>高輪</t>
  </si>
  <si>
    <t>東海大高輪台</t>
  </si>
  <si>
    <t>明治学院</t>
  </si>
  <si>
    <t>都大森</t>
  </si>
  <si>
    <t>都美原</t>
  </si>
  <si>
    <t>都蒲田</t>
  </si>
  <si>
    <t>都田園調布</t>
  </si>
  <si>
    <t>都つばさ総合</t>
  </si>
  <si>
    <t>都六郷工科</t>
  </si>
  <si>
    <t>都雪谷</t>
  </si>
  <si>
    <t>大森学園</t>
  </si>
  <si>
    <t>東京</t>
  </si>
  <si>
    <t>東京実</t>
  </si>
  <si>
    <t>都駒場</t>
  </si>
  <si>
    <t>自由ヶ丘学園</t>
  </si>
  <si>
    <t>東京学園</t>
  </si>
  <si>
    <t>目黒学院</t>
  </si>
  <si>
    <t>都大崎</t>
  </si>
  <si>
    <t>都小山台</t>
  </si>
  <si>
    <t>都八潮</t>
  </si>
  <si>
    <t>産技高専品川</t>
  </si>
  <si>
    <t>攻玉社</t>
  </si>
  <si>
    <t>香蘭女</t>
  </si>
  <si>
    <t>青稜</t>
  </si>
  <si>
    <t>朋優</t>
  </si>
  <si>
    <t>立正</t>
  </si>
  <si>
    <t>都日比谷</t>
  </si>
  <si>
    <t>大妻</t>
  </si>
  <si>
    <t>錦城学園</t>
  </si>
  <si>
    <t>暁星</t>
  </si>
  <si>
    <t>正則学園</t>
  </si>
  <si>
    <t>所属（略称）</t>
    <rPh sb="0" eb="2">
      <t>ショゾク</t>
    </rPh>
    <rPh sb="3" eb="5">
      <t>リャクショウ</t>
    </rPh>
    <phoneticPr fontId="8"/>
  </si>
  <si>
    <t>所属（正式）</t>
    <rPh sb="0" eb="2">
      <t>ショゾク</t>
    </rPh>
    <rPh sb="3" eb="5">
      <t>セイシキ</t>
    </rPh>
    <phoneticPr fontId="4"/>
  </si>
  <si>
    <t>高等学校</t>
    <rPh sb="0" eb="2">
      <t>コウトウ</t>
    </rPh>
    <rPh sb="2" eb="4">
      <t>ガッコウ</t>
    </rPh>
    <phoneticPr fontId="4"/>
  </si>
  <si>
    <t>学校</t>
    <rPh sb="0" eb="2">
      <t>ガッコウ</t>
    </rPh>
    <phoneticPr fontId="4"/>
  </si>
  <si>
    <t>学校長
氏　名</t>
    <rPh sb="0" eb="3">
      <t>ガッコウチョウ</t>
    </rPh>
    <rPh sb="4" eb="5">
      <t>シ</t>
    </rPh>
    <rPh sb="6" eb="7">
      <t>メイ</t>
    </rPh>
    <phoneticPr fontId="8"/>
  </si>
  <si>
    <t>学　校　情　報</t>
    <phoneticPr fontId="4"/>
  </si>
  <si>
    <t>男</t>
    <rPh sb="0" eb="1">
      <t>ダン</t>
    </rPh>
    <phoneticPr fontId="4"/>
  </si>
  <si>
    <t>女</t>
    <rPh sb="0" eb="1">
      <t>ジョ</t>
    </rPh>
    <phoneticPr fontId="4"/>
  </si>
  <si>
    <t>00</t>
    <phoneticPr fontId="4"/>
  </si>
  <si>
    <t>0</t>
    <phoneticPr fontId="4"/>
  </si>
  <si>
    <t>1</t>
    <phoneticPr fontId="4"/>
  </si>
  <si>
    <t>2</t>
    <phoneticPr fontId="4"/>
  </si>
  <si>
    <t>年度</t>
    <rPh sb="0" eb="2">
      <t>ネンド</t>
    </rPh>
    <phoneticPr fontId="4"/>
  </si>
  <si>
    <t>種目</t>
    <rPh sb="0" eb="2">
      <t>シュモク</t>
    </rPh>
    <phoneticPr fontId="4"/>
  </si>
  <si>
    <t>2</t>
    <phoneticPr fontId="4"/>
  </si>
  <si>
    <t>3</t>
    <phoneticPr fontId="4"/>
  </si>
  <si>
    <t>人数制限</t>
    <rPh sb="0" eb="2">
      <t>ニンズウ</t>
    </rPh>
    <rPh sb="2" eb="4">
      <t>セイゲン</t>
    </rPh>
    <phoneticPr fontId="4"/>
  </si>
  <si>
    <t>人数</t>
    <rPh sb="0" eb="2">
      <t>ニンズウ</t>
    </rPh>
    <phoneticPr fontId="4"/>
  </si>
  <si>
    <t>コメント</t>
    <phoneticPr fontId="4"/>
  </si>
  <si>
    <t>コメント</t>
    <phoneticPr fontId="4"/>
  </si>
  <si>
    <t>男子４×１００ｍ</t>
    <rPh sb="0" eb="2">
      <t>ダンシ</t>
    </rPh>
    <phoneticPr fontId="4"/>
  </si>
  <si>
    <t>女子４×１００ｍ</t>
    <rPh sb="0" eb="2">
      <t>ジョシ</t>
    </rPh>
    <phoneticPr fontId="4"/>
  </si>
  <si>
    <t>ﾁｰﾑ</t>
    <phoneticPr fontId="4"/>
  </si>
  <si>
    <t>東京都高等学校新人陸上競技大会　第一支部予選会</t>
    <rPh sb="7" eb="9">
      <t>シンジン</t>
    </rPh>
    <rPh sb="9" eb="11">
      <t>リクジョウ</t>
    </rPh>
    <rPh sb="11" eb="13">
      <t>キョウギ</t>
    </rPh>
    <phoneticPr fontId="4"/>
  </si>
  <si>
    <t>彩花</t>
  </si>
  <si>
    <t>橋本</t>
  </si>
  <si>
    <t>駿</t>
  </si>
  <si>
    <t>葵</t>
  </si>
  <si>
    <t>林</t>
  </si>
  <si>
    <t>菊池</t>
  </si>
  <si>
    <t>西田</t>
  </si>
  <si>
    <t>村松</t>
  </si>
  <si>
    <t>美月</t>
  </si>
  <si>
    <t>なし</t>
  </si>
  <si>
    <t>上田</t>
  </si>
  <si>
    <t>学校番号</t>
    <rPh sb="0" eb="2">
      <t>ガッコウ</t>
    </rPh>
    <rPh sb="2" eb="4">
      <t>バンゴウ</t>
    </rPh>
    <phoneticPr fontId="4"/>
  </si>
  <si>
    <t>略称</t>
    <rPh sb="0" eb="2">
      <t>リャクショウ</t>
    </rPh>
    <phoneticPr fontId="4"/>
  </si>
  <si>
    <t>正式</t>
    <rPh sb="0" eb="2">
      <t>セイシキ</t>
    </rPh>
    <phoneticPr fontId="4"/>
  </si>
  <si>
    <t>顧問</t>
    <rPh sb="0" eb="2">
      <t>コモン</t>
    </rPh>
    <phoneticPr fontId="4"/>
  </si>
  <si>
    <t>携帯</t>
    <rPh sb="0" eb="2">
      <t>ケイタイ</t>
    </rPh>
    <phoneticPr fontId="4"/>
  </si>
  <si>
    <t>電話</t>
    <rPh sb="0" eb="2">
      <t>デンワ</t>
    </rPh>
    <phoneticPr fontId="4"/>
  </si>
  <si>
    <t>FAX</t>
    <phoneticPr fontId="4"/>
  </si>
  <si>
    <t>所在地</t>
    <rPh sb="0" eb="3">
      <t>ショザイチ</t>
    </rPh>
    <phoneticPr fontId="4"/>
  </si>
  <si>
    <t>男子個人</t>
    <rPh sb="0" eb="2">
      <t>ダンシ</t>
    </rPh>
    <rPh sb="2" eb="4">
      <t>コジン</t>
    </rPh>
    <phoneticPr fontId="4"/>
  </si>
  <si>
    <t>男子リレー</t>
    <rPh sb="0" eb="2">
      <t>ダンシ</t>
    </rPh>
    <phoneticPr fontId="4"/>
  </si>
  <si>
    <t>男子混成</t>
    <rPh sb="0" eb="2">
      <t>ダンシ</t>
    </rPh>
    <rPh sb="2" eb="4">
      <t>コンセイ</t>
    </rPh>
    <phoneticPr fontId="4"/>
  </si>
  <si>
    <t>男子プロ</t>
    <rPh sb="0" eb="2">
      <t>ダンシ</t>
    </rPh>
    <phoneticPr fontId="4"/>
  </si>
  <si>
    <t>女子プロ</t>
    <rPh sb="0" eb="2">
      <t>ジョシ</t>
    </rPh>
    <phoneticPr fontId="4"/>
  </si>
  <si>
    <t>女子個人</t>
    <rPh sb="0" eb="2">
      <t>ジョシ</t>
    </rPh>
    <rPh sb="2" eb="4">
      <t>コジン</t>
    </rPh>
    <phoneticPr fontId="4"/>
  </si>
  <si>
    <t>女子リレー</t>
    <rPh sb="0" eb="2">
      <t>ジョシ</t>
    </rPh>
    <phoneticPr fontId="4"/>
  </si>
  <si>
    <t>女子混成</t>
    <rPh sb="0" eb="2">
      <t>ジョシ</t>
    </rPh>
    <rPh sb="2" eb="4">
      <t>コンセイ</t>
    </rPh>
    <phoneticPr fontId="4"/>
  </si>
  <si>
    <t>※メールでの申し込み</t>
    <rPh sb="6" eb="7">
      <t>モウ</t>
    </rPh>
    <rPh sb="8" eb="9">
      <t>コ</t>
    </rPh>
    <phoneticPr fontId="4"/>
  </si>
  <si>
    <t>メール送付先アドレス</t>
    <rPh sb="3" eb="5">
      <t>ソウフ</t>
    </rPh>
    <rPh sb="5" eb="6">
      <t>サキ</t>
    </rPh>
    <phoneticPr fontId="4"/>
  </si>
  <si>
    <t>以下を参考に選手のエントリー情報を入力してください。</t>
    <rPh sb="0" eb="2">
      <t>イカ</t>
    </rPh>
    <rPh sb="3" eb="5">
      <t>サンコウ</t>
    </rPh>
    <rPh sb="6" eb="8">
      <t>センシュ</t>
    </rPh>
    <rPh sb="14" eb="16">
      <t>ジョウホウ</t>
    </rPh>
    <rPh sb="17" eb="19">
      <t>ニュウリョク</t>
    </rPh>
    <phoneticPr fontId="4"/>
  </si>
  <si>
    <t>・登録番号は支部を入れて5桁です。未登録の場合には，登録をする予定の番号で出場してください。</t>
    <rPh sb="1" eb="3">
      <t>トウロク</t>
    </rPh>
    <rPh sb="3" eb="5">
      <t>バンゴウ</t>
    </rPh>
    <rPh sb="6" eb="8">
      <t>シブ</t>
    </rPh>
    <rPh sb="9" eb="10">
      <t>イ</t>
    </rPh>
    <rPh sb="13" eb="14">
      <t>ケタ</t>
    </rPh>
    <rPh sb="17" eb="20">
      <t>ミトウロク</t>
    </rPh>
    <rPh sb="21" eb="23">
      <t>バアイ</t>
    </rPh>
    <rPh sb="26" eb="28">
      <t>トウロク</t>
    </rPh>
    <rPh sb="31" eb="33">
      <t>ヨテイ</t>
    </rPh>
    <rPh sb="34" eb="36">
      <t>バンゴウ</t>
    </rPh>
    <rPh sb="37" eb="39">
      <t>シュツジョウ</t>
    </rPh>
    <phoneticPr fontId="4"/>
  </si>
  <si>
    <t>１．大会の申し込みは、mailにて行います。下記の注意事項の通りに、申し込みをして下さい。</t>
    <rPh sb="2" eb="4">
      <t>タイカイ</t>
    </rPh>
    <rPh sb="5" eb="6">
      <t>モウ</t>
    </rPh>
    <rPh sb="7" eb="8">
      <t>コ</t>
    </rPh>
    <rPh sb="17" eb="18">
      <t>オコナ</t>
    </rPh>
    <phoneticPr fontId="4"/>
  </si>
  <si>
    <t>・種目はプルダウンから選択し，記録はﾄﾗｯｸ６桁，ﾌｨｰﾙﾄﾞ５桁，リレー５桁で半角数字を入力します。</t>
    <rPh sb="1" eb="3">
      <t>シュモク</t>
    </rPh>
    <rPh sb="11" eb="13">
      <t>センタク</t>
    </rPh>
    <rPh sb="15" eb="17">
      <t>キロク</t>
    </rPh>
    <rPh sb="23" eb="24">
      <t>ケタ</t>
    </rPh>
    <rPh sb="32" eb="33">
      <t>，</t>
    </rPh>
    <rPh sb="36" eb="40">
      <t>５ケタデス</t>
    </rPh>
    <rPh sb="40" eb="42">
      <t>ハンカク</t>
    </rPh>
    <rPh sb="42" eb="44">
      <t>スウジ</t>
    </rPh>
    <rPh sb="45" eb="47">
      <t>ニュウリョク</t>
    </rPh>
    <phoneticPr fontId="4"/>
  </si>
  <si>
    <t>齊藤</t>
  </si>
  <si>
    <t>優花</t>
  </si>
  <si>
    <t>優斗</t>
  </si>
  <si>
    <t>小川</t>
  </si>
  <si>
    <t>隼人</t>
  </si>
  <si>
    <t>結衣</t>
  </si>
  <si>
    <t>宮本</t>
  </si>
  <si>
    <t>中川</t>
  </si>
  <si>
    <t>開</t>
  </si>
  <si>
    <t>今野</t>
  </si>
  <si>
    <t>野口</t>
  </si>
  <si>
    <t>熊井</t>
  </si>
  <si>
    <t>女子</t>
    <rPh sb="0" eb="2">
      <t>ジョシ</t>
    </rPh>
    <phoneticPr fontId="8"/>
  </si>
  <si>
    <t>男子</t>
    <rPh sb="0" eb="2">
      <t>ダンシ</t>
    </rPh>
    <phoneticPr fontId="8"/>
  </si>
  <si>
    <t>～</t>
    <phoneticPr fontId="4"/>
  </si>
  <si>
    <t>・</t>
    <phoneticPr fontId="4"/>
  </si>
  <si>
    <t>tokyoriku1shibu@yahoo.co.jp</t>
    <phoneticPr fontId="4"/>
  </si>
  <si>
    <t>より</t>
    <phoneticPr fontId="4"/>
  </si>
  <si>
    <t>まで</t>
    <phoneticPr fontId="4"/>
  </si>
  <si>
    <t>　　 「○○○○高校2.xls」</t>
    <phoneticPr fontId="4"/>
  </si>
  <si>
    <t>No.</t>
    <phoneticPr fontId="4"/>
  </si>
  <si>
    <t>m</t>
    <phoneticPr fontId="4"/>
  </si>
  <si>
    <t>cm</t>
    <phoneticPr fontId="4"/>
  </si>
  <si>
    <t>４R</t>
    <phoneticPr fontId="4"/>
  </si>
  <si>
    <t>１６R</t>
    <phoneticPr fontId="4"/>
  </si>
  <si>
    <t>01</t>
    <phoneticPr fontId="4"/>
  </si>
  <si>
    <t>02</t>
    <phoneticPr fontId="4"/>
  </si>
  <si>
    <t>57</t>
    <phoneticPr fontId="4"/>
  </si>
  <si>
    <t>0</t>
    <phoneticPr fontId="4"/>
  </si>
  <si>
    <t>48</t>
    <phoneticPr fontId="4"/>
  </si>
  <si>
    <t>50</t>
    <phoneticPr fontId="4"/>
  </si>
  <si>
    <t>3</t>
    <phoneticPr fontId="4"/>
  </si>
  <si>
    <t>35</t>
    <phoneticPr fontId="4"/>
  </si>
  <si>
    <t>03</t>
    <phoneticPr fontId="4"/>
  </si>
  <si>
    <t>00</t>
    <phoneticPr fontId="4"/>
  </si>
  <si>
    <t>12</t>
    <phoneticPr fontId="4"/>
  </si>
  <si>
    <t>50</t>
    <phoneticPr fontId="4"/>
  </si>
  <si>
    <t>0</t>
    <phoneticPr fontId="4"/>
  </si>
  <si>
    <t>48</t>
    <phoneticPr fontId="4"/>
  </si>
  <si>
    <t>3</t>
    <phoneticPr fontId="4"/>
  </si>
  <si>
    <t>35</t>
    <phoneticPr fontId="4"/>
  </si>
  <si>
    <t>03</t>
    <phoneticPr fontId="4"/>
  </si>
  <si>
    <t>11</t>
    <phoneticPr fontId="4"/>
  </si>
  <si>
    <t>91</t>
    <phoneticPr fontId="4"/>
  </si>
  <si>
    <t>39</t>
    <phoneticPr fontId="4"/>
  </si>
  <si>
    <t>54</t>
    <phoneticPr fontId="4"/>
  </si>
  <si>
    <t>　　詳しくは要項をご覧ください。</t>
    <rPh sb="2" eb="3">
      <t>クワ</t>
    </rPh>
    <rPh sb="6" eb="8">
      <t>ヨウコウ</t>
    </rPh>
    <rPh sb="10" eb="11">
      <t>ラン</t>
    </rPh>
    <phoneticPr fontId="4"/>
  </si>
  <si>
    <t>翼</t>
  </si>
  <si>
    <t>光一</t>
  </si>
  <si>
    <t>石山</t>
  </si>
  <si>
    <t>大久保</t>
  </si>
  <si>
    <t>水沼</t>
  </si>
  <si>
    <t>諒</t>
  </si>
  <si>
    <t>岡部</t>
  </si>
  <si>
    <t>浅野</t>
  </si>
  <si>
    <t>優貴</t>
  </si>
  <si>
    <t>生年月日</t>
    <rPh sb="0" eb="2">
      <t>セイネン</t>
    </rPh>
    <rPh sb="2" eb="4">
      <t>ガッピ</t>
    </rPh>
    <phoneticPr fontId="4"/>
  </si>
  <si>
    <t>学校
番号</t>
    <rPh sb="0" eb="2">
      <t>ガッコウ</t>
    </rPh>
    <rPh sb="3" eb="5">
      <t>バンゴウ</t>
    </rPh>
    <phoneticPr fontId="8"/>
  </si>
  <si>
    <t>水野</t>
  </si>
  <si>
    <t>健人</t>
  </si>
  <si>
    <t>翔</t>
  </si>
  <si>
    <t>優里</t>
  </si>
  <si>
    <t>桜子</t>
  </si>
  <si>
    <t>菅原</t>
  </si>
  <si>
    <t>酒井</t>
  </si>
  <si>
    <t>岸本</t>
  </si>
  <si>
    <t>樹</t>
  </si>
  <si>
    <t>髙木</t>
  </si>
  <si>
    <t>大会申込用紙</t>
    <rPh sb="0" eb="2">
      <t>タイカイ</t>
    </rPh>
    <rPh sb="2" eb="4">
      <t>モウシコミ</t>
    </rPh>
    <rPh sb="4" eb="6">
      <t>ヨウシ</t>
    </rPh>
    <phoneticPr fontId="8"/>
  </si>
  <si>
    <t>金</t>
  </si>
  <si>
    <t>土</t>
  </si>
  <si>
    <t>※　確認のために出場選手エントリー票（記録が確認できるように）を印刷してお持ちください。</t>
    <rPh sb="2" eb="4">
      <t>カクニン</t>
    </rPh>
    <rPh sb="8" eb="10">
      <t>シュツジョウ</t>
    </rPh>
    <rPh sb="10" eb="12">
      <t>センシュ</t>
    </rPh>
    <rPh sb="17" eb="18">
      <t>ヒョウ</t>
    </rPh>
    <rPh sb="19" eb="21">
      <t>キロク</t>
    </rPh>
    <rPh sb="22" eb="24">
      <t>カクニン</t>
    </rPh>
    <rPh sb="32" eb="34">
      <t>インサツ</t>
    </rPh>
    <rPh sb="37" eb="38">
      <t>モ</t>
    </rPh>
    <phoneticPr fontId="4"/>
  </si>
  <si>
    <t>暁</t>
  </si>
  <si>
    <t>春香</t>
  </si>
  <si>
    <t>村上</t>
  </si>
  <si>
    <t>稲田</t>
  </si>
  <si>
    <t>岡野</t>
  </si>
  <si>
    <t>幸輝</t>
  </si>
  <si>
    <t>勇太郎</t>
  </si>
  <si>
    <t>愛</t>
  </si>
  <si>
    <t>亮太</t>
  </si>
  <si>
    <t>鶴田</t>
  </si>
  <si>
    <t>愛海</t>
  </si>
  <si>
    <t>菜月</t>
  </si>
  <si>
    <t>高木</t>
  </si>
  <si>
    <t>翔大</t>
  </si>
  <si>
    <t>彩夏</t>
  </si>
  <si>
    <t>智之</t>
  </si>
  <si>
    <t>女子100m</t>
  </si>
  <si>
    <t>女子400m</t>
  </si>
  <si>
    <t>女子1500m</t>
  </si>
  <si>
    <t>理子</t>
  </si>
  <si>
    <t>さくら</t>
  </si>
  <si>
    <t>鶴見</t>
  </si>
  <si>
    <t>落合</t>
  </si>
  <si>
    <t>斉藤</t>
  </si>
  <si>
    <t>荒井</t>
  </si>
  <si>
    <t>森岡</t>
  </si>
  <si>
    <t>松下</t>
  </si>
  <si>
    <t>谷口</t>
  </si>
  <si>
    <t>太一</t>
  </si>
  <si>
    <t>直樹</t>
  </si>
  <si>
    <t>千葉</t>
  </si>
  <si>
    <t>莉子</t>
  </si>
  <si>
    <t>丈</t>
  </si>
  <si>
    <t>片山</t>
  </si>
  <si>
    <t>小幡</t>
  </si>
  <si>
    <t>多田</t>
  </si>
  <si>
    <t>m</t>
    <phoneticPr fontId="4"/>
  </si>
  <si>
    <t>cm</t>
    <phoneticPr fontId="4"/>
  </si>
  <si>
    <t>女子200m</t>
  </si>
  <si>
    <t>女子800m</t>
  </si>
  <si>
    <t>東京工業大学附属科学技術高校</t>
  </si>
  <si>
    <t>都立芝商業高等学校</t>
  </si>
  <si>
    <t>都立三田高等学校</t>
  </si>
  <si>
    <t>千代田区立九段中等教育学校</t>
  </si>
  <si>
    <t>麻布高等学校</t>
  </si>
  <si>
    <t>芝高等学校</t>
  </si>
  <si>
    <t>広尾学園高等学校</t>
  </si>
  <si>
    <t>頌栄女子学院高等学校</t>
  </si>
  <si>
    <t>正則高等学校</t>
  </si>
  <si>
    <t>聖心女子学院高等学校</t>
  </si>
  <si>
    <t>高輪高等学校</t>
  </si>
  <si>
    <t>東海大高輪台高等学校</t>
  </si>
  <si>
    <t>明治学院高等学校</t>
  </si>
  <si>
    <t>都大田桜台</t>
  </si>
  <si>
    <t>都立大田桜台高等学校</t>
  </si>
  <si>
    <t>都立大森高等学校</t>
  </si>
  <si>
    <t>都立美原高等学校</t>
  </si>
  <si>
    <t>都立蒲田高等学校</t>
  </si>
  <si>
    <t>都立田園調布高等学校</t>
  </si>
  <si>
    <t>都立つばさ総合高等学校</t>
  </si>
  <si>
    <t>都立六郷工科高等学校</t>
  </si>
  <si>
    <t>都立雪谷高等学校</t>
  </si>
  <si>
    <t>大森学園高等学校</t>
  </si>
  <si>
    <t>東京高等学校</t>
  </si>
  <si>
    <t>東京実業高等学校</t>
  </si>
  <si>
    <t>都国際</t>
  </si>
  <si>
    <t>都立国際高等学校</t>
  </si>
  <si>
    <t>都立駒場高等学校</t>
  </si>
  <si>
    <t>蒲田女子高等学校</t>
  </si>
  <si>
    <t>都立目黒高等学校</t>
  </si>
  <si>
    <t>自由ヶ丘学園高等学校</t>
  </si>
  <si>
    <t>都桜修館中等</t>
  </si>
  <si>
    <t>都立桜修館中等教育学校</t>
  </si>
  <si>
    <t>日本工業大学駒場高等学校</t>
  </si>
  <si>
    <t>東京学園高等学校</t>
  </si>
  <si>
    <t>日出高等学校</t>
  </si>
  <si>
    <t>目黒学院高等学校</t>
  </si>
  <si>
    <t>多摩大目黒</t>
  </si>
  <si>
    <t>多摩大学目黒高等学校</t>
  </si>
  <si>
    <t>八雲学園高等学校</t>
  </si>
  <si>
    <t>都立大崎高等学校</t>
  </si>
  <si>
    <t>都立小山台高等学校</t>
  </si>
  <si>
    <t>都立八潮高等学校</t>
  </si>
  <si>
    <t>攻玉社高等学校</t>
  </si>
  <si>
    <t>香蘭女学校</t>
  </si>
  <si>
    <t>青稜高等学校</t>
  </si>
  <si>
    <t>朋優学院高等学校</t>
  </si>
  <si>
    <t>立正高等学校</t>
  </si>
  <si>
    <t>文教大学付属高等学校</t>
  </si>
  <si>
    <t>都立日比谷高等学校</t>
  </si>
  <si>
    <t>大妻高等学校</t>
  </si>
  <si>
    <t>共立女</t>
  </si>
  <si>
    <t>共立女子高等学校</t>
  </si>
  <si>
    <t>錦城学園高等学校</t>
  </si>
  <si>
    <t>暁星高等学校</t>
  </si>
  <si>
    <t>女子学院</t>
  </si>
  <si>
    <t>女子学院高等学校</t>
  </si>
  <si>
    <t>正則学園高等学校</t>
  </si>
  <si>
    <t>東洋高等学校</t>
  </si>
  <si>
    <t>二松學舍大学附属高等学校</t>
  </si>
  <si>
    <t>和洋九段女子高等学校</t>
  </si>
  <si>
    <t>都立晴海総合高等学校</t>
  </si>
  <si>
    <t>日本橋女学館高等学校</t>
  </si>
  <si>
    <t>都立青山高等学校</t>
  </si>
  <si>
    <t>都立広尾高等学校</t>
  </si>
  <si>
    <t>青山学院高等学校</t>
  </si>
  <si>
    <t>関東国際高等学校</t>
  </si>
  <si>
    <t>國學院高等学校</t>
  </si>
  <si>
    <t>渋谷教育学園渋谷高等学校</t>
  </si>
  <si>
    <t>百花</t>
  </si>
  <si>
    <t>高校</t>
    <rPh sb="0" eb="1">
      <t>タカ</t>
    </rPh>
    <rPh sb="1" eb="2">
      <t>コウ</t>
    </rPh>
    <phoneticPr fontId="4"/>
  </si>
  <si>
    <t>行ってください。</t>
  </si>
  <si>
    <t>（例）</t>
    <rPh sb="1" eb="2">
      <t>レイ</t>
    </rPh>
    <phoneticPr fontId="4"/>
  </si>
  <si>
    <t>都立三田高等学校の場合</t>
    <rPh sb="0" eb="2">
      <t>トリツ</t>
    </rPh>
    <rPh sb="2" eb="4">
      <t>ミタ</t>
    </rPh>
    <rPh sb="4" eb="6">
      <t>コウトウ</t>
    </rPh>
    <rPh sb="6" eb="8">
      <t>ガッコウ</t>
    </rPh>
    <rPh sb="9" eb="11">
      <t>バアイ</t>
    </rPh>
    <phoneticPr fontId="4"/>
  </si>
  <si>
    <t>→</t>
    <phoneticPr fontId="4"/>
  </si>
  <si>
    <t>105_都三田_支部予選申込.xlsx</t>
    <rPh sb="4" eb="5">
      <t>ト</t>
    </rPh>
    <rPh sb="5" eb="7">
      <t>ミタ</t>
    </rPh>
    <rPh sb="8" eb="10">
      <t>シブ</t>
    </rPh>
    <rPh sb="10" eb="12">
      <t>ヨセン</t>
    </rPh>
    <rPh sb="12" eb="14">
      <t>モウシコミ</t>
    </rPh>
    <phoneticPr fontId="4"/>
  </si>
  <si>
    <t>※学校番号とは，出場エントリー票に入力する際の個人№の上3桁の番号のことです。</t>
    <rPh sb="1" eb="3">
      <t>ガッコウ</t>
    </rPh>
    <rPh sb="3" eb="5">
      <t>バンゴウ</t>
    </rPh>
    <rPh sb="8" eb="10">
      <t>シュツジョウ</t>
    </rPh>
    <rPh sb="15" eb="16">
      <t>ヒョウ</t>
    </rPh>
    <rPh sb="17" eb="19">
      <t>ニュウリョク</t>
    </rPh>
    <rPh sb="21" eb="22">
      <t>サイ</t>
    </rPh>
    <rPh sb="23" eb="25">
      <t>コジン</t>
    </rPh>
    <rPh sb="27" eb="28">
      <t>カミ</t>
    </rPh>
    <rPh sb="29" eb="30">
      <t>ケタ</t>
    </rPh>
    <rPh sb="31" eb="33">
      <t>バンゴウ</t>
    </rPh>
    <phoneticPr fontId="4"/>
  </si>
  <si>
    <t>杉原</t>
  </si>
  <si>
    <t>石原</t>
  </si>
  <si>
    <t>早川</t>
  </si>
  <si>
    <t>怜</t>
  </si>
  <si>
    <t>晶</t>
  </si>
  <si>
    <t>結花</t>
  </si>
  <si>
    <t>友香</t>
  </si>
  <si>
    <t>大輝</t>
  </si>
  <si>
    <t>都筑</t>
  </si>
  <si>
    <t>柴田</t>
  </si>
  <si>
    <t>陽</t>
  </si>
  <si>
    <t>押山</t>
  </si>
  <si>
    <t>颯太</t>
  </si>
  <si>
    <t>凜</t>
  </si>
  <si>
    <t>豊田</t>
  </si>
  <si>
    <t>楓</t>
  </si>
  <si>
    <t>慎之介</t>
  </si>
  <si>
    <t>飯田</t>
  </si>
  <si>
    <t>貴大</t>
  </si>
  <si>
    <t>谷田貝</t>
  </si>
  <si>
    <t>日向</t>
  </si>
  <si>
    <t>水谷</t>
  </si>
  <si>
    <t>大空</t>
  </si>
  <si>
    <t>菅野</t>
  </si>
  <si>
    <t>雄翔</t>
  </si>
  <si>
    <t>遥香</t>
  </si>
  <si>
    <t>小宮</t>
  </si>
  <si>
    <t>及川</t>
  </si>
  <si>
    <t>美樹</t>
  </si>
  <si>
    <t>千夏</t>
  </si>
  <si>
    <t>大谷</t>
  </si>
  <si>
    <t>綾乃</t>
  </si>
  <si>
    <t>藤原</t>
  </si>
  <si>
    <t>管野</t>
  </si>
  <si>
    <t>甲田</t>
  </si>
  <si>
    <t>咲希</t>
  </si>
  <si>
    <t>大木</t>
  </si>
  <si>
    <t>裕介</t>
  </si>
  <si>
    <t>孝太郎</t>
  </si>
  <si>
    <t>美空</t>
  </si>
  <si>
    <t>リサ</t>
  </si>
  <si>
    <t>本多</t>
  </si>
  <si>
    <t>大我</t>
  </si>
  <si>
    <t>健斗</t>
  </si>
  <si>
    <t>琴子</t>
  </si>
  <si>
    <t>坂本</t>
  </si>
  <si>
    <t>智也</t>
  </si>
  <si>
    <t>拓人</t>
  </si>
  <si>
    <t>吉野</t>
  </si>
  <si>
    <t>泰輝</t>
  </si>
  <si>
    <t>岳史</t>
  </si>
  <si>
    <t>松山</t>
  </si>
  <si>
    <t>歩</t>
  </si>
  <si>
    <t>金野</t>
  </si>
  <si>
    <t>光希</t>
  </si>
  <si>
    <t>土田</t>
  </si>
  <si>
    <t>塩田</t>
  </si>
  <si>
    <t>穂高</t>
  </si>
  <si>
    <t>朱里</t>
  </si>
  <si>
    <t>桜介</t>
  </si>
  <si>
    <t>琴絵</t>
  </si>
  <si>
    <t>小百合</t>
  </si>
  <si>
    <t>宮田</t>
  </si>
  <si>
    <t>太田</t>
  </si>
  <si>
    <t>泰生</t>
  </si>
  <si>
    <t>東</t>
  </si>
  <si>
    <t>龍之介</t>
  </si>
  <si>
    <t>安東</t>
  </si>
  <si>
    <t>平井</t>
  </si>
  <si>
    <t>大翔</t>
  </si>
  <si>
    <t>啓太</t>
  </si>
  <si>
    <t>雅</t>
  </si>
  <si>
    <t>今村</t>
  </si>
  <si>
    <t>レオ</t>
  </si>
  <si>
    <t>並木</t>
  </si>
  <si>
    <t>陽菜</t>
  </si>
  <si>
    <t>貴志</t>
  </si>
  <si>
    <t>平岡</t>
  </si>
  <si>
    <t>成田</t>
  </si>
  <si>
    <t>高松</t>
  </si>
  <si>
    <t>雨宮</t>
  </si>
  <si>
    <t>悠斗</t>
  </si>
  <si>
    <t>五十嵐</t>
  </si>
  <si>
    <t>伊達</t>
  </si>
  <si>
    <t>白石</t>
  </si>
  <si>
    <t>慶</t>
  </si>
  <si>
    <t>澤田</t>
  </si>
  <si>
    <t>片桐</t>
  </si>
  <si>
    <t>秀太</t>
  </si>
  <si>
    <t>康太</t>
  </si>
  <si>
    <t>朱莉</t>
  </si>
  <si>
    <t>智貴</t>
  </si>
  <si>
    <t>保科</t>
  </si>
  <si>
    <t>侑真</t>
  </si>
  <si>
    <t>光太郎</t>
  </si>
  <si>
    <t>細田</t>
  </si>
  <si>
    <t>川田</t>
  </si>
  <si>
    <t>矢島</t>
  </si>
  <si>
    <t>晴大</t>
  </si>
  <si>
    <t>村田</t>
  </si>
  <si>
    <t>福永</t>
  </si>
  <si>
    <t>杏菜</t>
  </si>
  <si>
    <t>菜々美</t>
  </si>
  <si>
    <t>増渕</t>
  </si>
  <si>
    <t>中谷</t>
  </si>
  <si>
    <t>圭佑</t>
  </si>
  <si>
    <t>涼太</t>
  </si>
  <si>
    <t>森川</t>
  </si>
  <si>
    <t>宗</t>
  </si>
  <si>
    <t>陸人</t>
  </si>
  <si>
    <t>大稀</t>
  </si>
  <si>
    <t>大川</t>
  </si>
  <si>
    <t>慶應女子高等学校</t>
  </si>
  <si>
    <t>日本体育大学荏原高等学校</t>
  </si>
  <si>
    <t>都立産業技術高等専門学校品川</t>
  </si>
  <si>
    <t>添付ファイル名は、「（支部番号＋学校番号の3桁）_（学校名）_（大会名）申込.xlsx」として下さい。</t>
    <rPh sb="0" eb="2">
      <t>テンプ</t>
    </rPh>
    <rPh sb="6" eb="7">
      <t>メイ</t>
    </rPh>
    <rPh sb="11" eb="13">
      <t>シブ</t>
    </rPh>
    <rPh sb="13" eb="15">
      <t>バンゴウ</t>
    </rPh>
    <rPh sb="16" eb="18">
      <t>ガッコウ</t>
    </rPh>
    <rPh sb="17" eb="19">
      <t>バンゴウ</t>
    </rPh>
    <rPh sb="21" eb="22">
      <t>ケタ</t>
    </rPh>
    <rPh sb="25" eb="27">
      <t>ガッコウ</t>
    </rPh>
    <rPh sb="27" eb="28">
      <t>メイ</t>
    </rPh>
    <rPh sb="31" eb="33">
      <t>タイカイ</t>
    </rPh>
    <rPh sb="33" eb="34">
      <t>メイ</t>
    </rPh>
    <rPh sb="35" eb="37">
      <t>モウシコミ</t>
    </rPh>
    <rPh sb="46" eb="47">
      <t>クダ</t>
    </rPh>
    <phoneticPr fontId="4"/>
  </si>
  <si>
    <t>普連土学園高等学校</t>
    <rPh sb="0" eb="3">
      <t>フレンド</t>
    </rPh>
    <rPh sb="3" eb="5">
      <t>ガクエン</t>
    </rPh>
    <rPh sb="5" eb="7">
      <t>コウトウ</t>
    </rPh>
    <rPh sb="7" eb="9">
      <t>ガッコウ</t>
    </rPh>
    <phoneticPr fontId="7"/>
  </si>
  <si>
    <t>蒲田女子</t>
  </si>
  <si>
    <t>白百合学園高等学校</t>
    <rPh sb="0" eb="3">
      <t>シラユリ</t>
    </rPh>
    <rPh sb="3" eb="5">
      <t>ガクエン</t>
    </rPh>
    <rPh sb="5" eb="7">
      <t>コウトウ</t>
    </rPh>
    <rPh sb="7" eb="9">
      <t>ガッコウ</t>
    </rPh>
    <phoneticPr fontId="7"/>
  </si>
  <si>
    <t>重松</t>
  </si>
  <si>
    <t>秋葉</t>
  </si>
  <si>
    <t>夕</t>
  </si>
  <si>
    <t>大竹</t>
  </si>
  <si>
    <t>あかね</t>
  </si>
  <si>
    <t>福嶋</t>
  </si>
  <si>
    <t>堀越</t>
  </si>
  <si>
    <t>原田</t>
  </si>
  <si>
    <t>吉村</t>
  </si>
  <si>
    <t>武藤</t>
  </si>
  <si>
    <t>棟方</t>
  </si>
  <si>
    <t>希</t>
  </si>
  <si>
    <t>晴哉</t>
  </si>
  <si>
    <t>王樹</t>
  </si>
  <si>
    <t>為ヶ井</t>
  </si>
  <si>
    <t>滉友</t>
  </si>
  <si>
    <t>志賀</t>
  </si>
  <si>
    <t>風太郎</t>
  </si>
  <si>
    <t>太亮</t>
  </si>
  <si>
    <t>岡</t>
  </si>
  <si>
    <t>将汰</t>
  </si>
  <si>
    <t>憲香</t>
  </si>
  <si>
    <t>晟拓</t>
  </si>
  <si>
    <t>広瀬</t>
  </si>
  <si>
    <t>拓郎</t>
  </si>
  <si>
    <t>一田</t>
  </si>
  <si>
    <t>晋作</t>
  </si>
  <si>
    <t>直喜</t>
  </si>
  <si>
    <t>大将</t>
  </si>
  <si>
    <t>森野</t>
  </si>
  <si>
    <t>大石</t>
  </si>
  <si>
    <t>紘己</t>
  </si>
  <si>
    <t>光樹</t>
  </si>
  <si>
    <t>史峻</t>
  </si>
  <si>
    <t>木股</t>
  </si>
  <si>
    <t>雅登</t>
  </si>
  <si>
    <t>漆原</t>
  </si>
  <si>
    <t>陸也</t>
  </si>
  <si>
    <t>優汰</t>
  </si>
  <si>
    <t>安蔵</t>
  </si>
  <si>
    <t>太陽</t>
  </si>
  <si>
    <t>天野</t>
  </si>
  <si>
    <t>葉月</t>
  </si>
  <si>
    <t>らら</t>
  </si>
  <si>
    <t>彩羽</t>
  </si>
  <si>
    <t>堀</t>
  </si>
  <si>
    <t>涼太郎</t>
  </si>
  <si>
    <t>堂前</t>
  </si>
  <si>
    <t>土橋</t>
  </si>
  <si>
    <t>川島</t>
  </si>
  <si>
    <t>佳純</t>
  </si>
  <si>
    <t>夏波</t>
  </si>
  <si>
    <t>茉緒</t>
  </si>
  <si>
    <t>梨奈</t>
  </si>
  <si>
    <t>唐澤</t>
  </si>
  <si>
    <t>一成</t>
  </si>
  <si>
    <t>北條</t>
  </si>
  <si>
    <t>優菜</t>
  </si>
  <si>
    <t>来夢</t>
  </si>
  <si>
    <t>康平</t>
  </si>
  <si>
    <t>河﨑</t>
  </si>
  <si>
    <t>天</t>
  </si>
  <si>
    <t>優羽</t>
  </si>
  <si>
    <t>五味</t>
  </si>
  <si>
    <t>大和</t>
  </si>
  <si>
    <t>髙村</t>
  </si>
  <si>
    <t>敬信</t>
  </si>
  <si>
    <t>洸</t>
  </si>
  <si>
    <t>柏木</t>
  </si>
  <si>
    <t>航</t>
  </si>
  <si>
    <t>矢原</t>
  </si>
  <si>
    <t>上山</t>
  </si>
  <si>
    <t>秋津</t>
  </si>
  <si>
    <t>利仁</t>
  </si>
  <si>
    <t>勇仁</t>
  </si>
  <si>
    <t>蔵斗</t>
  </si>
  <si>
    <t>根岸</t>
  </si>
  <si>
    <t>来</t>
  </si>
  <si>
    <t>今西</t>
  </si>
  <si>
    <t>凌也</t>
  </si>
  <si>
    <t>樋浦</t>
  </si>
  <si>
    <t>大雅</t>
  </si>
  <si>
    <t>江花</t>
  </si>
  <si>
    <t>秀磨</t>
  </si>
  <si>
    <t>圭汰</t>
  </si>
  <si>
    <t>柊志</t>
  </si>
  <si>
    <t>心平</t>
  </si>
  <si>
    <t>隆幸</t>
  </si>
  <si>
    <t>霜山</t>
  </si>
  <si>
    <t>悠紀之介</t>
  </si>
  <si>
    <t>倉澤</t>
  </si>
  <si>
    <t>大介</t>
  </si>
  <si>
    <t>友翔</t>
  </si>
  <si>
    <t>政安</t>
  </si>
  <si>
    <t>和</t>
  </si>
  <si>
    <t>翔史輝</t>
  </si>
  <si>
    <t>深山</t>
  </si>
  <si>
    <t>小笠原</t>
  </si>
  <si>
    <t>温大</t>
  </si>
  <si>
    <t>長島</t>
  </si>
  <si>
    <t>紘大</t>
  </si>
  <si>
    <t>小竹</t>
  </si>
  <si>
    <t>来希</t>
  </si>
  <si>
    <t>月浦</t>
  </si>
  <si>
    <t>隼翔</t>
  </si>
  <si>
    <t>柴﨑</t>
  </si>
  <si>
    <t>瑞輝</t>
  </si>
  <si>
    <t>ｶｼﾞｭｰﾙ</t>
  </si>
  <si>
    <t>ﾁｪﾙｼｰ</t>
  </si>
  <si>
    <t>高山</t>
  </si>
  <si>
    <t>綾</t>
  </si>
  <si>
    <t>菊地</t>
  </si>
  <si>
    <t>千紗</t>
  </si>
  <si>
    <t>外島</t>
  </si>
  <si>
    <t>滝田</t>
  </si>
  <si>
    <t>静海</t>
  </si>
  <si>
    <t>楓花</t>
  </si>
  <si>
    <t>松木</t>
  </si>
  <si>
    <t>りお</t>
  </si>
  <si>
    <t>弥々</t>
  </si>
  <si>
    <t>岩井</t>
  </si>
  <si>
    <t>彩澄</t>
  </si>
  <si>
    <t>鶴野</t>
  </si>
  <si>
    <t>萌々香</t>
  </si>
  <si>
    <t>和奏</t>
  </si>
  <si>
    <t>兵郷</t>
  </si>
  <si>
    <t>星名</t>
  </si>
  <si>
    <t>廣川</t>
  </si>
  <si>
    <t>桃菜</t>
  </si>
  <si>
    <t>頼安</t>
  </si>
  <si>
    <t>乃々香</t>
  </si>
  <si>
    <t>木島</t>
  </si>
  <si>
    <t>あすか</t>
  </si>
  <si>
    <t>景子</t>
  </si>
  <si>
    <t>高森</t>
  </si>
  <si>
    <t>美典</t>
  </si>
  <si>
    <t>絢美</t>
  </si>
  <si>
    <t>愛梨</t>
  </si>
  <si>
    <t>綿引</t>
  </si>
  <si>
    <t>美夢</t>
  </si>
  <si>
    <t>高野</t>
  </si>
  <si>
    <t>楠</t>
  </si>
  <si>
    <t>貴博</t>
  </si>
  <si>
    <t>勝悟</t>
  </si>
  <si>
    <t>平出</t>
  </si>
  <si>
    <t>聖也</t>
  </si>
  <si>
    <t>時生</t>
  </si>
  <si>
    <t>真也</t>
  </si>
  <si>
    <t>遠田</t>
  </si>
  <si>
    <t>光河</t>
  </si>
  <si>
    <t>明音</t>
  </si>
  <si>
    <t>天翔</t>
  </si>
  <si>
    <t>下崎</t>
  </si>
  <si>
    <t>智規</t>
  </si>
  <si>
    <t>大貴</t>
  </si>
  <si>
    <t>芽依</t>
  </si>
  <si>
    <t>大須賀</t>
  </si>
  <si>
    <t>増澤</t>
  </si>
  <si>
    <t>美紅</t>
  </si>
  <si>
    <t>髙嶋</t>
  </si>
  <si>
    <t>室井</t>
  </si>
  <si>
    <t>杏太</t>
  </si>
  <si>
    <t>侑生</t>
  </si>
  <si>
    <t>誠斗</t>
  </si>
  <si>
    <t>藤間</t>
  </si>
  <si>
    <t>裕大</t>
  </si>
  <si>
    <t>森</t>
  </si>
  <si>
    <t>玄稀</t>
  </si>
  <si>
    <t>元太</t>
  </si>
  <si>
    <t>横澤</t>
  </si>
  <si>
    <t>藤掛</t>
  </si>
  <si>
    <t>夏樹</t>
  </si>
  <si>
    <t>元</t>
  </si>
  <si>
    <t>凛</t>
  </si>
  <si>
    <t>友野</t>
  </si>
  <si>
    <t>桜</t>
  </si>
  <si>
    <t>ひいろ</t>
  </si>
  <si>
    <t>実咲</t>
  </si>
  <si>
    <t>捺希</t>
  </si>
  <si>
    <t>宇佐美</t>
  </si>
  <si>
    <t>夕夏</t>
  </si>
  <si>
    <t>髙崎</t>
  </si>
  <si>
    <t>そよか</t>
  </si>
  <si>
    <t>愛里</t>
  </si>
  <si>
    <t>大誠</t>
  </si>
  <si>
    <t>兼子</t>
  </si>
  <si>
    <t>天馬</t>
  </si>
  <si>
    <t>雪乃</t>
  </si>
  <si>
    <t>凛々</t>
  </si>
  <si>
    <t>末田</t>
  </si>
  <si>
    <t>慶吾</t>
  </si>
  <si>
    <t>塩野</t>
  </si>
  <si>
    <t>湧大</t>
  </si>
  <si>
    <t>出口</t>
  </si>
  <si>
    <t>弦輝</t>
  </si>
  <si>
    <t>朝烏</t>
  </si>
  <si>
    <t>恭輔</t>
  </si>
  <si>
    <t>水渡</t>
  </si>
  <si>
    <t>成海</t>
  </si>
  <si>
    <t>板倉</t>
  </si>
  <si>
    <t>泉田</t>
  </si>
  <si>
    <t>葉波</t>
  </si>
  <si>
    <t>反町</t>
  </si>
  <si>
    <t>梅原</t>
  </si>
  <si>
    <t>直生</t>
  </si>
  <si>
    <t>矢作</t>
  </si>
  <si>
    <t>鈴香</t>
  </si>
  <si>
    <t>芹川</t>
  </si>
  <si>
    <t>優波</t>
  </si>
  <si>
    <t>甲斐</t>
  </si>
  <si>
    <t>遥斗</t>
  </si>
  <si>
    <t>辻</t>
  </si>
  <si>
    <t>梅野</t>
  </si>
  <si>
    <t>拓海</t>
  </si>
  <si>
    <t>岩本</t>
  </si>
  <si>
    <t>井口</t>
  </si>
  <si>
    <t>尚磨</t>
  </si>
  <si>
    <t>文絃</t>
  </si>
  <si>
    <t>基</t>
  </si>
  <si>
    <t>宗史</t>
  </si>
  <si>
    <t>川合</t>
  </si>
  <si>
    <t>中山</t>
  </si>
  <si>
    <t>恭</t>
  </si>
  <si>
    <t>仙石</t>
  </si>
  <si>
    <t>雅樹</t>
  </si>
  <si>
    <t>畳開</t>
  </si>
  <si>
    <t>篤志</t>
  </si>
  <si>
    <t>嶋添</t>
  </si>
  <si>
    <t>蒼真</t>
  </si>
  <si>
    <t>香山</t>
  </si>
  <si>
    <t>寛人</t>
  </si>
  <si>
    <t>建輔</t>
  </si>
  <si>
    <t>太護</t>
  </si>
  <si>
    <t>平間</t>
  </si>
  <si>
    <t>彰悟</t>
  </si>
  <si>
    <t>望月</t>
  </si>
  <si>
    <t>倫太郎</t>
  </si>
  <si>
    <t>永翔</t>
  </si>
  <si>
    <t>雅士</t>
  </si>
  <si>
    <t>崇</t>
  </si>
  <si>
    <t>理空</t>
  </si>
  <si>
    <t>秀真</t>
  </si>
  <si>
    <t>透真</t>
  </si>
  <si>
    <t>市来</t>
  </si>
  <si>
    <t>友美</t>
  </si>
  <si>
    <t>萩島</t>
  </si>
  <si>
    <t>日奈子</t>
  </si>
  <si>
    <t>畠中</t>
  </si>
  <si>
    <t>瞳</t>
  </si>
  <si>
    <t>萌絵</t>
  </si>
  <si>
    <t>島貫</t>
  </si>
  <si>
    <t>恵梨子</t>
  </si>
  <si>
    <t>萌心</t>
  </si>
  <si>
    <t>三輪</t>
  </si>
  <si>
    <t>南菜子</t>
  </si>
  <si>
    <t>大関</t>
  </si>
  <si>
    <t>佑茉</t>
  </si>
  <si>
    <t>晶博</t>
  </si>
  <si>
    <t>穣司</t>
  </si>
  <si>
    <t>勇希</t>
  </si>
  <si>
    <t>村林</t>
  </si>
  <si>
    <t>蔵</t>
  </si>
  <si>
    <t>寿弥</t>
  </si>
  <si>
    <t>諒真</t>
  </si>
  <si>
    <t>小早川</t>
  </si>
  <si>
    <t>響太</t>
  </si>
  <si>
    <t>櫻澤</t>
  </si>
  <si>
    <t>雅治</t>
  </si>
  <si>
    <t>望夢</t>
  </si>
  <si>
    <t>三瀬</t>
  </si>
  <si>
    <t>謙伸</t>
  </si>
  <si>
    <t>蒼威</t>
  </si>
  <si>
    <t>凌</t>
  </si>
  <si>
    <t>尾関</t>
  </si>
  <si>
    <t>乃音</t>
  </si>
  <si>
    <t>久保淵</t>
  </si>
  <si>
    <t>留海</t>
  </si>
  <si>
    <t>奏安良</t>
  </si>
  <si>
    <t>塚本</t>
  </si>
  <si>
    <t>歩未</t>
  </si>
  <si>
    <t>衣花</t>
  </si>
  <si>
    <t>本郷</t>
  </si>
  <si>
    <t>彩華</t>
  </si>
  <si>
    <t>山上</t>
  </si>
  <si>
    <t>俊</t>
  </si>
  <si>
    <t>昴生</t>
  </si>
  <si>
    <t>匠</t>
  </si>
  <si>
    <t>聖勝</t>
  </si>
  <si>
    <t>優空</t>
  </si>
  <si>
    <t>野中</t>
  </si>
  <si>
    <t>横田</t>
  </si>
  <si>
    <t>永田</t>
  </si>
  <si>
    <t>司</t>
  </si>
  <si>
    <t>データ入力後，上のセルをコピーしてファイル保存時に
ファイル名として使用してください。</t>
    <rPh sb="3" eb="5">
      <t>ニュウリョク</t>
    </rPh>
    <rPh sb="5" eb="6">
      <t>ゴ</t>
    </rPh>
    <rPh sb="7" eb="8">
      <t>ウエ</t>
    </rPh>
    <rPh sb="21" eb="23">
      <t>ホゾン</t>
    </rPh>
    <rPh sb="23" eb="24">
      <t>ジ</t>
    </rPh>
    <rPh sb="30" eb="31">
      <t>メイ</t>
    </rPh>
    <rPh sb="34" eb="36">
      <t>シヨウ</t>
    </rPh>
    <phoneticPr fontId="4"/>
  </si>
  <si>
    <t>ファイル名→</t>
    <rPh sb="4" eb="5">
      <t>メイ</t>
    </rPh>
    <phoneticPr fontId="4"/>
  </si>
  <si>
    <t>入力すると下のセルにファイル名が表示されます。</t>
    <rPh sb="0" eb="2">
      <t>ニュウリョク</t>
    </rPh>
    <rPh sb="5" eb="6">
      <t>シタ</t>
    </rPh>
    <rPh sb="14" eb="15">
      <t>メイ</t>
    </rPh>
    <rPh sb="16" eb="18">
      <t>ヒョウジ</t>
    </rPh>
    <phoneticPr fontId="4"/>
  </si>
  <si>
    <t>（支部＋学校番号は半角数字になります。）</t>
    <rPh sb="1" eb="3">
      <t>シブ</t>
    </rPh>
    <rPh sb="4" eb="6">
      <t>ガッコウ</t>
    </rPh>
    <rPh sb="6" eb="8">
      <t>バンゴウ</t>
    </rPh>
    <rPh sb="9" eb="11">
      <t>ハンカク</t>
    </rPh>
    <rPh sb="11" eb="13">
      <t>スウジ</t>
    </rPh>
    <phoneticPr fontId="4"/>
  </si>
  <si>
    <t>日</t>
    <rPh sb="0" eb="1">
      <t>ニチ</t>
    </rPh>
    <phoneticPr fontId="4"/>
  </si>
  <si>
    <t>月</t>
    <rPh sb="0" eb="1">
      <t>ゲツ</t>
    </rPh>
    <phoneticPr fontId="4"/>
  </si>
  <si>
    <t>火</t>
    <rPh sb="0" eb="1">
      <t>カ</t>
    </rPh>
    <phoneticPr fontId="4"/>
  </si>
  <si>
    <t>水</t>
  </si>
  <si>
    <t>木</t>
  </si>
  <si>
    <t>英字（姓）</t>
    <rPh sb="0" eb="2">
      <t>エイジ</t>
    </rPh>
    <rPh sb="3" eb="4">
      <t>セイ</t>
    </rPh>
    <phoneticPr fontId="4"/>
  </si>
  <si>
    <t>英字（名）</t>
    <rPh sb="0" eb="2">
      <t>エイジ</t>
    </rPh>
    <rPh sb="3" eb="4">
      <t>メイ</t>
    </rPh>
    <phoneticPr fontId="4"/>
  </si>
  <si>
    <t>英字</t>
    <rPh sb="0" eb="2">
      <t>エイジ</t>
    </rPh>
    <phoneticPr fontId="4"/>
  </si>
  <si>
    <t>シゲマツ</t>
  </si>
  <si>
    <t>リュウノスケ</t>
  </si>
  <si>
    <t>SIGEMATSU</t>
  </si>
  <si>
    <t>Ryunosuke</t>
  </si>
  <si>
    <t>安井</t>
  </si>
  <si>
    <t>優太</t>
  </si>
  <si>
    <t>ヤスイ</t>
  </si>
  <si>
    <t>ユウタ</t>
  </si>
  <si>
    <t>YASUI</t>
  </si>
  <si>
    <t>Yuuta</t>
  </si>
  <si>
    <t>スマジェンヌィ</t>
  </si>
  <si>
    <t>勝</t>
  </si>
  <si>
    <t>ビクトル</t>
  </si>
  <si>
    <t>SMAZHENNY</t>
  </si>
  <si>
    <t>Victor</t>
  </si>
  <si>
    <t>Yuri</t>
  </si>
  <si>
    <t>川中</t>
  </si>
  <si>
    <t>カワナカ</t>
  </si>
  <si>
    <t>カエデ</t>
  </si>
  <si>
    <t>KAWANAKA</t>
  </si>
  <si>
    <t>Kaede</t>
  </si>
  <si>
    <t>ダイキ</t>
  </si>
  <si>
    <t>Daiki</t>
  </si>
  <si>
    <t>リンタロウ</t>
  </si>
  <si>
    <t>ヒグチ</t>
  </si>
  <si>
    <t>HIGUCHI</t>
  </si>
  <si>
    <t>Yuta</t>
  </si>
  <si>
    <t>02</t>
  </si>
  <si>
    <t>コウセイ</t>
  </si>
  <si>
    <t>Kousei</t>
  </si>
  <si>
    <t>菅井</t>
  </si>
  <si>
    <t>スガイ</t>
  </si>
  <si>
    <t>ツバサ</t>
  </si>
  <si>
    <t>SUGAI</t>
  </si>
  <si>
    <t>Tsubasa</t>
  </si>
  <si>
    <t>マサキ</t>
  </si>
  <si>
    <t>ヒロト</t>
  </si>
  <si>
    <t>Hiroto</t>
  </si>
  <si>
    <t>リョウ</t>
  </si>
  <si>
    <t>Ryo</t>
  </si>
  <si>
    <t>ナオキ</t>
  </si>
  <si>
    <t>Naoki</t>
  </si>
  <si>
    <t>サカイ</t>
  </si>
  <si>
    <t>SAKAI</t>
  </si>
  <si>
    <t>アキバ</t>
  </si>
  <si>
    <t>AKIBA</t>
  </si>
  <si>
    <t>タカキ</t>
  </si>
  <si>
    <t>ユウ</t>
  </si>
  <si>
    <t>TAKI</t>
  </si>
  <si>
    <t>Yuu</t>
  </si>
  <si>
    <t>小野</t>
  </si>
  <si>
    <t>智恵子</t>
  </si>
  <si>
    <t>オノ</t>
  </si>
  <si>
    <t>チエコ</t>
  </si>
  <si>
    <t>ONO</t>
  </si>
  <si>
    <t>Chieko</t>
  </si>
  <si>
    <t>彩乃</t>
  </si>
  <si>
    <t>オオタ</t>
  </si>
  <si>
    <t>アヤノ</t>
  </si>
  <si>
    <t>OOTA</t>
  </si>
  <si>
    <t>Ayano</t>
  </si>
  <si>
    <t>ミユ</t>
  </si>
  <si>
    <t>Miyu</t>
  </si>
  <si>
    <t>オガワ</t>
  </si>
  <si>
    <t>サキ</t>
  </si>
  <si>
    <t>OGAWA</t>
  </si>
  <si>
    <t>Saki</t>
  </si>
  <si>
    <t>未来乃</t>
  </si>
  <si>
    <t>サトウ</t>
  </si>
  <si>
    <t>ミラノ</t>
  </si>
  <si>
    <t>SATOU</t>
  </si>
  <si>
    <t>Mirano</t>
  </si>
  <si>
    <t>愛音</t>
  </si>
  <si>
    <t>カワダ</t>
  </si>
  <si>
    <t>アノン</t>
  </si>
  <si>
    <t>KAWADA</t>
  </si>
  <si>
    <t>Anon</t>
  </si>
  <si>
    <t>ヒナ</t>
  </si>
  <si>
    <t>Hina</t>
  </si>
  <si>
    <t>カトウ</t>
  </si>
  <si>
    <t>KATO</t>
  </si>
  <si>
    <t>スズキ</t>
  </si>
  <si>
    <t>SUZUKI</t>
  </si>
  <si>
    <t>ユリ</t>
  </si>
  <si>
    <t>こころ</t>
  </si>
  <si>
    <t>イケダ</t>
  </si>
  <si>
    <t>ココロ</t>
  </si>
  <si>
    <t>IKEDA</t>
  </si>
  <si>
    <t>Kokoro</t>
  </si>
  <si>
    <t>星井</t>
  </si>
  <si>
    <t>志穂</t>
  </si>
  <si>
    <t>ホシイ</t>
  </si>
  <si>
    <t>シホ</t>
  </si>
  <si>
    <t>HOSHII</t>
  </si>
  <si>
    <t>Siho</t>
  </si>
  <si>
    <t>麻生</t>
  </si>
  <si>
    <t>汐織</t>
  </si>
  <si>
    <t>アソウ</t>
  </si>
  <si>
    <t>シオリ</t>
  </si>
  <si>
    <t>ASOU</t>
  </si>
  <si>
    <t>Siori</t>
  </si>
  <si>
    <t>羽持</t>
  </si>
  <si>
    <t>涼花</t>
  </si>
  <si>
    <t>ハモチ</t>
  </si>
  <si>
    <t>スズカ</t>
  </si>
  <si>
    <t>HAMOTI</t>
  </si>
  <si>
    <t>Suzuka</t>
  </si>
  <si>
    <t>森屋</t>
  </si>
  <si>
    <t>水月</t>
  </si>
  <si>
    <t>モリヤ</t>
  </si>
  <si>
    <t>ミズキ</t>
  </si>
  <si>
    <t>MORIYA</t>
  </si>
  <si>
    <t>Mizuki</t>
  </si>
  <si>
    <t>クボタ</t>
  </si>
  <si>
    <t>KUBOTA</t>
  </si>
  <si>
    <t>サイトウ</t>
  </si>
  <si>
    <t>ユウスケ</t>
  </si>
  <si>
    <t>SAITO</t>
  </si>
  <si>
    <t>Yusuke</t>
  </si>
  <si>
    <t>コウキ</t>
  </si>
  <si>
    <t>ソウタ</t>
  </si>
  <si>
    <t>Souta</t>
  </si>
  <si>
    <t>セキ</t>
  </si>
  <si>
    <t>コウタロウ</t>
  </si>
  <si>
    <t>SEKI</t>
  </si>
  <si>
    <t>ナガイ</t>
  </si>
  <si>
    <t>NAGAI</t>
  </si>
  <si>
    <t>ナカガワ</t>
  </si>
  <si>
    <t>NAKAGAWA</t>
  </si>
  <si>
    <t>ハルカ</t>
  </si>
  <si>
    <t>Haruka</t>
  </si>
  <si>
    <t>オオタケ</t>
  </si>
  <si>
    <t>OTAKE</t>
  </si>
  <si>
    <t>ササキ</t>
  </si>
  <si>
    <t>SASAKI</t>
  </si>
  <si>
    <t>カナメ</t>
  </si>
  <si>
    <t>Kaname</t>
  </si>
  <si>
    <t>タクト</t>
  </si>
  <si>
    <t>Takuto</t>
  </si>
  <si>
    <t>ヤマザキ</t>
  </si>
  <si>
    <t>YAMAZAKI</t>
  </si>
  <si>
    <t>イマイ</t>
  </si>
  <si>
    <t>IMAI</t>
  </si>
  <si>
    <t>志門</t>
  </si>
  <si>
    <t>サクサベ</t>
  </si>
  <si>
    <t>シモン</t>
  </si>
  <si>
    <t>SAKUSABE</t>
  </si>
  <si>
    <t>Shimon</t>
  </si>
  <si>
    <t>ユウタロウ</t>
  </si>
  <si>
    <t>Yutaro</t>
  </si>
  <si>
    <t>森下</t>
  </si>
  <si>
    <t>雅規</t>
  </si>
  <si>
    <t>モリシタ</t>
  </si>
  <si>
    <t>MORISHITA</t>
  </si>
  <si>
    <t>Masaki</t>
  </si>
  <si>
    <t>高麗</t>
  </si>
  <si>
    <t>星大</t>
  </si>
  <si>
    <t>コマ</t>
  </si>
  <si>
    <t>ショウタ</t>
  </si>
  <si>
    <t>KOMA</t>
  </si>
  <si>
    <t>Syouta</t>
  </si>
  <si>
    <t>オオクボ</t>
  </si>
  <si>
    <t>ミク</t>
  </si>
  <si>
    <t>OKUBO</t>
  </si>
  <si>
    <t>Miku</t>
  </si>
  <si>
    <t>アカネ</t>
  </si>
  <si>
    <t>Akane</t>
  </si>
  <si>
    <t>志村</t>
  </si>
  <si>
    <t>優依</t>
  </si>
  <si>
    <t>シムラ</t>
  </si>
  <si>
    <t>ユイ</t>
  </si>
  <si>
    <t>SHIMURA</t>
  </si>
  <si>
    <t>Yui</t>
  </si>
  <si>
    <t>ダテ</t>
  </si>
  <si>
    <t>ジョウ</t>
  </si>
  <si>
    <t>DATE</t>
  </si>
  <si>
    <t>Jo</t>
  </si>
  <si>
    <t>タツヤ</t>
  </si>
  <si>
    <t>Tatsuya</t>
  </si>
  <si>
    <t>フクシマ</t>
  </si>
  <si>
    <t>FUKUSHIMA</t>
  </si>
  <si>
    <t>祐希</t>
  </si>
  <si>
    <t>タナカ</t>
  </si>
  <si>
    <t>ユウキ</t>
  </si>
  <si>
    <t>TANAKA</t>
  </si>
  <si>
    <t>Yuki</t>
  </si>
  <si>
    <t>丸田</t>
  </si>
  <si>
    <t>碧音</t>
  </si>
  <si>
    <t>マルタ</t>
  </si>
  <si>
    <t>アオト</t>
  </si>
  <si>
    <t>MARUTA</t>
  </si>
  <si>
    <t>Aoto</t>
  </si>
  <si>
    <t>海音</t>
  </si>
  <si>
    <t>カイト</t>
  </si>
  <si>
    <t>Kaito</t>
  </si>
  <si>
    <t>ハセガワ</t>
  </si>
  <si>
    <t>ハルト</t>
  </si>
  <si>
    <t>HASEGAWA</t>
  </si>
  <si>
    <t>Haruto</t>
  </si>
  <si>
    <t>來未</t>
  </si>
  <si>
    <t>ワタナベ</t>
  </si>
  <si>
    <t>クルミ</t>
  </si>
  <si>
    <t>WATANABE</t>
  </si>
  <si>
    <t>Kurumi</t>
  </si>
  <si>
    <t>白川</t>
  </si>
  <si>
    <t>シラカワ</t>
  </si>
  <si>
    <t>SHIRAKAWA</t>
  </si>
  <si>
    <t>未唯</t>
  </si>
  <si>
    <t>ナカジマ</t>
  </si>
  <si>
    <t>NAKAJIMA</t>
  </si>
  <si>
    <t>ヤジマ</t>
  </si>
  <si>
    <t>リナ</t>
  </si>
  <si>
    <t>YAJIMA</t>
  </si>
  <si>
    <t>Rina</t>
  </si>
  <si>
    <t>Risa</t>
  </si>
  <si>
    <t>コウタ</t>
  </si>
  <si>
    <t>Kota</t>
  </si>
  <si>
    <t>望</t>
  </si>
  <si>
    <t>ノゾミ</t>
  </si>
  <si>
    <t>Nozomi</t>
  </si>
  <si>
    <t>ハヤト</t>
  </si>
  <si>
    <t>Hayato</t>
  </si>
  <si>
    <t>カワイ</t>
  </si>
  <si>
    <t>KAWAI</t>
  </si>
  <si>
    <t>リン</t>
  </si>
  <si>
    <t>Rin</t>
  </si>
  <si>
    <t>ジュン</t>
  </si>
  <si>
    <t>Jun</t>
  </si>
  <si>
    <t>アキラ</t>
  </si>
  <si>
    <t>Akira</t>
  </si>
  <si>
    <t>タケル</t>
  </si>
  <si>
    <t>Takeru</t>
  </si>
  <si>
    <t>Kouta</t>
  </si>
  <si>
    <t>カズキ</t>
  </si>
  <si>
    <t>Kazuki</t>
  </si>
  <si>
    <t>ケイゴ</t>
  </si>
  <si>
    <t>Keigo</t>
  </si>
  <si>
    <t>タカハシ</t>
  </si>
  <si>
    <t>TAKAHASHI</t>
  </si>
  <si>
    <t>ソラ</t>
  </si>
  <si>
    <t>Sora</t>
  </si>
  <si>
    <t>敬樹</t>
  </si>
  <si>
    <t>ワダ</t>
  </si>
  <si>
    <t>ケイジュ</t>
  </si>
  <si>
    <t>WADA</t>
  </si>
  <si>
    <t>Keijyu</t>
  </si>
  <si>
    <t>タムラ</t>
  </si>
  <si>
    <t>TAMURA</t>
  </si>
  <si>
    <t>菅</t>
  </si>
  <si>
    <t>聡一郎</t>
  </si>
  <si>
    <t>カン</t>
  </si>
  <si>
    <t>ソウイチロウ</t>
  </si>
  <si>
    <t>KAN</t>
  </si>
  <si>
    <t>Soichiro</t>
  </si>
  <si>
    <t>児玉</t>
  </si>
  <si>
    <t>拓也</t>
  </si>
  <si>
    <t>コダマ</t>
  </si>
  <si>
    <t>タクヤ</t>
  </si>
  <si>
    <t>KODAMA</t>
  </si>
  <si>
    <t>Takuya</t>
  </si>
  <si>
    <t>真希人</t>
  </si>
  <si>
    <t>マキト</t>
  </si>
  <si>
    <t>Makito</t>
  </si>
  <si>
    <t>泰樹</t>
  </si>
  <si>
    <t>ヤマグチ</t>
  </si>
  <si>
    <t>タイキ</t>
  </si>
  <si>
    <t>YAMAGUCHI</t>
  </si>
  <si>
    <t>Taiki</t>
  </si>
  <si>
    <t>松戸</t>
  </si>
  <si>
    <t>満舜</t>
  </si>
  <si>
    <t>マツド</t>
  </si>
  <si>
    <t>ミツトシ</t>
  </si>
  <si>
    <t>MATSUDO</t>
  </si>
  <si>
    <t>Mitsutoshi</t>
  </si>
  <si>
    <t>金尾</t>
  </si>
  <si>
    <t>カナオ</t>
  </si>
  <si>
    <t>KANAO</t>
  </si>
  <si>
    <t>航世</t>
  </si>
  <si>
    <t>イイダ</t>
  </si>
  <si>
    <t>IIDA</t>
  </si>
  <si>
    <t>Kosei</t>
  </si>
  <si>
    <t>リョウタ</t>
  </si>
  <si>
    <t>Ryota</t>
  </si>
  <si>
    <t>コバヤシ</t>
  </si>
  <si>
    <t>ユウダイ</t>
  </si>
  <si>
    <t>KOBAYASHI</t>
  </si>
  <si>
    <t>Yudai</t>
  </si>
  <si>
    <t>シュンスケ</t>
  </si>
  <si>
    <t>Shunsuke</t>
  </si>
  <si>
    <t>テツヤ</t>
  </si>
  <si>
    <t>Tetsuya</t>
  </si>
  <si>
    <t>マツシタ</t>
  </si>
  <si>
    <t>リョウヤ</t>
  </si>
  <si>
    <t>MATSUSHITA</t>
  </si>
  <si>
    <t>シュンペイ</t>
  </si>
  <si>
    <t>ホリコシ</t>
  </si>
  <si>
    <t>ケイタ</t>
  </si>
  <si>
    <t>HORIKOSHI</t>
  </si>
  <si>
    <t>Keita</t>
  </si>
  <si>
    <t>ハシモト</t>
  </si>
  <si>
    <t>HASHOIMOTO</t>
  </si>
  <si>
    <t>ナカムラ</t>
  </si>
  <si>
    <t>NAKAMURA</t>
  </si>
  <si>
    <t>Yuuki</t>
  </si>
  <si>
    <t>オカノ</t>
  </si>
  <si>
    <t>OKANO</t>
  </si>
  <si>
    <t>ハラダ</t>
  </si>
  <si>
    <t>HARADA</t>
  </si>
  <si>
    <t>オカダ</t>
  </si>
  <si>
    <t>OKADA</t>
  </si>
  <si>
    <t>健流</t>
  </si>
  <si>
    <t>ヨシダ</t>
  </si>
  <si>
    <t>ケイスケ</t>
  </si>
  <si>
    <t>YOSHIDA</t>
  </si>
  <si>
    <t>Keisuke</t>
  </si>
  <si>
    <t>アライ</t>
  </si>
  <si>
    <t>ARAI</t>
  </si>
  <si>
    <t>優豪</t>
  </si>
  <si>
    <t>イマニシ</t>
  </si>
  <si>
    <t>ユウゴ</t>
  </si>
  <si>
    <t>IMANISHI</t>
  </si>
  <si>
    <t>Yugo</t>
  </si>
  <si>
    <t>小瀧</t>
  </si>
  <si>
    <t>捷央</t>
  </si>
  <si>
    <t>コタキ</t>
  </si>
  <si>
    <t>カツヒロ</t>
  </si>
  <si>
    <t>KOTAKI</t>
  </si>
  <si>
    <t>Katsuhiro</t>
  </si>
  <si>
    <t>ヨシムラ</t>
  </si>
  <si>
    <t>YOSHIMURA</t>
  </si>
  <si>
    <t>ソウマ</t>
  </si>
  <si>
    <t>ミキ</t>
  </si>
  <si>
    <t>Miki</t>
  </si>
  <si>
    <t>ムトウ</t>
  </si>
  <si>
    <t>ユキ</t>
  </si>
  <si>
    <t>ユウカ</t>
  </si>
  <si>
    <t>Yuuka</t>
  </si>
  <si>
    <t>丹尾</t>
  </si>
  <si>
    <t>ニオ</t>
  </si>
  <si>
    <t>ヒナタ</t>
  </si>
  <si>
    <t>NIO</t>
  </si>
  <si>
    <t>Hinata</t>
  </si>
  <si>
    <t>マイトゥリカルヤニ</t>
  </si>
  <si>
    <t>コーシバティ</t>
  </si>
  <si>
    <t>KORSIPATI</t>
  </si>
  <si>
    <t>Mytri kalyani</t>
  </si>
  <si>
    <t>田口</t>
  </si>
  <si>
    <t>琉子</t>
  </si>
  <si>
    <t>タグチ</t>
  </si>
  <si>
    <t>ルコ</t>
  </si>
  <si>
    <t>TAGUCHI</t>
  </si>
  <si>
    <t>Ruko</t>
  </si>
  <si>
    <t>ジャック</t>
  </si>
  <si>
    <t>奈緒美</t>
  </si>
  <si>
    <t>ナオミ</t>
  </si>
  <si>
    <t>JACK</t>
  </si>
  <si>
    <t>Naomi</t>
  </si>
  <si>
    <t>リコ</t>
  </si>
  <si>
    <t>Riko</t>
  </si>
  <si>
    <t>未菜</t>
  </si>
  <si>
    <t>ナカヤマ</t>
  </si>
  <si>
    <t>ミナ</t>
  </si>
  <si>
    <t>NAKAYAMA</t>
  </si>
  <si>
    <t>Mina</t>
  </si>
  <si>
    <t>花井</t>
  </si>
  <si>
    <t>梨紗</t>
  </si>
  <si>
    <t>ハナイ</t>
  </si>
  <si>
    <t>HANAI</t>
  </si>
  <si>
    <t>ヒカル</t>
  </si>
  <si>
    <t>Hikaru</t>
  </si>
  <si>
    <t>下川</t>
  </si>
  <si>
    <t>シモカワ</t>
  </si>
  <si>
    <t>SHIMOKAWA</t>
  </si>
  <si>
    <t>フジワラ</t>
  </si>
  <si>
    <t>FUJIWARA</t>
  </si>
  <si>
    <t>ノザキ</t>
  </si>
  <si>
    <t>NOZAKI</t>
  </si>
  <si>
    <t>キシモト</t>
  </si>
  <si>
    <t>ムラタ</t>
  </si>
  <si>
    <t>カオリ</t>
  </si>
  <si>
    <t>MURATA</t>
  </si>
  <si>
    <t>Kaori</t>
  </si>
  <si>
    <t>ホノカ</t>
  </si>
  <si>
    <t>Honoka</t>
  </si>
  <si>
    <t>中原</t>
  </si>
  <si>
    <t>ナカハラ</t>
  </si>
  <si>
    <t>NAKAHARA</t>
  </si>
  <si>
    <t>大野</t>
  </si>
  <si>
    <t>紗良</t>
  </si>
  <si>
    <t>オオノ</t>
  </si>
  <si>
    <t>サラ</t>
  </si>
  <si>
    <t>Sara</t>
  </si>
  <si>
    <t>真理</t>
  </si>
  <si>
    <t>マリ</t>
  </si>
  <si>
    <t>Mari</t>
  </si>
  <si>
    <t>ミヤモト</t>
  </si>
  <si>
    <t>MIYAMOTO</t>
  </si>
  <si>
    <t>熊谷</t>
  </si>
  <si>
    <t>星花</t>
  </si>
  <si>
    <t>クマガイ</t>
  </si>
  <si>
    <t>ホシカ</t>
  </si>
  <si>
    <t>KUMAGAI</t>
  </si>
  <si>
    <t>Hosika</t>
  </si>
  <si>
    <t>倫花</t>
  </si>
  <si>
    <t>シミズ</t>
  </si>
  <si>
    <t>トモカ</t>
  </si>
  <si>
    <t>SIMIZU</t>
  </si>
  <si>
    <t>Tomoka</t>
  </si>
  <si>
    <t>理紗</t>
  </si>
  <si>
    <t>キッカワ</t>
  </si>
  <si>
    <t>KIKKAWA</t>
  </si>
  <si>
    <t>有里彩</t>
  </si>
  <si>
    <t>アリサ</t>
  </si>
  <si>
    <t>Arisa</t>
  </si>
  <si>
    <t>結愛</t>
  </si>
  <si>
    <t>ヒライ</t>
  </si>
  <si>
    <t>ユニア</t>
  </si>
  <si>
    <t>HIRAI</t>
  </si>
  <si>
    <t>Yunia</t>
  </si>
  <si>
    <t>サカモト</t>
  </si>
  <si>
    <t>マサヤ</t>
  </si>
  <si>
    <t>SAKAMOTO</t>
  </si>
  <si>
    <t>Masaya</t>
  </si>
  <si>
    <t>モリタ</t>
  </si>
  <si>
    <t>MORITA</t>
  </si>
  <si>
    <t>オオタニ</t>
  </si>
  <si>
    <t>トモヤ</t>
  </si>
  <si>
    <t>OTANI</t>
  </si>
  <si>
    <t>Tomoya</t>
  </si>
  <si>
    <t>HASHIMOTO</t>
  </si>
  <si>
    <t>タクマ</t>
  </si>
  <si>
    <t>Takuma</t>
  </si>
  <si>
    <t>イツキ</t>
  </si>
  <si>
    <t>Itsuki</t>
  </si>
  <si>
    <t>ショウ</t>
  </si>
  <si>
    <t>MATUSITA</t>
  </si>
  <si>
    <t>Syo</t>
  </si>
  <si>
    <t>ヤマト</t>
  </si>
  <si>
    <t>Yamato</t>
  </si>
  <si>
    <t>ダイト</t>
  </si>
  <si>
    <t>Daito</t>
  </si>
  <si>
    <t>ムネカタ</t>
  </si>
  <si>
    <t>ノゾム</t>
  </si>
  <si>
    <t>MUNEKATA</t>
  </si>
  <si>
    <t>Nozomu</t>
  </si>
  <si>
    <t>アンドウ</t>
  </si>
  <si>
    <t>セイヤ</t>
  </si>
  <si>
    <t>ANDO</t>
  </si>
  <si>
    <t>Seiya</t>
  </si>
  <si>
    <t>イトウ</t>
  </si>
  <si>
    <t>オウジュ</t>
  </si>
  <si>
    <t>ITOU</t>
  </si>
  <si>
    <t>Oujyu</t>
  </si>
  <si>
    <t>タメガイ</t>
  </si>
  <si>
    <t>TAMEGAI</t>
  </si>
  <si>
    <t>イシカワ</t>
  </si>
  <si>
    <t>ショウダイ</t>
  </si>
  <si>
    <t>ISIKWA</t>
  </si>
  <si>
    <t>Syoudai</t>
  </si>
  <si>
    <t>シガ</t>
  </si>
  <si>
    <t>フウタロウ</t>
  </si>
  <si>
    <t>SHIGA</t>
  </si>
  <si>
    <t>Futarou</t>
  </si>
  <si>
    <t>タイスケ</t>
  </si>
  <si>
    <t>Taisuke</t>
  </si>
  <si>
    <t>オカ</t>
  </si>
  <si>
    <t>OKA</t>
  </si>
  <si>
    <t>榎本</t>
  </si>
  <si>
    <t>壮紘</t>
  </si>
  <si>
    <t>エノモト</t>
  </si>
  <si>
    <t>アキヒロ</t>
  </si>
  <si>
    <t>ENOMOTO</t>
  </si>
  <si>
    <t>Aakihiro</t>
  </si>
  <si>
    <t>嶋﨑</t>
  </si>
  <si>
    <t>拓斗</t>
  </si>
  <si>
    <t>シマザキ</t>
  </si>
  <si>
    <t>SIMAZAKI</t>
  </si>
  <si>
    <t>川口</t>
  </si>
  <si>
    <t>カワグチ</t>
  </si>
  <si>
    <t>KAWAGUTI</t>
  </si>
  <si>
    <t>Ryou</t>
  </si>
  <si>
    <t>智大</t>
  </si>
  <si>
    <t>トモヒロ</t>
  </si>
  <si>
    <t>Tomohiro</t>
  </si>
  <si>
    <t>一貴</t>
  </si>
  <si>
    <t>Ituki</t>
  </si>
  <si>
    <t>小室</t>
  </si>
  <si>
    <t>凌久</t>
  </si>
  <si>
    <t>コムロ</t>
  </si>
  <si>
    <t>リク</t>
  </si>
  <si>
    <t>KOMURO</t>
  </si>
  <si>
    <t>Riku</t>
  </si>
  <si>
    <t>板東</t>
  </si>
  <si>
    <t>希海</t>
  </si>
  <si>
    <t>バンドウ</t>
  </si>
  <si>
    <t>BANDOU</t>
  </si>
  <si>
    <t>蒼夜</t>
  </si>
  <si>
    <t>ナガタ</t>
  </si>
  <si>
    <t>ソウヤ</t>
  </si>
  <si>
    <t>NAGATA</t>
  </si>
  <si>
    <t>Souya</t>
  </si>
  <si>
    <t>髙間</t>
  </si>
  <si>
    <t>匠英</t>
  </si>
  <si>
    <t>タカマ</t>
  </si>
  <si>
    <t>ショウエイ</t>
  </si>
  <si>
    <t>TAKAMA</t>
  </si>
  <si>
    <t>Syouei</t>
  </si>
  <si>
    <t>梅津</t>
  </si>
  <si>
    <t>忠和</t>
  </si>
  <si>
    <t>ウメズ</t>
  </si>
  <si>
    <t>タダトモ</t>
  </si>
  <si>
    <t>UMEZU</t>
  </si>
  <si>
    <t>Tadatomo</t>
  </si>
  <si>
    <t>ニシダ</t>
  </si>
  <si>
    <t>NISHIDA</t>
  </si>
  <si>
    <t>ノグチ</t>
  </si>
  <si>
    <t>NOGUCHI</t>
  </si>
  <si>
    <t>キョウカ</t>
  </si>
  <si>
    <t>Kyouka</t>
  </si>
  <si>
    <t>河野</t>
  </si>
  <si>
    <t>一紗</t>
  </si>
  <si>
    <t>コウノ</t>
  </si>
  <si>
    <t>カズサ</t>
  </si>
  <si>
    <t>KOUNO</t>
  </si>
  <si>
    <t>Kazusa</t>
  </si>
  <si>
    <t>志谷</t>
  </si>
  <si>
    <t>美南</t>
  </si>
  <si>
    <t>シヤ</t>
  </si>
  <si>
    <t>ミイナ</t>
  </si>
  <si>
    <t>SIYA</t>
  </si>
  <si>
    <t>Miina</t>
  </si>
  <si>
    <t>糸井</t>
  </si>
  <si>
    <t>希美</t>
  </si>
  <si>
    <t>イトイ</t>
  </si>
  <si>
    <t>ITOI</t>
  </si>
  <si>
    <t>フウカ</t>
  </si>
  <si>
    <t>澁谷</t>
  </si>
  <si>
    <t>菜々子</t>
  </si>
  <si>
    <t>ナナコ</t>
  </si>
  <si>
    <t>Nanako</t>
  </si>
  <si>
    <t>チヒロ</t>
  </si>
  <si>
    <t>OOKUBO</t>
  </si>
  <si>
    <t>ITO</t>
  </si>
  <si>
    <t>Yuka</t>
  </si>
  <si>
    <t>シバタ</t>
  </si>
  <si>
    <t>ノリカ</t>
  </si>
  <si>
    <t>SHIBATA</t>
  </si>
  <si>
    <t>Norika</t>
  </si>
  <si>
    <t>ひな</t>
  </si>
  <si>
    <t>コンノ</t>
  </si>
  <si>
    <t>KONNO</t>
  </si>
  <si>
    <t>冨岡</t>
  </si>
  <si>
    <t>碧子</t>
  </si>
  <si>
    <t>トミオカ</t>
  </si>
  <si>
    <t>アコ</t>
  </si>
  <si>
    <t>TOMIOKA</t>
  </si>
  <si>
    <t>Ako</t>
  </si>
  <si>
    <t>カタギリ</t>
  </si>
  <si>
    <t>KATAGIRI</t>
  </si>
  <si>
    <t>Akihiro</t>
  </si>
  <si>
    <t>ヒロセ</t>
  </si>
  <si>
    <t>タクロウ</t>
  </si>
  <si>
    <t>HIROSE</t>
  </si>
  <si>
    <t>Takuro</t>
  </si>
  <si>
    <t>イチダ</t>
  </si>
  <si>
    <t>シンサク</t>
  </si>
  <si>
    <t>ICHIDA</t>
  </si>
  <si>
    <t>Shinsaku</t>
  </si>
  <si>
    <t>シブヤ</t>
  </si>
  <si>
    <t>SHIBUYA</t>
  </si>
  <si>
    <t>ツチヤ</t>
  </si>
  <si>
    <t>ヒロマサ</t>
  </si>
  <si>
    <t>TSUCHIYA</t>
  </si>
  <si>
    <t>Hiromasa</t>
  </si>
  <si>
    <t>モリノ</t>
  </si>
  <si>
    <t>MORINO</t>
  </si>
  <si>
    <t>オオイシ</t>
  </si>
  <si>
    <t>ヒロキ</t>
  </si>
  <si>
    <t>OISHI</t>
  </si>
  <si>
    <t>Hiroki</t>
  </si>
  <si>
    <t>マツモト</t>
  </si>
  <si>
    <t>MATSUMOTO</t>
  </si>
  <si>
    <t>Koki</t>
  </si>
  <si>
    <t>ヨシノ</t>
  </si>
  <si>
    <t>フミトシ</t>
  </si>
  <si>
    <t>YOSHINO</t>
  </si>
  <si>
    <t>Fumitoshi</t>
  </si>
  <si>
    <t>キマタ</t>
  </si>
  <si>
    <t>マサト</t>
  </si>
  <si>
    <t>KIMATA</t>
  </si>
  <si>
    <t>Masato</t>
  </si>
  <si>
    <t>大洋</t>
  </si>
  <si>
    <t>キクチ</t>
  </si>
  <si>
    <t>タイヨウ</t>
  </si>
  <si>
    <t>KIKUCHI</t>
  </si>
  <si>
    <t>Taiyo</t>
  </si>
  <si>
    <t>ギダ</t>
  </si>
  <si>
    <t>晃</t>
  </si>
  <si>
    <t>GUIDA</t>
  </si>
  <si>
    <t>布施</t>
  </si>
  <si>
    <t>晶啓</t>
  </si>
  <si>
    <t>フセ</t>
  </si>
  <si>
    <t>FUSE</t>
  </si>
  <si>
    <t>米津</t>
  </si>
  <si>
    <t>ヨネヅ</t>
  </si>
  <si>
    <t>YONEZU</t>
  </si>
  <si>
    <t>響</t>
  </si>
  <si>
    <t>ヒビキ</t>
  </si>
  <si>
    <t>SATO</t>
  </si>
  <si>
    <t>Hibiki</t>
  </si>
  <si>
    <t>修平</t>
  </si>
  <si>
    <t>シュウヘイ</t>
  </si>
  <si>
    <t>Shuhei</t>
  </si>
  <si>
    <t>ナカタ</t>
  </si>
  <si>
    <t>NAKATA</t>
  </si>
  <si>
    <t>姉川</t>
  </si>
  <si>
    <t>将大</t>
  </si>
  <si>
    <t>アネガワ</t>
  </si>
  <si>
    <t>マサヒロ</t>
  </si>
  <si>
    <t>ANEGAWA</t>
  </si>
  <si>
    <t>Masahiro</t>
  </si>
  <si>
    <t>大智</t>
  </si>
  <si>
    <t>マルヤマ</t>
  </si>
  <si>
    <t>ダイチ</t>
  </si>
  <si>
    <t>MARUYAMA</t>
  </si>
  <si>
    <t>Daichi</t>
  </si>
  <si>
    <t>松島</t>
  </si>
  <si>
    <t>マツシマ</t>
  </si>
  <si>
    <t>MATSUSHIMA</t>
  </si>
  <si>
    <t>宏星</t>
  </si>
  <si>
    <t>ミズノ</t>
  </si>
  <si>
    <t>MIZUNO</t>
  </si>
  <si>
    <t>深井</t>
  </si>
  <si>
    <t>康一朗</t>
  </si>
  <si>
    <t>フカイ</t>
  </si>
  <si>
    <t>コウイチロウ</t>
  </si>
  <si>
    <t>FUKAI</t>
  </si>
  <si>
    <t>Koichiro</t>
  </si>
  <si>
    <t>淺井</t>
  </si>
  <si>
    <t>嘉信</t>
  </si>
  <si>
    <t>アサイ</t>
  </si>
  <si>
    <t>ヨシノブ</t>
  </si>
  <si>
    <t>ASAI</t>
  </si>
  <si>
    <t>Yoshinobu</t>
  </si>
  <si>
    <t>アツシ</t>
  </si>
  <si>
    <t>Atsushi</t>
  </si>
  <si>
    <t>タイチ</t>
  </si>
  <si>
    <t>Taichi</t>
  </si>
  <si>
    <t>オチアイ</t>
  </si>
  <si>
    <t>OCHIAI</t>
  </si>
  <si>
    <t>Shou</t>
  </si>
  <si>
    <t>健太郎</t>
  </si>
  <si>
    <t>ケンタロウ</t>
  </si>
  <si>
    <t>Kentaro</t>
  </si>
  <si>
    <t>宮腰</t>
  </si>
  <si>
    <t>豊人</t>
  </si>
  <si>
    <t>ミヤコシ</t>
  </si>
  <si>
    <t>アツト</t>
  </si>
  <si>
    <t>MIYAKOSHI</t>
  </si>
  <si>
    <t>Atsuto</t>
  </si>
  <si>
    <t>レン</t>
  </si>
  <si>
    <t>Ren</t>
  </si>
  <si>
    <t>掛橋</t>
  </si>
  <si>
    <t>カケハシ</t>
  </si>
  <si>
    <t>KAKEHASHI</t>
  </si>
  <si>
    <t>ダイスケ</t>
  </si>
  <si>
    <t>Daisuke</t>
  </si>
  <si>
    <t>リュウセイ</t>
  </si>
  <si>
    <t>Ryusei</t>
  </si>
  <si>
    <t>菱山</t>
  </si>
  <si>
    <t>ヒシヤマ</t>
  </si>
  <si>
    <t>ケイ</t>
  </si>
  <si>
    <t>HISHIYAMA</t>
  </si>
  <si>
    <t>Kei</t>
  </si>
  <si>
    <t>ウルシバラ</t>
  </si>
  <si>
    <t>リクヤ</t>
  </si>
  <si>
    <t>URUSHIBARA</t>
  </si>
  <si>
    <t>Rikuya</t>
  </si>
  <si>
    <t>駿平</t>
  </si>
  <si>
    <t>Shunpei</t>
  </si>
  <si>
    <t>悠月</t>
  </si>
  <si>
    <t>ISHIKAWA</t>
  </si>
  <si>
    <t>Yuzuki</t>
  </si>
  <si>
    <t>オイカワ</t>
  </si>
  <si>
    <t>OIKAWA</t>
  </si>
  <si>
    <t>一翔</t>
  </si>
  <si>
    <t>カズト</t>
  </si>
  <si>
    <t>Kazuto</t>
  </si>
  <si>
    <t>アンゾウ</t>
  </si>
  <si>
    <t>ヒロアキ</t>
  </si>
  <si>
    <t>ANZO</t>
  </si>
  <si>
    <t>Hiroaki</t>
  </si>
  <si>
    <t>帆乃佳</t>
  </si>
  <si>
    <t>クマイ</t>
  </si>
  <si>
    <t>KUMAI</t>
  </si>
  <si>
    <t>工藤</t>
  </si>
  <si>
    <t>萌依</t>
  </si>
  <si>
    <t>クドウ</t>
  </si>
  <si>
    <t>メイ</t>
  </si>
  <si>
    <t>KUDO</t>
  </si>
  <si>
    <t>Mei</t>
  </si>
  <si>
    <t>愛奈</t>
  </si>
  <si>
    <t>ヤマモト</t>
  </si>
  <si>
    <t>アイナ</t>
  </si>
  <si>
    <t>YAMAMOTO</t>
  </si>
  <si>
    <t>Aina</t>
  </si>
  <si>
    <t>ナナミ</t>
  </si>
  <si>
    <t>Nanami</t>
  </si>
  <si>
    <t>アマノ</t>
  </si>
  <si>
    <t>ハヅキ</t>
  </si>
  <si>
    <t>AMANO</t>
  </si>
  <si>
    <t>Hazuki</t>
  </si>
  <si>
    <t>ララ</t>
  </si>
  <si>
    <t>Rara</t>
  </si>
  <si>
    <t>アヤカ</t>
  </si>
  <si>
    <t>Ayaka</t>
  </si>
  <si>
    <t>イロハ</t>
  </si>
  <si>
    <t>Iroha</t>
  </si>
  <si>
    <t>ユイカ</t>
  </si>
  <si>
    <t>Yuika</t>
  </si>
  <si>
    <t>タカギ</t>
  </si>
  <si>
    <t>ヨウスケ</t>
  </si>
  <si>
    <t>TAKAGI</t>
  </si>
  <si>
    <t>Yosuke</t>
  </si>
  <si>
    <t>ホリ</t>
  </si>
  <si>
    <t>HORI</t>
  </si>
  <si>
    <t>タダ</t>
  </si>
  <si>
    <t>リョウタロウ</t>
  </si>
  <si>
    <t>TADA</t>
  </si>
  <si>
    <t>Ryotaro</t>
  </si>
  <si>
    <t>ドウマエ</t>
  </si>
  <si>
    <t>DOMAE</t>
  </si>
  <si>
    <t>ツチハシ</t>
  </si>
  <si>
    <t>TSUCHIHASHI</t>
  </si>
  <si>
    <t>タカマツ</t>
  </si>
  <si>
    <t>TAKAMATSU</t>
  </si>
  <si>
    <t>小黒</t>
  </si>
  <si>
    <t>玲勇</t>
  </si>
  <si>
    <t>オグロ</t>
  </si>
  <si>
    <t>レイ</t>
  </si>
  <si>
    <t>OGURO</t>
  </si>
  <si>
    <t>Rei</t>
  </si>
  <si>
    <t>大幹</t>
  </si>
  <si>
    <t>カスミ</t>
  </si>
  <si>
    <t>Kasumi</t>
  </si>
  <si>
    <t>モエ</t>
  </si>
  <si>
    <t>Moe</t>
  </si>
  <si>
    <t>ハヤカワ</t>
  </si>
  <si>
    <t>カナミ</t>
  </si>
  <si>
    <t>HAYAKAWA</t>
  </si>
  <si>
    <t>Kanami</t>
  </si>
  <si>
    <t>マオ</t>
  </si>
  <si>
    <t>Mao</t>
  </si>
  <si>
    <t>アオキ</t>
  </si>
  <si>
    <t>AOKI</t>
  </si>
  <si>
    <t>富澤</t>
  </si>
  <si>
    <t>トミザワ</t>
  </si>
  <si>
    <t>TOMIZAWA</t>
  </si>
  <si>
    <t>ユキト</t>
  </si>
  <si>
    <t>Yukito</t>
  </si>
  <si>
    <t>野依</t>
  </si>
  <si>
    <t>ノヨリ</t>
  </si>
  <si>
    <t>オウスケ</t>
  </si>
  <si>
    <t>NOYORI</t>
  </si>
  <si>
    <t>Osuke</t>
  </si>
  <si>
    <t>Shota</t>
  </si>
  <si>
    <t>スガワラ</t>
  </si>
  <si>
    <t>SUGAWARA</t>
  </si>
  <si>
    <t>山名</t>
  </si>
  <si>
    <t>将司</t>
  </si>
  <si>
    <t>ヤマナ</t>
  </si>
  <si>
    <t>マサシ</t>
  </si>
  <si>
    <t>YAMANA</t>
  </si>
  <si>
    <t>Masashi</t>
  </si>
  <si>
    <t>サクラ</t>
  </si>
  <si>
    <t>カノン</t>
  </si>
  <si>
    <t>Kanon</t>
  </si>
  <si>
    <t>カラサワ</t>
  </si>
  <si>
    <t>イッセイ</t>
  </si>
  <si>
    <t>KARASAWA</t>
  </si>
  <si>
    <t>Issei</t>
  </si>
  <si>
    <t>Soma</t>
  </si>
  <si>
    <t>李</t>
  </si>
  <si>
    <t>嘉勝</t>
  </si>
  <si>
    <t>リ</t>
  </si>
  <si>
    <t>ヨシカツ</t>
  </si>
  <si>
    <t>RI</t>
  </si>
  <si>
    <t>Yoshikatsu</t>
  </si>
  <si>
    <t>裕希</t>
  </si>
  <si>
    <t>秀亮</t>
  </si>
  <si>
    <t>ヒデアキ</t>
  </si>
  <si>
    <t>Hideaki</t>
  </si>
  <si>
    <t>款太郎</t>
  </si>
  <si>
    <t>カンタロウ</t>
  </si>
  <si>
    <t>SHIMIZU</t>
  </si>
  <si>
    <t>Kantaro</t>
  </si>
  <si>
    <t>小杉</t>
  </si>
  <si>
    <t>叶夢</t>
  </si>
  <si>
    <t>コスギ</t>
  </si>
  <si>
    <t>カナム</t>
  </si>
  <si>
    <t>KOSUGI</t>
  </si>
  <si>
    <t>Kanamu</t>
  </si>
  <si>
    <t>剛</t>
  </si>
  <si>
    <t>オカベ</t>
  </si>
  <si>
    <t>OKABE</t>
  </si>
  <si>
    <t>稲葉</t>
  </si>
  <si>
    <t>イナバ</t>
  </si>
  <si>
    <t>INABA</t>
  </si>
  <si>
    <t>ユウヤ</t>
  </si>
  <si>
    <t>Yuya</t>
  </si>
  <si>
    <t>臼井</t>
  </si>
  <si>
    <t>ウスイ</t>
  </si>
  <si>
    <t>USUI</t>
  </si>
  <si>
    <t>アスカ</t>
  </si>
  <si>
    <t>Asuka</t>
  </si>
  <si>
    <t>ホウジョウ</t>
  </si>
  <si>
    <t>ユウナ</t>
  </si>
  <si>
    <t>HOUJYO</t>
  </si>
  <si>
    <t>Yuna</t>
  </si>
  <si>
    <t>煌梨</t>
  </si>
  <si>
    <t>ウチダ</t>
  </si>
  <si>
    <t>キラリ</t>
  </si>
  <si>
    <t>UCHIDA</t>
  </si>
  <si>
    <t>Kirari</t>
  </si>
  <si>
    <t>河内</t>
  </si>
  <si>
    <t>瑠未</t>
  </si>
  <si>
    <t>カワチ</t>
  </si>
  <si>
    <t>ルミ</t>
  </si>
  <si>
    <t>KAWACHI</t>
  </si>
  <si>
    <t>Rumi</t>
  </si>
  <si>
    <t>ナオ</t>
  </si>
  <si>
    <t>Nao</t>
  </si>
  <si>
    <t>シオタ</t>
  </si>
  <si>
    <t>元春</t>
  </si>
  <si>
    <t>モトハル</t>
  </si>
  <si>
    <t>Motoharu</t>
  </si>
  <si>
    <t>タケダ</t>
  </si>
  <si>
    <t>ラム</t>
  </si>
  <si>
    <t>TAKEDA</t>
  </si>
  <si>
    <t>Ramu</t>
  </si>
  <si>
    <t>キムラ</t>
  </si>
  <si>
    <t>KIMURA</t>
  </si>
  <si>
    <t>タイガ</t>
  </si>
  <si>
    <t>Taiga</t>
  </si>
  <si>
    <t>ミヤタ</t>
  </si>
  <si>
    <t>コウヘイ</t>
  </si>
  <si>
    <t>MIYATA</t>
  </si>
  <si>
    <t>Kohei</t>
  </si>
  <si>
    <t>利光</t>
  </si>
  <si>
    <t>通明</t>
  </si>
  <si>
    <t>トシミツ</t>
  </si>
  <si>
    <t>ミチアキ</t>
  </si>
  <si>
    <t>TOSHIMITSU</t>
  </si>
  <si>
    <t>Michiaki</t>
  </si>
  <si>
    <t>小寺</t>
  </si>
  <si>
    <t>唯斗</t>
  </si>
  <si>
    <t>コデラ</t>
  </si>
  <si>
    <t>ユイト</t>
  </si>
  <si>
    <t>KODERA</t>
  </si>
  <si>
    <t>Yuito</t>
  </si>
  <si>
    <t>戸塚</t>
  </si>
  <si>
    <t>侑汰</t>
  </si>
  <si>
    <t>トツカ</t>
  </si>
  <si>
    <t>TOTSUKA</t>
  </si>
  <si>
    <t>幸生</t>
  </si>
  <si>
    <t>ナリタ</t>
  </si>
  <si>
    <t>NARITA</t>
  </si>
  <si>
    <t>ケント</t>
  </si>
  <si>
    <t>Kento</t>
  </si>
  <si>
    <t>Sakura</t>
  </si>
  <si>
    <t>横小路</t>
  </si>
  <si>
    <t>貴海</t>
  </si>
  <si>
    <t>ヨココウジ</t>
  </si>
  <si>
    <t>タクミ</t>
  </si>
  <si>
    <t>YOKOKOJI</t>
  </si>
  <si>
    <t>Takumi</t>
  </si>
  <si>
    <t>アカリ</t>
  </si>
  <si>
    <t>Akari</t>
  </si>
  <si>
    <t>イズミ</t>
  </si>
  <si>
    <t>Izumi</t>
  </si>
  <si>
    <t>カワサキ</t>
  </si>
  <si>
    <t>KAWASAKI</t>
  </si>
  <si>
    <t>Sola</t>
  </si>
  <si>
    <t>Yu</t>
  </si>
  <si>
    <t>ゴミ</t>
  </si>
  <si>
    <t>GOMI</t>
  </si>
  <si>
    <t>タカムラ</t>
  </si>
  <si>
    <t>TAKAMURA</t>
  </si>
  <si>
    <t>ケンジ</t>
  </si>
  <si>
    <t>Kenji</t>
  </si>
  <si>
    <t>ミズタニ</t>
  </si>
  <si>
    <t>MIZUTANI</t>
  </si>
  <si>
    <t>カワノ</t>
  </si>
  <si>
    <t>KAWANO</t>
  </si>
  <si>
    <t>桜二郎</t>
  </si>
  <si>
    <t>イチカワ</t>
  </si>
  <si>
    <t>オウジロウ</t>
  </si>
  <si>
    <t>ICHIKAWA</t>
  </si>
  <si>
    <t>Ojiro</t>
  </si>
  <si>
    <t>イノウエ</t>
  </si>
  <si>
    <t>INOUE</t>
  </si>
  <si>
    <t>日菜香</t>
  </si>
  <si>
    <t>ヒナカ</t>
  </si>
  <si>
    <t>Hinaka</t>
  </si>
  <si>
    <t>シュン</t>
  </si>
  <si>
    <t>Shun</t>
  </si>
  <si>
    <t>カシワギ</t>
  </si>
  <si>
    <t>コウ</t>
  </si>
  <si>
    <t>KASHIWAGI</t>
  </si>
  <si>
    <t>Ko</t>
  </si>
  <si>
    <t>ヤバラ</t>
  </si>
  <si>
    <t>YABARA</t>
  </si>
  <si>
    <t>Kotaro</t>
  </si>
  <si>
    <t>タニグチ</t>
  </si>
  <si>
    <t>トモキ</t>
  </si>
  <si>
    <t>Tomoki</t>
  </si>
  <si>
    <t>Sota</t>
  </si>
  <si>
    <t>チバ</t>
  </si>
  <si>
    <t>ナツキ</t>
  </si>
  <si>
    <t>Natsuki</t>
  </si>
  <si>
    <t>ゲンキ</t>
  </si>
  <si>
    <t>Genki</t>
  </si>
  <si>
    <t>ハルキ</t>
  </si>
  <si>
    <t>Haruki</t>
  </si>
  <si>
    <t>箕輪</t>
  </si>
  <si>
    <t>ミノワ</t>
  </si>
  <si>
    <t>MINOWA</t>
  </si>
  <si>
    <t>雄斗</t>
  </si>
  <si>
    <t>ユウト</t>
  </si>
  <si>
    <t>Yuto</t>
  </si>
  <si>
    <t>杉山</t>
  </si>
  <si>
    <t>満和</t>
  </si>
  <si>
    <t>スギヤマ</t>
  </si>
  <si>
    <t>SUGIYAMA</t>
  </si>
  <si>
    <t>悠太</t>
  </si>
  <si>
    <t>ホンダ</t>
  </si>
  <si>
    <t>HONDA</t>
  </si>
  <si>
    <t>舛屋</t>
  </si>
  <si>
    <t>侑翼</t>
  </si>
  <si>
    <t>マスヤ</t>
  </si>
  <si>
    <t>MASUYA</t>
  </si>
  <si>
    <t>匠音</t>
  </si>
  <si>
    <t>ﾊﾞﾃﾞｨﾘｱ</t>
  </si>
  <si>
    <t>ｴﾗｲｼﾞｬ</t>
  </si>
  <si>
    <t>バディリア</t>
  </si>
  <si>
    <t>BADILLA</t>
  </si>
  <si>
    <t>Reo</t>
  </si>
  <si>
    <t>タカハラ</t>
  </si>
  <si>
    <t>TAKAHARA</t>
  </si>
  <si>
    <t>Sho</t>
  </si>
  <si>
    <t>フジイ</t>
  </si>
  <si>
    <t>FUJII</t>
  </si>
  <si>
    <t>富山</t>
  </si>
  <si>
    <t>夏光</t>
  </si>
  <si>
    <t>トミヤマ</t>
  </si>
  <si>
    <t>ナツミ</t>
  </si>
  <si>
    <t>TOMIYAMA</t>
  </si>
  <si>
    <t>Natsumi</t>
  </si>
  <si>
    <t>請園</t>
  </si>
  <si>
    <t>素子</t>
  </si>
  <si>
    <t>ウケゾノ</t>
  </si>
  <si>
    <t>モトコ</t>
  </si>
  <si>
    <t>UKEZONO</t>
  </si>
  <si>
    <t>Motoko</t>
  </si>
  <si>
    <t>越野</t>
  </si>
  <si>
    <t>真緒</t>
  </si>
  <si>
    <t>コシノ</t>
  </si>
  <si>
    <t>KOSHINO</t>
  </si>
  <si>
    <t>モチヅキ</t>
  </si>
  <si>
    <t>MOCHIZUKI</t>
  </si>
  <si>
    <t>曽我</t>
  </si>
  <si>
    <t>真央</t>
  </si>
  <si>
    <t>ソガ</t>
  </si>
  <si>
    <t>マヒロ</t>
  </si>
  <si>
    <t>SOGA</t>
  </si>
  <si>
    <t>Mahiro</t>
  </si>
  <si>
    <t>心菜</t>
  </si>
  <si>
    <t>ココナ</t>
  </si>
  <si>
    <t>Kokona</t>
  </si>
  <si>
    <t>コトエ</t>
  </si>
  <si>
    <t>Kotoe</t>
  </si>
  <si>
    <t>フクダ</t>
  </si>
  <si>
    <t>FUKUDA</t>
  </si>
  <si>
    <t>アキツ</t>
  </si>
  <si>
    <t>リヒト</t>
  </si>
  <si>
    <t>AKITSU</t>
  </si>
  <si>
    <t>Rihito</t>
  </si>
  <si>
    <t>リクト</t>
  </si>
  <si>
    <t>Rikuto</t>
  </si>
  <si>
    <t>サクライ</t>
  </si>
  <si>
    <t>SAKURAI</t>
  </si>
  <si>
    <t>コヤマ</t>
  </si>
  <si>
    <t>KOYAMA</t>
  </si>
  <si>
    <t>オザワ</t>
  </si>
  <si>
    <t>OZAWA</t>
  </si>
  <si>
    <t>クラト</t>
  </si>
  <si>
    <t>Kurato</t>
  </si>
  <si>
    <t>アオヤマ</t>
  </si>
  <si>
    <t>AOYAMA</t>
  </si>
  <si>
    <t>Syunn</t>
  </si>
  <si>
    <t>Tubasa</t>
  </si>
  <si>
    <t>ネギシ</t>
  </si>
  <si>
    <t>NEGISHI</t>
  </si>
  <si>
    <t>ライ</t>
  </si>
  <si>
    <t>Rai</t>
  </si>
  <si>
    <t>ワシリー</t>
  </si>
  <si>
    <t>Valley</t>
  </si>
  <si>
    <t>Ryouya</t>
  </si>
  <si>
    <t>シンノスケ</t>
  </si>
  <si>
    <t>Shinnnosuke</t>
  </si>
  <si>
    <t>コミヤ</t>
  </si>
  <si>
    <t>KOMIYA</t>
  </si>
  <si>
    <t>ヒウラ</t>
  </si>
  <si>
    <t>HIURA</t>
  </si>
  <si>
    <t>エバナ</t>
  </si>
  <si>
    <t>シュウマ</t>
  </si>
  <si>
    <t>EBANA</t>
  </si>
  <si>
    <t>Syuuma</t>
  </si>
  <si>
    <t>シュウジ</t>
  </si>
  <si>
    <t>Syuuji</t>
  </si>
  <si>
    <t>シンペイ</t>
  </si>
  <si>
    <t>Shinnpei</t>
  </si>
  <si>
    <t>タカユキ</t>
  </si>
  <si>
    <t>Takayuki</t>
  </si>
  <si>
    <t>シモヤマ</t>
  </si>
  <si>
    <t>ユキノスケ</t>
  </si>
  <si>
    <t>SHIMOYAMA</t>
  </si>
  <si>
    <t>Yukinosuke</t>
  </si>
  <si>
    <t>深町</t>
  </si>
  <si>
    <t>拳心</t>
  </si>
  <si>
    <t>フカマチ</t>
  </si>
  <si>
    <t>ケンシン</t>
  </si>
  <si>
    <t>FUKAMACHI</t>
  </si>
  <si>
    <t>Kennshinn</t>
  </si>
  <si>
    <t>川久保</t>
  </si>
  <si>
    <t>咲汰</t>
  </si>
  <si>
    <t>カワクボ</t>
  </si>
  <si>
    <t>KAWAKUBO</t>
  </si>
  <si>
    <t>皐太</t>
  </si>
  <si>
    <t>タカヒロ</t>
  </si>
  <si>
    <t>Takahiro</t>
  </si>
  <si>
    <t>大耀</t>
  </si>
  <si>
    <t>Taiyou</t>
  </si>
  <si>
    <t>金子</t>
  </si>
  <si>
    <t>怜雅</t>
  </si>
  <si>
    <t>カネコ</t>
  </si>
  <si>
    <t>リョウガ</t>
  </si>
  <si>
    <t>KANEKO</t>
  </si>
  <si>
    <t>Ryouga</t>
  </si>
  <si>
    <t>雄伍</t>
  </si>
  <si>
    <t>トヨダ</t>
  </si>
  <si>
    <t>TOYODA</t>
  </si>
  <si>
    <t>Yuugo</t>
  </si>
  <si>
    <t>石橋</t>
  </si>
  <si>
    <t>一樹</t>
  </si>
  <si>
    <t>イシバシ</t>
  </si>
  <si>
    <t>ISHIBASHI</t>
  </si>
  <si>
    <t>慎</t>
  </si>
  <si>
    <t>シン</t>
  </si>
  <si>
    <t>Shinn</t>
  </si>
  <si>
    <t>圭鍾</t>
  </si>
  <si>
    <t>ケイショウ</t>
  </si>
  <si>
    <t>Keisyou</t>
  </si>
  <si>
    <t>分道</t>
  </si>
  <si>
    <t>心</t>
  </si>
  <si>
    <t>ブンドウ</t>
  </si>
  <si>
    <t>BUNNDOU</t>
  </si>
  <si>
    <t>クラサワ</t>
  </si>
  <si>
    <t>KURASAWA</t>
  </si>
  <si>
    <t>東泉</t>
  </si>
  <si>
    <t>トウセン</t>
  </si>
  <si>
    <t>TOUSENN</t>
  </si>
  <si>
    <t>Yuudai</t>
  </si>
  <si>
    <t>Yuuto</t>
  </si>
  <si>
    <t>ツルタ</t>
  </si>
  <si>
    <t>TURUTA</t>
  </si>
  <si>
    <t>上原</t>
  </si>
  <si>
    <t>悠</t>
  </si>
  <si>
    <t>ウエハラ</t>
  </si>
  <si>
    <t>UEHARA</t>
  </si>
  <si>
    <t>篠岡</t>
  </si>
  <si>
    <t>ササオカ</t>
  </si>
  <si>
    <t>アユム</t>
  </si>
  <si>
    <t>SASAOKA</t>
  </si>
  <si>
    <t>Ayumu</t>
  </si>
  <si>
    <t>ミウラ</t>
  </si>
  <si>
    <t>MIURA</t>
  </si>
  <si>
    <t>曽田</t>
  </si>
  <si>
    <t>ソダ</t>
  </si>
  <si>
    <t>トウマ</t>
  </si>
  <si>
    <t>SODA</t>
  </si>
  <si>
    <t>Touma</t>
  </si>
  <si>
    <t>Kennto</t>
  </si>
  <si>
    <t>マサヤス</t>
  </si>
  <si>
    <t>MASAYASU</t>
  </si>
  <si>
    <t>タイセイ</t>
  </si>
  <si>
    <t>Taisei</t>
  </si>
  <si>
    <t>コウスケ</t>
  </si>
  <si>
    <t>Kousuke</t>
  </si>
  <si>
    <t>オシヤマ</t>
  </si>
  <si>
    <t>トシキ</t>
  </si>
  <si>
    <t>OSHIYAMA</t>
  </si>
  <si>
    <t>Toshiki</t>
  </si>
  <si>
    <t>ソウ</t>
  </si>
  <si>
    <t>Sou</t>
  </si>
  <si>
    <t>フカヤマ</t>
  </si>
  <si>
    <t>タケト</t>
  </si>
  <si>
    <t>FUKAYAMA</t>
  </si>
  <si>
    <t>Taketo</t>
  </si>
  <si>
    <t>ヒイロ</t>
  </si>
  <si>
    <t>Hiiro</t>
  </si>
  <si>
    <t>オガサワラ</t>
  </si>
  <si>
    <t>OGASAWARA</t>
  </si>
  <si>
    <t>ナガシマ</t>
  </si>
  <si>
    <t>NAGASHIMA</t>
  </si>
  <si>
    <t>コタケ</t>
  </si>
  <si>
    <t>ライキ</t>
  </si>
  <si>
    <t>KOTAKE</t>
  </si>
  <si>
    <t>Raiki</t>
  </si>
  <si>
    <t>ツキウラ</t>
  </si>
  <si>
    <t>TUKIURA</t>
  </si>
  <si>
    <t>ケンタ</t>
  </si>
  <si>
    <t>Kennta</t>
  </si>
  <si>
    <t>梅田</t>
  </si>
  <si>
    <t>柚稀</t>
  </si>
  <si>
    <t>ウメダ</t>
  </si>
  <si>
    <t>ユズキ</t>
  </si>
  <si>
    <t>UMEDA</t>
  </si>
  <si>
    <t>晴</t>
  </si>
  <si>
    <t>ハル</t>
  </si>
  <si>
    <t>Haru</t>
  </si>
  <si>
    <t>ホダカ</t>
  </si>
  <si>
    <t>Hodaka</t>
  </si>
  <si>
    <t>ツチダ</t>
  </si>
  <si>
    <t>トモユキ</t>
  </si>
  <si>
    <t>TUCHIDA</t>
  </si>
  <si>
    <t>Tomoyuki</t>
  </si>
  <si>
    <t>楓吾</t>
  </si>
  <si>
    <t>モリオカ</t>
  </si>
  <si>
    <t>フウゴ</t>
  </si>
  <si>
    <t>MORIOKA</t>
  </si>
  <si>
    <t>Fuugo</t>
  </si>
  <si>
    <t>颯士</t>
  </si>
  <si>
    <t>ソウシ</t>
  </si>
  <si>
    <t>Soushi</t>
  </si>
  <si>
    <t>木谷</t>
  </si>
  <si>
    <t>奏斗</t>
  </si>
  <si>
    <t>キタニ</t>
  </si>
  <si>
    <t>ミナト</t>
  </si>
  <si>
    <t>KITANI</t>
  </si>
  <si>
    <t>Minato</t>
  </si>
  <si>
    <t>コウガ</t>
  </si>
  <si>
    <t>Kouga</t>
  </si>
  <si>
    <t>シバザキ</t>
  </si>
  <si>
    <t>SHIBAZAKI</t>
  </si>
  <si>
    <t>ミヤビ</t>
  </si>
  <si>
    <t>Miyabi</t>
  </si>
  <si>
    <t>フジタ</t>
  </si>
  <si>
    <t>FUJITA</t>
  </si>
  <si>
    <t>Chihiro</t>
  </si>
  <si>
    <t>ツルミ</t>
  </si>
  <si>
    <t>Shiori</t>
  </si>
  <si>
    <t>カジュール</t>
  </si>
  <si>
    <t>チェルシー</t>
  </si>
  <si>
    <t>KAJURU</t>
  </si>
  <si>
    <t>Chelsea</t>
  </si>
  <si>
    <t>タカヤマ</t>
  </si>
  <si>
    <t>アヤ</t>
  </si>
  <si>
    <t>TAKAYAMA</t>
  </si>
  <si>
    <t>Aya</t>
  </si>
  <si>
    <t>コトコ</t>
  </si>
  <si>
    <t>Kotoko</t>
  </si>
  <si>
    <t>ミズヌマ</t>
  </si>
  <si>
    <t>チサ</t>
  </si>
  <si>
    <t>MIZUNUMA</t>
  </si>
  <si>
    <t>Chisa</t>
  </si>
  <si>
    <t>ソトジマ</t>
  </si>
  <si>
    <t>SOTOJIMA</t>
  </si>
  <si>
    <t>タキタ</t>
  </si>
  <si>
    <t>TAKITA</t>
  </si>
  <si>
    <t>TUCHIYA</t>
  </si>
  <si>
    <t>Fuuka</t>
  </si>
  <si>
    <t>マツキ</t>
  </si>
  <si>
    <t>リオ</t>
  </si>
  <si>
    <t>MATUKI</t>
  </si>
  <si>
    <t>Rio</t>
  </si>
  <si>
    <t>ホソダ</t>
  </si>
  <si>
    <t>ヤヤ</t>
  </si>
  <si>
    <t>HOSODA</t>
  </si>
  <si>
    <t>Yaya</t>
  </si>
  <si>
    <t>遥花</t>
  </si>
  <si>
    <t>三宅</t>
  </si>
  <si>
    <t>未佑</t>
  </si>
  <si>
    <t>ミアケ</t>
  </si>
  <si>
    <t>MIAKE</t>
  </si>
  <si>
    <t>香子</t>
  </si>
  <si>
    <t>カコ</t>
  </si>
  <si>
    <t>Kako</t>
  </si>
  <si>
    <t>外間</t>
  </si>
  <si>
    <t>礼那</t>
  </si>
  <si>
    <t>ソトマ</t>
  </si>
  <si>
    <t>レイナ</t>
  </si>
  <si>
    <t>SOTOMA</t>
  </si>
  <si>
    <t>Reina</t>
  </si>
  <si>
    <t>益子</t>
  </si>
  <si>
    <t>芽里</t>
  </si>
  <si>
    <t>マスコ</t>
  </si>
  <si>
    <t>メリ</t>
  </si>
  <si>
    <t>MASUKO</t>
  </si>
  <si>
    <t>Meri</t>
  </si>
  <si>
    <t>イワイ</t>
  </si>
  <si>
    <t>IWAI</t>
  </si>
  <si>
    <t>沙英</t>
  </si>
  <si>
    <t>サエ</t>
  </si>
  <si>
    <t>HONNDA</t>
  </si>
  <si>
    <t>Sae</t>
  </si>
  <si>
    <t>イマムラ</t>
  </si>
  <si>
    <t>IMAMURA</t>
  </si>
  <si>
    <t>手塚</t>
  </si>
  <si>
    <t>向日葵</t>
  </si>
  <si>
    <t>テヅカ</t>
  </si>
  <si>
    <t>ヒマリ</t>
  </si>
  <si>
    <t>TEDUKA</t>
  </si>
  <si>
    <t>Himari</t>
  </si>
  <si>
    <t>呑海</t>
  </si>
  <si>
    <t>ドンカイ</t>
  </si>
  <si>
    <t>ヨウ</t>
  </si>
  <si>
    <t>DONNKAI</t>
  </si>
  <si>
    <t>You</t>
  </si>
  <si>
    <t>瑛里</t>
  </si>
  <si>
    <t>エリ</t>
  </si>
  <si>
    <t>Eri</t>
  </si>
  <si>
    <t>琳音</t>
  </si>
  <si>
    <t>山形</t>
  </si>
  <si>
    <t>ゆあ</t>
  </si>
  <si>
    <t>ヤマガタ</t>
  </si>
  <si>
    <t>ユア</t>
  </si>
  <si>
    <t>YAMAGATA</t>
  </si>
  <si>
    <t>Yua</t>
  </si>
  <si>
    <t>佐井</t>
  </si>
  <si>
    <t>サイ</t>
  </si>
  <si>
    <t>SAI</t>
  </si>
  <si>
    <t>羽奈香</t>
  </si>
  <si>
    <t>ハナカ</t>
  </si>
  <si>
    <t>MATUMOTO</t>
  </si>
  <si>
    <t>Hanaka</t>
  </si>
  <si>
    <t>秦野</t>
  </si>
  <si>
    <t>絢翔</t>
  </si>
  <si>
    <t>ハタノ</t>
  </si>
  <si>
    <t>HATANO</t>
  </si>
  <si>
    <t>ツルノ</t>
  </si>
  <si>
    <t>モモカ</t>
  </si>
  <si>
    <t>TURUNO</t>
  </si>
  <si>
    <t>Momoka</t>
  </si>
  <si>
    <t>ワカナ</t>
  </si>
  <si>
    <t>Wakana</t>
  </si>
  <si>
    <t>アキヤマ</t>
  </si>
  <si>
    <t>AKIYAMA</t>
  </si>
  <si>
    <t>ヒョウゴウ</t>
  </si>
  <si>
    <t>セイナ</t>
  </si>
  <si>
    <t>HYOUGOU</t>
  </si>
  <si>
    <t>Seina</t>
  </si>
  <si>
    <t>ヒロカワ</t>
  </si>
  <si>
    <t>モナ</t>
  </si>
  <si>
    <t>HIROKAWA</t>
  </si>
  <si>
    <t>Mona</t>
  </si>
  <si>
    <t>ヨリヤス</t>
  </si>
  <si>
    <t>ノノカ</t>
  </si>
  <si>
    <t>YORIYASU</t>
  </si>
  <si>
    <t>Nonoka</t>
  </si>
  <si>
    <t>キジマ</t>
  </si>
  <si>
    <t>KIJIMA</t>
  </si>
  <si>
    <t>ケイコ</t>
  </si>
  <si>
    <t>Keiko</t>
  </si>
  <si>
    <t>タカモリ</t>
  </si>
  <si>
    <t>ミノリ</t>
  </si>
  <si>
    <t>TAKAMORI</t>
  </si>
  <si>
    <t>Minori</t>
  </si>
  <si>
    <t>アヤミ</t>
  </si>
  <si>
    <t>Ayami</t>
  </si>
  <si>
    <t>オカモト</t>
  </si>
  <si>
    <t>アイリ</t>
  </si>
  <si>
    <t>OKAMOTO</t>
  </si>
  <si>
    <t>Airi</t>
  </si>
  <si>
    <t>ワタヒキ</t>
  </si>
  <si>
    <t>WATAHIKI</t>
  </si>
  <si>
    <t>MATUSHITA</t>
  </si>
  <si>
    <t>前原</t>
  </si>
  <si>
    <t>秀一郎</t>
  </si>
  <si>
    <t>マエハラ</t>
  </si>
  <si>
    <t>シュウイチロウ</t>
  </si>
  <si>
    <t>MAHARA</t>
  </si>
  <si>
    <t>Shuichiro</t>
  </si>
  <si>
    <t>久米</t>
  </si>
  <si>
    <t>泉羽采</t>
  </si>
  <si>
    <t>クメ</t>
  </si>
  <si>
    <t>ミウト</t>
  </si>
  <si>
    <t>KUME</t>
  </si>
  <si>
    <t>Miuto</t>
  </si>
  <si>
    <t>大橋</t>
  </si>
  <si>
    <t>海芽</t>
  </si>
  <si>
    <t>オオハシ</t>
  </si>
  <si>
    <t>カイメ</t>
  </si>
  <si>
    <t>OHASHI</t>
  </si>
  <si>
    <t>Kaime</t>
  </si>
  <si>
    <t>勇歩</t>
  </si>
  <si>
    <t>ユウホ</t>
  </si>
  <si>
    <t>Yuho</t>
  </si>
  <si>
    <t>智輝</t>
  </si>
  <si>
    <t>トモテル</t>
  </si>
  <si>
    <t>Tomoteru</t>
  </si>
  <si>
    <t>近内</t>
  </si>
  <si>
    <t>海力</t>
  </si>
  <si>
    <t>チカウチ</t>
  </si>
  <si>
    <t>カイリ</t>
  </si>
  <si>
    <t>CHIKAUCHI</t>
  </si>
  <si>
    <t>Kairi</t>
  </si>
  <si>
    <t>中塚</t>
  </si>
  <si>
    <t>優我</t>
  </si>
  <si>
    <t>ナカツカ</t>
  </si>
  <si>
    <t>ユウガ</t>
  </si>
  <si>
    <t>NAKATSUKA</t>
  </si>
  <si>
    <t>Yuga</t>
  </si>
  <si>
    <t>翔太郎</t>
  </si>
  <si>
    <t>ショウタロウ</t>
  </si>
  <si>
    <t>FYJITA</t>
  </si>
  <si>
    <t>Shotaro</t>
  </si>
  <si>
    <t>ナミキ</t>
  </si>
  <si>
    <t>ネオ</t>
  </si>
  <si>
    <t>NAMIKI</t>
  </si>
  <si>
    <t>Neo</t>
  </si>
  <si>
    <t>リュウタ</t>
  </si>
  <si>
    <t>マツダ</t>
  </si>
  <si>
    <t>MATSUDA</t>
  </si>
  <si>
    <t>アオイ</t>
  </si>
  <si>
    <t>Aoi</t>
  </si>
  <si>
    <t>タカノ</t>
  </si>
  <si>
    <t>TAKANO</t>
  </si>
  <si>
    <t>クスノキ</t>
  </si>
  <si>
    <t>KUSUNOKI</t>
  </si>
  <si>
    <t>ショウゴ</t>
  </si>
  <si>
    <t>CIBA</t>
  </si>
  <si>
    <t>Shogo</t>
  </si>
  <si>
    <t>ヒライデ</t>
  </si>
  <si>
    <t>HIRAIDE</t>
  </si>
  <si>
    <t>イシハラ</t>
  </si>
  <si>
    <t>ISHIHARA</t>
  </si>
  <si>
    <t>ウエヤマ</t>
  </si>
  <si>
    <t>トキオ</t>
  </si>
  <si>
    <t>UEYAMA</t>
  </si>
  <si>
    <t>Tokio</t>
  </si>
  <si>
    <t>カンノ</t>
  </si>
  <si>
    <t>シンヤ</t>
  </si>
  <si>
    <t>KANNO</t>
  </si>
  <si>
    <t>Shinya</t>
  </si>
  <si>
    <t>シライシ</t>
  </si>
  <si>
    <t>SHIRAISHI</t>
  </si>
  <si>
    <t>Natuki</t>
  </si>
  <si>
    <t>トウダ</t>
  </si>
  <si>
    <t>TOUDA</t>
  </si>
  <si>
    <t>モリ</t>
  </si>
  <si>
    <t>MORI</t>
  </si>
  <si>
    <t>タケウチ</t>
  </si>
  <si>
    <t>TAKEUCHI</t>
  </si>
  <si>
    <t>ソラト</t>
  </si>
  <si>
    <t>Sorato</t>
  </si>
  <si>
    <t>シモザキ</t>
  </si>
  <si>
    <t>SHIMOZAKI</t>
  </si>
  <si>
    <t>蘭丸</t>
  </si>
  <si>
    <t>ランマル</t>
  </si>
  <si>
    <t>Ranmaru</t>
  </si>
  <si>
    <t>Ryuta</t>
  </si>
  <si>
    <t>尚司</t>
  </si>
  <si>
    <t>ナオシ</t>
  </si>
  <si>
    <t>Naoshi</t>
  </si>
  <si>
    <t>根本</t>
  </si>
  <si>
    <t>一平</t>
  </si>
  <si>
    <t>ネモト</t>
  </si>
  <si>
    <t>イッペイ</t>
  </si>
  <si>
    <t>NEMOTO</t>
  </si>
  <si>
    <t>Ippei</t>
  </si>
  <si>
    <t>貴織</t>
  </si>
  <si>
    <t>カワウチ</t>
  </si>
  <si>
    <t>タオ</t>
  </si>
  <si>
    <t>KAWAUCHI</t>
  </si>
  <si>
    <t>Tao</t>
  </si>
  <si>
    <t>泰陽</t>
  </si>
  <si>
    <t>ヤスタカ</t>
  </si>
  <si>
    <t>Yasutaka</t>
  </si>
  <si>
    <t>マツヤマ</t>
  </si>
  <si>
    <t>MATSUYAMA</t>
  </si>
  <si>
    <t>カタヤマ</t>
  </si>
  <si>
    <t>KATAYAMA</t>
  </si>
  <si>
    <t>貴則</t>
  </si>
  <si>
    <t>ノナカ</t>
  </si>
  <si>
    <t>タカノリ</t>
  </si>
  <si>
    <t>NONAKA</t>
  </si>
  <si>
    <t>Takanori</t>
  </si>
  <si>
    <t>福岡</t>
  </si>
  <si>
    <t>勇太</t>
  </si>
  <si>
    <t>フクオカ</t>
  </si>
  <si>
    <t>FUKUOKA</t>
  </si>
  <si>
    <t>八木橋</t>
  </si>
  <si>
    <t>奏馬</t>
  </si>
  <si>
    <t>ヤギハシ</t>
  </si>
  <si>
    <t>YAGIHASHI</t>
  </si>
  <si>
    <t>柊貴</t>
  </si>
  <si>
    <t>マエダ</t>
  </si>
  <si>
    <t>シュウキ</t>
  </si>
  <si>
    <t>MAEDA</t>
  </si>
  <si>
    <t>Shuki</t>
  </si>
  <si>
    <t>木澤</t>
  </si>
  <si>
    <t>空</t>
  </si>
  <si>
    <t>キザワ</t>
  </si>
  <si>
    <t>KIZAWA</t>
  </si>
  <si>
    <t>飛来</t>
  </si>
  <si>
    <t>アズマ</t>
  </si>
  <si>
    <t>トライ</t>
  </si>
  <si>
    <t>AZUMA</t>
  </si>
  <si>
    <t>Torai</t>
  </si>
  <si>
    <t>山谷</t>
  </si>
  <si>
    <t>功樹</t>
  </si>
  <si>
    <t>ヤマヤ</t>
  </si>
  <si>
    <t>YAMAYA</t>
  </si>
  <si>
    <t>古閑</t>
  </si>
  <si>
    <t>俊斗</t>
  </si>
  <si>
    <t>コガ</t>
  </si>
  <si>
    <t>シュント</t>
  </si>
  <si>
    <t>KOGA</t>
  </si>
  <si>
    <t>Shunto</t>
  </si>
  <si>
    <t>タカシ</t>
  </si>
  <si>
    <t>Takashi</t>
  </si>
  <si>
    <t>ユウマ</t>
  </si>
  <si>
    <t>Yuma</t>
  </si>
  <si>
    <t>中井</t>
  </si>
  <si>
    <t>ナカイ</t>
  </si>
  <si>
    <t>NAKAI</t>
  </si>
  <si>
    <t>ナオヤ</t>
  </si>
  <si>
    <t>Naoya</t>
  </si>
  <si>
    <t>ヒラオカ</t>
  </si>
  <si>
    <t>HIRAOKA</t>
  </si>
  <si>
    <t>北澤</t>
  </si>
  <si>
    <t>紗瑛子</t>
  </si>
  <si>
    <t>キタザワ</t>
  </si>
  <si>
    <t>サエコ</t>
  </si>
  <si>
    <t>KITAZAWA</t>
  </si>
  <si>
    <t>Saeko</t>
  </si>
  <si>
    <t>桃花</t>
  </si>
  <si>
    <t>ハヤシ</t>
  </si>
  <si>
    <t>HAYASHI</t>
  </si>
  <si>
    <t>寺野</t>
  </si>
  <si>
    <t>丞</t>
  </si>
  <si>
    <t>テラノ</t>
  </si>
  <si>
    <t>ツウ</t>
  </si>
  <si>
    <t>TERANO</t>
  </si>
  <si>
    <t>Tu</t>
  </si>
  <si>
    <t>明日香</t>
  </si>
  <si>
    <t>タンオ</t>
  </si>
  <si>
    <t>TANO</t>
  </si>
  <si>
    <t>オオスガ</t>
  </si>
  <si>
    <t>アンナ</t>
  </si>
  <si>
    <t>OSUGA</t>
  </si>
  <si>
    <t>Anna</t>
  </si>
  <si>
    <t>マスザワ</t>
  </si>
  <si>
    <t>MASUZAWA</t>
  </si>
  <si>
    <t>カリン</t>
  </si>
  <si>
    <t>Karin</t>
  </si>
  <si>
    <t>タカシマ</t>
  </si>
  <si>
    <t>TAKASHIMA</t>
  </si>
  <si>
    <t>ムロイ</t>
  </si>
  <si>
    <t>MUROI</t>
  </si>
  <si>
    <t>キョウタ</t>
  </si>
  <si>
    <t>Kyota</t>
  </si>
  <si>
    <t>スギハラ</t>
  </si>
  <si>
    <t>マコト</t>
  </si>
  <si>
    <t>SUGIHARA</t>
  </si>
  <si>
    <t>Makoto</t>
  </si>
  <si>
    <t>フジマ</t>
  </si>
  <si>
    <t>FUJIMA</t>
  </si>
  <si>
    <t>颯大</t>
  </si>
  <si>
    <t>ソウダイ</t>
  </si>
  <si>
    <t>TAKAKI</t>
  </si>
  <si>
    <t>Sodai</t>
  </si>
  <si>
    <t>井川</t>
  </si>
  <si>
    <t>イカワ</t>
  </si>
  <si>
    <t>IKAWA</t>
  </si>
  <si>
    <t>リント</t>
  </si>
  <si>
    <t>Rinto</t>
  </si>
  <si>
    <t>髙城</t>
  </si>
  <si>
    <t>純也</t>
  </si>
  <si>
    <t>ジュンヤ</t>
  </si>
  <si>
    <t>Junya</t>
  </si>
  <si>
    <t>込山</t>
  </si>
  <si>
    <t>琉輔</t>
  </si>
  <si>
    <t>コミヤマ</t>
  </si>
  <si>
    <t>リュウスケ</t>
  </si>
  <si>
    <t>KOMIYAMA</t>
  </si>
  <si>
    <t>Ryusuke</t>
  </si>
  <si>
    <t>中坪</t>
  </si>
  <si>
    <t>龍吾</t>
  </si>
  <si>
    <t>ナカツボ</t>
  </si>
  <si>
    <t>リュウゴ</t>
  </si>
  <si>
    <t>NAKATSUBO</t>
  </si>
  <si>
    <t>Ryugo</t>
  </si>
  <si>
    <t>湧作</t>
  </si>
  <si>
    <t>ツジ</t>
  </si>
  <si>
    <t>ユウサク</t>
  </si>
  <si>
    <t>TSUJI</t>
  </si>
  <si>
    <t>Yusaku</t>
  </si>
  <si>
    <t>河上</t>
  </si>
  <si>
    <t>士友羽</t>
  </si>
  <si>
    <t>カワカミ</t>
  </si>
  <si>
    <t>シュウバ</t>
  </si>
  <si>
    <t>KAWAKAMI</t>
  </si>
  <si>
    <t>Syuba</t>
  </si>
  <si>
    <t>鷹野</t>
  </si>
  <si>
    <t>ムラカミ</t>
  </si>
  <si>
    <t>ゲンタ</t>
  </si>
  <si>
    <t>MURAKAMI</t>
  </si>
  <si>
    <t>Genta</t>
  </si>
  <si>
    <t>ヨコサワ</t>
  </si>
  <si>
    <t>YOKOSAWA</t>
  </si>
  <si>
    <t>フジカケ</t>
  </si>
  <si>
    <t>FUJIKAKE</t>
  </si>
  <si>
    <t>アサノ</t>
  </si>
  <si>
    <t>ASANO</t>
  </si>
  <si>
    <t>ホシナ</t>
  </si>
  <si>
    <t>ハジメ</t>
  </si>
  <si>
    <t>HOSHINA</t>
  </si>
  <si>
    <t>Hajime</t>
  </si>
  <si>
    <t>ヒロタカ</t>
  </si>
  <si>
    <t>Hirotaka</t>
  </si>
  <si>
    <t>Rintaro</t>
  </si>
  <si>
    <t>イガラシ</t>
  </si>
  <si>
    <t>トモノ</t>
  </si>
  <si>
    <t>TOMONO</t>
  </si>
  <si>
    <t>ヤマダ</t>
  </si>
  <si>
    <t>YAMADA</t>
  </si>
  <si>
    <t>ミサキ</t>
  </si>
  <si>
    <t>Misaki</t>
  </si>
  <si>
    <t>ウサミ</t>
  </si>
  <si>
    <t>USAMI</t>
  </si>
  <si>
    <t>カホ</t>
  </si>
  <si>
    <t>Kaho</t>
  </si>
  <si>
    <t>タカサキ</t>
  </si>
  <si>
    <t>ソヨカ</t>
  </si>
  <si>
    <t>TAKASAKI</t>
  </si>
  <si>
    <t>Soyoka</t>
  </si>
  <si>
    <t>あやめ</t>
  </si>
  <si>
    <t>アヤメ</t>
  </si>
  <si>
    <t>Ayame</t>
  </si>
  <si>
    <t>ユウハ</t>
  </si>
  <si>
    <t>Yuha</t>
  </si>
  <si>
    <t>若七</t>
  </si>
  <si>
    <t>小松</t>
  </si>
  <si>
    <t>みのり</t>
  </si>
  <si>
    <t>コマツ</t>
  </si>
  <si>
    <t>KOMATSU</t>
  </si>
  <si>
    <t>植田</t>
  </si>
  <si>
    <t>陽翔</t>
  </si>
  <si>
    <t>ウエダ</t>
  </si>
  <si>
    <t>UEDA</t>
  </si>
  <si>
    <t>爽与香</t>
  </si>
  <si>
    <t>庭野</t>
  </si>
  <si>
    <t>祥</t>
  </si>
  <si>
    <t>ニワノ</t>
  </si>
  <si>
    <t>サチ</t>
  </si>
  <si>
    <t>NIWANO</t>
  </si>
  <si>
    <t>Sachi</t>
  </si>
  <si>
    <t>中尾</t>
  </si>
  <si>
    <t>ナカオ</t>
  </si>
  <si>
    <t>チカ</t>
  </si>
  <si>
    <t>NAKAO</t>
  </si>
  <si>
    <t>Chika</t>
  </si>
  <si>
    <t>牧野</t>
  </si>
  <si>
    <t>麻都</t>
  </si>
  <si>
    <t>マキノ</t>
  </si>
  <si>
    <t>アサト</t>
  </si>
  <si>
    <t>MAKINO</t>
  </si>
  <si>
    <t>Asato</t>
  </si>
  <si>
    <t>川野</t>
  </si>
  <si>
    <t>史香</t>
  </si>
  <si>
    <t>フミカ</t>
  </si>
  <si>
    <t>Fumika</t>
  </si>
  <si>
    <t>深沢</t>
  </si>
  <si>
    <t>フカザワ</t>
  </si>
  <si>
    <t>FUKAZAWA</t>
  </si>
  <si>
    <t>篠川</t>
  </si>
  <si>
    <t>史奈</t>
  </si>
  <si>
    <t>シノカワ</t>
  </si>
  <si>
    <t>フミナ</t>
  </si>
  <si>
    <t>SHINOKAWA</t>
  </si>
  <si>
    <t>Fumina</t>
  </si>
  <si>
    <t>リョウスケ</t>
  </si>
  <si>
    <t>サワダ</t>
  </si>
  <si>
    <t>SAWADA</t>
  </si>
  <si>
    <t>テンマ</t>
  </si>
  <si>
    <t>Tenma</t>
  </si>
  <si>
    <t>土生</t>
  </si>
  <si>
    <t>ハブ</t>
  </si>
  <si>
    <t>HABU</t>
  </si>
  <si>
    <t>アベ</t>
  </si>
  <si>
    <t>ABE</t>
  </si>
  <si>
    <t>川崎</t>
  </si>
  <si>
    <t>一輝</t>
  </si>
  <si>
    <t>ユキノ</t>
  </si>
  <si>
    <t>Yukino</t>
  </si>
  <si>
    <t>瑞花</t>
  </si>
  <si>
    <t>ミズカ</t>
  </si>
  <si>
    <t>Mizuka</t>
  </si>
  <si>
    <t>狩生</t>
  </si>
  <si>
    <t>環実</t>
  </si>
  <si>
    <t>カリュウ</t>
  </si>
  <si>
    <t>タマミ</t>
  </si>
  <si>
    <t>KARYU</t>
  </si>
  <si>
    <t>Tamami</t>
  </si>
  <si>
    <t>リリ</t>
  </si>
  <si>
    <t>Riri</t>
  </si>
  <si>
    <t>汐里</t>
  </si>
  <si>
    <t>スエタ</t>
  </si>
  <si>
    <t>SUETA</t>
  </si>
  <si>
    <t>シオノ</t>
  </si>
  <si>
    <t>SHIONO</t>
  </si>
  <si>
    <t>デグチ</t>
  </si>
  <si>
    <t>DEGUCHI</t>
  </si>
  <si>
    <t>イナダ</t>
  </si>
  <si>
    <t>INADA</t>
  </si>
  <si>
    <t>アサガラス</t>
  </si>
  <si>
    <t>ASAGARASU</t>
  </si>
  <si>
    <t>キョウスケ</t>
  </si>
  <si>
    <t>Kyosuke</t>
  </si>
  <si>
    <t>ミト</t>
  </si>
  <si>
    <t>ナルミ</t>
  </si>
  <si>
    <t>MITO</t>
  </si>
  <si>
    <t>Narumi</t>
  </si>
  <si>
    <t>イタクラ</t>
  </si>
  <si>
    <t>ITAKURA</t>
  </si>
  <si>
    <t>ASO</t>
  </si>
  <si>
    <t>伊野</t>
  </si>
  <si>
    <t>佑輝</t>
  </si>
  <si>
    <t>イノウ</t>
  </si>
  <si>
    <t>INO</t>
  </si>
  <si>
    <t>杉村</t>
  </si>
  <si>
    <t>穣</t>
  </si>
  <si>
    <t>スギムラ</t>
  </si>
  <si>
    <t>ジョー</t>
  </si>
  <si>
    <t>SUGIMURA</t>
  </si>
  <si>
    <t>幸治</t>
  </si>
  <si>
    <t>篤矢</t>
  </si>
  <si>
    <t>コウジ</t>
  </si>
  <si>
    <t>アツヤ</t>
  </si>
  <si>
    <t>KOJI</t>
  </si>
  <si>
    <t>Atsuya</t>
  </si>
  <si>
    <t>シュウタ</t>
  </si>
  <si>
    <t>Shuta</t>
  </si>
  <si>
    <t>エンドウ</t>
  </si>
  <si>
    <t>ENDO</t>
  </si>
  <si>
    <t>戸堀</t>
  </si>
  <si>
    <t>壮琉</t>
  </si>
  <si>
    <t>トボリ</t>
  </si>
  <si>
    <t>TOBORI</t>
  </si>
  <si>
    <t>カワシマ</t>
  </si>
  <si>
    <t>KAWASHIMA</t>
  </si>
  <si>
    <t>三城</t>
  </si>
  <si>
    <t>ミシロ</t>
  </si>
  <si>
    <t>MISHIRO</t>
  </si>
  <si>
    <t>森重</t>
  </si>
  <si>
    <t>琉聖</t>
  </si>
  <si>
    <t>モリシゲ</t>
  </si>
  <si>
    <t>MORISHIGE</t>
  </si>
  <si>
    <t>六斉</t>
  </si>
  <si>
    <t>リクセイ</t>
  </si>
  <si>
    <t>Rikusei</t>
  </si>
  <si>
    <t>尚哉</t>
  </si>
  <si>
    <t>相人</t>
  </si>
  <si>
    <t>アイト</t>
  </si>
  <si>
    <t>Aito</t>
  </si>
  <si>
    <t>数金</t>
  </si>
  <si>
    <t>大</t>
  </si>
  <si>
    <t>スガネ</t>
  </si>
  <si>
    <t>ダイ</t>
  </si>
  <si>
    <t>SUGANE</t>
  </si>
  <si>
    <t>Dai</t>
  </si>
  <si>
    <t>イワモト</t>
  </si>
  <si>
    <t>IWAMOTO</t>
  </si>
  <si>
    <t>綿野</t>
  </si>
  <si>
    <t>晃生</t>
  </si>
  <si>
    <t>ワタノ</t>
  </si>
  <si>
    <t>WATANO</t>
  </si>
  <si>
    <t>光瑠</t>
  </si>
  <si>
    <t>光咲</t>
  </si>
  <si>
    <t>ミサ</t>
  </si>
  <si>
    <t>Misa</t>
  </si>
  <si>
    <t>寛菜</t>
  </si>
  <si>
    <t>カンナ</t>
  </si>
  <si>
    <t>Kanna</t>
  </si>
  <si>
    <t>古賀</t>
  </si>
  <si>
    <t>ミヅキ</t>
  </si>
  <si>
    <t>川西</t>
  </si>
  <si>
    <t>彩巴</t>
  </si>
  <si>
    <t>カワニシ</t>
  </si>
  <si>
    <t>アヤハ</t>
  </si>
  <si>
    <t>KAWANISHI</t>
  </si>
  <si>
    <t>Ayaha</t>
  </si>
  <si>
    <t>樽木</t>
  </si>
  <si>
    <t>千楓</t>
  </si>
  <si>
    <t>タルキ</t>
  </si>
  <si>
    <t>TARUKI</t>
  </si>
  <si>
    <t>沙羅</t>
  </si>
  <si>
    <t>ムラマツ</t>
  </si>
  <si>
    <t>MURAMATSU</t>
  </si>
  <si>
    <t>黒須</t>
  </si>
  <si>
    <t>可奈美</t>
  </si>
  <si>
    <t>クロス</t>
  </si>
  <si>
    <t>KUROSU</t>
  </si>
  <si>
    <t>和知</t>
  </si>
  <si>
    <t>ワチ</t>
  </si>
  <si>
    <t>WACHI</t>
  </si>
  <si>
    <t>柿崎</t>
  </si>
  <si>
    <t>美涼</t>
  </si>
  <si>
    <t>カキザキ</t>
  </si>
  <si>
    <t>ミスズ</t>
  </si>
  <si>
    <t>KAKIZAKI</t>
  </si>
  <si>
    <t>Misuzu</t>
  </si>
  <si>
    <t>笠原</t>
  </si>
  <si>
    <t>楓二子</t>
  </si>
  <si>
    <t>カサハラ</t>
  </si>
  <si>
    <t>フウジコ</t>
  </si>
  <si>
    <t>KASAHARA</t>
  </si>
  <si>
    <t>Fujiko</t>
  </si>
  <si>
    <t>ハナ</t>
  </si>
  <si>
    <t>Hana</t>
  </si>
  <si>
    <t>コハル</t>
  </si>
  <si>
    <t>Koharu</t>
  </si>
  <si>
    <t>長舩</t>
  </si>
  <si>
    <t>萌夏</t>
  </si>
  <si>
    <t>オサフネ</t>
  </si>
  <si>
    <t>モエカ</t>
  </si>
  <si>
    <t>OSAFUNE</t>
  </si>
  <si>
    <t>Moeka</t>
  </si>
  <si>
    <t>ミナミ</t>
  </si>
  <si>
    <t>Minami</t>
  </si>
  <si>
    <t>マナミ</t>
  </si>
  <si>
    <t>Manami</t>
  </si>
  <si>
    <t>イズミダ</t>
  </si>
  <si>
    <t>ハルナ</t>
  </si>
  <si>
    <t>IZUMIDA</t>
  </si>
  <si>
    <t>Haruna</t>
  </si>
  <si>
    <t>ソリマチ</t>
  </si>
  <si>
    <t>SORIMACHI</t>
  </si>
  <si>
    <t>ウメハラ</t>
  </si>
  <si>
    <t>UMEHARA</t>
  </si>
  <si>
    <t>ヤハギ</t>
  </si>
  <si>
    <t>YAHAGI</t>
  </si>
  <si>
    <t>翔鷹</t>
  </si>
  <si>
    <t>ショウヨウ</t>
  </si>
  <si>
    <t>Shoyo</t>
  </si>
  <si>
    <t>セリカワ</t>
  </si>
  <si>
    <t>SERIKAWA</t>
  </si>
  <si>
    <t>カイ</t>
  </si>
  <si>
    <t>KAI</t>
  </si>
  <si>
    <t>Harut</t>
  </si>
  <si>
    <t>野崎</t>
  </si>
  <si>
    <t>壱太</t>
  </si>
  <si>
    <t>イチタ</t>
  </si>
  <si>
    <t>Ichita</t>
  </si>
  <si>
    <t>悟大</t>
  </si>
  <si>
    <t>ゴダイ</t>
  </si>
  <si>
    <t>Godai</t>
  </si>
  <si>
    <t>フクナガ</t>
  </si>
  <si>
    <t>FUKUNAGA</t>
  </si>
  <si>
    <t>名月</t>
  </si>
  <si>
    <t>ナヅキ</t>
  </si>
  <si>
    <t>Nazuki</t>
  </si>
  <si>
    <t>岩崎</t>
  </si>
  <si>
    <t>里咲</t>
  </si>
  <si>
    <t>イワサキ</t>
  </si>
  <si>
    <t>IWASAKI</t>
  </si>
  <si>
    <t>コタロウ</t>
  </si>
  <si>
    <t>燦佑</t>
  </si>
  <si>
    <t>キム</t>
  </si>
  <si>
    <t>チャヌ</t>
  </si>
  <si>
    <t>KIM</t>
  </si>
  <si>
    <t>Chanwoo</t>
  </si>
  <si>
    <t>星野</t>
  </si>
  <si>
    <t>佑斗</t>
  </si>
  <si>
    <t>ホシノ</t>
  </si>
  <si>
    <t>HOSHINO</t>
  </si>
  <si>
    <t>Kenta</t>
  </si>
  <si>
    <t>迅</t>
  </si>
  <si>
    <t>ジン</t>
  </si>
  <si>
    <t>Jin</t>
  </si>
  <si>
    <t>上野</t>
  </si>
  <si>
    <t>ウエノ</t>
  </si>
  <si>
    <t>UENO</t>
  </si>
  <si>
    <t>筒井</t>
  </si>
  <si>
    <t>琢人</t>
  </si>
  <si>
    <t>ツツイ</t>
  </si>
  <si>
    <t>TSUTSUI</t>
  </si>
  <si>
    <t>蒲地</t>
  </si>
  <si>
    <t>梨乃</t>
  </si>
  <si>
    <t>カモチ</t>
  </si>
  <si>
    <t>リノ</t>
  </si>
  <si>
    <t>KAMOCHI</t>
  </si>
  <si>
    <t>Rino</t>
  </si>
  <si>
    <t>大鶴</t>
  </si>
  <si>
    <t>美杏</t>
  </si>
  <si>
    <t>オオツル</t>
  </si>
  <si>
    <t>ビアン</t>
  </si>
  <si>
    <t>OHTSURU</t>
  </si>
  <si>
    <t>Bian</t>
  </si>
  <si>
    <t>杏香</t>
  </si>
  <si>
    <t>心晴</t>
  </si>
  <si>
    <t>ヨシカワ</t>
  </si>
  <si>
    <t>YOSHIKAWA</t>
  </si>
  <si>
    <t>オオツキ</t>
  </si>
  <si>
    <t>ウメノ</t>
  </si>
  <si>
    <t>UMENO</t>
  </si>
  <si>
    <t>田川</t>
  </si>
  <si>
    <t>健志郎</t>
  </si>
  <si>
    <t>タガワ</t>
  </si>
  <si>
    <t>ケンシロウ</t>
  </si>
  <si>
    <t>TAGAWA</t>
  </si>
  <si>
    <t>Kenshiro</t>
  </si>
  <si>
    <t>浅川</t>
  </si>
  <si>
    <t>昂太郎</t>
  </si>
  <si>
    <t>アサカワ</t>
  </si>
  <si>
    <t>ASAKAWA</t>
  </si>
  <si>
    <t>Koutarou</t>
  </si>
  <si>
    <t>ツカサ</t>
  </si>
  <si>
    <t>IGARASI</t>
  </si>
  <si>
    <t>Tukasa</t>
  </si>
  <si>
    <t>稲場</t>
  </si>
  <si>
    <t>健志</t>
  </si>
  <si>
    <t>泰河</t>
  </si>
  <si>
    <t>官匡</t>
  </si>
  <si>
    <t>キミタダ</t>
  </si>
  <si>
    <t>TANIGUTI</t>
  </si>
  <si>
    <t>Kimitada</t>
  </si>
  <si>
    <t>陽樹</t>
  </si>
  <si>
    <t>TUTIYA</t>
  </si>
  <si>
    <t>涼介</t>
  </si>
  <si>
    <t>Ryousuke</t>
  </si>
  <si>
    <t>穂乃花</t>
  </si>
  <si>
    <t>ANDOU</t>
  </si>
  <si>
    <t>ISIKAWA</t>
  </si>
  <si>
    <t>志乃</t>
  </si>
  <si>
    <t>シノ</t>
  </si>
  <si>
    <t>Sino</t>
  </si>
  <si>
    <t>イシイ</t>
  </si>
  <si>
    <t>ISHII</t>
  </si>
  <si>
    <t>イグチ</t>
  </si>
  <si>
    <t>ショウマ</t>
  </si>
  <si>
    <t>IGUCHI</t>
  </si>
  <si>
    <t>Shoma</t>
  </si>
  <si>
    <t>フミト</t>
  </si>
  <si>
    <t>OHTAKE</t>
  </si>
  <si>
    <t>Fumito</t>
  </si>
  <si>
    <t>陵太</t>
  </si>
  <si>
    <t>ヨウコ</t>
  </si>
  <si>
    <t>Yoko</t>
  </si>
  <si>
    <t>ﾊﾝﾌﾘｰｽﾞ</t>
  </si>
  <si>
    <t>ﾗｲｱﾝｼﾞｮﾝ</t>
  </si>
  <si>
    <t>ハンフリーズ</t>
  </si>
  <si>
    <t>ライアンジョン</t>
  </si>
  <si>
    <t>HUMPHREYS</t>
  </si>
  <si>
    <t>竜之介</t>
  </si>
  <si>
    <t>モトイ</t>
  </si>
  <si>
    <t>Motoi</t>
  </si>
  <si>
    <t>央人</t>
  </si>
  <si>
    <t>キョウ</t>
  </si>
  <si>
    <t>Kyo</t>
  </si>
  <si>
    <t>センゴク</t>
  </si>
  <si>
    <t>SENGOKU</t>
  </si>
  <si>
    <t>伴野</t>
  </si>
  <si>
    <t>琉元</t>
  </si>
  <si>
    <t>リュウゲン</t>
  </si>
  <si>
    <t>Ryugen</t>
  </si>
  <si>
    <t>チョウカイ</t>
  </si>
  <si>
    <t>CHOKAI</t>
  </si>
  <si>
    <t>檜物</t>
  </si>
  <si>
    <t>遼太朗</t>
  </si>
  <si>
    <t>ヒモノ</t>
  </si>
  <si>
    <t>HIMONO</t>
  </si>
  <si>
    <t>井田</t>
  </si>
  <si>
    <t>イダ</t>
  </si>
  <si>
    <t>IDA</t>
  </si>
  <si>
    <t>シマゾエ</t>
  </si>
  <si>
    <t>SHIMAZOE</t>
  </si>
  <si>
    <t>カヤマ</t>
  </si>
  <si>
    <t>KAYAMA</t>
  </si>
  <si>
    <t>阿波</t>
  </si>
  <si>
    <t>太郎</t>
  </si>
  <si>
    <t>アワ</t>
  </si>
  <si>
    <t>タロウ</t>
  </si>
  <si>
    <t>AWA</t>
  </si>
  <si>
    <t>Taro</t>
  </si>
  <si>
    <t>ケンスケ</t>
  </si>
  <si>
    <t>Kensuke</t>
  </si>
  <si>
    <t>ヤノ</t>
  </si>
  <si>
    <t>YANO</t>
  </si>
  <si>
    <t>直哉</t>
  </si>
  <si>
    <t>越津</t>
  </si>
  <si>
    <t>千絢</t>
  </si>
  <si>
    <t>コシヅ</t>
  </si>
  <si>
    <t>KOSHIDU</t>
  </si>
  <si>
    <t>中能</t>
  </si>
  <si>
    <t>璃音</t>
  </si>
  <si>
    <t>ナカノウ</t>
  </si>
  <si>
    <t>NAKANOU</t>
  </si>
  <si>
    <t>平林</t>
  </si>
  <si>
    <t>和佳奈</t>
  </si>
  <si>
    <t>ヒラバヤシ</t>
  </si>
  <si>
    <t>HIRABAYASHI</t>
  </si>
  <si>
    <t>セイ</t>
  </si>
  <si>
    <t>Sei</t>
  </si>
  <si>
    <t>ダイゴ</t>
  </si>
  <si>
    <t>Daigo</t>
  </si>
  <si>
    <t>Kenshin</t>
  </si>
  <si>
    <t>ヒラマ</t>
  </si>
  <si>
    <t>HIRAMA</t>
  </si>
  <si>
    <t>堤</t>
  </si>
  <si>
    <t>ツツミ</t>
  </si>
  <si>
    <t>TSUTSUMI</t>
  </si>
  <si>
    <t>西見</t>
  </si>
  <si>
    <t>元佑</t>
  </si>
  <si>
    <t>ニシミ</t>
  </si>
  <si>
    <t>ゲンスケ</t>
  </si>
  <si>
    <t>NISHIMI</t>
  </si>
  <si>
    <t>Gensuke</t>
  </si>
  <si>
    <t>モリカワ</t>
  </si>
  <si>
    <t>MORIKAWA</t>
  </si>
  <si>
    <t>健大</t>
  </si>
  <si>
    <t>ケンダイ</t>
  </si>
  <si>
    <t>Kendai</t>
  </si>
  <si>
    <t>雄太郎</t>
  </si>
  <si>
    <t>ヨシタカ</t>
  </si>
  <si>
    <t>Yoshitaka</t>
  </si>
  <si>
    <t>秀明</t>
  </si>
  <si>
    <t>アメミヤ</t>
  </si>
  <si>
    <t>AMEMIYA</t>
  </si>
  <si>
    <t>イブキ</t>
  </si>
  <si>
    <t>Ibuki</t>
  </si>
  <si>
    <t>藤山</t>
  </si>
  <si>
    <t>フジヤマ</t>
  </si>
  <si>
    <t>FUJIYAMA</t>
  </si>
  <si>
    <t>ミヒロ</t>
  </si>
  <si>
    <t>Mihiro</t>
  </si>
  <si>
    <t>由井</t>
  </si>
  <si>
    <t>佳音</t>
  </si>
  <si>
    <t>YUI</t>
  </si>
  <si>
    <t>芽衣</t>
  </si>
  <si>
    <t>リカ</t>
  </si>
  <si>
    <t>Rika</t>
  </si>
  <si>
    <t>西</t>
  </si>
  <si>
    <t>ニシ</t>
  </si>
  <si>
    <t>NISHI</t>
  </si>
  <si>
    <t>孝介</t>
  </si>
  <si>
    <t>Kosuke</t>
  </si>
  <si>
    <t>達尚</t>
  </si>
  <si>
    <t>タツヒサ</t>
  </si>
  <si>
    <t>Tatsuhisa</t>
  </si>
  <si>
    <t>行哉</t>
  </si>
  <si>
    <t>ユキヤ</t>
  </si>
  <si>
    <t>Yukiya</t>
  </si>
  <si>
    <t>松浦</t>
  </si>
  <si>
    <t>マツウラ</t>
  </si>
  <si>
    <t>MATSUURA</t>
  </si>
  <si>
    <t>陽斗</t>
  </si>
  <si>
    <t>SHIOTA</t>
  </si>
  <si>
    <t>泰士</t>
  </si>
  <si>
    <t>タイシ</t>
  </si>
  <si>
    <t>Taishi</t>
  </si>
  <si>
    <t>イシヤマ</t>
  </si>
  <si>
    <t>ISHIYAMA</t>
  </si>
  <si>
    <t>エイト</t>
  </si>
  <si>
    <t>Eito</t>
  </si>
  <si>
    <t>絢梨</t>
  </si>
  <si>
    <t>マユリ</t>
  </si>
  <si>
    <t>Mayuri</t>
  </si>
  <si>
    <t>柊子</t>
  </si>
  <si>
    <t>トウコ</t>
  </si>
  <si>
    <t>Touko</t>
  </si>
  <si>
    <t>雄也</t>
  </si>
  <si>
    <t>快翔</t>
  </si>
  <si>
    <t>伊澤</t>
  </si>
  <si>
    <t>悠仁</t>
  </si>
  <si>
    <t>イザワ</t>
  </si>
  <si>
    <t>IZAWA</t>
  </si>
  <si>
    <t>KATOU</t>
  </si>
  <si>
    <t>門坂</t>
  </si>
  <si>
    <t>カドサカ</t>
  </si>
  <si>
    <t>シュウスケ</t>
  </si>
  <si>
    <t>KADOSAKA</t>
  </si>
  <si>
    <t>Shusuke</t>
  </si>
  <si>
    <t>祥音</t>
  </si>
  <si>
    <t>ショヲン</t>
  </si>
  <si>
    <t>Showon</t>
  </si>
  <si>
    <t>泰進</t>
  </si>
  <si>
    <t>タイシン</t>
  </si>
  <si>
    <t>Taishin</t>
  </si>
  <si>
    <t>藤本</t>
  </si>
  <si>
    <t>フジモト</t>
  </si>
  <si>
    <t>FUJIMOTO</t>
  </si>
  <si>
    <t>リョウマ</t>
  </si>
  <si>
    <t>Ryoma</t>
  </si>
  <si>
    <t>Shuma</t>
  </si>
  <si>
    <t>イチキ</t>
  </si>
  <si>
    <t>ユミ</t>
  </si>
  <si>
    <t>ICHIKI</t>
  </si>
  <si>
    <t>Yumi</t>
  </si>
  <si>
    <t>安達</t>
  </si>
  <si>
    <t>アダチ</t>
  </si>
  <si>
    <t>ADACHI</t>
  </si>
  <si>
    <t>アイ</t>
  </si>
  <si>
    <t>Ai</t>
  </si>
  <si>
    <t>アミ</t>
  </si>
  <si>
    <t>Ami</t>
  </si>
  <si>
    <t>柳澤</t>
  </si>
  <si>
    <t>杏実</t>
  </si>
  <si>
    <t>ヤナギサワ</t>
  </si>
  <si>
    <t>YANAGISAWA</t>
  </si>
  <si>
    <t>ハギシマ</t>
  </si>
  <si>
    <t>マユ</t>
  </si>
  <si>
    <t>HAGISHIMA</t>
  </si>
  <si>
    <t>Mayu</t>
  </si>
  <si>
    <t>アサヒ</t>
  </si>
  <si>
    <t>Asahi</t>
  </si>
  <si>
    <t>ヒナコ</t>
  </si>
  <si>
    <t>Hinako</t>
  </si>
  <si>
    <t>ハタケナカ</t>
  </si>
  <si>
    <t>HATAKENAKA</t>
  </si>
  <si>
    <t>小雲</t>
  </si>
  <si>
    <t>律</t>
  </si>
  <si>
    <t>コクモ</t>
  </si>
  <si>
    <t>リツ</t>
  </si>
  <si>
    <t>KOKUMO</t>
  </si>
  <si>
    <t>Ritsu</t>
  </si>
  <si>
    <t>修広</t>
  </si>
  <si>
    <t>ノブヒロ</t>
  </si>
  <si>
    <t>Nobuhiro</t>
  </si>
  <si>
    <t>杉浦</t>
  </si>
  <si>
    <t>光</t>
  </si>
  <si>
    <t>スギウラ</t>
  </si>
  <si>
    <t>SUGIURA</t>
  </si>
  <si>
    <t>徳山</t>
  </si>
  <si>
    <t>佳孝</t>
  </si>
  <si>
    <t>トクヤマ</t>
  </si>
  <si>
    <t>TOKUYAMA</t>
  </si>
  <si>
    <t>難波</t>
  </si>
  <si>
    <t>胡太朗</t>
  </si>
  <si>
    <t>ナンバ</t>
  </si>
  <si>
    <t>NANBA</t>
  </si>
  <si>
    <t>南渕</t>
  </si>
  <si>
    <t>連太郎</t>
  </si>
  <si>
    <t>ミナブチ</t>
  </si>
  <si>
    <t>レンタロウ</t>
  </si>
  <si>
    <t>MINABUCHI</t>
  </si>
  <si>
    <t>Rentaro</t>
  </si>
  <si>
    <t>松川</t>
  </si>
  <si>
    <t>憲人</t>
  </si>
  <si>
    <t>マツカワ</t>
  </si>
  <si>
    <t>MATSUKAWA</t>
  </si>
  <si>
    <t>芳晴</t>
  </si>
  <si>
    <t>ヨシハル</t>
  </si>
  <si>
    <t>Yoshiharu</t>
  </si>
  <si>
    <t>涼大朗</t>
  </si>
  <si>
    <t>啓</t>
  </si>
  <si>
    <t>ヒロシ</t>
  </si>
  <si>
    <t>Hiroshi</t>
  </si>
  <si>
    <t>江本</t>
  </si>
  <si>
    <t>文香</t>
  </si>
  <si>
    <t>エモト</t>
  </si>
  <si>
    <t>EMOTO</t>
  </si>
  <si>
    <t>柏原</t>
  </si>
  <si>
    <t>愛珠</t>
  </si>
  <si>
    <t>カシワバラ</t>
  </si>
  <si>
    <t>アイミ</t>
  </si>
  <si>
    <t>KASHIWABARA</t>
  </si>
  <si>
    <t>Aimi</t>
  </si>
  <si>
    <t>亀﨑</t>
  </si>
  <si>
    <t>絢</t>
  </si>
  <si>
    <t>カメザキ</t>
  </si>
  <si>
    <t>KAMEZAKI</t>
  </si>
  <si>
    <t>采音</t>
  </si>
  <si>
    <t>カワタ</t>
  </si>
  <si>
    <t>コトネ</t>
  </si>
  <si>
    <t>KAWATA</t>
  </si>
  <si>
    <t>Kotone</t>
  </si>
  <si>
    <t>叶芽</t>
  </si>
  <si>
    <t>ヒトミ</t>
  </si>
  <si>
    <t>Hitomi</t>
  </si>
  <si>
    <t>乙音</t>
  </si>
  <si>
    <t>オトネ</t>
  </si>
  <si>
    <t>Otone</t>
  </si>
  <si>
    <t>絢子</t>
  </si>
  <si>
    <t>アヤコ</t>
  </si>
  <si>
    <t>Ayako</t>
  </si>
  <si>
    <t>城後</t>
  </si>
  <si>
    <t>菜緒</t>
  </si>
  <si>
    <t>ジョウゴ</t>
  </si>
  <si>
    <t>JOGO</t>
  </si>
  <si>
    <t>竹中</t>
  </si>
  <si>
    <t>タケナカ</t>
  </si>
  <si>
    <t>TAKENAKA</t>
  </si>
  <si>
    <t>稲村</t>
  </si>
  <si>
    <t>莉彩子</t>
  </si>
  <si>
    <t>イナムラ</t>
  </si>
  <si>
    <t>リサコ</t>
  </si>
  <si>
    <t>INAMURA</t>
  </si>
  <si>
    <t>Risako</t>
  </si>
  <si>
    <t>小倉</t>
  </si>
  <si>
    <t>早智</t>
  </si>
  <si>
    <t>オグラ</t>
  </si>
  <si>
    <t>サト</t>
  </si>
  <si>
    <t>OGURA</t>
  </si>
  <si>
    <t>Sato</t>
  </si>
  <si>
    <t>門脇</t>
  </si>
  <si>
    <t>未来</t>
  </si>
  <si>
    <t>カドワキ</t>
  </si>
  <si>
    <t>ミライ</t>
  </si>
  <si>
    <t>KADOWAKI</t>
  </si>
  <si>
    <t>Mirai</t>
  </si>
  <si>
    <t>莉花</t>
  </si>
  <si>
    <t>美尋</t>
  </si>
  <si>
    <t>江村</t>
  </si>
  <si>
    <t>エムラ</t>
  </si>
  <si>
    <t>EMURA</t>
  </si>
  <si>
    <t>茉央</t>
  </si>
  <si>
    <t>TSURUMI</t>
  </si>
  <si>
    <t>莉々彩</t>
  </si>
  <si>
    <t>リリサ</t>
  </si>
  <si>
    <t>Ririsa</t>
  </si>
  <si>
    <t>理圭</t>
  </si>
  <si>
    <t>菜々実</t>
  </si>
  <si>
    <t>種子島</t>
  </si>
  <si>
    <t>萌花</t>
  </si>
  <si>
    <t>タネガシマ</t>
  </si>
  <si>
    <t>TANEGASHIMA</t>
  </si>
  <si>
    <t>マスブチ</t>
  </si>
  <si>
    <t>MASUBUCHI</t>
  </si>
  <si>
    <t>シマヌキ</t>
  </si>
  <si>
    <t>エリコ</t>
  </si>
  <si>
    <t>SHIMANUKI</t>
  </si>
  <si>
    <t>Eriko</t>
  </si>
  <si>
    <t>モエミ</t>
  </si>
  <si>
    <t>Moemi</t>
  </si>
  <si>
    <t>ミワ</t>
  </si>
  <si>
    <t>MIWA</t>
  </si>
  <si>
    <t>オオゼキ</t>
  </si>
  <si>
    <t>ユマ</t>
  </si>
  <si>
    <t>OZEKI</t>
  </si>
  <si>
    <t>華音</t>
  </si>
  <si>
    <t>九津見</t>
  </si>
  <si>
    <t>美花</t>
  </si>
  <si>
    <t>クツミ</t>
  </si>
  <si>
    <t>ミカ</t>
  </si>
  <si>
    <t>KUTSUMI</t>
  </si>
  <si>
    <t>Mika</t>
  </si>
  <si>
    <t>塩入</t>
  </si>
  <si>
    <t>百葉</t>
  </si>
  <si>
    <t>シオイリ</t>
  </si>
  <si>
    <t>モモハ</t>
  </si>
  <si>
    <t>SHIOIRI</t>
  </si>
  <si>
    <t>Momoha</t>
  </si>
  <si>
    <t>ユウイチロウ</t>
  </si>
  <si>
    <t>Yuichiro</t>
  </si>
  <si>
    <t>ジョウジ</t>
  </si>
  <si>
    <t>Joji</t>
  </si>
  <si>
    <t>コウダ</t>
  </si>
  <si>
    <t>KODA</t>
  </si>
  <si>
    <t>多嶋</t>
  </si>
  <si>
    <t>タジマ</t>
  </si>
  <si>
    <t>TAJIMA</t>
  </si>
  <si>
    <t>藤定</t>
  </si>
  <si>
    <t>フジサダ</t>
  </si>
  <si>
    <t>FUJISADA</t>
  </si>
  <si>
    <t>一斗</t>
  </si>
  <si>
    <t>ケンモチ</t>
  </si>
  <si>
    <t>豪</t>
  </si>
  <si>
    <t>ゴウ</t>
  </si>
  <si>
    <t>Go</t>
  </si>
  <si>
    <t>荒山</t>
  </si>
  <si>
    <t>佑太</t>
  </si>
  <si>
    <t>アラヤマ</t>
  </si>
  <si>
    <t>ARAYAMA</t>
  </si>
  <si>
    <t>嵩生</t>
  </si>
  <si>
    <t>角</t>
  </si>
  <si>
    <t>カド</t>
  </si>
  <si>
    <t>KADO</t>
  </si>
  <si>
    <t>Kyousuke</t>
  </si>
  <si>
    <t>釼持</t>
  </si>
  <si>
    <t>KENMOCHI</t>
  </si>
  <si>
    <t>勇一郎</t>
  </si>
  <si>
    <t>コンドウ</t>
  </si>
  <si>
    <t>KONDO</t>
  </si>
  <si>
    <t>光翼</t>
  </si>
  <si>
    <t>SATOH</t>
  </si>
  <si>
    <t>森本</t>
  </si>
  <si>
    <t>貴洋</t>
  </si>
  <si>
    <t>モリモト</t>
  </si>
  <si>
    <t>MORIMOTO</t>
  </si>
  <si>
    <t>トシヤ</t>
  </si>
  <si>
    <t>Toshiya</t>
  </si>
  <si>
    <t>ムラバヤシ</t>
  </si>
  <si>
    <t>MURABAYASHI</t>
  </si>
  <si>
    <t>So</t>
  </si>
  <si>
    <t>瀬口</t>
  </si>
  <si>
    <t>史華</t>
  </si>
  <si>
    <t>セグチ</t>
  </si>
  <si>
    <t>SEGUCHI</t>
  </si>
  <si>
    <t>梨沙</t>
  </si>
  <si>
    <t>ゲン</t>
  </si>
  <si>
    <t>Gen</t>
  </si>
  <si>
    <t>コバヤカワ</t>
  </si>
  <si>
    <t>KOBAYAKAWA</t>
  </si>
  <si>
    <t>サクラザワ</t>
  </si>
  <si>
    <t>マサハル</t>
  </si>
  <si>
    <t>SAKURAZAWA</t>
  </si>
  <si>
    <t>Masaharu</t>
  </si>
  <si>
    <t>ミセ</t>
  </si>
  <si>
    <t>MISE</t>
  </si>
  <si>
    <t>ヤマシタ</t>
  </si>
  <si>
    <t>YAMASHITA</t>
  </si>
  <si>
    <t>平手</t>
  </si>
  <si>
    <t>奏空</t>
  </si>
  <si>
    <t>ヒラテ</t>
  </si>
  <si>
    <t>HIRATE</t>
  </si>
  <si>
    <t>オゼキ</t>
  </si>
  <si>
    <t>ノン</t>
  </si>
  <si>
    <t>Non</t>
  </si>
  <si>
    <t>クボブチ</t>
  </si>
  <si>
    <t>ルカ</t>
  </si>
  <si>
    <t>KUBOBUCHI</t>
  </si>
  <si>
    <t>Ruka</t>
  </si>
  <si>
    <t>ソアラ</t>
  </si>
  <si>
    <t>Soara</t>
  </si>
  <si>
    <t>ツカモト</t>
  </si>
  <si>
    <t>アユミ</t>
  </si>
  <si>
    <t>TSUKAMOTO</t>
  </si>
  <si>
    <t>Ayumi</t>
  </si>
  <si>
    <t>キヌカ</t>
  </si>
  <si>
    <t>Kinuka</t>
  </si>
  <si>
    <t>桃衣</t>
  </si>
  <si>
    <t>モモエ</t>
  </si>
  <si>
    <t>Momoe</t>
  </si>
  <si>
    <t>檜澤</t>
  </si>
  <si>
    <t>舞鈴</t>
  </si>
  <si>
    <t>ヒザワ</t>
  </si>
  <si>
    <t>マリン</t>
  </si>
  <si>
    <t>HIZAWA</t>
  </si>
  <si>
    <t>Marin</t>
  </si>
  <si>
    <t>嶌村</t>
  </si>
  <si>
    <t>シマムラ</t>
  </si>
  <si>
    <t>SHIMAMURA</t>
  </si>
  <si>
    <t>水上</t>
  </si>
  <si>
    <t>星治郎</t>
  </si>
  <si>
    <t>ミズカミ</t>
  </si>
  <si>
    <t>セイジロウ</t>
  </si>
  <si>
    <t>MIZUKAMI</t>
  </si>
  <si>
    <t>Seijiro</t>
  </si>
  <si>
    <t>ホンゴウ</t>
  </si>
  <si>
    <t>HONGO</t>
  </si>
  <si>
    <t>白倉</t>
  </si>
  <si>
    <t>シラクラ</t>
  </si>
  <si>
    <t>SHIRAKURA</t>
  </si>
  <si>
    <t>安斎</t>
  </si>
  <si>
    <t>アンザイ</t>
  </si>
  <si>
    <t>ANZAI</t>
  </si>
  <si>
    <t>勇人</t>
  </si>
  <si>
    <t>江藤</t>
  </si>
  <si>
    <t>エトウ</t>
  </si>
  <si>
    <t>ETO</t>
  </si>
  <si>
    <t>晃平</t>
  </si>
  <si>
    <t>OTA</t>
  </si>
  <si>
    <t>壷内</t>
  </si>
  <si>
    <t>海新</t>
  </si>
  <si>
    <t>ツボウチ</t>
  </si>
  <si>
    <t>カイシン</t>
  </si>
  <si>
    <t>TSUBOUCHI</t>
  </si>
  <si>
    <t>Kaishin</t>
  </si>
  <si>
    <t>寺田</t>
  </si>
  <si>
    <t>テラダ</t>
  </si>
  <si>
    <t>TERADA</t>
  </si>
  <si>
    <t>鴇﨑</t>
  </si>
  <si>
    <t>トキザキ</t>
  </si>
  <si>
    <t>TOKIZAKI</t>
  </si>
  <si>
    <t>佑汰</t>
  </si>
  <si>
    <t>航紀</t>
  </si>
  <si>
    <t>ヤマガミ</t>
  </si>
  <si>
    <t>YAMAGAMI</t>
  </si>
  <si>
    <t>ひなた</t>
  </si>
  <si>
    <t>梶田</t>
  </si>
  <si>
    <t>理杏</t>
  </si>
  <si>
    <t>カジタ</t>
  </si>
  <si>
    <t>リア</t>
  </si>
  <si>
    <t>KAJITA</t>
  </si>
  <si>
    <t>Ria</t>
  </si>
  <si>
    <t>諒子</t>
  </si>
  <si>
    <t>リョウコ</t>
  </si>
  <si>
    <t>Ryoko</t>
  </si>
  <si>
    <t>榛名</t>
  </si>
  <si>
    <t>ケイジ</t>
  </si>
  <si>
    <t>Keiji</t>
  </si>
  <si>
    <t>コウイチ</t>
  </si>
  <si>
    <t>Kouichi</t>
  </si>
  <si>
    <t>シュウ</t>
  </si>
  <si>
    <t>Shu</t>
  </si>
  <si>
    <t>楽人</t>
  </si>
  <si>
    <t>ガクト</t>
  </si>
  <si>
    <t>Gakuto</t>
  </si>
  <si>
    <t>知翔</t>
  </si>
  <si>
    <t>滝本</t>
  </si>
  <si>
    <t>智丹</t>
  </si>
  <si>
    <t>タキモト</t>
  </si>
  <si>
    <t>チタン</t>
  </si>
  <si>
    <t>TAKIMOTO</t>
  </si>
  <si>
    <t>Titan</t>
  </si>
  <si>
    <t>ヤタガイ</t>
  </si>
  <si>
    <t>YATAGAI</t>
  </si>
  <si>
    <t>知己</t>
  </si>
  <si>
    <t>ヨコタ</t>
  </si>
  <si>
    <t>YOKOTA</t>
  </si>
  <si>
    <t>将隆</t>
  </si>
  <si>
    <t>マサタカ</t>
  </si>
  <si>
    <t>Masataka</t>
  </si>
  <si>
    <t>世悟</t>
  </si>
  <si>
    <t>オオカワ</t>
  </si>
  <si>
    <t>セイゴ</t>
  </si>
  <si>
    <t>OKAWA</t>
  </si>
  <si>
    <t>Seigo</t>
  </si>
  <si>
    <t>高見</t>
  </si>
  <si>
    <t>佳代</t>
  </si>
  <si>
    <t>タカミ</t>
  </si>
  <si>
    <t>カヨ</t>
  </si>
  <si>
    <t>TAKAMI</t>
  </si>
  <si>
    <t>Kayo</t>
  </si>
  <si>
    <t>金森</t>
  </si>
  <si>
    <t>咲也子</t>
  </si>
  <si>
    <t>カナモリ</t>
  </si>
  <si>
    <t>サヤコ</t>
  </si>
  <si>
    <t>KANAMORI</t>
  </si>
  <si>
    <t>Sayako</t>
  </si>
  <si>
    <t>御園生</t>
  </si>
  <si>
    <t>千鶴</t>
  </si>
  <si>
    <t>ミソノウ</t>
  </si>
  <si>
    <t>チヅル</t>
  </si>
  <si>
    <t>MISONOU</t>
  </si>
  <si>
    <t>ツヅキ</t>
  </si>
  <si>
    <t>キヨマサ</t>
  </si>
  <si>
    <t>TSUZUKI</t>
  </si>
  <si>
    <t>Kiyomasa</t>
  </si>
  <si>
    <t>慎二郎</t>
  </si>
  <si>
    <t>シンジロウ</t>
  </si>
  <si>
    <t>Shinjiro</t>
  </si>
  <si>
    <t>板垣</t>
  </si>
  <si>
    <t>拓希</t>
  </si>
  <si>
    <t>イタガキ</t>
  </si>
  <si>
    <t>ITAGAKI</t>
  </si>
  <si>
    <t>晃仁</t>
  </si>
  <si>
    <t>アキヒト</t>
  </si>
  <si>
    <t>Akihito</t>
  </si>
  <si>
    <t>晟</t>
  </si>
  <si>
    <t>川﨑</t>
  </si>
  <si>
    <t>健介</t>
  </si>
  <si>
    <t>ナカタニ</t>
  </si>
  <si>
    <t>NAKATANI</t>
  </si>
  <si>
    <t>航己</t>
  </si>
  <si>
    <t>皓介</t>
  </si>
  <si>
    <t>オオキ</t>
  </si>
  <si>
    <t>OOKI</t>
  </si>
  <si>
    <t>川俣</t>
  </si>
  <si>
    <t>賢慎</t>
  </si>
  <si>
    <t>カワマタ</t>
  </si>
  <si>
    <t>KAWAMATA</t>
  </si>
  <si>
    <t>桑原</t>
  </si>
  <si>
    <t>蒼大</t>
  </si>
  <si>
    <t>KUWABARA</t>
  </si>
  <si>
    <t>賢育</t>
  </si>
  <si>
    <t>大月</t>
  </si>
  <si>
    <t>OOTSUKI</t>
  </si>
  <si>
    <t>ユラ</t>
  </si>
  <si>
    <t>Yura</t>
  </si>
  <si>
    <t>新巻</t>
  </si>
  <si>
    <t>アラマキ</t>
  </si>
  <si>
    <t>ARAMAKI</t>
  </si>
  <si>
    <t>大内</t>
  </si>
  <si>
    <t>紅葉</t>
  </si>
  <si>
    <t>オオウチ</t>
  </si>
  <si>
    <t>モミジ</t>
  </si>
  <si>
    <t>OUCHI</t>
  </si>
  <si>
    <t>Momiji</t>
  </si>
  <si>
    <t>咲七</t>
  </si>
  <si>
    <t>キシ</t>
  </si>
  <si>
    <t>サキナ</t>
  </si>
  <si>
    <t>KISHI</t>
  </si>
  <si>
    <t>Sakina</t>
  </si>
  <si>
    <t>黒沢</t>
  </si>
  <si>
    <t>莉央</t>
  </si>
  <si>
    <t>クロサワ</t>
  </si>
  <si>
    <t>KUROSAWA</t>
  </si>
  <si>
    <t>藤堂</t>
  </si>
  <si>
    <t>トウドウ</t>
  </si>
  <si>
    <t>TODO</t>
  </si>
  <si>
    <t>梨々香</t>
  </si>
  <si>
    <t>リリカ</t>
  </si>
  <si>
    <t>Ririka</t>
  </si>
  <si>
    <t>佳穂</t>
  </si>
  <si>
    <t>春原</t>
  </si>
  <si>
    <t>日菜子</t>
  </si>
  <si>
    <t>スハラ</t>
  </si>
  <si>
    <t>SUHARA</t>
  </si>
  <si>
    <t>丸物</t>
  </si>
  <si>
    <t>遥</t>
  </si>
  <si>
    <t>マルモノ</t>
  </si>
  <si>
    <t>MARUMONO</t>
  </si>
  <si>
    <t>颯音</t>
  </si>
  <si>
    <t>ハヤネ</t>
  </si>
  <si>
    <t>Hayane</t>
  </si>
  <si>
    <t>熙一朗</t>
  </si>
  <si>
    <t>ミヤケ</t>
  </si>
  <si>
    <t>キイチロウ</t>
  </si>
  <si>
    <t>MIYAKE</t>
  </si>
  <si>
    <t>Kiichiro</t>
  </si>
  <si>
    <t>西坂</t>
  </si>
  <si>
    <t>陽介</t>
  </si>
  <si>
    <t>ニシザカ</t>
  </si>
  <si>
    <t>NISHIZAKA</t>
  </si>
  <si>
    <t>熊倉</t>
  </si>
  <si>
    <t>裕人</t>
  </si>
  <si>
    <t>クマクラ</t>
  </si>
  <si>
    <t>KUMAKURA</t>
  </si>
  <si>
    <t>小田桐</t>
  </si>
  <si>
    <t>壮祐</t>
  </si>
  <si>
    <t>オダギリ</t>
  </si>
  <si>
    <t>ソウスケ</t>
  </si>
  <si>
    <t>ODAGIRI</t>
  </si>
  <si>
    <t>Sosuke</t>
  </si>
  <si>
    <t>宇田</t>
  </si>
  <si>
    <t>ウダ</t>
  </si>
  <si>
    <t>サユリ</t>
  </si>
  <si>
    <t>UDA</t>
  </si>
  <si>
    <t>Sayuri</t>
  </si>
  <si>
    <t>安宅</t>
  </si>
  <si>
    <t>美結</t>
  </si>
  <si>
    <t>アタギ</t>
  </si>
  <si>
    <t>ATAGI</t>
  </si>
  <si>
    <t>岸田</t>
  </si>
  <si>
    <t>菜津穂</t>
  </si>
  <si>
    <t>キシダ</t>
  </si>
  <si>
    <t>ナツホ</t>
  </si>
  <si>
    <t>KISHIDA</t>
  </si>
  <si>
    <t>Natsuho</t>
  </si>
  <si>
    <t>高原</t>
  </si>
  <si>
    <t>良佳</t>
  </si>
  <si>
    <t>前地</t>
  </si>
  <si>
    <t>美羽</t>
  </si>
  <si>
    <t>マエジ</t>
  </si>
  <si>
    <t>ミウ</t>
  </si>
  <si>
    <t>MAEJI</t>
  </si>
  <si>
    <t>Miu</t>
  </si>
  <si>
    <t>リョウカ</t>
  </si>
  <si>
    <t>Ryouka</t>
  </si>
  <si>
    <t>ｺｰｼﾊﾟﾃｨ</t>
  </si>
  <si>
    <t>ﾏｲﾄｩﾘｶﾙﾔﾆ</t>
  </si>
  <si>
    <t>エライジャ</t>
  </si>
  <si>
    <t>Elijah</t>
  </si>
  <si>
    <t>Ryan・john</t>
  </si>
  <si>
    <t>佳祐</t>
  </si>
  <si>
    <t>奥山</t>
  </si>
  <si>
    <t>音弦</t>
  </si>
  <si>
    <t>オクヤマ</t>
  </si>
  <si>
    <t>OKUYAMA</t>
  </si>
  <si>
    <t>空我</t>
  </si>
  <si>
    <t>クウガ</t>
  </si>
  <si>
    <t>Kuga</t>
  </si>
  <si>
    <t>川地</t>
  </si>
  <si>
    <t>カワジ</t>
  </si>
  <si>
    <t>KAWAJI</t>
  </si>
  <si>
    <t>ヒラキ</t>
  </si>
  <si>
    <t>HIRAKI</t>
  </si>
  <si>
    <t>藤枝</t>
  </si>
  <si>
    <t>隆之介</t>
  </si>
  <si>
    <t>フジエダ</t>
  </si>
  <si>
    <t>FUJIEDA</t>
  </si>
  <si>
    <t>・一番上の行（ピンク色の行）から順に，間を開けず入力してください。未入力の行が無いようにしてください。種目も左から順に入力してください。</t>
    <rPh sb="1" eb="3">
      <t>イチバン</t>
    </rPh>
    <rPh sb="3" eb="4">
      <t>ウエ</t>
    </rPh>
    <rPh sb="5" eb="6">
      <t>ギョウ</t>
    </rPh>
    <rPh sb="10" eb="11">
      <t>イロ</t>
    </rPh>
    <rPh sb="12" eb="13">
      <t>ギョウ</t>
    </rPh>
    <rPh sb="16" eb="17">
      <t>ジュン</t>
    </rPh>
    <rPh sb="19" eb="20">
      <t>アイダ</t>
    </rPh>
    <rPh sb="21" eb="22">
      <t>ア</t>
    </rPh>
    <rPh sb="24" eb="26">
      <t>ニュウリョク</t>
    </rPh>
    <rPh sb="33" eb="36">
      <t>ミニュウリョク</t>
    </rPh>
    <rPh sb="37" eb="38">
      <t>ギョウ</t>
    </rPh>
    <rPh sb="39" eb="40">
      <t>ナ</t>
    </rPh>
    <rPh sb="51" eb="53">
      <t>シュモク</t>
    </rPh>
    <rPh sb="54" eb="55">
      <t>ヒダリ</t>
    </rPh>
    <rPh sb="57" eb="58">
      <t>ジュン</t>
    </rPh>
    <rPh sb="59" eb="61">
      <t>ニュウリョク</t>
    </rPh>
    <phoneticPr fontId="4"/>
  </si>
  <si>
    <t>※今回は中学生のエントリーができません。</t>
  </si>
  <si>
    <t>生年</t>
    <rPh sb="0" eb="2">
      <t>セイネン</t>
    </rPh>
    <phoneticPr fontId="4"/>
  </si>
  <si>
    <t>ｽﾏｼﾞｪﾝﾇｨ</t>
  </si>
  <si>
    <t>作左部</t>
  </si>
  <si>
    <t>俊祐</t>
  </si>
  <si>
    <t>中里</t>
  </si>
  <si>
    <t>天祐</t>
  </si>
  <si>
    <t>ナカサト</t>
  </si>
  <si>
    <t>NAKASATO</t>
  </si>
  <si>
    <t>平松</t>
  </si>
  <si>
    <t>ヒラマツ</t>
  </si>
  <si>
    <t>HIRAMATU</t>
  </si>
  <si>
    <t>浅間</t>
  </si>
  <si>
    <t>友貴人</t>
  </si>
  <si>
    <t>アサマ</t>
  </si>
  <si>
    <t>ASAMA</t>
  </si>
  <si>
    <t>久住</t>
  </si>
  <si>
    <t>クスミ</t>
  </si>
  <si>
    <t>KUSUMI</t>
  </si>
  <si>
    <t>啓友</t>
  </si>
  <si>
    <t>宿利</t>
  </si>
  <si>
    <t>礼弥</t>
  </si>
  <si>
    <t>シュクリ</t>
  </si>
  <si>
    <t>レイヤ</t>
  </si>
  <si>
    <t>SYUKURI</t>
  </si>
  <si>
    <t>Reiya</t>
  </si>
  <si>
    <t>倖志</t>
  </si>
  <si>
    <t>コウシ</t>
  </si>
  <si>
    <t>Kosi</t>
  </si>
  <si>
    <t>朝陽</t>
  </si>
  <si>
    <t>耀大</t>
  </si>
  <si>
    <t>ヨウダイ</t>
  </si>
  <si>
    <t>Youdai</t>
  </si>
  <si>
    <t>元木</t>
  </si>
  <si>
    <t>モトキ</t>
  </si>
  <si>
    <t>MOTOKI</t>
  </si>
  <si>
    <t>赤峰</t>
  </si>
  <si>
    <t>アカミネ</t>
  </si>
  <si>
    <t>AKAMINE</t>
  </si>
  <si>
    <t>水戸</t>
  </si>
  <si>
    <t>巧海</t>
  </si>
  <si>
    <t>陸未</t>
  </si>
  <si>
    <t>リクミ</t>
  </si>
  <si>
    <t>Rikumi</t>
  </si>
  <si>
    <t>市岡</t>
  </si>
  <si>
    <t>イチオカ</t>
  </si>
  <si>
    <t>ICHIOKA</t>
  </si>
  <si>
    <t>吉松</t>
  </si>
  <si>
    <t>ヨシマツ</t>
  </si>
  <si>
    <t>YOSHIMATSU</t>
  </si>
  <si>
    <t>Haduki</t>
  </si>
  <si>
    <t>春季</t>
    <rPh sb="0" eb="2">
      <t>シュンキ</t>
    </rPh>
    <phoneticPr fontId="4"/>
  </si>
  <si>
    <t>支部予選</t>
    <rPh sb="0" eb="2">
      <t>シブ</t>
    </rPh>
    <rPh sb="2" eb="4">
      <t>ヨセン</t>
    </rPh>
    <phoneticPr fontId="4"/>
  </si>
  <si>
    <t>学年別</t>
    <rPh sb="0" eb="3">
      <t>ガクネンベツ</t>
    </rPh>
    <phoneticPr fontId="4"/>
  </si>
  <si>
    <t>夏季</t>
    <rPh sb="0" eb="2">
      <t>カキ</t>
    </rPh>
    <phoneticPr fontId="4"/>
  </si>
  <si>
    <t>支部新人</t>
    <rPh sb="0" eb="2">
      <t>シブ</t>
    </rPh>
    <rPh sb="2" eb="4">
      <t>シンジン</t>
    </rPh>
    <phoneticPr fontId="4"/>
  </si>
  <si>
    <t>秋季</t>
    <rPh sb="0" eb="2">
      <t>シュウキ</t>
    </rPh>
    <phoneticPr fontId="4"/>
  </si>
  <si>
    <t>※学校で男女各1部（男女出場校は２部）のプログラム購入が必要です。
　追加で必要な学校は追加の欄に冊数を入力してください。</t>
    <rPh sb="1" eb="3">
      <t>ガッコウ</t>
    </rPh>
    <rPh sb="4" eb="6">
      <t>ダンジョ</t>
    </rPh>
    <rPh sb="6" eb="7">
      <t>カク</t>
    </rPh>
    <rPh sb="8" eb="9">
      <t>ブ</t>
    </rPh>
    <rPh sb="10" eb="12">
      <t>ダンジョ</t>
    </rPh>
    <rPh sb="12" eb="15">
      <t>シュツジョウコウ</t>
    </rPh>
    <rPh sb="17" eb="18">
      <t>ブ</t>
    </rPh>
    <rPh sb="25" eb="27">
      <t>コウニュウ</t>
    </rPh>
    <rPh sb="28" eb="30">
      <t>ヒツヨウ</t>
    </rPh>
    <rPh sb="35" eb="37">
      <t>ツイカ</t>
    </rPh>
    <rPh sb="38" eb="40">
      <t>ヒツヨウ</t>
    </rPh>
    <rPh sb="41" eb="43">
      <t>ガッコウ</t>
    </rPh>
    <rPh sb="44" eb="46">
      <t>ツイカ</t>
    </rPh>
    <rPh sb="47" eb="48">
      <t>ラン</t>
    </rPh>
    <rPh sb="49" eb="51">
      <t>サツスウ</t>
    </rPh>
    <rPh sb="52" eb="54">
      <t>ニュウリョク</t>
    </rPh>
    <phoneticPr fontId="4"/>
  </si>
  <si>
    <t>＋</t>
    <phoneticPr fontId="4"/>
  </si>
  <si>
    <t>冊</t>
    <rPh sb="0" eb="1">
      <t>サツ</t>
    </rPh>
    <phoneticPr fontId="4"/>
  </si>
  <si>
    <r>
      <t>冊</t>
    </r>
    <r>
      <rPr>
        <b/>
        <sz val="8"/>
        <color rgb="FFFF0000"/>
        <rFont val="ＭＳ Ｐゴシック"/>
        <family val="3"/>
        <charset val="128"/>
      </rPr>
      <t>購入</t>
    </r>
    <r>
      <rPr>
        <sz val="8"/>
        <rFont val="ＭＳ Ｐゴシック"/>
        <family val="3"/>
        <charset val="128"/>
      </rPr>
      <t>します。</t>
    </r>
    <rPh sb="0" eb="1">
      <t>サツ</t>
    </rPh>
    <rPh sb="1" eb="3">
      <t>コウニュウ</t>
    </rPh>
    <phoneticPr fontId="4"/>
  </si>
  <si>
    <r>
      <t>冊</t>
    </r>
    <r>
      <rPr>
        <b/>
        <sz val="8"/>
        <color rgb="FFFF0000"/>
        <rFont val="ＭＳ Ｐゴシック"/>
        <family val="3"/>
        <charset val="128"/>
      </rPr>
      <t>購入</t>
    </r>
    <r>
      <rPr>
        <sz val="8"/>
        <rFont val="ＭＳ Ｐゴシック"/>
        <family val="3"/>
        <charset val="128"/>
      </rPr>
      <t>します。　　　訂正は学校情報のシートから</t>
    </r>
    <rPh sb="0" eb="1">
      <t>サツ</t>
    </rPh>
    <rPh sb="1" eb="3">
      <t>コウニュウ</t>
    </rPh>
    <rPh sb="10" eb="12">
      <t>テイセイ</t>
    </rPh>
    <rPh sb="13" eb="15">
      <t>ガッコウ</t>
    </rPh>
    <rPh sb="15" eb="17">
      <t>ジョウホウ</t>
    </rPh>
    <phoneticPr fontId="4"/>
  </si>
  <si>
    <t>ﾌﾟﾛｸﾞﾗﾑ（追加含）</t>
    <rPh sb="8" eb="10">
      <t>ツイカ</t>
    </rPh>
    <rPh sb="10" eb="11">
      <t>フク</t>
    </rPh>
    <phoneticPr fontId="8"/>
  </si>
  <si>
    <t>区部①高校生夏季競技会</t>
    <rPh sb="0" eb="2">
      <t>クブ</t>
    </rPh>
    <rPh sb="3" eb="6">
      <t>コウコウセイ</t>
    </rPh>
    <rPh sb="6" eb="8">
      <t>カキ</t>
    </rPh>
    <rPh sb="8" eb="11">
      <t>キョウギカイ</t>
    </rPh>
    <phoneticPr fontId="4"/>
  </si>
  <si>
    <t>～</t>
    <phoneticPr fontId="4"/>
  </si>
  <si>
    <t>振込先</t>
    <rPh sb="0" eb="3">
      <t>フリコミサキ</t>
    </rPh>
    <phoneticPr fontId="4"/>
  </si>
  <si>
    <t>口座番号：００１５０－４－１２２６２２</t>
    <rPh sb="0" eb="2">
      <t>コウザ</t>
    </rPh>
    <rPh sb="2" eb="4">
      <t>バンゴウ</t>
    </rPh>
    <phoneticPr fontId="4"/>
  </si>
  <si>
    <t>加入者名：東京陸上競技協会</t>
    <rPh sb="0" eb="3">
      <t>カニュウシャ</t>
    </rPh>
    <rPh sb="3" eb="4">
      <t>メイ</t>
    </rPh>
    <rPh sb="5" eb="7">
      <t>トウキョウ</t>
    </rPh>
    <rPh sb="7" eb="9">
      <t>リクジョウ</t>
    </rPh>
    <rPh sb="9" eb="11">
      <t>キョウギ</t>
    </rPh>
    <rPh sb="11" eb="13">
      <t>キョウカイ</t>
    </rPh>
    <phoneticPr fontId="4"/>
  </si>
  <si>
    <t>※　払い込まれた参加費等は原則として返金しない。</t>
    <rPh sb="2" eb="3">
      <t>ハラ</t>
    </rPh>
    <rPh sb="4" eb="5">
      <t>コ</t>
    </rPh>
    <rPh sb="8" eb="11">
      <t>サンカヒ</t>
    </rPh>
    <rPh sb="11" eb="12">
      <t>トウ</t>
    </rPh>
    <rPh sb="13" eb="15">
      <t>ゲンソク</t>
    </rPh>
    <rPh sb="18" eb="20">
      <t>ヘンキン</t>
    </rPh>
    <phoneticPr fontId="4"/>
  </si>
  <si>
    <t>※　当協会として領収書は発行しない。郵便局で受取った払込受領証が参加料の領収書となる。</t>
    <rPh sb="2" eb="5">
      <t>トウキョウカイ</t>
    </rPh>
    <rPh sb="8" eb="11">
      <t>リョウシュウショ</t>
    </rPh>
    <rPh sb="12" eb="14">
      <t>ハッコウ</t>
    </rPh>
    <rPh sb="18" eb="21">
      <t>ユウビンキョク</t>
    </rPh>
    <rPh sb="22" eb="24">
      <t>ウケト</t>
    </rPh>
    <rPh sb="26" eb="28">
      <t>ハライコミ</t>
    </rPh>
    <rPh sb="28" eb="31">
      <t>ジュリョウショウ</t>
    </rPh>
    <rPh sb="32" eb="35">
      <t>サンカリョウ</t>
    </rPh>
    <rPh sb="36" eb="39">
      <t>リョウシュウショ</t>
    </rPh>
    <phoneticPr fontId="4"/>
  </si>
  <si>
    <t>※　大会申込用紙提出の際，払込受領証のコピーを書類と共に提出すること。</t>
    <rPh sb="2" eb="4">
      <t>タイカイ</t>
    </rPh>
    <rPh sb="4" eb="6">
      <t>モウシコミ</t>
    </rPh>
    <rPh sb="6" eb="8">
      <t>ヨウシ</t>
    </rPh>
    <rPh sb="8" eb="10">
      <t>テイシュツ</t>
    </rPh>
    <rPh sb="11" eb="12">
      <t>サイ</t>
    </rPh>
    <rPh sb="13" eb="15">
      <t>ハライコミ</t>
    </rPh>
    <rPh sb="15" eb="18">
      <t>ジュリョウショウ</t>
    </rPh>
    <rPh sb="23" eb="25">
      <t>ショルイ</t>
    </rPh>
    <rPh sb="26" eb="27">
      <t>トモ</t>
    </rPh>
    <rPh sb="28" eb="30">
      <t>テイシュツ</t>
    </rPh>
    <phoneticPr fontId="4"/>
  </si>
  <si>
    <t>２．参加代金の支払いについて</t>
    <rPh sb="2" eb="4">
      <t>サンカ</t>
    </rPh>
    <rPh sb="4" eb="6">
      <t>ダイキン</t>
    </rPh>
    <rPh sb="7" eb="9">
      <t>シハラ</t>
    </rPh>
    <phoneticPr fontId="4"/>
  </si>
  <si>
    <t>お願い：送信メールの題名と添付ファイルのファイル名は下記の指示に従ってください。</t>
    <rPh sb="1" eb="2">
      <t>ネガ</t>
    </rPh>
    <rPh sb="4" eb="6">
      <t>ソウシン</t>
    </rPh>
    <rPh sb="10" eb="12">
      <t>ダイメイ</t>
    </rPh>
    <rPh sb="13" eb="15">
      <t>テンプ</t>
    </rPh>
    <rPh sb="24" eb="25">
      <t>メイ</t>
    </rPh>
    <rPh sb="26" eb="28">
      <t>カキ</t>
    </rPh>
    <rPh sb="29" eb="31">
      <t>シジ</t>
    </rPh>
    <rPh sb="32" eb="33">
      <t>シタガ</t>
    </rPh>
    <phoneticPr fontId="4"/>
  </si>
  <si>
    <r>
      <t>メールを送信する際の</t>
    </r>
    <r>
      <rPr>
        <b/>
        <sz val="28"/>
        <rFont val="ＭＳ Ｐゴシック"/>
        <family val="3"/>
        <charset val="128"/>
      </rPr>
      <t>メールの件名</t>
    </r>
    <r>
      <rPr>
        <b/>
        <sz val="16"/>
        <rFont val="ＭＳ Ｐゴシック"/>
        <family val="3"/>
        <charset val="128"/>
      </rPr>
      <t>もファイル名と同じものを使用してください。</t>
    </r>
    <rPh sb="4" eb="6">
      <t>ソウシン</t>
    </rPh>
    <rPh sb="8" eb="9">
      <t>サイ</t>
    </rPh>
    <rPh sb="14" eb="16">
      <t>ケンメイ</t>
    </rPh>
    <rPh sb="21" eb="22">
      <t>メイ</t>
    </rPh>
    <rPh sb="23" eb="24">
      <t>オナ</t>
    </rPh>
    <rPh sb="28" eb="30">
      <t>シヨウ</t>
    </rPh>
    <phoneticPr fontId="4"/>
  </si>
  <si>
    <t>緑色のセルに学校情報の入力をし，プログラムを更に追加で購入する場合には，追加するプログラムの冊数を入力してください。</t>
    <rPh sb="0" eb="2">
      <t>ミドリイロ</t>
    </rPh>
    <rPh sb="6" eb="8">
      <t>ガッコウ</t>
    </rPh>
    <rPh sb="8" eb="10">
      <t>ジョウホウ</t>
    </rPh>
    <rPh sb="11" eb="13">
      <t>ニュウリョク</t>
    </rPh>
    <rPh sb="22" eb="23">
      <t>サラ</t>
    </rPh>
    <rPh sb="24" eb="26">
      <t>ツイカ</t>
    </rPh>
    <rPh sb="27" eb="29">
      <t>コウニュウ</t>
    </rPh>
    <rPh sb="31" eb="33">
      <t>バアイ</t>
    </rPh>
    <rPh sb="36" eb="38">
      <t>ツイカ</t>
    </rPh>
    <rPh sb="46" eb="48">
      <t>サツスウ</t>
    </rPh>
    <rPh sb="49" eb="51">
      <t>ニュウリョク</t>
    </rPh>
    <phoneticPr fontId="4"/>
  </si>
  <si>
    <t>（東京陸恊クラブとして出場する場合でも，在学中の学校の情報を必ず入力してください。）</t>
    <rPh sb="1" eb="3">
      <t>トウキョウ</t>
    </rPh>
    <rPh sb="3" eb="4">
      <t>リク</t>
    </rPh>
    <rPh sb="4" eb="5">
      <t>オビヤ</t>
    </rPh>
    <rPh sb="11" eb="13">
      <t>シュツジョウ</t>
    </rPh>
    <rPh sb="15" eb="17">
      <t>バアイ</t>
    </rPh>
    <rPh sb="20" eb="23">
      <t>ザイガクチュウ</t>
    </rPh>
    <rPh sb="24" eb="26">
      <t>ガッコウ</t>
    </rPh>
    <rPh sb="27" eb="29">
      <t>ジョウホウ</t>
    </rPh>
    <rPh sb="30" eb="31">
      <t>カナラ</t>
    </rPh>
    <rPh sb="32" eb="34">
      <t>ニュウリョク</t>
    </rPh>
    <phoneticPr fontId="4"/>
  </si>
  <si>
    <t>①学校としての出場が認められないために，東京陸恊クラブに加入して出場する場合には，チェックを入れてください。</t>
    <rPh sb="1" eb="3">
      <t>ガッコウ</t>
    </rPh>
    <rPh sb="7" eb="9">
      <t>シュツジョウ</t>
    </rPh>
    <rPh sb="10" eb="11">
      <t>ミト</t>
    </rPh>
    <rPh sb="20" eb="22">
      <t>トウキョウ</t>
    </rPh>
    <rPh sb="22" eb="23">
      <t>リク</t>
    </rPh>
    <rPh sb="23" eb="24">
      <t>オビヤ</t>
    </rPh>
    <rPh sb="28" eb="30">
      <t>カニュウ</t>
    </rPh>
    <rPh sb="32" eb="34">
      <t>シュツジョウ</t>
    </rPh>
    <rPh sb="36" eb="38">
      <t>バアイ</t>
    </rPh>
    <rPh sb="46" eb="47">
      <t>イ</t>
    </rPh>
    <phoneticPr fontId="4"/>
  </si>
  <si>
    <t>（申し込み人数分の登録費：1人500円：が必要です。大会参加費と一緒に振り込んでください。）</t>
    <rPh sb="26" eb="28">
      <t>タイカイ</t>
    </rPh>
    <rPh sb="28" eb="30">
      <t>サンカ</t>
    </rPh>
    <rPh sb="30" eb="31">
      <t>ヒ</t>
    </rPh>
    <rPh sb="32" eb="34">
      <t>イッショ</t>
    </rPh>
    <rPh sb="35" eb="36">
      <t>フ</t>
    </rPh>
    <rPh sb="37" eb="38">
      <t>コ</t>
    </rPh>
    <phoneticPr fontId="4"/>
  </si>
  <si>
    <t>（エントリー票を完成させると男子校・女子校は１部，男女校は２部のプログラム代が自動的に反映されます。追加分のみ直接入力してください。）</t>
    <rPh sb="6" eb="7">
      <t>ヒョウ</t>
    </rPh>
    <rPh sb="8" eb="10">
      <t>カンセイ</t>
    </rPh>
    <rPh sb="14" eb="17">
      <t>ダンシコウ</t>
    </rPh>
    <rPh sb="18" eb="20">
      <t>ジョシ</t>
    </rPh>
    <rPh sb="20" eb="21">
      <t>コウ</t>
    </rPh>
    <rPh sb="23" eb="24">
      <t>ブ</t>
    </rPh>
    <rPh sb="25" eb="27">
      <t>ダンジョ</t>
    </rPh>
    <rPh sb="27" eb="28">
      <t>コウ</t>
    </rPh>
    <rPh sb="30" eb="31">
      <t>ブ</t>
    </rPh>
    <rPh sb="37" eb="38">
      <t>ダイ</t>
    </rPh>
    <rPh sb="39" eb="42">
      <t>ジドウテキ</t>
    </rPh>
    <rPh sb="43" eb="45">
      <t>ハンエイ</t>
    </rPh>
    <rPh sb="50" eb="52">
      <t>ツイカ</t>
    </rPh>
    <rPh sb="52" eb="53">
      <t>ブン</t>
    </rPh>
    <rPh sb="55" eb="57">
      <t>チョクセツ</t>
    </rPh>
    <rPh sb="57" eb="59">
      <t>ニュウリョク</t>
    </rPh>
    <phoneticPr fontId="4"/>
  </si>
  <si>
    <t>学校の電話番号</t>
    <rPh sb="0" eb="2">
      <t>ガッコウ</t>
    </rPh>
    <rPh sb="3" eb="4">
      <t>デン</t>
    </rPh>
    <rPh sb="4" eb="5">
      <t>ハナシ</t>
    </rPh>
    <rPh sb="5" eb="7">
      <t>バンゴウ</t>
    </rPh>
    <phoneticPr fontId="8"/>
  </si>
  <si>
    <t>学校のFAX</t>
    <rPh sb="0" eb="2">
      <t>ガッコウ</t>
    </rPh>
    <phoneticPr fontId="8"/>
  </si>
  <si>
    <t>上記の携帯番号</t>
    <rPh sb="0" eb="2">
      <t>ジョウキ</t>
    </rPh>
    <rPh sb="3" eb="5">
      <t>ケイタイ</t>
    </rPh>
    <rPh sb="5" eb="7">
      <t>バンゴウ</t>
    </rPh>
    <phoneticPr fontId="8"/>
  </si>
  <si>
    <t>正式学校名</t>
    <rPh sb="0" eb="2">
      <t>セイシキ</t>
    </rPh>
    <rPh sb="2" eb="4">
      <t>ガッコウ</t>
    </rPh>
    <rPh sb="4" eb="5">
      <t>メイ</t>
    </rPh>
    <phoneticPr fontId="8"/>
  </si>
  <si>
    <t>東陸夏季①</t>
    <rPh sb="0" eb="1">
      <t>トウ</t>
    </rPh>
    <rPh sb="1" eb="2">
      <t>リク</t>
    </rPh>
    <rPh sb="2" eb="4">
      <t>カキ</t>
    </rPh>
    <phoneticPr fontId="4"/>
  </si>
  <si>
    <t>出場所属名</t>
    <rPh sb="0" eb="2">
      <t>シュツジョウ</t>
    </rPh>
    <rPh sb="2" eb="4">
      <t>ショゾク</t>
    </rPh>
    <rPh sb="4" eb="5">
      <t>メイ</t>
    </rPh>
    <phoneticPr fontId="4"/>
  </si>
  <si>
    <t>申込責任者
氏名印</t>
    <rPh sb="0" eb="2">
      <t>モウシコミ</t>
    </rPh>
    <rPh sb="2" eb="5">
      <t>セキニンシャ</t>
    </rPh>
    <rPh sb="6" eb="8">
      <t>シメイ</t>
    </rPh>
    <rPh sb="8" eb="9">
      <t>イン</t>
    </rPh>
    <phoneticPr fontId="8"/>
  </si>
  <si>
    <t>出場種目</t>
    <rPh sb="0" eb="2">
      <t>シュツジョウ</t>
    </rPh>
    <rPh sb="2" eb="4">
      <t>シュモク</t>
    </rPh>
    <phoneticPr fontId="8"/>
  </si>
  <si>
    <t>　〈出場種目集計〉</t>
    <rPh sb="2" eb="4">
      <t>シュツジョウ</t>
    </rPh>
    <rPh sb="4" eb="6">
      <t>シュモク</t>
    </rPh>
    <rPh sb="6" eb="8">
      <t>シュウケイ</t>
    </rPh>
    <phoneticPr fontId="8"/>
  </si>
  <si>
    <t>に下記まで振り込むこと</t>
    <rPh sb="1" eb="3">
      <t>カキ</t>
    </rPh>
    <rPh sb="5" eb="6">
      <t>フ</t>
    </rPh>
    <rPh sb="7" eb="8">
      <t>コ</t>
    </rPh>
    <phoneticPr fontId="4"/>
  </si>
  <si>
    <t>※必ず、申込責任者（学校として申し込む場合は顧問）の携帯電話を記入してください。</t>
    <rPh sb="1" eb="2">
      <t>カナラ</t>
    </rPh>
    <rPh sb="4" eb="6">
      <t>モウシコミ</t>
    </rPh>
    <rPh sb="6" eb="9">
      <t>セキニンシャ</t>
    </rPh>
    <rPh sb="10" eb="12">
      <t>ガッコウ</t>
    </rPh>
    <rPh sb="15" eb="16">
      <t>モウ</t>
    </rPh>
    <rPh sb="17" eb="18">
      <t>コ</t>
    </rPh>
    <rPh sb="19" eb="21">
      <t>バアイ</t>
    </rPh>
    <rPh sb="22" eb="24">
      <t>コモン</t>
    </rPh>
    <rPh sb="26" eb="28">
      <t>ケイタイ</t>
    </rPh>
    <rPh sb="28" eb="30">
      <t>デンワ</t>
    </rPh>
    <rPh sb="31" eb="33">
      <t>キニュウ</t>
    </rPh>
    <phoneticPr fontId="4"/>
  </si>
  <si>
    <t>東陸クラブ加入費</t>
    <rPh sb="0" eb="1">
      <t>トウ</t>
    </rPh>
    <rPh sb="1" eb="2">
      <t>リク</t>
    </rPh>
    <rPh sb="5" eb="7">
      <t>カニュウ</t>
    </rPh>
    <rPh sb="7" eb="8">
      <t>ヒ</t>
    </rPh>
    <phoneticPr fontId="8"/>
  </si>
  <si>
    <t>＠５００円</t>
    <rPh sb="4" eb="5">
      <t>エン</t>
    </rPh>
    <phoneticPr fontId="8"/>
  </si>
  <si>
    <t>世知</t>
  </si>
  <si>
    <t>セシル</t>
  </si>
  <si>
    <t>Sesiru</t>
  </si>
  <si>
    <t>海野</t>
  </si>
  <si>
    <t>柊平</t>
  </si>
  <si>
    <t>ウンノ</t>
  </si>
  <si>
    <t>UNNO</t>
  </si>
  <si>
    <t>神田</t>
  </si>
  <si>
    <t>瞭</t>
  </si>
  <si>
    <t>カンダ</t>
  </si>
  <si>
    <t>KANDA</t>
  </si>
  <si>
    <t>誠</t>
  </si>
  <si>
    <t>ヨウタ</t>
  </si>
  <si>
    <t>Yota</t>
  </si>
  <si>
    <t>八鍬</t>
  </si>
  <si>
    <t>真恩</t>
  </si>
  <si>
    <t>ヤクワ</t>
  </si>
  <si>
    <t>シオン</t>
  </si>
  <si>
    <t>YAKUWA</t>
  </si>
  <si>
    <t>Shion</t>
  </si>
  <si>
    <t>恵士</t>
  </si>
  <si>
    <t>凛子</t>
  </si>
  <si>
    <t>リンコ</t>
  </si>
  <si>
    <t>Rinko</t>
  </si>
  <si>
    <t>優帆</t>
  </si>
  <si>
    <t>比嘉</t>
  </si>
  <si>
    <t>彩琶</t>
  </si>
  <si>
    <t>ヒガ</t>
  </si>
  <si>
    <t>HIGA</t>
  </si>
  <si>
    <t>祐梨</t>
  </si>
  <si>
    <t>光祐</t>
  </si>
  <si>
    <t>隆ノ介</t>
  </si>
  <si>
    <t>尚之</t>
  </si>
  <si>
    <t>ナオユキ</t>
  </si>
  <si>
    <t>Naoyuki</t>
  </si>
  <si>
    <t>醍知</t>
  </si>
  <si>
    <t>KISHIMOTO</t>
  </si>
  <si>
    <t>寺村</t>
  </si>
  <si>
    <t>一真</t>
  </si>
  <si>
    <t>テラムラ</t>
  </si>
  <si>
    <t>カズマ</t>
  </si>
  <si>
    <t>TERAMURA</t>
  </si>
  <si>
    <t>Kazuma</t>
  </si>
  <si>
    <t>夏生</t>
  </si>
  <si>
    <t>若山</t>
  </si>
  <si>
    <t>修太朗</t>
  </si>
  <si>
    <t>ワカヤマ</t>
  </si>
  <si>
    <t>シュウタロウ</t>
  </si>
  <si>
    <t>WAKAYAMA</t>
  </si>
  <si>
    <t>三井</t>
  </si>
  <si>
    <t>悠暉</t>
  </si>
  <si>
    <t>ミツイ</t>
  </si>
  <si>
    <t>MITSUI</t>
  </si>
  <si>
    <t>北</t>
  </si>
  <si>
    <t>憲二</t>
  </si>
  <si>
    <t>キタ</t>
  </si>
  <si>
    <t>KITA</t>
  </si>
  <si>
    <t>茅野</t>
  </si>
  <si>
    <t>鈴太</t>
  </si>
  <si>
    <t>レンタ</t>
  </si>
  <si>
    <t>Renta</t>
  </si>
  <si>
    <t>三好</t>
  </si>
  <si>
    <t>修司</t>
  </si>
  <si>
    <t>ミヨシ</t>
  </si>
  <si>
    <t>MIYOSHI</t>
  </si>
  <si>
    <t>Syuji</t>
  </si>
  <si>
    <t>塁</t>
  </si>
  <si>
    <t>ルイ</t>
  </si>
  <si>
    <t>Rui</t>
  </si>
  <si>
    <t>大資</t>
  </si>
  <si>
    <t>ダイシ</t>
  </si>
  <si>
    <t>Daishi</t>
  </si>
  <si>
    <t>竹越</t>
  </si>
  <si>
    <t>環</t>
  </si>
  <si>
    <t>タケコシ</t>
  </si>
  <si>
    <t>メグル</t>
  </si>
  <si>
    <t>TAKEKOSHI</t>
  </si>
  <si>
    <t>Meguru</t>
  </si>
  <si>
    <t>小峰</t>
  </si>
  <si>
    <t>丈明</t>
  </si>
  <si>
    <t>コミネ</t>
  </si>
  <si>
    <t>タケアキ</t>
  </si>
  <si>
    <t>KOMINE</t>
  </si>
  <si>
    <t>Takeaki</t>
  </si>
  <si>
    <t>陽如</t>
  </si>
  <si>
    <t>ハルユキ</t>
  </si>
  <si>
    <t>Haruyuki</t>
  </si>
  <si>
    <t>北田</t>
  </si>
  <si>
    <t>キタダ</t>
  </si>
  <si>
    <t>KITADA</t>
  </si>
  <si>
    <t>澁澤</t>
  </si>
  <si>
    <t>遊汰</t>
  </si>
  <si>
    <t>シブサワ</t>
  </si>
  <si>
    <t>SHIBUSAWA</t>
  </si>
  <si>
    <t>川北</t>
  </si>
  <si>
    <t>勝吾</t>
  </si>
  <si>
    <t>カワキタ</t>
  </si>
  <si>
    <t>KAWAKITA</t>
  </si>
  <si>
    <t>北沢</t>
  </si>
  <si>
    <t>賢ノ介</t>
  </si>
  <si>
    <t>ケンノスケ</t>
  </si>
  <si>
    <t>Kennosuke</t>
  </si>
  <si>
    <t>山﨑</t>
  </si>
  <si>
    <t>慈音</t>
  </si>
  <si>
    <t>北原</t>
  </si>
  <si>
    <t>キタハラ</t>
  </si>
  <si>
    <t>KITAHARA</t>
  </si>
  <si>
    <t>工翠</t>
  </si>
  <si>
    <t>コウスイ</t>
  </si>
  <si>
    <t>Kousui</t>
  </si>
  <si>
    <t>坪内</t>
  </si>
  <si>
    <t>凜太郎</t>
  </si>
  <si>
    <t>史帆里</t>
  </si>
  <si>
    <t>シホリ</t>
  </si>
  <si>
    <t>Shihori</t>
  </si>
  <si>
    <t>由佑愛</t>
  </si>
  <si>
    <t>ユウア</t>
  </si>
  <si>
    <t>美和</t>
  </si>
  <si>
    <t>紗佳</t>
  </si>
  <si>
    <t>サヤカ</t>
  </si>
  <si>
    <t>Sayaka</t>
  </si>
  <si>
    <t>岩間</t>
  </si>
  <si>
    <t>絵里佳</t>
  </si>
  <si>
    <t>イワマ</t>
  </si>
  <si>
    <t>エリカ</t>
  </si>
  <si>
    <t>IWAMA</t>
  </si>
  <si>
    <t>Erika</t>
  </si>
  <si>
    <t>亀井</t>
  </si>
  <si>
    <t>奏</t>
  </si>
  <si>
    <t>カメイ</t>
  </si>
  <si>
    <t>カナデ</t>
  </si>
  <si>
    <t>KAMEI</t>
  </si>
  <si>
    <t>Kanade</t>
  </si>
  <si>
    <t>和夏</t>
  </si>
  <si>
    <t>ワカ</t>
  </si>
  <si>
    <t>Waka</t>
  </si>
  <si>
    <t>蒼佳</t>
  </si>
  <si>
    <t>アオカ</t>
  </si>
  <si>
    <t>Aoka</t>
  </si>
  <si>
    <t>紗秀</t>
  </si>
  <si>
    <t>サホ</t>
  </si>
  <si>
    <t>Saho</t>
  </si>
  <si>
    <t>岩永</t>
  </si>
  <si>
    <t>聖</t>
  </si>
  <si>
    <t>イワナガ</t>
  </si>
  <si>
    <t>ヒジリ</t>
  </si>
  <si>
    <t>IWANAGA</t>
  </si>
  <si>
    <t>Hijiri</t>
  </si>
  <si>
    <t>水嶋</t>
  </si>
  <si>
    <t>ミズシマ</t>
  </si>
  <si>
    <t>MIZUSHIMA</t>
  </si>
  <si>
    <t>佑真</t>
  </si>
  <si>
    <t>陳</t>
  </si>
  <si>
    <t>世瑜</t>
  </si>
  <si>
    <t>チン</t>
  </si>
  <si>
    <t>スユ</t>
  </si>
  <si>
    <t>CHEN</t>
  </si>
  <si>
    <t>Shiyu</t>
  </si>
  <si>
    <t>港</t>
  </si>
  <si>
    <t>MINATO</t>
  </si>
  <si>
    <t>江口</t>
  </si>
  <si>
    <t>エグチ</t>
  </si>
  <si>
    <t>EGUCHI</t>
  </si>
  <si>
    <t>央司</t>
  </si>
  <si>
    <t>オウジ</t>
  </si>
  <si>
    <t>Ouji</t>
  </si>
  <si>
    <t>才登</t>
  </si>
  <si>
    <t>サイト</t>
  </si>
  <si>
    <t>Saito</t>
  </si>
  <si>
    <t>今泉</t>
  </si>
  <si>
    <t>哲弥</t>
  </si>
  <si>
    <t>イマイズミ</t>
  </si>
  <si>
    <t>IMAIZUMI</t>
  </si>
  <si>
    <t>颯雅</t>
  </si>
  <si>
    <t>フウガ</t>
  </si>
  <si>
    <t>Fuga</t>
  </si>
  <si>
    <t>理央</t>
  </si>
  <si>
    <t>中野</t>
  </si>
  <si>
    <t>智章</t>
  </si>
  <si>
    <t>ナカノ</t>
  </si>
  <si>
    <t>トモアキ</t>
  </si>
  <si>
    <t>NAKANO</t>
  </si>
  <si>
    <t>Tomoaki</t>
  </si>
  <si>
    <t>隆汰</t>
  </si>
  <si>
    <t>Raymond kentaro</t>
  </si>
  <si>
    <t>空来</t>
  </si>
  <si>
    <t>正宗</t>
  </si>
  <si>
    <t>マサムネ</t>
  </si>
  <si>
    <t>Masamune</t>
  </si>
  <si>
    <t>篠田</t>
  </si>
  <si>
    <t>シノダ</t>
  </si>
  <si>
    <t>SHINODA</t>
  </si>
  <si>
    <t>冬木</t>
  </si>
  <si>
    <t>日陽</t>
  </si>
  <si>
    <t>フユキ</t>
  </si>
  <si>
    <t>FUYUKI</t>
  </si>
  <si>
    <t>栁田</t>
  </si>
  <si>
    <t>ヤナギタ</t>
  </si>
  <si>
    <t>YANAGITA</t>
  </si>
  <si>
    <t>山原</t>
  </si>
  <si>
    <t>ヤマハラ</t>
  </si>
  <si>
    <t>YAMAHARA</t>
  </si>
  <si>
    <t>咲空</t>
  </si>
  <si>
    <t>来香</t>
  </si>
  <si>
    <t>ライカ</t>
  </si>
  <si>
    <t>HINATA</t>
  </si>
  <si>
    <t>Raika</t>
  </si>
  <si>
    <t>小見</t>
  </si>
  <si>
    <t>叶馬</t>
  </si>
  <si>
    <t>オミ</t>
  </si>
  <si>
    <t>OMI</t>
  </si>
  <si>
    <t>井戸</t>
  </si>
  <si>
    <t>イド</t>
  </si>
  <si>
    <t>IDO</t>
  </si>
  <si>
    <t>宇野</t>
  </si>
  <si>
    <t>ウノ</t>
  </si>
  <si>
    <t>UNO</t>
  </si>
  <si>
    <t>幸人</t>
  </si>
  <si>
    <t>コハタ</t>
  </si>
  <si>
    <t>KOHATA</t>
  </si>
  <si>
    <t>宮川</t>
  </si>
  <si>
    <t>雄太</t>
  </si>
  <si>
    <t>ミヤカワ</t>
  </si>
  <si>
    <t>MIYAKAWA</t>
  </si>
  <si>
    <t>大西</t>
  </si>
  <si>
    <t>夏鈴</t>
  </si>
  <si>
    <t>オオニシ</t>
  </si>
  <si>
    <t>ONISHI</t>
  </si>
  <si>
    <t>晃誠</t>
  </si>
  <si>
    <t>堂端</t>
  </si>
  <si>
    <t>晴琉</t>
  </si>
  <si>
    <t>ドウバタ</t>
  </si>
  <si>
    <t>DOUBATA</t>
  </si>
  <si>
    <t>安國</t>
  </si>
  <si>
    <t>裕</t>
  </si>
  <si>
    <t>ヤスクニ</t>
  </si>
  <si>
    <t>ユタカ</t>
  </si>
  <si>
    <t>YASUKUNI</t>
  </si>
  <si>
    <t>Yutaka</t>
  </si>
  <si>
    <t>板山</t>
  </si>
  <si>
    <t>光太朗</t>
  </si>
  <si>
    <t>イタヤマ</t>
  </si>
  <si>
    <t>ITAYAMA</t>
  </si>
  <si>
    <t>鶴我</t>
  </si>
  <si>
    <t>ツルガ</t>
  </si>
  <si>
    <t>TURUGA</t>
  </si>
  <si>
    <t>三谷</t>
  </si>
  <si>
    <t>莉久</t>
  </si>
  <si>
    <t>ミタニ</t>
  </si>
  <si>
    <t>MITANI</t>
  </si>
  <si>
    <t>稲嶺</t>
  </si>
  <si>
    <t>恵唯</t>
  </si>
  <si>
    <t>イナミネ</t>
  </si>
  <si>
    <t>INAMINE</t>
  </si>
  <si>
    <t>原</t>
  </si>
  <si>
    <t>寛貴</t>
  </si>
  <si>
    <t>ハラ</t>
  </si>
  <si>
    <t>HARA</t>
  </si>
  <si>
    <t>古田</t>
  </si>
  <si>
    <t>匠馬</t>
  </si>
  <si>
    <t>フルタ</t>
  </si>
  <si>
    <t>FURUTA</t>
  </si>
  <si>
    <t>Shouma</t>
  </si>
  <si>
    <t>松尾</t>
  </si>
  <si>
    <t>魁士</t>
  </si>
  <si>
    <t>マツオ</t>
  </si>
  <si>
    <t>カイシ</t>
  </si>
  <si>
    <t>MATUO</t>
  </si>
  <si>
    <t>Kaishi</t>
  </si>
  <si>
    <t>三橋</t>
  </si>
  <si>
    <t>風太</t>
  </si>
  <si>
    <t>ミツハシ</t>
  </si>
  <si>
    <t>フウタ</t>
  </si>
  <si>
    <t>MITUHASHI</t>
  </si>
  <si>
    <t>Fuuta</t>
  </si>
  <si>
    <t>田所</t>
  </si>
  <si>
    <t>海大</t>
  </si>
  <si>
    <t>タドコロ</t>
  </si>
  <si>
    <t>TADOKORO</t>
  </si>
  <si>
    <t>安納</t>
  </si>
  <si>
    <t>隆一郎</t>
  </si>
  <si>
    <t>アンノウ</t>
  </si>
  <si>
    <t>リュウイチロウ</t>
  </si>
  <si>
    <t>ANNOU</t>
  </si>
  <si>
    <t>Ryuuichirou</t>
  </si>
  <si>
    <t>織田</t>
  </si>
  <si>
    <t>烈王</t>
  </si>
  <si>
    <t>オダ</t>
  </si>
  <si>
    <t>ODA</t>
  </si>
  <si>
    <t>壮</t>
  </si>
  <si>
    <t>Tkeru</t>
  </si>
  <si>
    <t>大輔</t>
  </si>
  <si>
    <t>船津</t>
  </si>
  <si>
    <t>靖介</t>
  </si>
  <si>
    <t>フナツ</t>
  </si>
  <si>
    <t>セイスケ</t>
  </si>
  <si>
    <t>FUNATU</t>
  </si>
  <si>
    <t>Seisuke</t>
  </si>
  <si>
    <t>植村</t>
  </si>
  <si>
    <t>寿輝也</t>
  </si>
  <si>
    <t>ウエムラ</t>
  </si>
  <si>
    <t>ジュキヤ</t>
  </si>
  <si>
    <t>UEMURA</t>
  </si>
  <si>
    <t>Jyukiya</t>
  </si>
  <si>
    <t>宮内</t>
  </si>
  <si>
    <t>夏葵</t>
  </si>
  <si>
    <t>ミヤウチ</t>
  </si>
  <si>
    <t>MIYAUCHI</t>
  </si>
  <si>
    <t>和加</t>
  </si>
  <si>
    <t>ノドカ</t>
  </si>
  <si>
    <t>Nodoka</t>
  </si>
  <si>
    <t>朝田</t>
  </si>
  <si>
    <t>ひらり</t>
  </si>
  <si>
    <t>アサダ</t>
  </si>
  <si>
    <t>ヒラリ</t>
  </si>
  <si>
    <t>ASADA</t>
  </si>
  <si>
    <t>Hirari</t>
  </si>
  <si>
    <t>詩織</t>
  </si>
  <si>
    <t>森山</t>
  </si>
  <si>
    <t>にこ</t>
  </si>
  <si>
    <t>モリヤマ</t>
  </si>
  <si>
    <t>ニコ</t>
  </si>
  <si>
    <t>MORIYAMA</t>
  </si>
  <si>
    <t>Niko</t>
  </si>
  <si>
    <t>大靏</t>
  </si>
  <si>
    <t>紗千</t>
  </si>
  <si>
    <t>OOTURU</t>
  </si>
  <si>
    <t>香花</t>
  </si>
  <si>
    <t>コノカ</t>
  </si>
  <si>
    <t>Konoka</t>
  </si>
  <si>
    <t>チャイルズ</t>
  </si>
  <si>
    <t>直美</t>
  </si>
  <si>
    <t>CHAIRUZU</t>
  </si>
  <si>
    <t>堂脇</t>
  </si>
  <si>
    <t>美妃</t>
  </si>
  <si>
    <t>ドウワキ</t>
  </si>
  <si>
    <t>DOUWAKI</t>
  </si>
  <si>
    <t>桐井</t>
  </si>
  <si>
    <t>瑞季</t>
  </si>
  <si>
    <t>キリイ</t>
  </si>
  <si>
    <t>KIRII</t>
  </si>
  <si>
    <t>新堀</t>
  </si>
  <si>
    <t>海響</t>
  </si>
  <si>
    <t>シンボリ</t>
  </si>
  <si>
    <t>SHINBORI</t>
  </si>
  <si>
    <t>真</t>
  </si>
  <si>
    <t>聖旺</t>
  </si>
  <si>
    <t>セオ</t>
  </si>
  <si>
    <t>Seo</t>
  </si>
  <si>
    <t>臼倉</t>
  </si>
  <si>
    <t>臣</t>
  </si>
  <si>
    <t>ウスクラ</t>
  </si>
  <si>
    <t>USUKURA</t>
  </si>
  <si>
    <t>半田</t>
  </si>
  <si>
    <t>竜也</t>
  </si>
  <si>
    <t>ハンダ</t>
  </si>
  <si>
    <t>HANDA</t>
  </si>
  <si>
    <t>磯野</t>
  </si>
  <si>
    <t>友希</t>
  </si>
  <si>
    <t>イソノ</t>
  </si>
  <si>
    <t>ISONO</t>
  </si>
  <si>
    <t>谷﨑</t>
  </si>
  <si>
    <t>一護</t>
  </si>
  <si>
    <t>タニザキ</t>
  </si>
  <si>
    <t>イチゴ</t>
  </si>
  <si>
    <t>TANIZAKI</t>
  </si>
  <si>
    <t>Ichigo</t>
  </si>
  <si>
    <t>豊岡</t>
  </si>
  <si>
    <t>紘太</t>
  </si>
  <si>
    <t>トヨオカ</t>
  </si>
  <si>
    <t>TOYOOKA</t>
  </si>
  <si>
    <t>日小田</t>
  </si>
  <si>
    <t>尚輝</t>
  </si>
  <si>
    <t>ヒノオダ</t>
  </si>
  <si>
    <t>HINOODA</t>
  </si>
  <si>
    <t>勇斗</t>
  </si>
  <si>
    <t>飯塚</t>
  </si>
  <si>
    <t>駿樹</t>
  </si>
  <si>
    <t>イイヅカ</t>
  </si>
  <si>
    <t>シュンキ</t>
  </si>
  <si>
    <t>IIZUKA</t>
  </si>
  <si>
    <t>Shunki</t>
  </si>
  <si>
    <t>海宝</t>
  </si>
  <si>
    <t>康壮</t>
  </si>
  <si>
    <t>カイホウ</t>
  </si>
  <si>
    <t>ヤスタケ</t>
  </si>
  <si>
    <t>KAIHO</t>
  </si>
  <si>
    <t>Yasutake</t>
  </si>
  <si>
    <t>中西</t>
  </si>
  <si>
    <t>志道</t>
  </si>
  <si>
    <t>ナカニシ</t>
  </si>
  <si>
    <t>シドウ</t>
  </si>
  <si>
    <t>NAKANISHI</t>
  </si>
  <si>
    <t>Shido</t>
  </si>
  <si>
    <t>健心</t>
  </si>
  <si>
    <t>森井</t>
  </si>
  <si>
    <t>モリイ</t>
  </si>
  <si>
    <t>MORII</t>
  </si>
  <si>
    <t>ひなの</t>
  </si>
  <si>
    <t>ヒナノ</t>
  </si>
  <si>
    <t>Hinano</t>
  </si>
  <si>
    <t>小桜</t>
  </si>
  <si>
    <t>森谷</t>
  </si>
  <si>
    <t>寧々</t>
  </si>
  <si>
    <t>ネネ</t>
  </si>
  <si>
    <t>Nene</t>
  </si>
  <si>
    <t>金澤</t>
  </si>
  <si>
    <t>凜子</t>
  </si>
  <si>
    <t>カナザワ</t>
  </si>
  <si>
    <t>リンズ</t>
  </si>
  <si>
    <t>KANAZAWA</t>
  </si>
  <si>
    <t>Rinzu</t>
  </si>
  <si>
    <t>宮崎</t>
  </si>
  <si>
    <t>響音</t>
  </si>
  <si>
    <t>ミヤザキ</t>
  </si>
  <si>
    <t>MIYAZAKI</t>
  </si>
  <si>
    <t>石渡</t>
  </si>
  <si>
    <t>寛望</t>
  </si>
  <si>
    <t>イシワタ</t>
  </si>
  <si>
    <t>ヒロミ</t>
  </si>
  <si>
    <t>ISHIWATA</t>
  </si>
  <si>
    <t>Hiromi</t>
  </si>
  <si>
    <t>裕子</t>
  </si>
  <si>
    <t>ユウコ</t>
  </si>
  <si>
    <t>Yuko</t>
  </si>
  <si>
    <t>四反田</t>
  </si>
  <si>
    <t>和樹</t>
  </si>
  <si>
    <t>シタンダ</t>
  </si>
  <si>
    <t>SHITANDA</t>
  </si>
  <si>
    <t>高江洲</t>
  </si>
  <si>
    <t>真司</t>
  </si>
  <si>
    <t>タカエス</t>
  </si>
  <si>
    <t>シンジ</t>
  </si>
  <si>
    <t>TAKAESU</t>
  </si>
  <si>
    <t>Shinji</t>
  </si>
  <si>
    <t>釘貫</t>
  </si>
  <si>
    <t>クギヌキ</t>
  </si>
  <si>
    <t>ワタル</t>
  </si>
  <si>
    <t>KUGINUKI</t>
  </si>
  <si>
    <t>Wataru</t>
  </si>
  <si>
    <t>桜井</t>
  </si>
  <si>
    <t>遥乃丞</t>
  </si>
  <si>
    <t>ハルノスケ</t>
  </si>
  <si>
    <t>Harunosuke</t>
  </si>
  <si>
    <t>健紀</t>
  </si>
  <si>
    <t>タケノリ</t>
  </si>
  <si>
    <t>Takenori</t>
  </si>
  <si>
    <t>凜人</t>
  </si>
  <si>
    <t>琳太郎</t>
  </si>
  <si>
    <t>髙見</t>
  </si>
  <si>
    <t>福井</t>
  </si>
  <si>
    <t>悠人</t>
  </si>
  <si>
    <t>フクイ</t>
  </si>
  <si>
    <t>FUKUI</t>
  </si>
  <si>
    <t>颯希</t>
  </si>
  <si>
    <t>ソウキ</t>
  </si>
  <si>
    <t>Soki</t>
  </si>
  <si>
    <t>保枝</t>
  </si>
  <si>
    <t>和磨</t>
  </si>
  <si>
    <t>ヤスエダ</t>
  </si>
  <si>
    <t>YASUEDA</t>
  </si>
  <si>
    <t>昂輝</t>
  </si>
  <si>
    <t>馬瀬</t>
  </si>
  <si>
    <t>マセ</t>
  </si>
  <si>
    <t>MASE</t>
  </si>
  <si>
    <t>拓馬</t>
  </si>
  <si>
    <t>峯尾</t>
  </si>
  <si>
    <t>康成</t>
  </si>
  <si>
    <t>ミネオ</t>
  </si>
  <si>
    <t>MINEO</t>
  </si>
  <si>
    <t>秀大</t>
  </si>
  <si>
    <t>堀内</t>
  </si>
  <si>
    <t>幹大</t>
  </si>
  <si>
    <t>ホリウチ</t>
  </si>
  <si>
    <t>カンタ</t>
  </si>
  <si>
    <t>HORIUCHI</t>
  </si>
  <si>
    <t>Kanta</t>
  </si>
  <si>
    <t>柿本</t>
  </si>
  <si>
    <t>カキモト</t>
  </si>
  <si>
    <t>KAKIMOTO</t>
  </si>
  <si>
    <t>尾中</t>
  </si>
  <si>
    <t>オナカ</t>
  </si>
  <si>
    <t>ONAKA</t>
  </si>
  <si>
    <t>あや</t>
  </si>
  <si>
    <t>横山</t>
  </si>
  <si>
    <t>華子</t>
  </si>
  <si>
    <t>ヨコヤマ</t>
  </si>
  <si>
    <t>YOKOYAMA</t>
  </si>
  <si>
    <t>秀間</t>
  </si>
  <si>
    <t>青空</t>
  </si>
  <si>
    <t>ヒデマ</t>
  </si>
  <si>
    <t>HIDEMA</t>
  </si>
  <si>
    <t>香織</t>
  </si>
  <si>
    <t>西畑</t>
  </si>
  <si>
    <t>ニシハタ</t>
  </si>
  <si>
    <t>NISHIHATA</t>
  </si>
  <si>
    <t>浅羽</t>
  </si>
  <si>
    <t>杏</t>
  </si>
  <si>
    <t>アサバ</t>
  </si>
  <si>
    <t>アン</t>
  </si>
  <si>
    <t>ASABA</t>
  </si>
  <si>
    <t>An</t>
  </si>
  <si>
    <t>伊勢</t>
  </si>
  <si>
    <t>直矢</t>
  </si>
  <si>
    <t>イセ</t>
  </si>
  <si>
    <t>ISE</t>
  </si>
  <si>
    <t>伶央</t>
  </si>
  <si>
    <t>柴山</t>
  </si>
  <si>
    <t>結太</t>
  </si>
  <si>
    <t>シバヤマ</t>
  </si>
  <si>
    <t>SHIBAYAMA</t>
  </si>
  <si>
    <t>前井</t>
  </si>
  <si>
    <t>八雲</t>
  </si>
  <si>
    <t>マエイ</t>
  </si>
  <si>
    <t>ヤクモ</t>
  </si>
  <si>
    <t>MAEI</t>
  </si>
  <si>
    <t>Yakumo</t>
  </si>
  <si>
    <t>富本</t>
  </si>
  <si>
    <t>閑玖</t>
  </si>
  <si>
    <t>トミモト</t>
  </si>
  <si>
    <t>シズク</t>
  </si>
  <si>
    <t>TOMIMOTO</t>
  </si>
  <si>
    <t>Shizuku</t>
  </si>
  <si>
    <t>慎之助</t>
  </si>
  <si>
    <t>Shinnosuke</t>
  </si>
  <si>
    <t>綾人</t>
  </si>
  <si>
    <t>アヤト</t>
  </si>
  <si>
    <t>Ayato</t>
  </si>
  <si>
    <t>結</t>
  </si>
  <si>
    <t>里菜</t>
  </si>
  <si>
    <t>紗季</t>
  </si>
  <si>
    <t>新里</t>
  </si>
  <si>
    <t>桃子</t>
  </si>
  <si>
    <t>ニッサト</t>
  </si>
  <si>
    <t>モモコ</t>
  </si>
  <si>
    <t>NISSATO</t>
  </si>
  <si>
    <t>Momoko</t>
  </si>
  <si>
    <t>桜椋</t>
  </si>
  <si>
    <t>高坂</t>
  </si>
  <si>
    <t>コウサカ</t>
  </si>
  <si>
    <t>KOUSAKA</t>
  </si>
  <si>
    <t>田邊</t>
  </si>
  <si>
    <t>泰幹</t>
  </si>
  <si>
    <t>タナベ</t>
  </si>
  <si>
    <t>TANABE</t>
  </si>
  <si>
    <t>勝野</t>
  </si>
  <si>
    <t>志紋</t>
  </si>
  <si>
    <t>カツノ</t>
  </si>
  <si>
    <t>KATUNO</t>
  </si>
  <si>
    <t>川淵</t>
  </si>
  <si>
    <t>康生</t>
  </si>
  <si>
    <t>カワブチ</t>
  </si>
  <si>
    <t>KAWABUCHI</t>
  </si>
  <si>
    <t>弥永</t>
  </si>
  <si>
    <t>ヤナガ</t>
  </si>
  <si>
    <t>YANAGA</t>
  </si>
  <si>
    <t>的場</t>
  </si>
  <si>
    <t>香佳</t>
  </si>
  <si>
    <t>マトバ</t>
  </si>
  <si>
    <t>MATOBA</t>
  </si>
  <si>
    <t>結月</t>
  </si>
  <si>
    <t>Yuduki</t>
  </si>
  <si>
    <t>遅澤</t>
  </si>
  <si>
    <t>朱音</t>
  </si>
  <si>
    <t>オソザワ</t>
  </si>
  <si>
    <t>OSOZAWA</t>
  </si>
  <si>
    <t>麻沙</t>
  </si>
  <si>
    <t>マヤ</t>
  </si>
  <si>
    <t>Maya</t>
  </si>
  <si>
    <t>令彩</t>
  </si>
  <si>
    <t>レイサ</t>
  </si>
  <si>
    <t>Reisa</t>
  </si>
  <si>
    <t>朋佳</t>
  </si>
  <si>
    <t>森髙</t>
  </si>
  <si>
    <t>苺絵</t>
  </si>
  <si>
    <t>モリタカ</t>
  </si>
  <si>
    <t>イチカ</t>
  </si>
  <si>
    <t>MORITAKA</t>
  </si>
  <si>
    <t>Ichika</t>
  </si>
  <si>
    <t>聖能</t>
  </si>
  <si>
    <t>マサヨシ</t>
  </si>
  <si>
    <t>Masayoshi</t>
  </si>
  <si>
    <t>松﨑</t>
  </si>
  <si>
    <t>創</t>
  </si>
  <si>
    <t>マツザキ</t>
  </si>
  <si>
    <t>MATSUZAKI</t>
  </si>
  <si>
    <t>琉翔</t>
  </si>
  <si>
    <t>リュウト</t>
  </si>
  <si>
    <t>Ryuto</t>
  </si>
  <si>
    <t>快</t>
  </si>
  <si>
    <t>Kai</t>
  </si>
  <si>
    <t>巧真</t>
  </si>
  <si>
    <t>実菜</t>
  </si>
  <si>
    <t>那月</t>
  </si>
  <si>
    <t>マエヂ</t>
  </si>
  <si>
    <t>下山</t>
  </si>
  <si>
    <t>彩菜</t>
  </si>
  <si>
    <t>アヤナ</t>
  </si>
  <si>
    <t>Ayana</t>
  </si>
  <si>
    <t>名児耶</t>
  </si>
  <si>
    <t>ナゴヤ</t>
  </si>
  <si>
    <t>NAGOYA</t>
  </si>
  <si>
    <t>笹田</t>
  </si>
  <si>
    <t>ササダ</t>
  </si>
  <si>
    <t>SASADA</t>
  </si>
  <si>
    <t>奏映</t>
  </si>
  <si>
    <t>カナエ</t>
  </si>
  <si>
    <t>Kanae</t>
  </si>
  <si>
    <t>ほのか</t>
  </si>
  <si>
    <t>海斗</t>
  </si>
  <si>
    <t>俊佑</t>
  </si>
  <si>
    <t>浅井</t>
  </si>
  <si>
    <t>陽太</t>
  </si>
  <si>
    <t>世帆</t>
  </si>
  <si>
    <t>ヨハン</t>
  </si>
  <si>
    <t>Yohan</t>
  </si>
  <si>
    <t>侑睦</t>
  </si>
  <si>
    <t>明良</t>
  </si>
  <si>
    <t>稔也</t>
  </si>
  <si>
    <t>八十田</t>
  </si>
  <si>
    <t>ヤソダ</t>
  </si>
  <si>
    <t>輔</t>
  </si>
  <si>
    <t>タスク</t>
  </si>
  <si>
    <t>Tasuku</t>
  </si>
  <si>
    <t>まゆ</t>
  </si>
  <si>
    <t>小宮山</t>
  </si>
  <si>
    <t>優乃</t>
  </si>
  <si>
    <t>ユノ</t>
  </si>
  <si>
    <t>Yuno</t>
  </si>
  <si>
    <t>深音</t>
  </si>
  <si>
    <t>清藤</t>
  </si>
  <si>
    <t>セイドウ</t>
  </si>
  <si>
    <t>SEIDOU</t>
  </si>
  <si>
    <t>優歌</t>
  </si>
  <si>
    <t>藤森</t>
  </si>
  <si>
    <t>フジモリ</t>
  </si>
  <si>
    <t>FUJIMORI</t>
  </si>
  <si>
    <t>春果</t>
  </si>
  <si>
    <t>果菜</t>
  </si>
  <si>
    <t>カナ</t>
  </si>
  <si>
    <t>Kana</t>
  </si>
  <si>
    <t>岡泉</t>
  </si>
  <si>
    <t>まりの</t>
  </si>
  <si>
    <t>オカイズミ</t>
  </si>
  <si>
    <t>マリノ</t>
  </si>
  <si>
    <t>OKAIZUMI</t>
  </si>
  <si>
    <t>Marino</t>
  </si>
  <si>
    <t>江澤</t>
  </si>
  <si>
    <t>エザワ</t>
  </si>
  <si>
    <t>EZAWA</t>
  </si>
  <si>
    <t>大河原</t>
  </si>
  <si>
    <t>オオカワラ</t>
  </si>
  <si>
    <t>OOKAWARA</t>
  </si>
  <si>
    <t>篠</t>
  </si>
  <si>
    <t>里央</t>
  </si>
  <si>
    <t>SHINO</t>
  </si>
  <si>
    <t>真殿</t>
  </si>
  <si>
    <t>和花</t>
  </si>
  <si>
    <t>マドノ</t>
  </si>
  <si>
    <t>MADONO</t>
  </si>
  <si>
    <t>竜大</t>
  </si>
  <si>
    <t>リュウダイ</t>
  </si>
  <si>
    <t>Ryudai</t>
  </si>
  <si>
    <t>廉</t>
  </si>
  <si>
    <t>日景</t>
  </si>
  <si>
    <t>ヒカゲ</t>
  </si>
  <si>
    <t>HIKAGE</t>
  </si>
  <si>
    <t>鄭</t>
  </si>
  <si>
    <t>嘉翔</t>
  </si>
  <si>
    <t>テイ</t>
  </si>
  <si>
    <t>カショウ</t>
  </si>
  <si>
    <t>TEI</t>
  </si>
  <si>
    <t>Kasho</t>
  </si>
  <si>
    <t>出野</t>
  </si>
  <si>
    <t>圭</t>
  </si>
  <si>
    <t>イデノ</t>
  </si>
  <si>
    <t>IDENO</t>
  </si>
  <si>
    <t>竹山</t>
  </si>
  <si>
    <t>タケヤマ</t>
  </si>
  <si>
    <t>TAKEYAMA</t>
  </si>
  <si>
    <t>平加</t>
  </si>
  <si>
    <t>雅輝</t>
  </si>
  <si>
    <t>ヒラカ</t>
  </si>
  <si>
    <t>マサテル</t>
  </si>
  <si>
    <t>HIRAKA</t>
  </si>
  <si>
    <t>Masateru</t>
  </si>
  <si>
    <t>来和</t>
  </si>
  <si>
    <t>キワ</t>
  </si>
  <si>
    <t>Kiwa</t>
  </si>
  <si>
    <t>水田</t>
  </si>
  <si>
    <t>昇道</t>
  </si>
  <si>
    <t>ミズタ</t>
  </si>
  <si>
    <t>ショウドウ</t>
  </si>
  <si>
    <t>MIZUTA</t>
  </si>
  <si>
    <t>Syodo</t>
  </si>
  <si>
    <t>鬼頭</t>
  </si>
  <si>
    <t>幸丈</t>
  </si>
  <si>
    <t>キトウ</t>
  </si>
  <si>
    <t>ユキヒロ</t>
  </si>
  <si>
    <t>KITO</t>
  </si>
  <si>
    <t>Yukihiro</t>
  </si>
  <si>
    <t>髙田</t>
  </si>
  <si>
    <t>晃雅</t>
  </si>
  <si>
    <t>タカダ</t>
  </si>
  <si>
    <t>TAKADA</t>
  </si>
  <si>
    <t>Koga</t>
  </si>
  <si>
    <t>圭悟</t>
  </si>
  <si>
    <t>馬場</t>
  </si>
  <si>
    <t>惇正</t>
  </si>
  <si>
    <t>ババ</t>
  </si>
  <si>
    <t>ジュンセイ</t>
  </si>
  <si>
    <t>BABA</t>
  </si>
  <si>
    <t>Jyunsei</t>
  </si>
  <si>
    <t>Shodai</t>
  </si>
  <si>
    <t>大嶌</t>
  </si>
  <si>
    <t>尊</t>
  </si>
  <si>
    <t>オオシマ</t>
  </si>
  <si>
    <t>OSHIMA</t>
  </si>
  <si>
    <t>タツキ</t>
  </si>
  <si>
    <t>Tatsuki</t>
  </si>
  <si>
    <t>安部</t>
  </si>
  <si>
    <t>采美</t>
  </si>
  <si>
    <t>明日美</t>
  </si>
  <si>
    <t>アスミ</t>
  </si>
  <si>
    <t>AOYMA</t>
  </si>
  <si>
    <t>Asumi</t>
  </si>
  <si>
    <t>長瀬</t>
  </si>
  <si>
    <t>莉奈</t>
  </si>
  <si>
    <t>ナガセ</t>
  </si>
  <si>
    <t>NAGASE</t>
  </si>
  <si>
    <t>京佳</t>
  </si>
  <si>
    <t>Kyoka</t>
  </si>
  <si>
    <t>ひまわり</t>
  </si>
  <si>
    <t>ヒマワリ</t>
  </si>
  <si>
    <t>Himawari</t>
  </si>
  <si>
    <t>由依</t>
  </si>
  <si>
    <t>MUTO</t>
  </si>
  <si>
    <t>裕真</t>
  </si>
  <si>
    <t>関口</t>
  </si>
  <si>
    <t>春一輝</t>
  </si>
  <si>
    <t>セキグチ</t>
  </si>
  <si>
    <t>SEKIGUCHI</t>
  </si>
  <si>
    <t>竹村</t>
  </si>
  <si>
    <t>信哉</t>
  </si>
  <si>
    <t>タケムラ</t>
  </si>
  <si>
    <t>ノブヤ</t>
  </si>
  <si>
    <t>TAKEMURA</t>
  </si>
  <si>
    <t>Nobuya</t>
  </si>
  <si>
    <t>越後谷</t>
  </si>
  <si>
    <t>エチゴヤ</t>
  </si>
  <si>
    <t>ECHIGOYA</t>
  </si>
  <si>
    <t>心優</t>
  </si>
  <si>
    <t>泰雅</t>
  </si>
  <si>
    <t>朱璃</t>
  </si>
  <si>
    <t>森末</t>
  </si>
  <si>
    <t>竜羽</t>
  </si>
  <si>
    <t>モリスエ</t>
  </si>
  <si>
    <t>カミウ</t>
  </si>
  <si>
    <t>MORISUE</t>
  </si>
  <si>
    <t>Kamiu</t>
  </si>
  <si>
    <t>Chizuru</t>
  </si>
  <si>
    <t>駿太朗</t>
  </si>
  <si>
    <t>シュンタロウ</t>
  </si>
  <si>
    <t>Shyuntaro</t>
  </si>
  <si>
    <t>奥野</t>
  </si>
  <si>
    <t>利尭</t>
  </si>
  <si>
    <t>オクノ</t>
  </si>
  <si>
    <t>トシタカ</t>
  </si>
  <si>
    <t>OKUNO</t>
  </si>
  <si>
    <t>Toshitaka</t>
  </si>
  <si>
    <t>琉弥</t>
  </si>
  <si>
    <t>リュウヤ</t>
  </si>
  <si>
    <t>Ryuya</t>
  </si>
  <si>
    <t>猶木</t>
  </si>
  <si>
    <t>晴也</t>
  </si>
  <si>
    <t>NAOKI</t>
  </si>
  <si>
    <t>前川</t>
  </si>
  <si>
    <t>岳智</t>
  </si>
  <si>
    <t>マエカワ</t>
  </si>
  <si>
    <t>タケトモ</t>
  </si>
  <si>
    <t>MAEKAWA</t>
  </si>
  <si>
    <t>Taketomo</t>
  </si>
  <si>
    <t>知大</t>
  </si>
  <si>
    <t>米山</t>
  </si>
  <si>
    <t>ヨネヤマ</t>
  </si>
  <si>
    <t>YONEYAMA</t>
  </si>
  <si>
    <t>大森</t>
  </si>
  <si>
    <t>智加</t>
  </si>
  <si>
    <t>オオモリ</t>
  </si>
  <si>
    <t>OMORI</t>
  </si>
  <si>
    <t>安西</t>
  </si>
  <si>
    <t>朝海</t>
  </si>
  <si>
    <t>トモミ</t>
  </si>
  <si>
    <t>Tomomi</t>
  </si>
  <si>
    <t>温那</t>
  </si>
  <si>
    <t>２．大会申込用紙の提出および参加費等の支払いについて</t>
    <rPh sb="9" eb="11">
      <t>テイシュツ</t>
    </rPh>
    <rPh sb="14" eb="17">
      <t>サンカヒ</t>
    </rPh>
    <rPh sb="17" eb="18">
      <t>トウ</t>
    </rPh>
    <rPh sb="19" eb="21">
      <t>シハラ</t>
    </rPh>
    <phoneticPr fontId="4"/>
  </si>
  <si>
    <t>３．ファイルの入力方法と保存方法について</t>
    <rPh sb="7" eb="9">
      <t>ニュウリョク</t>
    </rPh>
    <rPh sb="9" eb="11">
      <t>ホウホウ</t>
    </rPh>
    <rPh sb="12" eb="14">
      <t>ホゾン</t>
    </rPh>
    <rPh sb="14" eb="16">
      <t>ホウホウ</t>
    </rPh>
    <phoneticPr fontId="4"/>
  </si>
  <si>
    <t>①学校情報の入力</t>
    <rPh sb="1" eb="3">
      <t>ガッコウ</t>
    </rPh>
    <rPh sb="3" eb="5">
      <t>ジョウホウ</t>
    </rPh>
    <rPh sb="6" eb="8">
      <t>ニュウリョク</t>
    </rPh>
    <phoneticPr fontId="4"/>
  </si>
  <si>
    <t>②選手エントリー情報</t>
    <rPh sb="1" eb="3">
      <t>センシュ</t>
    </rPh>
    <rPh sb="8" eb="10">
      <t>ジョウホウ</t>
    </rPh>
    <phoneticPr fontId="4"/>
  </si>
  <si>
    <t>女子100mHOP</t>
  </si>
  <si>
    <t>女子3000m</t>
  </si>
  <si>
    <t>選択不可</t>
    <rPh sb="0" eb="2">
      <t>センタク</t>
    </rPh>
    <rPh sb="2" eb="4">
      <t>フカ</t>
    </rPh>
    <phoneticPr fontId="4"/>
  </si>
  <si>
    <t>男子3000mSCOP</t>
    <rPh sb="0" eb="2">
      <t>ダンシ</t>
    </rPh>
    <phoneticPr fontId="3"/>
  </si>
  <si>
    <t>＠６００円</t>
    <rPh sb="4" eb="5">
      <t>エン</t>
    </rPh>
    <phoneticPr fontId="8"/>
  </si>
  <si>
    <t>＠１２００円</t>
    <rPh sb="5" eb="6">
      <t>エン</t>
    </rPh>
    <phoneticPr fontId="8"/>
  </si>
  <si>
    <t>顧問の氏名</t>
    <rPh sb="0" eb="2">
      <t>コモン</t>
    </rPh>
    <rPh sb="3" eb="5">
      <t>シメイ</t>
    </rPh>
    <phoneticPr fontId="8"/>
  </si>
  <si>
    <r>
      <t>※　今回，申込書の提出および参加費の支払いについては，</t>
    </r>
    <r>
      <rPr>
        <b/>
        <sz val="16"/>
        <color rgb="FFFF0000"/>
        <rFont val="ＭＳ Ｐゴシック"/>
        <family val="3"/>
        <charset val="128"/>
      </rPr>
      <t>生徒ではなく顧問の先生</t>
    </r>
    <r>
      <rPr>
        <b/>
        <sz val="16"/>
        <rFont val="ＭＳ Ｐゴシック"/>
        <family val="3"/>
        <charset val="128"/>
      </rPr>
      <t>にお願い致します。</t>
    </r>
    <rPh sb="2" eb="4">
      <t>コンカイ</t>
    </rPh>
    <rPh sb="5" eb="8">
      <t>モウシコミショ</t>
    </rPh>
    <rPh sb="9" eb="11">
      <t>テイシュツ</t>
    </rPh>
    <rPh sb="14" eb="17">
      <t>サンカヒ</t>
    </rPh>
    <rPh sb="18" eb="20">
      <t>シハラ</t>
    </rPh>
    <rPh sb="27" eb="29">
      <t>セイト</t>
    </rPh>
    <rPh sb="33" eb="35">
      <t>コモン</t>
    </rPh>
    <rPh sb="36" eb="38">
      <t>センセイ</t>
    </rPh>
    <rPh sb="40" eb="41">
      <t>ネガイ</t>
    </rPh>
    <rPh sb="42" eb="43">
      <t>タ</t>
    </rPh>
    <phoneticPr fontId="4"/>
  </si>
  <si>
    <t>小椋</t>
  </si>
  <si>
    <t>ハイト</t>
  </si>
  <si>
    <t>Haito</t>
  </si>
  <si>
    <t>叶多</t>
  </si>
  <si>
    <t>カナタ</t>
  </si>
  <si>
    <t>Kanata</t>
  </si>
  <si>
    <t>西塚</t>
  </si>
  <si>
    <t>姫和</t>
  </si>
  <si>
    <t>ニシヅカ</t>
  </si>
  <si>
    <t>ヒヨリ</t>
  </si>
  <si>
    <t>NISHIZUKA</t>
  </si>
  <si>
    <t>Hiyori</t>
  </si>
  <si>
    <t>クレハ</t>
  </si>
  <si>
    <t>Kureha</t>
  </si>
  <si>
    <t>横溝</t>
  </si>
  <si>
    <t>祐悟</t>
  </si>
  <si>
    <t>ヨコミゾ</t>
  </si>
  <si>
    <t>YOKOMIZO</t>
  </si>
  <si>
    <t>想</t>
  </si>
  <si>
    <t>LI</t>
  </si>
  <si>
    <t>翔瑛</t>
  </si>
  <si>
    <t>Shoei</t>
  </si>
  <si>
    <t>正木</t>
  </si>
  <si>
    <t>優乃介</t>
  </si>
  <si>
    <t>ユウノスケ</t>
  </si>
  <si>
    <t>MASAKI</t>
  </si>
  <si>
    <t>Yunosuke</t>
  </si>
  <si>
    <t>海</t>
  </si>
  <si>
    <t>ウミ</t>
  </si>
  <si>
    <t>Umi</t>
  </si>
  <si>
    <t>釆田</t>
  </si>
  <si>
    <t>聖弥</t>
  </si>
  <si>
    <t>ウネダ</t>
  </si>
  <si>
    <t>UNEDA</t>
  </si>
  <si>
    <t>陽貴</t>
  </si>
  <si>
    <t>健士郎</t>
  </si>
  <si>
    <t>Kenshirou</t>
  </si>
  <si>
    <t>享平</t>
  </si>
  <si>
    <t>キョウヘイ</t>
  </si>
  <si>
    <t>Kyohei</t>
  </si>
  <si>
    <t>砂井</t>
  </si>
  <si>
    <t>理来</t>
  </si>
  <si>
    <t>スナイ</t>
  </si>
  <si>
    <t>SUNAI</t>
  </si>
  <si>
    <t>ひかり</t>
  </si>
  <si>
    <t>ヒカリ</t>
  </si>
  <si>
    <t>Hikari</t>
  </si>
  <si>
    <t>結音</t>
  </si>
  <si>
    <t>ユイネ</t>
  </si>
  <si>
    <t>Yuine</t>
  </si>
  <si>
    <t>梅沢</t>
  </si>
  <si>
    <t>晴人</t>
  </si>
  <si>
    <t>ウメザワ</t>
  </si>
  <si>
    <t>UMEZAWA</t>
  </si>
  <si>
    <t>市原</t>
  </si>
  <si>
    <t>恒太</t>
  </si>
  <si>
    <t>イチハラ</t>
  </si>
  <si>
    <t>ICHIHARA</t>
  </si>
  <si>
    <t>出町</t>
  </si>
  <si>
    <t>デマチ</t>
  </si>
  <si>
    <t>DEMACHI</t>
  </si>
  <si>
    <t>河合</t>
  </si>
  <si>
    <t>賢伍</t>
  </si>
  <si>
    <t>ケンゴ</t>
  </si>
  <si>
    <t>Kengo</t>
  </si>
  <si>
    <t>福室</t>
  </si>
  <si>
    <t>フクムロ</t>
  </si>
  <si>
    <t>HUKUMURO</t>
  </si>
  <si>
    <t>真澄</t>
  </si>
  <si>
    <t>マスミ</t>
  </si>
  <si>
    <t>Masumi</t>
  </si>
  <si>
    <t>波戸本</t>
  </si>
  <si>
    <t>陽子</t>
  </si>
  <si>
    <t>ハトモト</t>
  </si>
  <si>
    <t>HATOMOTO</t>
  </si>
  <si>
    <t>井澤</t>
  </si>
  <si>
    <t>宏光</t>
  </si>
  <si>
    <t>ヒロミツ</t>
  </si>
  <si>
    <t>Hiromitu</t>
  </si>
  <si>
    <t>昂助</t>
  </si>
  <si>
    <t>綱島</t>
  </si>
  <si>
    <t>叡仁</t>
  </si>
  <si>
    <t>ツナシマ</t>
  </si>
  <si>
    <t>TUNASIMA</t>
  </si>
  <si>
    <t>徳田</t>
  </si>
  <si>
    <t>歩美</t>
  </si>
  <si>
    <t>トクダ</t>
  </si>
  <si>
    <t>TOKUDA</t>
  </si>
  <si>
    <t>郡司</t>
  </si>
  <si>
    <t>グンジ</t>
  </si>
  <si>
    <t>GUNJI</t>
  </si>
  <si>
    <t>里吉</t>
  </si>
  <si>
    <t>堅吾</t>
  </si>
  <si>
    <t>サトヨシ</t>
  </si>
  <si>
    <t>SATOYOSHI</t>
  </si>
  <si>
    <t>美慧</t>
  </si>
  <si>
    <t>ミサト</t>
  </si>
  <si>
    <t>Misato</t>
  </si>
  <si>
    <t>中澤</t>
  </si>
  <si>
    <t>惟香</t>
  </si>
  <si>
    <t>ナカザワ</t>
  </si>
  <si>
    <t>NAKAZAWA</t>
  </si>
  <si>
    <t>橋立</t>
  </si>
  <si>
    <t>吉平</t>
  </si>
  <si>
    <t>ハシダテ</t>
  </si>
  <si>
    <t>キッペイ</t>
  </si>
  <si>
    <t>HASHIDATE</t>
  </si>
  <si>
    <t>Kippei</t>
  </si>
  <si>
    <t>根城</t>
  </si>
  <si>
    <t>怜雄</t>
  </si>
  <si>
    <t>ネジョウ</t>
  </si>
  <si>
    <t>NEJOU</t>
  </si>
  <si>
    <t>吹野</t>
  </si>
  <si>
    <t>フキノ</t>
  </si>
  <si>
    <t>FUKINO</t>
  </si>
  <si>
    <t>帆貴</t>
  </si>
  <si>
    <t>知恵</t>
  </si>
  <si>
    <t>チエ</t>
  </si>
  <si>
    <t>Chie</t>
  </si>
  <si>
    <t>秋翔</t>
  </si>
  <si>
    <t>シュウト</t>
  </si>
  <si>
    <t>Shuto</t>
  </si>
  <si>
    <t>晃英</t>
  </si>
  <si>
    <t>アキヒデ</t>
  </si>
  <si>
    <t>Akihide</t>
  </si>
  <si>
    <t>朋輝</t>
  </si>
  <si>
    <t>野久尾</t>
  </si>
  <si>
    <t>ノクオ</t>
  </si>
  <si>
    <t>NOKUO</t>
  </si>
  <si>
    <t>宮澤</t>
  </si>
  <si>
    <t>春</t>
  </si>
  <si>
    <t>ミヤザワ</t>
  </si>
  <si>
    <t>MIYAZAWA</t>
  </si>
  <si>
    <t>萩香</t>
  </si>
  <si>
    <t>シュウカ</t>
  </si>
  <si>
    <t>Shuka</t>
  </si>
  <si>
    <t>比留間</t>
  </si>
  <si>
    <t>沙奈</t>
  </si>
  <si>
    <t>ヒルマ</t>
  </si>
  <si>
    <t>シャナ</t>
  </si>
  <si>
    <t>HIRUMA</t>
  </si>
  <si>
    <t>Shana</t>
  </si>
  <si>
    <t>芝田</t>
  </si>
  <si>
    <t>柚</t>
  </si>
  <si>
    <t>高田</t>
  </si>
  <si>
    <t>愛斗</t>
  </si>
  <si>
    <t>マナト</t>
  </si>
  <si>
    <t>Manato</t>
  </si>
  <si>
    <t>栗田</t>
  </si>
  <si>
    <t>恵寧</t>
  </si>
  <si>
    <t>クリタ</t>
  </si>
  <si>
    <t>アヤネ</t>
  </si>
  <si>
    <t>KURITA</t>
  </si>
  <si>
    <t>Ayane</t>
  </si>
  <si>
    <t>塙</t>
  </si>
  <si>
    <t>つばさ</t>
  </si>
  <si>
    <t>ハナワ</t>
  </si>
  <si>
    <t>HANAWA</t>
  </si>
  <si>
    <t>康大</t>
  </si>
  <si>
    <t>コウダイ</t>
  </si>
  <si>
    <t>Kodai</t>
  </si>
  <si>
    <t>東畑</t>
  </si>
  <si>
    <t>ヒガシバタ</t>
  </si>
  <si>
    <t>HIGASHIBATA</t>
  </si>
  <si>
    <t>航大</t>
  </si>
  <si>
    <t>Koudai</t>
  </si>
  <si>
    <t>川内</t>
  </si>
  <si>
    <t>智弘</t>
  </si>
  <si>
    <t>OOMORI</t>
  </si>
  <si>
    <t>源水</t>
  </si>
  <si>
    <t>智毅</t>
  </si>
  <si>
    <t>ゲンスイ</t>
  </si>
  <si>
    <t>GENSUI</t>
  </si>
  <si>
    <t>服部</t>
  </si>
  <si>
    <t>修也</t>
  </si>
  <si>
    <t>ハットリ</t>
  </si>
  <si>
    <t>シュウヤ</t>
  </si>
  <si>
    <t>HATTORI</t>
  </si>
  <si>
    <t>Syuuya</t>
  </si>
  <si>
    <t>牧田</t>
  </si>
  <si>
    <t>英輝</t>
  </si>
  <si>
    <t>マキタ</t>
  </si>
  <si>
    <t>ヒデキ</t>
  </si>
  <si>
    <t>MAKITA</t>
  </si>
  <si>
    <t>Hideki</t>
  </si>
  <si>
    <t>カミハラ</t>
  </si>
  <si>
    <t>KAMIHARA</t>
  </si>
  <si>
    <t>八塚</t>
  </si>
  <si>
    <t>拓実</t>
  </si>
  <si>
    <t>ヤツカ</t>
  </si>
  <si>
    <t>YATUKA</t>
  </si>
  <si>
    <t>滝口</t>
  </si>
  <si>
    <t>勝生</t>
  </si>
  <si>
    <t>タキグチ</t>
  </si>
  <si>
    <t>TAKIGUCHI</t>
  </si>
  <si>
    <t>功大</t>
  </si>
  <si>
    <t>ヤハラ</t>
  </si>
  <si>
    <t>YAHARA</t>
  </si>
  <si>
    <t>北川</t>
  </si>
  <si>
    <t>凛太朗</t>
  </si>
  <si>
    <t>キタガワ</t>
  </si>
  <si>
    <t>KITAGAWA</t>
  </si>
  <si>
    <t>Rintarou</t>
  </si>
  <si>
    <t>實咲</t>
  </si>
  <si>
    <t>OONO</t>
  </si>
  <si>
    <t>阪本</t>
  </si>
  <si>
    <t>京霞</t>
  </si>
  <si>
    <t>倉田</t>
  </si>
  <si>
    <t>萌叶</t>
  </si>
  <si>
    <t>クラタ</t>
  </si>
  <si>
    <t>KURATA</t>
  </si>
  <si>
    <t>花</t>
  </si>
  <si>
    <t>小島</t>
  </si>
  <si>
    <t>コジマ</t>
  </si>
  <si>
    <t>KOJIMA</t>
  </si>
  <si>
    <t>航太朗</t>
  </si>
  <si>
    <t>青澤</t>
  </si>
  <si>
    <t>アオサワ</t>
  </si>
  <si>
    <t>AOSAWA</t>
  </si>
  <si>
    <t>瑚太郎</t>
  </si>
  <si>
    <t>赤井</t>
  </si>
  <si>
    <t>アカイ</t>
  </si>
  <si>
    <t>AKAI</t>
  </si>
  <si>
    <t>宇津宮</t>
  </si>
  <si>
    <t>ウツノミヤ</t>
  </si>
  <si>
    <t>UTSUNOMIYA</t>
  </si>
  <si>
    <t>榊原</t>
  </si>
  <si>
    <t>碧惟</t>
  </si>
  <si>
    <t>サカキバラ</t>
  </si>
  <si>
    <t>SAKAKIBARA</t>
  </si>
  <si>
    <t>古村</t>
  </si>
  <si>
    <t>コムラ</t>
  </si>
  <si>
    <t>KOMURA</t>
  </si>
  <si>
    <t>森脇</t>
  </si>
  <si>
    <t>優輝</t>
  </si>
  <si>
    <t>モリワキ</t>
  </si>
  <si>
    <t>MORIWAKI</t>
  </si>
  <si>
    <t>守谷</t>
  </si>
  <si>
    <t>怜乃</t>
  </si>
  <si>
    <t>モリタニ</t>
  </si>
  <si>
    <t>レノ</t>
  </si>
  <si>
    <t>MORITANI</t>
  </si>
  <si>
    <t>Reno</t>
  </si>
  <si>
    <t>寺本</t>
  </si>
  <si>
    <t>惟人</t>
  </si>
  <si>
    <t>テラモト</t>
  </si>
  <si>
    <t>TERAMOTO</t>
  </si>
  <si>
    <t>萱沼</t>
  </si>
  <si>
    <t>カヤヌマ</t>
  </si>
  <si>
    <t>KAYANUMA</t>
  </si>
  <si>
    <t>内満</t>
  </si>
  <si>
    <t>れい</t>
  </si>
  <si>
    <t>ウチミツ</t>
  </si>
  <si>
    <t>UCHIMITSU</t>
  </si>
  <si>
    <t>目</t>
  </si>
  <si>
    <t>匠太</t>
  </si>
  <si>
    <t>サガン</t>
  </si>
  <si>
    <t>SAGAN</t>
  </si>
  <si>
    <t>戸辺</t>
  </si>
  <si>
    <t>颯人</t>
  </si>
  <si>
    <t>トベ</t>
  </si>
  <si>
    <t>TOBE</t>
  </si>
  <si>
    <t>江尻</t>
  </si>
  <si>
    <t>憲太</t>
  </si>
  <si>
    <t>エジリ</t>
  </si>
  <si>
    <t>EJIRI</t>
  </si>
  <si>
    <t>保田</t>
  </si>
  <si>
    <t>祥汰</t>
  </si>
  <si>
    <t>ヤスダ</t>
  </si>
  <si>
    <t>YASUDA</t>
  </si>
  <si>
    <t>永原</t>
  </si>
  <si>
    <t>ナガハラ</t>
  </si>
  <si>
    <t>NAGAHARA</t>
  </si>
  <si>
    <t>山榮</t>
  </si>
  <si>
    <t>馨</t>
  </si>
  <si>
    <t>ヤマエ</t>
  </si>
  <si>
    <t>カオル</t>
  </si>
  <si>
    <t>YAMAE</t>
  </si>
  <si>
    <t>Kaoru</t>
  </si>
  <si>
    <t>潤平</t>
  </si>
  <si>
    <t>ジュンペイ</t>
  </si>
  <si>
    <t>Junpei</t>
  </si>
  <si>
    <t>小塩</t>
  </si>
  <si>
    <t>オジオ</t>
  </si>
  <si>
    <t>OJIO</t>
  </si>
  <si>
    <t>若色</t>
  </si>
  <si>
    <t>奈都</t>
  </si>
  <si>
    <t>ワカイロ</t>
  </si>
  <si>
    <t>ナツ</t>
  </si>
  <si>
    <t>WAKAIRO</t>
  </si>
  <si>
    <t>Natsu</t>
  </si>
  <si>
    <t>初音</t>
  </si>
  <si>
    <t>ハツネ</t>
  </si>
  <si>
    <t>Hatsune</t>
  </si>
  <si>
    <t>奈穂</t>
  </si>
  <si>
    <t>蕗奈</t>
  </si>
  <si>
    <t>ロナ</t>
  </si>
  <si>
    <t>Rona</t>
  </si>
  <si>
    <t>若葉</t>
  </si>
  <si>
    <t>ワカバ</t>
  </si>
  <si>
    <t>Wakaba</t>
  </si>
  <si>
    <t>凜咲</t>
  </si>
  <si>
    <t>澤野</t>
  </si>
  <si>
    <t>しえな</t>
  </si>
  <si>
    <t>サワノ</t>
  </si>
  <si>
    <t>シエナ</t>
  </si>
  <si>
    <t>SAWANO</t>
  </si>
  <si>
    <t>Shiena</t>
  </si>
  <si>
    <t>小栗</t>
  </si>
  <si>
    <t>あずさ</t>
  </si>
  <si>
    <t>オグリ</t>
  </si>
  <si>
    <t>アズサ</t>
  </si>
  <si>
    <t>OGURI</t>
  </si>
  <si>
    <t>Azusa</t>
  </si>
  <si>
    <t>中小路</t>
  </si>
  <si>
    <t>若奈</t>
  </si>
  <si>
    <t>ナカコウジ</t>
  </si>
  <si>
    <t>NAKAKOJI</t>
  </si>
  <si>
    <t>陽香</t>
  </si>
  <si>
    <t>康喜</t>
  </si>
  <si>
    <t>斎藤</t>
  </si>
  <si>
    <t>太桜</t>
  </si>
  <si>
    <t>紺谷</t>
  </si>
  <si>
    <t>皓希</t>
  </si>
  <si>
    <t>コンヤ</t>
  </si>
  <si>
    <t>KONYA</t>
  </si>
  <si>
    <t>櫻庭</t>
  </si>
  <si>
    <t>サクラバ</t>
  </si>
  <si>
    <t>SAKURABA</t>
  </si>
  <si>
    <t>光喜</t>
  </si>
  <si>
    <t>Kouki</t>
  </si>
  <si>
    <t>吉永</t>
  </si>
  <si>
    <t>亮平</t>
  </si>
  <si>
    <t>ヨシナガ</t>
  </si>
  <si>
    <t>リョウヘイ</t>
  </si>
  <si>
    <t>YOSHINAGA</t>
  </si>
  <si>
    <t>Ryohei</t>
  </si>
  <si>
    <t>宮野</t>
  </si>
  <si>
    <t>大己</t>
  </si>
  <si>
    <t>ミヤノ</t>
  </si>
  <si>
    <t>MIYANO</t>
  </si>
  <si>
    <t>美衣</t>
  </si>
  <si>
    <t>ミイ</t>
  </si>
  <si>
    <t>Mii</t>
  </si>
  <si>
    <t>潮音</t>
  </si>
  <si>
    <t>士暖</t>
  </si>
  <si>
    <t>シノン</t>
  </si>
  <si>
    <t>Shinon</t>
  </si>
  <si>
    <t>優樹</t>
  </si>
  <si>
    <t>友哉</t>
  </si>
  <si>
    <t>詢也</t>
  </si>
  <si>
    <t>Jyunya</t>
  </si>
  <si>
    <t>宍戸</t>
  </si>
  <si>
    <t>義大</t>
  </si>
  <si>
    <t>シシド</t>
  </si>
  <si>
    <t>ヨシヒロ</t>
  </si>
  <si>
    <t>SHISHIDO</t>
  </si>
  <si>
    <t>Yoshihiro</t>
  </si>
  <si>
    <t>陸空</t>
  </si>
  <si>
    <t>稲垣</t>
  </si>
  <si>
    <t>寿紀</t>
  </si>
  <si>
    <t>イナガキ</t>
  </si>
  <si>
    <t>INAGAKI</t>
  </si>
  <si>
    <t>大登</t>
  </si>
  <si>
    <t>小田嶋</t>
  </si>
  <si>
    <t>オダジマ</t>
  </si>
  <si>
    <t>ハヤタ</t>
  </si>
  <si>
    <t>ODAJIMA</t>
  </si>
  <si>
    <t>Hayata</t>
  </si>
  <si>
    <t>芹沢</t>
  </si>
  <si>
    <t>眞仁</t>
  </si>
  <si>
    <t>セリザワ</t>
  </si>
  <si>
    <t>マサヒト</t>
  </si>
  <si>
    <t>SERIZAWA</t>
  </si>
  <si>
    <t>Masahito</t>
  </si>
  <si>
    <t>田畑</t>
  </si>
  <si>
    <t>タバタ</t>
  </si>
  <si>
    <t>TABATA</t>
  </si>
  <si>
    <t>可奈太</t>
  </si>
  <si>
    <t>康之介</t>
  </si>
  <si>
    <t>コウノスケ</t>
  </si>
  <si>
    <t>Konosuke</t>
  </si>
  <si>
    <t>賢人</t>
  </si>
  <si>
    <t>Kent</t>
  </si>
  <si>
    <t>小﨑</t>
  </si>
  <si>
    <t>暖月</t>
  </si>
  <si>
    <t>コザキ</t>
  </si>
  <si>
    <t>KOZAKI</t>
  </si>
  <si>
    <t>純一朗</t>
  </si>
  <si>
    <t>ジュンイチロウ</t>
  </si>
  <si>
    <t>Junichiro</t>
  </si>
  <si>
    <t>宮宗</t>
  </si>
  <si>
    <t>完吉</t>
  </si>
  <si>
    <t>ミヤソウ</t>
  </si>
  <si>
    <t>カンキチ</t>
  </si>
  <si>
    <t>MIYASO</t>
  </si>
  <si>
    <t>Kankichi</t>
  </si>
  <si>
    <t>松岡</t>
  </si>
  <si>
    <t>マツオカ</t>
  </si>
  <si>
    <t>MATSUOKA</t>
  </si>
  <si>
    <t>拓真</t>
  </si>
  <si>
    <t>駿輝</t>
  </si>
  <si>
    <t>凛人</t>
  </si>
  <si>
    <t>丹羽</t>
  </si>
  <si>
    <t>ニワ</t>
  </si>
  <si>
    <t>テンユウ</t>
  </si>
  <si>
    <t>NIWA</t>
  </si>
  <si>
    <t>Tenyu</t>
  </si>
  <si>
    <t>ITOH</t>
  </si>
  <si>
    <t>愛美</t>
  </si>
  <si>
    <t>髙地</t>
  </si>
  <si>
    <t>陽名</t>
  </si>
  <si>
    <t>コウチ</t>
  </si>
  <si>
    <t>KOHCHI</t>
  </si>
  <si>
    <t>田栗</t>
  </si>
  <si>
    <t>捷嗣</t>
  </si>
  <si>
    <t>タグリ</t>
  </si>
  <si>
    <t>ハヤツグ</t>
  </si>
  <si>
    <t>TAGURI</t>
  </si>
  <si>
    <t>Hayatsugu</t>
  </si>
  <si>
    <t>柚希</t>
  </si>
  <si>
    <t>秀幸</t>
  </si>
  <si>
    <t>ヒデユキ</t>
  </si>
  <si>
    <t>Hideyuki</t>
  </si>
  <si>
    <t>開斗</t>
  </si>
  <si>
    <t>本間</t>
  </si>
  <si>
    <t>ホンマ</t>
  </si>
  <si>
    <t>HOMMA</t>
  </si>
  <si>
    <t>光汰朗</t>
  </si>
  <si>
    <t>Koutaro</t>
  </si>
  <si>
    <t>戸村</t>
  </si>
  <si>
    <t>日向子</t>
  </si>
  <si>
    <t>トムラ</t>
  </si>
  <si>
    <t>TOMURA</t>
  </si>
  <si>
    <t>春花</t>
  </si>
  <si>
    <t>望音</t>
  </si>
  <si>
    <t>モネ</t>
  </si>
  <si>
    <t>Mone</t>
  </si>
  <si>
    <t>末永</t>
  </si>
  <si>
    <t>スエナガ</t>
  </si>
  <si>
    <t>SUENAGA</t>
  </si>
  <si>
    <t>岸上</t>
  </si>
  <si>
    <t>寛明</t>
  </si>
  <si>
    <t>キシガミ</t>
  </si>
  <si>
    <t>KISHIGAMI</t>
  </si>
  <si>
    <t>周</t>
  </si>
  <si>
    <t>淳匡</t>
  </si>
  <si>
    <t>アツマサ</t>
  </si>
  <si>
    <t>Atsumasa</t>
  </si>
  <si>
    <t>竜青</t>
  </si>
  <si>
    <t>夏目</t>
  </si>
  <si>
    <t>航希</t>
  </si>
  <si>
    <t>ナツメ</t>
  </si>
  <si>
    <t>NATSUME</t>
  </si>
  <si>
    <t>官樹</t>
  </si>
  <si>
    <t>カンキ</t>
  </si>
  <si>
    <t>Kanki</t>
  </si>
  <si>
    <t>平野</t>
  </si>
  <si>
    <t>佑之介</t>
  </si>
  <si>
    <t>ヒラノ</t>
  </si>
  <si>
    <t>HIRANO</t>
  </si>
  <si>
    <t>優哉</t>
  </si>
  <si>
    <t>角田</t>
  </si>
  <si>
    <t>大観</t>
  </si>
  <si>
    <t>ツノダ</t>
  </si>
  <si>
    <t>タイカン</t>
  </si>
  <si>
    <t>TSUNODA</t>
  </si>
  <si>
    <t>Taikan</t>
  </si>
  <si>
    <t>古林</t>
  </si>
  <si>
    <t>梨夏</t>
  </si>
  <si>
    <t>篠原</t>
  </si>
  <si>
    <t>千穂</t>
  </si>
  <si>
    <t>シノハラ</t>
  </si>
  <si>
    <t>チホ</t>
  </si>
  <si>
    <t>SHINOHARA</t>
  </si>
  <si>
    <t>Chiho</t>
  </si>
  <si>
    <t>武</t>
  </si>
  <si>
    <t>皇良</t>
  </si>
  <si>
    <t>タケ</t>
  </si>
  <si>
    <t>オウラ</t>
  </si>
  <si>
    <t>TAKE</t>
  </si>
  <si>
    <t>Oura</t>
  </si>
  <si>
    <t>立石</t>
  </si>
  <si>
    <t>美琴</t>
  </si>
  <si>
    <t>タテイシ</t>
  </si>
  <si>
    <t>ミコト</t>
  </si>
  <si>
    <t>TATEISHI</t>
  </si>
  <si>
    <t>Mikoto</t>
  </si>
  <si>
    <t>徳光</t>
  </si>
  <si>
    <t>トクミツ</t>
  </si>
  <si>
    <t>TOKUMITSU</t>
  </si>
  <si>
    <t>矢澤</t>
  </si>
  <si>
    <t>ヤザワ</t>
  </si>
  <si>
    <t>YAZAWA</t>
  </si>
  <si>
    <t>明雅</t>
  </si>
  <si>
    <t>アキマサ</t>
  </si>
  <si>
    <t>Akimasa</t>
  </si>
  <si>
    <t>航太郎</t>
  </si>
  <si>
    <t>涼佳</t>
  </si>
  <si>
    <t>Koichi</t>
  </si>
  <si>
    <t>宗像</t>
  </si>
  <si>
    <t>将吾</t>
  </si>
  <si>
    <t>ムナカタ</t>
  </si>
  <si>
    <t>MUNAKATA</t>
  </si>
  <si>
    <t>Syogo</t>
  </si>
  <si>
    <t>羽入</t>
  </si>
  <si>
    <t>天喜</t>
  </si>
  <si>
    <t>ハニュウ</t>
  </si>
  <si>
    <t>タカヨシ</t>
  </si>
  <si>
    <t>HANYU</t>
  </si>
  <si>
    <t>Takayoshi</t>
  </si>
  <si>
    <t>竣人</t>
  </si>
  <si>
    <t>Syunto</t>
  </si>
  <si>
    <t>舟引</t>
  </si>
  <si>
    <t>雅太</t>
  </si>
  <si>
    <t>フナビキ</t>
  </si>
  <si>
    <t>カブト</t>
  </si>
  <si>
    <t>FUNABIKI</t>
  </si>
  <si>
    <t>Kabuto</t>
  </si>
  <si>
    <t>保坂</t>
  </si>
  <si>
    <t>ホサカ</t>
  </si>
  <si>
    <t>HOSAKA</t>
  </si>
  <si>
    <t>植松</t>
  </si>
  <si>
    <t>ウエマツ</t>
  </si>
  <si>
    <t>UEMATSU</t>
  </si>
  <si>
    <t>堀切</t>
  </si>
  <si>
    <t>聡馬</t>
  </si>
  <si>
    <t>ホリキリ</t>
  </si>
  <si>
    <t>HORIKIRI</t>
  </si>
  <si>
    <t>Souma</t>
  </si>
  <si>
    <t>日野</t>
  </si>
  <si>
    <t>滉大</t>
  </si>
  <si>
    <t>ヒノ</t>
  </si>
  <si>
    <t>HINO</t>
  </si>
  <si>
    <t>添田</t>
  </si>
  <si>
    <t>勇翔</t>
  </si>
  <si>
    <t>ソエダ</t>
  </si>
  <si>
    <t>SOEDA</t>
  </si>
  <si>
    <t>釘宮</t>
  </si>
  <si>
    <t>梢</t>
  </si>
  <si>
    <t>クギミヤ</t>
  </si>
  <si>
    <t>KUGIMIYA</t>
  </si>
  <si>
    <t>Syou</t>
  </si>
  <si>
    <t>聖矢</t>
  </si>
  <si>
    <t>勝斗</t>
  </si>
  <si>
    <t>カツト</t>
  </si>
  <si>
    <t>Katsuto</t>
  </si>
  <si>
    <t>瀬畑</t>
  </si>
  <si>
    <t>瑛喜</t>
  </si>
  <si>
    <t>セバタ</t>
  </si>
  <si>
    <t>エイキ</t>
  </si>
  <si>
    <t>SEBATA</t>
  </si>
  <si>
    <t>Eiki</t>
  </si>
  <si>
    <t>福澤</t>
  </si>
  <si>
    <t>・斗</t>
  </si>
  <si>
    <t>フクザワ</t>
  </si>
  <si>
    <t>HUKUZAWA</t>
  </si>
  <si>
    <t>畑野</t>
  </si>
  <si>
    <t>瑛寿</t>
  </si>
  <si>
    <t>エイジュ</t>
  </si>
  <si>
    <t>Eiju</t>
  </si>
  <si>
    <t>龍斗</t>
  </si>
  <si>
    <t>辰川</t>
  </si>
  <si>
    <t>源</t>
  </si>
  <si>
    <t>タツカワ</t>
  </si>
  <si>
    <t>ミナモト</t>
  </si>
  <si>
    <t>TATSUKAWA</t>
  </si>
  <si>
    <t>Minamoto</t>
  </si>
  <si>
    <t>瀬戸口</t>
  </si>
  <si>
    <t>貫太</t>
  </si>
  <si>
    <t>セトグチ</t>
  </si>
  <si>
    <t>SETOGUCHI</t>
  </si>
  <si>
    <t>大悟</t>
  </si>
  <si>
    <t>桑田</t>
  </si>
  <si>
    <t>茉依</t>
  </si>
  <si>
    <t>クワタ</t>
  </si>
  <si>
    <t>マイ</t>
  </si>
  <si>
    <t>KUWATA</t>
  </si>
  <si>
    <t>Mai</t>
  </si>
  <si>
    <t>算用子</t>
  </si>
  <si>
    <t>佳琳</t>
  </si>
  <si>
    <t>サンヨウシ</t>
  </si>
  <si>
    <t>SANYOSHI</t>
  </si>
  <si>
    <t>富永</t>
  </si>
  <si>
    <t>トミナガ</t>
  </si>
  <si>
    <t>モカ</t>
  </si>
  <si>
    <t>TOMINAGA</t>
  </si>
  <si>
    <t>Moka</t>
  </si>
  <si>
    <t>笑美</t>
  </si>
  <si>
    <t>エミ</t>
  </si>
  <si>
    <t>Emi</t>
  </si>
  <si>
    <t>畠山</t>
  </si>
  <si>
    <t>梓</t>
  </si>
  <si>
    <t>ハタケヤマ</t>
  </si>
  <si>
    <t>HATAKEYAMA</t>
  </si>
  <si>
    <t>美瞳</t>
  </si>
  <si>
    <t>ミミ</t>
  </si>
  <si>
    <t>Mimi</t>
  </si>
  <si>
    <t>小田</t>
  </si>
  <si>
    <t>きらら</t>
  </si>
  <si>
    <t>キララ</t>
  </si>
  <si>
    <t>Kirara</t>
  </si>
  <si>
    <t>桃李</t>
  </si>
  <si>
    <t>トウリ</t>
  </si>
  <si>
    <t>Touri</t>
  </si>
  <si>
    <t>亜依莉</t>
  </si>
  <si>
    <t>凛々瑚</t>
  </si>
  <si>
    <t>リリコ</t>
  </si>
  <si>
    <t>Ririko</t>
  </si>
  <si>
    <t>皆川</t>
  </si>
  <si>
    <t>息吹</t>
  </si>
  <si>
    <t>ミナガワ</t>
  </si>
  <si>
    <t>MINAGAWA</t>
  </si>
  <si>
    <t>瑠花</t>
  </si>
  <si>
    <t>克哉</t>
  </si>
  <si>
    <t>カツヤ</t>
  </si>
  <si>
    <t>Katsuya</t>
  </si>
  <si>
    <t>周輔</t>
  </si>
  <si>
    <t>Syuusuke</t>
  </si>
  <si>
    <t>栗原</t>
  </si>
  <si>
    <t>碧</t>
  </si>
  <si>
    <t>クリハラ</t>
  </si>
  <si>
    <t>KURIHARA</t>
  </si>
  <si>
    <t>池上</t>
  </si>
  <si>
    <t>イケガミ</t>
  </si>
  <si>
    <t>IKEGAMI</t>
  </si>
  <si>
    <t>央一斗</t>
  </si>
  <si>
    <t>奥田</t>
  </si>
  <si>
    <t>オクダ</t>
  </si>
  <si>
    <t>OKUDA</t>
  </si>
  <si>
    <t>金田</t>
  </si>
  <si>
    <t>麗人</t>
  </si>
  <si>
    <t>カネダ</t>
  </si>
  <si>
    <t>レイト</t>
  </si>
  <si>
    <t>KANEDA</t>
  </si>
  <si>
    <t>Reito</t>
  </si>
  <si>
    <t>鉄羅</t>
  </si>
  <si>
    <t>右恭</t>
  </si>
  <si>
    <t>テツラ</t>
  </si>
  <si>
    <t>ウキョウ</t>
  </si>
  <si>
    <t>TETSURA</t>
  </si>
  <si>
    <t>Ukyo</t>
  </si>
  <si>
    <t>正男</t>
  </si>
  <si>
    <t>マサオ</t>
  </si>
  <si>
    <t>Masao</t>
  </si>
  <si>
    <t>長嶋</t>
  </si>
  <si>
    <t>遊</t>
  </si>
  <si>
    <t>西川</t>
  </si>
  <si>
    <t>億人</t>
  </si>
  <si>
    <t>ニシカワ</t>
  </si>
  <si>
    <t>オクト</t>
  </si>
  <si>
    <t>NISHIKAWA</t>
  </si>
  <si>
    <t>Okuto</t>
  </si>
  <si>
    <t>ツヨシ</t>
  </si>
  <si>
    <t>Tsuyoshi</t>
  </si>
  <si>
    <t>遥聖</t>
  </si>
  <si>
    <t>ミヤガワ</t>
  </si>
  <si>
    <t>MIYAGAWA</t>
  </si>
  <si>
    <t>増子</t>
  </si>
  <si>
    <t>颯一郎</t>
  </si>
  <si>
    <t>澪</t>
  </si>
  <si>
    <t>ヤマサキ</t>
  </si>
  <si>
    <t>YAMASAKI</t>
  </si>
  <si>
    <t>睦</t>
  </si>
  <si>
    <t>スガノ</t>
  </si>
  <si>
    <t>ムツキ</t>
  </si>
  <si>
    <t>SUGANO</t>
  </si>
  <si>
    <t>Mutsuki</t>
  </si>
  <si>
    <t>宮島</t>
  </si>
  <si>
    <t>脩</t>
  </si>
  <si>
    <t>ミヤジマ</t>
  </si>
  <si>
    <t>MIYAJIMA</t>
  </si>
  <si>
    <t>Syu</t>
  </si>
  <si>
    <t>将太</t>
  </si>
  <si>
    <t>快斗</t>
  </si>
  <si>
    <t>赤石</t>
  </si>
  <si>
    <t>壮一郎</t>
  </si>
  <si>
    <t>アカイシ</t>
  </si>
  <si>
    <t>AKAISHI</t>
  </si>
  <si>
    <t>咲月</t>
  </si>
  <si>
    <t>サツキ</t>
  </si>
  <si>
    <t>Satsuki</t>
  </si>
  <si>
    <t>八幡</t>
  </si>
  <si>
    <t>千尋</t>
  </si>
  <si>
    <t>ヤハタ</t>
  </si>
  <si>
    <t>YAHATA</t>
  </si>
  <si>
    <t>イブラヒム</t>
  </si>
  <si>
    <t>ゼナブ</t>
  </si>
  <si>
    <t>IBURAHIM</t>
  </si>
  <si>
    <t>Zenabu</t>
  </si>
  <si>
    <t>小美野</t>
  </si>
  <si>
    <t>真生</t>
  </si>
  <si>
    <t>コミノ</t>
  </si>
  <si>
    <t>マウ</t>
  </si>
  <si>
    <t>KOMINO</t>
  </si>
  <si>
    <t>Mau</t>
  </si>
  <si>
    <t>西澤</t>
  </si>
  <si>
    <t>美音</t>
  </si>
  <si>
    <t>ニシザワ</t>
  </si>
  <si>
    <t>ミオ</t>
  </si>
  <si>
    <t>NISHIZAWA</t>
  </si>
  <si>
    <t>Mio</t>
  </si>
  <si>
    <t>間</t>
  </si>
  <si>
    <t>くるみ</t>
  </si>
  <si>
    <t>ハザマ</t>
  </si>
  <si>
    <t>HAZAMA</t>
  </si>
  <si>
    <t>美海</t>
  </si>
  <si>
    <t>シンザト</t>
  </si>
  <si>
    <t>SHINZATO</t>
  </si>
  <si>
    <t>紗希</t>
  </si>
  <si>
    <t>梨芭</t>
  </si>
  <si>
    <t>リハ</t>
  </si>
  <si>
    <t>Riha</t>
  </si>
  <si>
    <t>鈴華</t>
  </si>
  <si>
    <t>川上</t>
  </si>
  <si>
    <t>拳斗</t>
  </si>
  <si>
    <t>FUJI</t>
  </si>
  <si>
    <t>匡生</t>
  </si>
  <si>
    <t>高須</t>
  </si>
  <si>
    <t>琳椰</t>
  </si>
  <si>
    <t>タカス</t>
  </si>
  <si>
    <t>リンヤ</t>
  </si>
  <si>
    <t>TAKASU</t>
  </si>
  <si>
    <t>Rinya</t>
  </si>
  <si>
    <t>大吉</t>
  </si>
  <si>
    <t>ダイキチ</t>
  </si>
  <si>
    <t>Daikichi</t>
  </si>
  <si>
    <t>萩原</t>
  </si>
  <si>
    <t>将人</t>
  </si>
  <si>
    <t>ハギワラ</t>
  </si>
  <si>
    <t>HAGIWARA</t>
  </si>
  <si>
    <t>利玖</t>
  </si>
  <si>
    <t>岩田</t>
  </si>
  <si>
    <t>侑大</t>
  </si>
  <si>
    <t>イワタ</t>
  </si>
  <si>
    <t>IWATA</t>
  </si>
  <si>
    <t>奏音</t>
  </si>
  <si>
    <t>カナト</t>
  </si>
  <si>
    <t>Kanato</t>
  </si>
  <si>
    <t>大道</t>
  </si>
  <si>
    <t>龍人</t>
  </si>
  <si>
    <t>オオミチ</t>
  </si>
  <si>
    <t>OOMICHI</t>
  </si>
  <si>
    <t>一朗</t>
  </si>
  <si>
    <t>イチロウ</t>
  </si>
  <si>
    <t>Ichiro</t>
  </si>
  <si>
    <t>龍永</t>
  </si>
  <si>
    <t>リュウエイ</t>
  </si>
  <si>
    <t>Ryuei</t>
  </si>
  <si>
    <t>川端</t>
  </si>
  <si>
    <t>カワバタ</t>
  </si>
  <si>
    <t>KAWABATA</t>
  </si>
  <si>
    <t>ノッパドン</t>
  </si>
  <si>
    <t>Noppadon</t>
  </si>
  <si>
    <t>タナポン</t>
  </si>
  <si>
    <t>Tanapon</t>
  </si>
  <si>
    <t>歩翔</t>
  </si>
  <si>
    <t>アユト</t>
  </si>
  <si>
    <t>Ayuto</t>
  </si>
  <si>
    <t>美優</t>
  </si>
  <si>
    <t>尚美</t>
  </si>
  <si>
    <t>海凪</t>
  </si>
  <si>
    <t>ナギ</t>
  </si>
  <si>
    <t>CHIBA</t>
  </si>
  <si>
    <t>Nagi</t>
  </si>
  <si>
    <t>結那</t>
  </si>
  <si>
    <t>Yuuna</t>
  </si>
  <si>
    <t>西原</t>
  </si>
  <si>
    <t>ニシハラ</t>
  </si>
  <si>
    <t>NISHIHARA</t>
  </si>
  <si>
    <t>真帆</t>
  </si>
  <si>
    <t>マホ</t>
  </si>
  <si>
    <t>KAWAGUCHI</t>
  </si>
  <si>
    <t>Maho</t>
  </si>
  <si>
    <t>穂</t>
  </si>
  <si>
    <t>佐久間</t>
  </si>
  <si>
    <t>サクマ</t>
  </si>
  <si>
    <t>SAKUMA</t>
  </si>
  <si>
    <t>海藤</t>
  </si>
  <si>
    <t>カイトウ</t>
  </si>
  <si>
    <t>KAITO</t>
  </si>
  <si>
    <t>真之介</t>
  </si>
  <si>
    <t>岡崎</t>
  </si>
  <si>
    <t>壮馬</t>
  </si>
  <si>
    <t>オカザキ</t>
  </si>
  <si>
    <t>OKAZAKI</t>
  </si>
  <si>
    <t>舞流</t>
  </si>
  <si>
    <t>マイル</t>
  </si>
  <si>
    <t>Mairu</t>
  </si>
  <si>
    <t>寺越</t>
  </si>
  <si>
    <t>海翔</t>
  </si>
  <si>
    <t>テラコシ</t>
  </si>
  <si>
    <t>TERAKOSHI</t>
  </si>
  <si>
    <t>海成</t>
  </si>
  <si>
    <t>カイセイ</t>
  </si>
  <si>
    <t>Kaisei</t>
  </si>
  <si>
    <t>志鎌</t>
  </si>
  <si>
    <t>弘一</t>
  </si>
  <si>
    <t>シカマ</t>
  </si>
  <si>
    <t>SHIKAMA</t>
  </si>
  <si>
    <t>一瀬</t>
  </si>
  <si>
    <t>来美</t>
  </si>
  <si>
    <t>イチノセ</t>
  </si>
  <si>
    <t>ICHINOSE</t>
  </si>
  <si>
    <t>髙野</t>
  </si>
  <si>
    <t>愛子</t>
  </si>
  <si>
    <t>アイコ</t>
  </si>
  <si>
    <t>Aiko</t>
  </si>
  <si>
    <t>未紗</t>
  </si>
  <si>
    <t>和輝</t>
  </si>
  <si>
    <t>遼成</t>
  </si>
  <si>
    <t>リョウセイ</t>
  </si>
  <si>
    <t>OOTAKE</t>
  </si>
  <si>
    <t>Ryousei</t>
  </si>
  <si>
    <t>SINOHARA</t>
  </si>
  <si>
    <t>天渡</t>
  </si>
  <si>
    <t>タカト</t>
  </si>
  <si>
    <t>Tkato</t>
  </si>
  <si>
    <t>大田</t>
  </si>
  <si>
    <t>小渡</t>
  </si>
  <si>
    <t>コワタリ</t>
  </si>
  <si>
    <t>KOWATARI</t>
  </si>
  <si>
    <t>マリア</t>
  </si>
  <si>
    <t>Maria</t>
  </si>
  <si>
    <t>町田</t>
  </si>
  <si>
    <t>詩音里</t>
  </si>
  <si>
    <t>マチダ</t>
  </si>
  <si>
    <t>MACHIDA</t>
  </si>
  <si>
    <t>彩希</t>
  </si>
  <si>
    <t>小野寺</t>
  </si>
  <si>
    <t>里帆</t>
  </si>
  <si>
    <t>オノデラ</t>
  </si>
  <si>
    <t>リホ</t>
  </si>
  <si>
    <t>ONODERA</t>
  </si>
  <si>
    <t>Riho</t>
  </si>
  <si>
    <t>七聖</t>
  </si>
  <si>
    <t>ナナセイ</t>
  </si>
  <si>
    <t>Nanasei</t>
  </si>
  <si>
    <t>敢希</t>
  </si>
  <si>
    <t>拓優</t>
  </si>
  <si>
    <t>静眞</t>
  </si>
  <si>
    <t>シズマ</t>
  </si>
  <si>
    <t>Shizuma</t>
  </si>
  <si>
    <t>畑</t>
  </si>
  <si>
    <t>直孝</t>
  </si>
  <si>
    <t>ハタ</t>
  </si>
  <si>
    <t>ナオタカ</t>
  </si>
  <si>
    <t>HATA</t>
  </si>
  <si>
    <t>Naotaka</t>
  </si>
  <si>
    <t>龍</t>
  </si>
  <si>
    <t>リュウ</t>
  </si>
  <si>
    <t>Ryuu</t>
  </si>
  <si>
    <t>慧悟</t>
  </si>
  <si>
    <t>正路</t>
  </si>
  <si>
    <t>和也</t>
  </si>
  <si>
    <t>ショウロ</t>
  </si>
  <si>
    <t>カズヤ</t>
  </si>
  <si>
    <t>SHORO</t>
  </si>
  <si>
    <t>Kazuya</t>
  </si>
  <si>
    <t>博将</t>
  </si>
  <si>
    <t>竹之内</t>
  </si>
  <si>
    <t>瑛翔</t>
  </si>
  <si>
    <t>タケノウチ</t>
  </si>
  <si>
    <t>TAKENOUCHI</t>
  </si>
  <si>
    <t>平池</t>
  </si>
  <si>
    <t>修崇</t>
  </si>
  <si>
    <t>ヒライケ</t>
  </si>
  <si>
    <t>ヒサタカ</t>
  </si>
  <si>
    <t>HIRAIKE</t>
  </si>
  <si>
    <t>Hisataka</t>
  </si>
  <si>
    <t>福本</t>
  </si>
  <si>
    <t>茂喜</t>
  </si>
  <si>
    <t>フクモト</t>
  </si>
  <si>
    <t>シゲキ</t>
  </si>
  <si>
    <t>FUKUMOTO</t>
  </si>
  <si>
    <t>Shigeki</t>
  </si>
  <si>
    <t>梅澤</t>
  </si>
  <si>
    <t>勝己</t>
  </si>
  <si>
    <t>カツキ</t>
  </si>
  <si>
    <t>Katsuki</t>
  </si>
  <si>
    <t>和馬</t>
  </si>
  <si>
    <t>垣澤</t>
  </si>
  <si>
    <t>幸太</t>
  </si>
  <si>
    <t>カキザワ</t>
  </si>
  <si>
    <t>KAKIZAWA</t>
  </si>
  <si>
    <t>小泉</t>
  </si>
  <si>
    <t>森太郎</t>
  </si>
  <si>
    <t>コイズミ</t>
  </si>
  <si>
    <t>シンタロウ</t>
  </si>
  <si>
    <t>KOIZUMI</t>
  </si>
  <si>
    <t>Sintaro</t>
  </si>
  <si>
    <t>健矢</t>
  </si>
  <si>
    <t>ケンヤ</t>
  </si>
  <si>
    <t>Kenya</t>
  </si>
  <si>
    <t>楠﨑</t>
  </si>
  <si>
    <t>クスザキ</t>
  </si>
  <si>
    <t>KUSUZAKI</t>
  </si>
  <si>
    <t>恵祐</t>
  </si>
  <si>
    <t>中嶋</t>
  </si>
  <si>
    <t>俊輔</t>
  </si>
  <si>
    <t>南山</t>
  </si>
  <si>
    <t>喬翼</t>
  </si>
  <si>
    <t>ミナミヤマ</t>
  </si>
  <si>
    <t>MINAMIYAMA</t>
  </si>
  <si>
    <t>維人</t>
  </si>
  <si>
    <t>OOHASHI</t>
  </si>
  <si>
    <t>Miduki</t>
  </si>
  <si>
    <t>萌々歌</t>
  </si>
  <si>
    <t>百華</t>
  </si>
  <si>
    <t>知嘉</t>
  </si>
  <si>
    <t>千晴</t>
  </si>
  <si>
    <t>チハル</t>
  </si>
  <si>
    <t>Chiharu</t>
  </si>
  <si>
    <t>三木</t>
  </si>
  <si>
    <t>美乃</t>
  </si>
  <si>
    <t>MIKI</t>
  </si>
  <si>
    <t>Yoshino</t>
  </si>
  <si>
    <t>みなみ</t>
  </si>
  <si>
    <t>雨谷</t>
  </si>
  <si>
    <t>琴花</t>
  </si>
  <si>
    <t>アマヤ</t>
  </si>
  <si>
    <t>コトハ</t>
  </si>
  <si>
    <t>AMAYA</t>
  </si>
  <si>
    <t>Kotoha</t>
  </si>
  <si>
    <t>万尋</t>
  </si>
  <si>
    <t>古内</t>
  </si>
  <si>
    <t>真斗</t>
  </si>
  <si>
    <t>フルウチ</t>
  </si>
  <si>
    <t>FURUUCHI</t>
  </si>
  <si>
    <t>三ヶ嶋</t>
  </si>
  <si>
    <t>ミカシマ</t>
  </si>
  <si>
    <t>MIKASHIMA</t>
  </si>
  <si>
    <t>峻平</t>
  </si>
  <si>
    <t>Syunpei</t>
  </si>
  <si>
    <t>鳥谷部</t>
  </si>
  <si>
    <t>彪翔</t>
  </si>
  <si>
    <t>トリヤベ</t>
  </si>
  <si>
    <t>ヒュウガ</t>
  </si>
  <si>
    <t>TORIYABE</t>
  </si>
  <si>
    <t>Hyuuga</t>
  </si>
  <si>
    <t>山浦</t>
  </si>
  <si>
    <t>宗大</t>
  </si>
  <si>
    <t>ヤマウラ</t>
  </si>
  <si>
    <t>トシヒロ</t>
  </si>
  <si>
    <t>YAMAURA</t>
  </si>
  <si>
    <t>Toshihiro</t>
  </si>
  <si>
    <t>甲賀</t>
  </si>
  <si>
    <t>可成</t>
  </si>
  <si>
    <t>ヨシナリ</t>
  </si>
  <si>
    <t>KOUGA</t>
  </si>
  <si>
    <t>Yoshinari</t>
  </si>
  <si>
    <t>赤星</t>
  </si>
  <si>
    <t>アカボシ</t>
  </si>
  <si>
    <t>AKABOSHI</t>
  </si>
  <si>
    <t>晴弥</t>
  </si>
  <si>
    <t>ハルヤ</t>
  </si>
  <si>
    <t>Haruya</t>
  </si>
  <si>
    <t>八木沼</t>
  </si>
  <si>
    <t>亜音</t>
  </si>
  <si>
    <t>ハチキヌマ</t>
  </si>
  <si>
    <t>アオン</t>
  </si>
  <si>
    <t>HACHIKINUMA</t>
  </si>
  <si>
    <t>Aon</t>
  </si>
  <si>
    <t>細谷</t>
  </si>
  <si>
    <t>颯羅</t>
  </si>
  <si>
    <t>ホソヤ</t>
  </si>
  <si>
    <t>フウラ</t>
  </si>
  <si>
    <t>HOSOYA</t>
  </si>
  <si>
    <t>Fuura</t>
  </si>
  <si>
    <t>ハルマサ</t>
  </si>
  <si>
    <t>Harumasa</t>
  </si>
  <si>
    <t>夢典</t>
  </si>
  <si>
    <t>凱斗</t>
  </si>
  <si>
    <t>真好</t>
  </si>
  <si>
    <t>マコノ</t>
  </si>
  <si>
    <t>Makono</t>
  </si>
  <si>
    <t>悠耶</t>
  </si>
  <si>
    <t>ティハンミンモウ</t>
  </si>
  <si>
    <t>悟</t>
  </si>
  <si>
    <t>ティハンミンモン</t>
  </si>
  <si>
    <t>サトル</t>
  </si>
  <si>
    <t>THI HAN MYINT MAW</t>
  </si>
  <si>
    <t>Satoru</t>
  </si>
  <si>
    <t>桐木</t>
  </si>
  <si>
    <t>七星</t>
  </si>
  <si>
    <t>キリキ</t>
  </si>
  <si>
    <t>ナナセ</t>
  </si>
  <si>
    <t>KIRIKI</t>
  </si>
  <si>
    <t>Nanase</t>
  </si>
  <si>
    <t>西脇</t>
  </si>
  <si>
    <t>ニシワキ</t>
  </si>
  <si>
    <t>NISHIWAKI</t>
  </si>
  <si>
    <t>芹那</t>
  </si>
  <si>
    <t>セリナ</t>
  </si>
  <si>
    <t>Serina</t>
  </si>
  <si>
    <t>犬飼</t>
  </si>
  <si>
    <t>陽光</t>
  </si>
  <si>
    <t>イヌカイ</t>
  </si>
  <si>
    <t>ヤヒロ</t>
  </si>
  <si>
    <t>INUKAI</t>
  </si>
  <si>
    <t>Yahiro</t>
  </si>
  <si>
    <t>柚木</t>
  </si>
  <si>
    <t>翔英</t>
  </si>
  <si>
    <t>ユノキ</t>
  </si>
  <si>
    <t>YUNOKI</t>
  </si>
  <si>
    <t>菅谷</t>
  </si>
  <si>
    <t>スガヤ</t>
  </si>
  <si>
    <t>SUGAYA</t>
  </si>
  <si>
    <t>眞田</t>
  </si>
  <si>
    <t>サナダ</t>
  </si>
  <si>
    <t>SANADA</t>
  </si>
  <si>
    <t>伊原</t>
  </si>
  <si>
    <t>黎</t>
  </si>
  <si>
    <t>イハラ</t>
  </si>
  <si>
    <t>IHARA</t>
  </si>
  <si>
    <t>北島</t>
  </si>
  <si>
    <t>卓弥</t>
  </si>
  <si>
    <t>キタジマ</t>
  </si>
  <si>
    <t>KITAJIMA</t>
  </si>
  <si>
    <t>TANIGUCHI</t>
  </si>
  <si>
    <t>鳴海</t>
  </si>
  <si>
    <t>龍哉</t>
  </si>
  <si>
    <t>NARUMI</t>
  </si>
  <si>
    <t>仁平</t>
  </si>
  <si>
    <t>ニヘイ</t>
  </si>
  <si>
    <t>NIHEI</t>
  </si>
  <si>
    <t>流星</t>
  </si>
  <si>
    <t>聖紀</t>
  </si>
  <si>
    <t>敬晟</t>
  </si>
  <si>
    <t>ケイセイ</t>
  </si>
  <si>
    <t>Keisei</t>
  </si>
  <si>
    <t>楓介</t>
  </si>
  <si>
    <t>フウスケ</t>
  </si>
  <si>
    <t>Fusuke</t>
  </si>
  <si>
    <t>村井</t>
  </si>
  <si>
    <t>涼晟</t>
  </si>
  <si>
    <t>ムライ</t>
  </si>
  <si>
    <t>MURAI</t>
  </si>
  <si>
    <t>Ryosei</t>
  </si>
  <si>
    <t>歩夢</t>
  </si>
  <si>
    <t>カクタ</t>
  </si>
  <si>
    <t>KAKUTA</t>
  </si>
  <si>
    <t>髙山</t>
  </si>
  <si>
    <t>孝恒</t>
  </si>
  <si>
    <t>タカヒサ</t>
  </si>
  <si>
    <t>Takahisa</t>
  </si>
  <si>
    <t>竜雅</t>
  </si>
  <si>
    <t>Ryoga</t>
  </si>
  <si>
    <t>優人</t>
  </si>
  <si>
    <t>里穂</t>
  </si>
  <si>
    <t>舘山</t>
  </si>
  <si>
    <t>栞奈</t>
  </si>
  <si>
    <t>タテヤマ</t>
  </si>
  <si>
    <t>TATEYAMA</t>
  </si>
  <si>
    <t>萌ノ遥</t>
  </si>
  <si>
    <t>KIKUTI</t>
  </si>
  <si>
    <t>美季</t>
  </si>
  <si>
    <t>末廣</t>
  </si>
  <si>
    <t>玲奈</t>
  </si>
  <si>
    <t>スエヒロ</t>
  </si>
  <si>
    <t>レナ</t>
  </si>
  <si>
    <t>SUEHIRO</t>
  </si>
  <si>
    <t>Rena</t>
  </si>
  <si>
    <t>髙荷</t>
  </si>
  <si>
    <t>梓綺</t>
  </si>
  <si>
    <t>タカニ</t>
  </si>
  <si>
    <t>アズキ</t>
  </si>
  <si>
    <t>TAKANI</t>
  </si>
  <si>
    <t>Azuki</t>
  </si>
  <si>
    <t>湊谷</t>
  </si>
  <si>
    <t>由良</t>
  </si>
  <si>
    <t>ミナトヤ</t>
  </si>
  <si>
    <t>MINATOYA</t>
  </si>
  <si>
    <t>柚葉</t>
  </si>
  <si>
    <t>ユズハ</t>
  </si>
  <si>
    <t>Yuzuha</t>
  </si>
  <si>
    <t>下原</t>
  </si>
  <si>
    <t>渚</t>
  </si>
  <si>
    <t>シモハラ</t>
  </si>
  <si>
    <t>ナギサ</t>
  </si>
  <si>
    <t>SHIMOHARA</t>
  </si>
  <si>
    <t>Nagisa</t>
  </si>
  <si>
    <t>舞華</t>
  </si>
  <si>
    <t>マイカ</t>
  </si>
  <si>
    <t>Maika</t>
  </si>
  <si>
    <t>上総</t>
  </si>
  <si>
    <t>池森</t>
  </si>
  <si>
    <t>正志</t>
  </si>
  <si>
    <t>イケモリ</t>
  </si>
  <si>
    <t>IKEMORI</t>
  </si>
  <si>
    <t>荻野</t>
  </si>
  <si>
    <t>竣</t>
  </si>
  <si>
    <t>オギノ</t>
  </si>
  <si>
    <t>OGINO</t>
  </si>
  <si>
    <t>遼也</t>
  </si>
  <si>
    <t>Ryoya</t>
  </si>
  <si>
    <t>茂原</t>
  </si>
  <si>
    <t>令太</t>
  </si>
  <si>
    <t>シゲハラ</t>
  </si>
  <si>
    <t>レイタ</t>
  </si>
  <si>
    <t>SIGEHRA</t>
  </si>
  <si>
    <t>Reita</t>
  </si>
  <si>
    <t>羽鳥</t>
  </si>
  <si>
    <t>広航</t>
  </si>
  <si>
    <t>ハトリ</t>
  </si>
  <si>
    <t>ヒロカズ</t>
  </si>
  <si>
    <t>HATORI</t>
  </si>
  <si>
    <t>Hirokazu</t>
  </si>
  <si>
    <t>南</t>
  </si>
  <si>
    <t>尚整</t>
  </si>
  <si>
    <t>ナオマサ</t>
  </si>
  <si>
    <t>MINAMI</t>
  </si>
  <si>
    <t>Naomasa</t>
  </si>
  <si>
    <t>Souichirou</t>
  </si>
  <si>
    <t>Ryouta</t>
  </si>
  <si>
    <t>千展</t>
  </si>
  <si>
    <t>和宏</t>
  </si>
  <si>
    <t>カズヒロ</t>
  </si>
  <si>
    <t>Kazuhiro</t>
  </si>
  <si>
    <t>川村</t>
  </si>
  <si>
    <t>禮以</t>
  </si>
  <si>
    <t>カワムラ</t>
  </si>
  <si>
    <t>KAWAMURA</t>
  </si>
  <si>
    <t>友紀</t>
  </si>
  <si>
    <t>鮑</t>
  </si>
  <si>
    <t>柏非</t>
  </si>
  <si>
    <t>ホウ</t>
  </si>
  <si>
    <t>ハクヒ</t>
  </si>
  <si>
    <t>HOU</t>
  </si>
  <si>
    <t>Hakuhi</t>
  </si>
  <si>
    <t>柏凡</t>
  </si>
  <si>
    <t>ハクボン</t>
  </si>
  <si>
    <t>Hakubon</t>
  </si>
  <si>
    <t>亮哉</t>
  </si>
  <si>
    <t>浅倉</t>
  </si>
  <si>
    <t>一史</t>
  </si>
  <si>
    <t>アサクラ</t>
  </si>
  <si>
    <t>カズシ</t>
  </si>
  <si>
    <t>ASAKURA</t>
  </si>
  <si>
    <t>Kazushi</t>
  </si>
  <si>
    <t>文緒</t>
  </si>
  <si>
    <t>フミオ</t>
  </si>
  <si>
    <t>Fumio</t>
  </si>
  <si>
    <t>阪野</t>
  </si>
  <si>
    <t>恵梨香</t>
  </si>
  <si>
    <t>バンノ</t>
  </si>
  <si>
    <t>BANNO</t>
  </si>
  <si>
    <t>鞍﨑</t>
  </si>
  <si>
    <t>クラサキ</t>
  </si>
  <si>
    <t>KURASAKI</t>
  </si>
  <si>
    <t>真奈</t>
  </si>
  <si>
    <t>マナ</t>
  </si>
  <si>
    <t>Mana</t>
  </si>
  <si>
    <t>野上</t>
  </si>
  <si>
    <t>ノガミ</t>
  </si>
  <si>
    <t>NOGAMI</t>
  </si>
  <si>
    <t>七風</t>
  </si>
  <si>
    <t>ナナカ</t>
  </si>
  <si>
    <t>Nanaka</t>
  </si>
  <si>
    <t>OUTAKE</t>
  </si>
  <si>
    <t>ISII</t>
  </si>
  <si>
    <t>川本</t>
  </si>
  <si>
    <t>カワモト</t>
  </si>
  <si>
    <t>KAWAMOTO</t>
  </si>
  <si>
    <t>幸文</t>
  </si>
  <si>
    <t>ユキナリ</t>
  </si>
  <si>
    <t>Yukinari</t>
  </si>
  <si>
    <t>牛間木</t>
  </si>
  <si>
    <t>総人</t>
  </si>
  <si>
    <t>ウシマギ</t>
  </si>
  <si>
    <t>フサト</t>
  </si>
  <si>
    <t>USHIMAGI</t>
  </si>
  <si>
    <t>Fusato</t>
  </si>
  <si>
    <t>大井</t>
  </si>
  <si>
    <t>オオイ</t>
  </si>
  <si>
    <t>OUI</t>
  </si>
  <si>
    <t>Kouhei</t>
  </si>
  <si>
    <t>尚也</t>
  </si>
  <si>
    <t>士郎</t>
  </si>
  <si>
    <t>シロウ</t>
  </si>
  <si>
    <t>Shiro</t>
  </si>
  <si>
    <t>寺西</t>
  </si>
  <si>
    <t>勇樹</t>
  </si>
  <si>
    <t>テラニシ</t>
  </si>
  <si>
    <t>TERANISHI</t>
  </si>
  <si>
    <t>莉緒</t>
  </si>
  <si>
    <t>余村</t>
  </si>
  <si>
    <t>友秋</t>
  </si>
  <si>
    <t>ヨムラ</t>
  </si>
  <si>
    <t>YOMURA</t>
  </si>
  <si>
    <t>藤野</t>
  </si>
  <si>
    <t>フジノ</t>
  </si>
  <si>
    <t>FUJINO</t>
  </si>
  <si>
    <t>古居</t>
  </si>
  <si>
    <t>純大</t>
  </si>
  <si>
    <t>コイ</t>
  </si>
  <si>
    <t>ジュンタ</t>
  </si>
  <si>
    <t>KOI</t>
  </si>
  <si>
    <t>Junta</t>
  </si>
  <si>
    <t>拓巳</t>
  </si>
  <si>
    <t>伯</t>
  </si>
  <si>
    <t>ハク</t>
  </si>
  <si>
    <t>Haku</t>
  </si>
  <si>
    <t>郁己</t>
  </si>
  <si>
    <t>イクミ</t>
  </si>
  <si>
    <t>Ikumi</t>
  </si>
  <si>
    <t>篤哉</t>
  </si>
  <si>
    <t>巧</t>
  </si>
  <si>
    <t>尾﨑</t>
  </si>
  <si>
    <t>保慶</t>
  </si>
  <si>
    <t>オザキ</t>
  </si>
  <si>
    <t>ヤスノリ</t>
  </si>
  <si>
    <t>OZAKI</t>
  </si>
  <si>
    <t>Yasunori</t>
  </si>
  <si>
    <t>晴音</t>
  </si>
  <si>
    <t>大暉</t>
  </si>
  <si>
    <t>八田</t>
  </si>
  <si>
    <t>航汰</t>
  </si>
  <si>
    <t>ハッタ</t>
  </si>
  <si>
    <t>HATTA</t>
  </si>
  <si>
    <t>浩林</t>
  </si>
  <si>
    <t>YAMAGUTI</t>
  </si>
  <si>
    <t>丈斗</t>
  </si>
  <si>
    <t>枝吉</t>
  </si>
  <si>
    <t>エダヨシ</t>
  </si>
  <si>
    <t>EDAYOSHI</t>
  </si>
  <si>
    <t>清春</t>
  </si>
  <si>
    <t>トヨタ</t>
  </si>
  <si>
    <t>キヨハル</t>
  </si>
  <si>
    <t>TOYOTA</t>
  </si>
  <si>
    <t>Kiyoharu</t>
  </si>
  <si>
    <t>涼葉</t>
  </si>
  <si>
    <t>スズハ</t>
  </si>
  <si>
    <t>Suzuha</t>
  </si>
  <si>
    <t>伊万里</t>
  </si>
  <si>
    <t>イマリ</t>
  </si>
  <si>
    <t>Imari</t>
  </si>
  <si>
    <t>杏花</t>
  </si>
  <si>
    <t>杉本</t>
  </si>
  <si>
    <t>スギモト</t>
  </si>
  <si>
    <t>SUGIMOTO</t>
  </si>
  <si>
    <t>梨央</t>
  </si>
  <si>
    <t>福島</t>
  </si>
  <si>
    <t>波奈</t>
  </si>
  <si>
    <t>戸上</t>
  </si>
  <si>
    <t>真歩</t>
  </si>
  <si>
    <t>トガミ</t>
  </si>
  <si>
    <t>TOGAMI</t>
  </si>
  <si>
    <t>城ケ崎</t>
  </si>
  <si>
    <t>あずき</t>
  </si>
  <si>
    <t>ジョウガサキ</t>
  </si>
  <si>
    <t>JYOGASAKI</t>
  </si>
  <si>
    <t>米倉</t>
  </si>
  <si>
    <t>心音</t>
  </si>
  <si>
    <t>ヨネクラ</t>
  </si>
  <si>
    <t>ココネ</t>
  </si>
  <si>
    <t>YONEKURA</t>
  </si>
  <si>
    <t>Kokone</t>
  </si>
  <si>
    <t>優麻</t>
  </si>
  <si>
    <t>優恵菜</t>
  </si>
  <si>
    <t>ユリナ</t>
  </si>
  <si>
    <t>Yurina</t>
  </si>
  <si>
    <t>阪間</t>
  </si>
  <si>
    <t>陽和子</t>
  </si>
  <si>
    <t>サカマ</t>
  </si>
  <si>
    <t>SAKAMA</t>
  </si>
  <si>
    <t>雄雅</t>
  </si>
  <si>
    <t>雄飛</t>
  </si>
  <si>
    <t>ユウヒ</t>
  </si>
  <si>
    <t>Yuhi</t>
  </si>
  <si>
    <t>ISHI</t>
  </si>
  <si>
    <t>弥斗</t>
  </si>
  <si>
    <t>雅大</t>
  </si>
  <si>
    <t>佑貴</t>
  </si>
  <si>
    <t>冨澤</t>
  </si>
  <si>
    <t>宙</t>
  </si>
  <si>
    <t>トミサワ</t>
  </si>
  <si>
    <t>TOMISAWA</t>
  </si>
  <si>
    <t>泰斗</t>
  </si>
  <si>
    <t>タイト</t>
  </si>
  <si>
    <t>Taito</t>
  </si>
  <si>
    <t>蒼宙</t>
  </si>
  <si>
    <t>ドバシ</t>
  </si>
  <si>
    <t>DOBASHI</t>
  </si>
  <si>
    <t>大圖</t>
  </si>
  <si>
    <t>航生</t>
  </si>
  <si>
    <t>オオズ</t>
  </si>
  <si>
    <t>OZU</t>
  </si>
  <si>
    <t>野見山</t>
  </si>
  <si>
    <t>龍義</t>
  </si>
  <si>
    <t>ノミヤマ</t>
  </si>
  <si>
    <t>タツヨシ</t>
  </si>
  <si>
    <t>NOMIYAMA</t>
  </si>
  <si>
    <t>Tatsuyoshi</t>
  </si>
  <si>
    <t>小曽戸</t>
  </si>
  <si>
    <t>勇成</t>
  </si>
  <si>
    <t>オソド</t>
  </si>
  <si>
    <t>ユウセイ</t>
  </si>
  <si>
    <t>OSODO</t>
  </si>
  <si>
    <t>Yusei</t>
  </si>
  <si>
    <t>照真</t>
  </si>
  <si>
    <t>秀和</t>
  </si>
  <si>
    <t>ヨシカズ</t>
  </si>
  <si>
    <t>Yoshikazu</t>
  </si>
  <si>
    <t>蓑輪</t>
  </si>
  <si>
    <t>幸成</t>
  </si>
  <si>
    <t>公志朗</t>
  </si>
  <si>
    <t>コウシロウ</t>
  </si>
  <si>
    <t>Koshiro</t>
  </si>
  <si>
    <t>牛田</t>
  </si>
  <si>
    <t>尚樹</t>
  </si>
  <si>
    <t>ウシダ</t>
  </si>
  <si>
    <t>USIDA</t>
  </si>
  <si>
    <t>安本</t>
  </si>
  <si>
    <t>ヤスモト</t>
  </si>
  <si>
    <t>YASUMOTO</t>
  </si>
  <si>
    <t>圭吾</t>
  </si>
  <si>
    <t>智徳</t>
  </si>
  <si>
    <t>トモノリ</t>
  </si>
  <si>
    <t>Tomonori</t>
  </si>
  <si>
    <t>琢磨</t>
  </si>
  <si>
    <t>濱岡</t>
  </si>
  <si>
    <t>楓芽</t>
  </si>
  <si>
    <t>ハマオカ</t>
  </si>
  <si>
    <t>HAMAOKA</t>
  </si>
  <si>
    <t>Huga</t>
  </si>
  <si>
    <t>二本栁</t>
  </si>
  <si>
    <t>媛佳</t>
  </si>
  <si>
    <t>ニホンヤナギ</t>
  </si>
  <si>
    <t>ヒメカ</t>
  </si>
  <si>
    <t>NIHONYANAGI</t>
  </si>
  <si>
    <t>Himeka</t>
  </si>
  <si>
    <t>金沢</t>
  </si>
  <si>
    <t>里奈</t>
  </si>
  <si>
    <t>駿喜</t>
  </si>
  <si>
    <t>星</t>
  </si>
  <si>
    <t>幹太</t>
  </si>
  <si>
    <t>ホシ</t>
  </si>
  <si>
    <t>HOSHI</t>
  </si>
  <si>
    <t>Shouta</t>
  </si>
  <si>
    <t>矢城</t>
  </si>
  <si>
    <t>翔也</t>
  </si>
  <si>
    <t>ヤシロ</t>
  </si>
  <si>
    <t>ショウヤ</t>
  </si>
  <si>
    <t>YASHIRO</t>
  </si>
  <si>
    <t>Shouya</t>
  </si>
  <si>
    <t>今川</t>
  </si>
  <si>
    <t>守之</t>
  </si>
  <si>
    <t>イマガワ</t>
  </si>
  <si>
    <t>モリユキ</t>
  </si>
  <si>
    <t>IMAGAWA</t>
  </si>
  <si>
    <t>Moriyuki</t>
  </si>
  <si>
    <t>乙川</t>
  </si>
  <si>
    <t>和希</t>
  </si>
  <si>
    <t>オトカワ</t>
  </si>
  <si>
    <t>OTOKAWA</t>
  </si>
  <si>
    <t>怜士</t>
  </si>
  <si>
    <t>クマガエ</t>
  </si>
  <si>
    <t>レイジ</t>
  </si>
  <si>
    <t>KUMAGAE</t>
  </si>
  <si>
    <t>Reiji</t>
  </si>
  <si>
    <t>松村</t>
  </si>
  <si>
    <t>文男</t>
  </si>
  <si>
    <t>マツムラ</t>
  </si>
  <si>
    <t>MATSUMURA</t>
  </si>
  <si>
    <t>大山</t>
  </si>
  <si>
    <t>卓也</t>
  </si>
  <si>
    <t>オオヤマ</t>
  </si>
  <si>
    <t>OYAMA</t>
  </si>
  <si>
    <t>サナ</t>
  </si>
  <si>
    <t>Sana</t>
  </si>
  <si>
    <t>曽我部</t>
  </si>
  <si>
    <t>ソガベ</t>
  </si>
  <si>
    <t>SOGABE</t>
  </si>
  <si>
    <t>佳海</t>
  </si>
  <si>
    <t>ケイミ</t>
  </si>
  <si>
    <t>Keimi</t>
  </si>
  <si>
    <t>柏﨑</t>
  </si>
  <si>
    <t>唯</t>
  </si>
  <si>
    <t>カシワザキ</t>
  </si>
  <si>
    <t>KASHIWAZAKI</t>
  </si>
  <si>
    <t>井谷</t>
  </si>
  <si>
    <t>壮太</t>
  </si>
  <si>
    <t>イタニ</t>
  </si>
  <si>
    <t>ITANI</t>
  </si>
  <si>
    <t>大澤</t>
  </si>
  <si>
    <t>尋斗</t>
  </si>
  <si>
    <t>オオサワ</t>
  </si>
  <si>
    <t>OSAWA</t>
  </si>
  <si>
    <t>滉太</t>
  </si>
  <si>
    <t>海潤</t>
  </si>
  <si>
    <t>緒方</t>
  </si>
  <si>
    <t>浩紀</t>
  </si>
  <si>
    <t>オガタ</t>
  </si>
  <si>
    <t>OGATA</t>
  </si>
  <si>
    <t>別府</t>
  </si>
  <si>
    <t>来夏</t>
  </si>
  <si>
    <t>ベップ</t>
  </si>
  <si>
    <t>BEPPU</t>
  </si>
  <si>
    <t>内野</t>
  </si>
  <si>
    <t>矢萩</t>
  </si>
  <si>
    <t>ウチノ</t>
  </si>
  <si>
    <t>UCHINO</t>
  </si>
  <si>
    <t>Yahagi</t>
  </si>
  <si>
    <t>菜央</t>
  </si>
  <si>
    <t>佳納</t>
  </si>
  <si>
    <t>百田</t>
  </si>
  <si>
    <t>裕貴</t>
  </si>
  <si>
    <t>ヒャクタ</t>
  </si>
  <si>
    <t>HYAKUTA</t>
  </si>
  <si>
    <t>磯﨑</t>
  </si>
  <si>
    <t>響介</t>
  </si>
  <si>
    <t>イソザキ</t>
  </si>
  <si>
    <t>ISOZAKI</t>
  </si>
  <si>
    <t>岡﨑</t>
  </si>
  <si>
    <t>サイカ</t>
  </si>
  <si>
    <t>Saika</t>
  </si>
  <si>
    <t>藤倉</t>
  </si>
  <si>
    <t>義稀</t>
  </si>
  <si>
    <t>フジクラ</t>
  </si>
  <si>
    <t>ヨシキ</t>
  </si>
  <si>
    <t>FUJIKURA</t>
  </si>
  <si>
    <t>Yoshiki</t>
  </si>
  <si>
    <t>田麦</t>
  </si>
  <si>
    <t>多翼</t>
  </si>
  <si>
    <t>タムギ</t>
  </si>
  <si>
    <t>タバサ</t>
  </si>
  <si>
    <t>TAMUGI</t>
  </si>
  <si>
    <t>Tabasa</t>
  </si>
  <si>
    <t>湯田</t>
  </si>
  <si>
    <t>奈乃香</t>
  </si>
  <si>
    <t>ユダ</t>
  </si>
  <si>
    <t>ナノカ</t>
  </si>
  <si>
    <t>YUDA</t>
  </si>
  <si>
    <t>Nanoka</t>
  </si>
  <si>
    <t>アマネ</t>
  </si>
  <si>
    <t>Amane</t>
  </si>
  <si>
    <t>優彩</t>
  </si>
  <si>
    <t>ユウサ</t>
  </si>
  <si>
    <t>Yusa</t>
  </si>
  <si>
    <t>久流弥</t>
  </si>
  <si>
    <t>相川</t>
  </si>
  <si>
    <t>アイカワ</t>
  </si>
  <si>
    <t>AIKAWA</t>
  </si>
  <si>
    <t>杏茲</t>
  </si>
  <si>
    <t>アンジ</t>
  </si>
  <si>
    <t>Anji</t>
  </si>
  <si>
    <t>宏太</t>
  </si>
  <si>
    <t>蒼平</t>
  </si>
  <si>
    <t>ソウヘイ</t>
  </si>
  <si>
    <t>Sohei</t>
  </si>
  <si>
    <t>嶋谷</t>
  </si>
  <si>
    <t>シマヤ</t>
  </si>
  <si>
    <t>SHIMAYA</t>
  </si>
  <si>
    <t>安田</t>
  </si>
  <si>
    <t>潮</t>
  </si>
  <si>
    <t>ウシオ</t>
  </si>
  <si>
    <t>Ushio</t>
  </si>
  <si>
    <t>耀司</t>
  </si>
  <si>
    <t>ヨウジ</t>
  </si>
  <si>
    <t>Youji</t>
  </si>
  <si>
    <t>渉</t>
  </si>
  <si>
    <t>阿瀬</t>
  </si>
  <si>
    <t>アセ</t>
  </si>
  <si>
    <t>ASE</t>
  </si>
  <si>
    <t>七海</t>
  </si>
  <si>
    <t>心葉</t>
  </si>
  <si>
    <t>ココハ</t>
  </si>
  <si>
    <t>Kokoha</t>
  </si>
  <si>
    <t>寺内</t>
  </si>
  <si>
    <t>麻衣</t>
  </si>
  <si>
    <t>テラウチ</t>
  </si>
  <si>
    <t>TERAUCHI</t>
  </si>
  <si>
    <t>武井</t>
  </si>
  <si>
    <t>輪</t>
  </si>
  <si>
    <t>タケイ</t>
  </si>
  <si>
    <t>TAKEI</t>
  </si>
  <si>
    <t>崚生</t>
  </si>
  <si>
    <t>更</t>
  </si>
  <si>
    <t>若松</t>
  </si>
  <si>
    <t>凌汰</t>
  </si>
  <si>
    <t>ワカマツ</t>
  </si>
  <si>
    <t>WAKAMATSU</t>
  </si>
  <si>
    <t>主税</t>
  </si>
  <si>
    <t>チカラ</t>
  </si>
  <si>
    <t>Chikara</t>
  </si>
  <si>
    <t>唯月</t>
  </si>
  <si>
    <t>裕晟</t>
  </si>
  <si>
    <t>赤池</t>
  </si>
  <si>
    <t>桜輔</t>
  </si>
  <si>
    <t>アカイケ</t>
  </si>
  <si>
    <t>AKAIKE</t>
  </si>
  <si>
    <t>洸希</t>
  </si>
  <si>
    <t>番場</t>
  </si>
  <si>
    <t>壬咲</t>
  </si>
  <si>
    <t>バンバ</t>
  </si>
  <si>
    <t>BANBA</t>
  </si>
  <si>
    <t>優世</t>
  </si>
  <si>
    <t>MATUSIMA</t>
  </si>
  <si>
    <t>佑太郎</t>
  </si>
  <si>
    <t>出雲</t>
  </si>
  <si>
    <t>イズモ</t>
  </si>
  <si>
    <t>IZUMO</t>
  </si>
  <si>
    <t>芦田</t>
  </si>
  <si>
    <t>虎太郎</t>
  </si>
  <si>
    <t>アシダ</t>
  </si>
  <si>
    <t>ASHIDA</t>
  </si>
  <si>
    <t>山梨</t>
  </si>
  <si>
    <t>亜嵐</t>
  </si>
  <si>
    <t>ヤマナシ</t>
  </si>
  <si>
    <t>アラン</t>
  </si>
  <si>
    <t>YAMANASHI</t>
  </si>
  <si>
    <t>Aran</t>
  </si>
  <si>
    <t>園田</t>
  </si>
  <si>
    <t>涼真</t>
  </si>
  <si>
    <t>ソノダ</t>
  </si>
  <si>
    <t>SONODA</t>
  </si>
  <si>
    <t>Ryouma</t>
  </si>
  <si>
    <t>野原</t>
  </si>
  <si>
    <t>悠登</t>
  </si>
  <si>
    <t>ノハラ</t>
  </si>
  <si>
    <t>NOHARA</t>
  </si>
  <si>
    <t>西口</t>
  </si>
  <si>
    <t>ニシグチ</t>
  </si>
  <si>
    <t>NISHIGUCHI</t>
  </si>
  <si>
    <t>駿斗</t>
  </si>
  <si>
    <t>塚越</t>
  </si>
  <si>
    <t>悠太郎</t>
  </si>
  <si>
    <t>ツカコシ</t>
  </si>
  <si>
    <t>TSUKAKOSHI</t>
  </si>
  <si>
    <t>啓晶</t>
  </si>
  <si>
    <t>ヨシアキ</t>
  </si>
  <si>
    <t>KUDOU</t>
  </si>
  <si>
    <t>Yoshiaki</t>
  </si>
  <si>
    <t>柊真</t>
  </si>
  <si>
    <t>裕生</t>
  </si>
  <si>
    <t>土肥</t>
  </si>
  <si>
    <t>晃太朗</t>
  </si>
  <si>
    <t>ドイ</t>
  </si>
  <si>
    <t>DOI</t>
  </si>
  <si>
    <t>真成澄</t>
  </si>
  <si>
    <t>發知</t>
  </si>
  <si>
    <t>春杜</t>
  </si>
  <si>
    <t>ホッチ</t>
  </si>
  <si>
    <t>HOTCHI</t>
  </si>
  <si>
    <t>祐太</t>
  </si>
  <si>
    <t>熊川</t>
  </si>
  <si>
    <t>耕平</t>
  </si>
  <si>
    <t>クマカワ</t>
  </si>
  <si>
    <t>KUMAKAWA</t>
  </si>
  <si>
    <t>慎翔</t>
  </si>
  <si>
    <t>柴崎</t>
  </si>
  <si>
    <t>シバサキ</t>
  </si>
  <si>
    <t>チナツ</t>
  </si>
  <si>
    <t>SHIBASAKI</t>
  </si>
  <si>
    <t>Chinatsu</t>
  </si>
  <si>
    <t>嶋津</t>
  </si>
  <si>
    <t>美玖</t>
  </si>
  <si>
    <t>シマズ</t>
  </si>
  <si>
    <t>SHIMAZU</t>
  </si>
  <si>
    <t>理緒</t>
  </si>
  <si>
    <t>乃々佳</t>
  </si>
  <si>
    <t>YAMATO</t>
  </si>
  <si>
    <t>芹奈</t>
  </si>
  <si>
    <t>岩楯</t>
  </si>
  <si>
    <t>小雪</t>
  </si>
  <si>
    <t>イワダテ</t>
  </si>
  <si>
    <t>コユキ</t>
  </si>
  <si>
    <t>IWADATE</t>
  </si>
  <si>
    <t>Koyuki</t>
  </si>
  <si>
    <t>宮地</t>
  </si>
  <si>
    <t>ミヤジ</t>
  </si>
  <si>
    <t>MIYAJI</t>
  </si>
  <si>
    <t>中垣</t>
  </si>
  <si>
    <t>笑</t>
  </si>
  <si>
    <t>ナカガキ</t>
  </si>
  <si>
    <t>NAKAGAKI</t>
  </si>
  <si>
    <t>勘助</t>
  </si>
  <si>
    <t>カンスケ</t>
  </si>
  <si>
    <t>Kansuke</t>
  </si>
  <si>
    <t>アニス</t>
  </si>
  <si>
    <t>アディカリ</t>
  </si>
  <si>
    <t>ANISH</t>
  </si>
  <si>
    <t>Adhikari</t>
  </si>
  <si>
    <t>岡安</t>
  </si>
  <si>
    <t>真吾</t>
  </si>
  <si>
    <t>オカヤス</t>
  </si>
  <si>
    <t>シンゴ</t>
  </si>
  <si>
    <t>OKAYASU</t>
  </si>
  <si>
    <t>Shingo</t>
  </si>
  <si>
    <t>宮下</t>
  </si>
  <si>
    <t>ミヤシタ</t>
  </si>
  <si>
    <t>MIYASHITA</t>
  </si>
  <si>
    <t>利都</t>
  </si>
  <si>
    <t>リト</t>
  </si>
  <si>
    <t>Rito</t>
  </si>
  <si>
    <t>髙倉</t>
  </si>
  <si>
    <t>誠也</t>
  </si>
  <si>
    <t>タカクラ</t>
  </si>
  <si>
    <t>TAKAKURA</t>
  </si>
  <si>
    <t>髙阿田</t>
  </si>
  <si>
    <t>諒太</t>
  </si>
  <si>
    <t>タカアタ</t>
  </si>
  <si>
    <t>TAKAATA</t>
  </si>
  <si>
    <t>真東</t>
  </si>
  <si>
    <t>裕也</t>
  </si>
  <si>
    <t>前屋敷</t>
  </si>
  <si>
    <t>航太</t>
  </si>
  <si>
    <t>マエヤシキ</t>
  </si>
  <si>
    <t>MAEYASHIKI</t>
  </si>
  <si>
    <t>水島</t>
  </si>
  <si>
    <t>惇統</t>
  </si>
  <si>
    <t>怜大</t>
  </si>
  <si>
    <t>リョウト</t>
  </si>
  <si>
    <t>Ryoto</t>
  </si>
  <si>
    <t>国枝</t>
  </si>
  <si>
    <t>祐丞</t>
  </si>
  <si>
    <t>クニエダ</t>
  </si>
  <si>
    <t>KUNIEDA</t>
  </si>
  <si>
    <t>侑士</t>
  </si>
  <si>
    <t>弥太郎</t>
  </si>
  <si>
    <t>ヤタロウ</t>
  </si>
  <si>
    <t>Yataro</t>
  </si>
  <si>
    <t>夕弥</t>
  </si>
  <si>
    <t>IGARASHI</t>
  </si>
  <si>
    <t>笹川</t>
  </si>
  <si>
    <t>稜央</t>
  </si>
  <si>
    <t>ササガワ</t>
  </si>
  <si>
    <t>SASAGAWA</t>
  </si>
  <si>
    <t>誠太郎</t>
  </si>
  <si>
    <t>セイタロウ</t>
  </si>
  <si>
    <t>Seitarou</t>
  </si>
  <si>
    <t>シュレスタ</t>
  </si>
  <si>
    <t>香織ディヨ</t>
  </si>
  <si>
    <t>カオリディヨ</t>
  </si>
  <si>
    <t>SHRESTHA</t>
  </si>
  <si>
    <t>安村</t>
  </si>
  <si>
    <t>美聖</t>
  </si>
  <si>
    <t>ヤスムラ</t>
  </si>
  <si>
    <t>YASUMURA</t>
  </si>
  <si>
    <t>大塚</t>
  </si>
  <si>
    <t>心琴</t>
  </si>
  <si>
    <t>オオツカ</t>
  </si>
  <si>
    <t>OTSUKA</t>
  </si>
  <si>
    <t>七輝</t>
  </si>
  <si>
    <t>敦翔</t>
  </si>
  <si>
    <t>堀米</t>
  </si>
  <si>
    <t>淳也</t>
  </si>
  <si>
    <t>ホリマイ</t>
  </si>
  <si>
    <t>HORIMAI</t>
  </si>
  <si>
    <t>晃也</t>
  </si>
  <si>
    <t>コウヤ</t>
  </si>
  <si>
    <t>Koya</t>
  </si>
  <si>
    <t>須藤</t>
  </si>
  <si>
    <t>翔渉</t>
  </si>
  <si>
    <t>スドウ</t>
  </si>
  <si>
    <t>トワ</t>
  </si>
  <si>
    <t>SUDOU</t>
  </si>
  <si>
    <t>Towa</t>
  </si>
  <si>
    <t>ソウト</t>
  </si>
  <si>
    <t>Souto</t>
  </si>
  <si>
    <t>内間</t>
  </si>
  <si>
    <t>直希</t>
  </si>
  <si>
    <t>ウチマ</t>
  </si>
  <si>
    <t>UCHIMA</t>
  </si>
  <si>
    <t>礒田</t>
  </si>
  <si>
    <t>イソダ</t>
  </si>
  <si>
    <t>ISODA</t>
  </si>
  <si>
    <t>稲見</t>
  </si>
  <si>
    <t>イナミ</t>
  </si>
  <si>
    <t>INAMI</t>
  </si>
  <si>
    <t>成</t>
  </si>
  <si>
    <t>ナル</t>
  </si>
  <si>
    <t>Naru</t>
  </si>
  <si>
    <t>金香</t>
  </si>
  <si>
    <t>太志</t>
  </si>
  <si>
    <t>菜々</t>
  </si>
  <si>
    <t>ナナ</t>
  </si>
  <si>
    <t>Nana</t>
  </si>
  <si>
    <t>菜奈</t>
  </si>
  <si>
    <t>矢部</t>
  </si>
  <si>
    <t>未侑</t>
  </si>
  <si>
    <t>ヤベ</t>
  </si>
  <si>
    <t>ミユウ</t>
  </si>
  <si>
    <t>YABE</t>
  </si>
  <si>
    <t>夏帆</t>
  </si>
  <si>
    <t>乃泳莉</t>
  </si>
  <si>
    <t>ノエリ</t>
  </si>
  <si>
    <t>Noeri</t>
  </si>
  <si>
    <t>鷹羽</t>
  </si>
  <si>
    <t>里佳子</t>
  </si>
  <si>
    <t>タカバ</t>
  </si>
  <si>
    <t>リカコ</t>
  </si>
  <si>
    <t>TAKABA</t>
  </si>
  <si>
    <t>Rikako</t>
  </si>
  <si>
    <t>アコスタカストロ</t>
  </si>
  <si>
    <t>満椰</t>
  </si>
  <si>
    <t>ACOSTACASTRO</t>
  </si>
  <si>
    <t>俊介</t>
  </si>
  <si>
    <t>空伽</t>
  </si>
  <si>
    <t>類</t>
  </si>
  <si>
    <t>泰希</t>
  </si>
  <si>
    <t>萩豊</t>
  </si>
  <si>
    <t>Ryosuke</t>
  </si>
  <si>
    <t>拓己</t>
  </si>
  <si>
    <t>依吹</t>
  </si>
  <si>
    <t>戸澤</t>
  </si>
  <si>
    <t>旺士</t>
  </si>
  <si>
    <t>トザワ</t>
  </si>
  <si>
    <t>TOZAWA</t>
  </si>
  <si>
    <t>Oji</t>
  </si>
  <si>
    <t>峠</t>
  </si>
  <si>
    <t>トウゲ</t>
  </si>
  <si>
    <t>TOGE</t>
  </si>
  <si>
    <t>水町</t>
  </si>
  <si>
    <t>薫</t>
  </si>
  <si>
    <t>ミズマチ</t>
  </si>
  <si>
    <t>MIZUMACHI</t>
  </si>
  <si>
    <t>綺羅</t>
  </si>
  <si>
    <t>キラ</t>
  </si>
  <si>
    <t>Kira</t>
  </si>
  <si>
    <t>福山</t>
  </si>
  <si>
    <t>フクヤマ</t>
  </si>
  <si>
    <t>FUKUYAMA</t>
  </si>
  <si>
    <t>佐山</t>
  </si>
  <si>
    <t>直毅</t>
  </si>
  <si>
    <t>サヤマ</t>
  </si>
  <si>
    <t>SAYAMA</t>
  </si>
  <si>
    <t>長井</t>
  </si>
  <si>
    <t>瑛祐</t>
  </si>
  <si>
    <t>エイスケ</t>
  </si>
  <si>
    <t>Eisuke</t>
  </si>
  <si>
    <t>義明</t>
  </si>
  <si>
    <t>英明</t>
  </si>
  <si>
    <t>美悠</t>
  </si>
  <si>
    <t>彩葉</t>
  </si>
  <si>
    <t>風香</t>
  </si>
  <si>
    <t>Huuka</t>
  </si>
  <si>
    <t>米ノ井</t>
  </si>
  <si>
    <t>拓哉</t>
  </si>
  <si>
    <t>コメノイ</t>
  </si>
  <si>
    <t>KOMENOI</t>
  </si>
  <si>
    <t>戸ヶ崎</t>
  </si>
  <si>
    <t>トガサキ</t>
  </si>
  <si>
    <t>ハヤテ</t>
  </si>
  <si>
    <t>TOGASAKI</t>
  </si>
  <si>
    <t>Hayate</t>
  </si>
  <si>
    <t>内藤</t>
  </si>
  <si>
    <t>ナイトウ</t>
  </si>
  <si>
    <t>NAITO</t>
  </si>
  <si>
    <t>吉光</t>
  </si>
  <si>
    <t>ヨシミツ</t>
  </si>
  <si>
    <t>YOSHIMITSU</t>
  </si>
  <si>
    <t>奈緒</t>
  </si>
  <si>
    <t>鼓太郎</t>
  </si>
  <si>
    <t>Kotarou</t>
  </si>
  <si>
    <t>稜太</t>
  </si>
  <si>
    <t>泰匡</t>
  </si>
  <si>
    <t>ヤスマサ</t>
  </si>
  <si>
    <t>Yasumasa</t>
  </si>
  <si>
    <t>敬太</t>
  </si>
  <si>
    <t>輝</t>
  </si>
  <si>
    <t>木次谷</t>
  </si>
  <si>
    <t>キジヤ</t>
  </si>
  <si>
    <t>KIJIYA</t>
  </si>
  <si>
    <t>侑悟</t>
  </si>
  <si>
    <t>寿浩</t>
  </si>
  <si>
    <t>SAITOU</t>
  </si>
  <si>
    <t>Tosihiro</t>
  </si>
  <si>
    <t>新大</t>
  </si>
  <si>
    <t>アラタ</t>
  </si>
  <si>
    <t>Arata</t>
  </si>
  <si>
    <t>稲増</t>
  </si>
  <si>
    <t>イナマス</t>
  </si>
  <si>
    <t>INAMASU</t>
  </si>
  <si>
    <t>矢花</t>
  </si>
  <si>
    <t>嶺奈</t>
  </si>
  <si>
    <t>ヤバナ</t>
  </si>
  <si>
    <t>YABANA</t>
  </si>
  <si>
    <t>苺香</t>
  </si>
  <si>
    <t>野村</t>
  </si>
  <si>
    <t>優妃</t>
  </si>
  <si>
    <t>ノムラ</t>
  </si>
  <si>
    <t>NOMURA</t>
  </si>
  <si>
    <t>柏崎</t>
  </si>
  <si>
    <t>光音</t>
  </si>
  <si>
    <t>乃彩</t>
  </si>
  <si>
    <t>ノア</t>
  </si>
  <si>
    <t>Noa</t>
  </si>
  <si>
    <t>釉</t>
  </si>
  <si>
    <t>KOBAYASI</t>
  </si>
  <si>
    <t>辻本</t>
  </si>
  <si>
    <t>ツジモト</t>
  </si>
  <si>
    <t>TUZIMOTO</t>
  </si>
  <si>
    <t>赤塚</t>
  </si>
  <si>
    <t>大河</t>
  </si>
  <si>
    <t>アカツカ</t>
  </si>
  <si>
    <t>AKATSUKA</t>
  </si>
  <si>
    <t>貴裕</t>
  </si>
  <si>
    <t>卓磨</t>
  </si>
  <si>
    <t>翔多</t>
  </si>
  <si>
    <t>菅山</t>
  </si>
  <si>
    <t>貴史</t>
  </si>
  <si>
    <t>スガヤマ</t>
  </si>
  <si>
    <t>タカフミ</t>
  </si>
  <si>
    <t>SUGAYAMA</t>
  </si>
  <si>
    <t>Takafumi</t>
  </si>
  <si>
    <t>洋樹</t>
  </si>
  <si>
    <t>陸豊</t>
  </si>
  <si>
    <t>来樹</t>
  </si>
  <si>
    <t>家木</t>
  </si>
  <si>
    <t>イエキ</t>
  </si>
  <si>
    <t>IEKI</t>
  </si>
  <si>
    <t>黒川</t>
  </si>
  <si>
    <t>クロカワ</t>
  </si>
  <si>
    <t>KUROKAWA</t>
  </si>
  <si>
    <t>力</t>
  </si>
  <si>
    <t>陽大</t>
  </si>
  <si>
    <t>麗士</t>
  </si>
  <si>
    <t>山川</t>
  </si>
  <si>
    <t>ヤマカワ</t>
  </si>
  <si>
    <t>YAMAKAWA</t>
  </si>
  <si>
    <t>河村</t>
  </si>
  <si>
    <t>零</t>
  </si>
  <si>
    <t>角谷</t>
  </si>
  <si>
    <t>琉之介</t>
  </si>
  <si>
    <t>カクタニ</t>
  </si>
  <si>
    <t>KAKUTANI</t>
  </si>
  <si>
    <t>滝澤</t>
  </si>
  <si>
    <t>タキザワ</t>
  </si>
  <si>
    <t>TAKIZAWA</t>
  </si>
  <si>
    <t>尾藤</t>
  </si>
  <si>
    <t>ビトウ</t>
  </si>
  <si>
    <t>BITO</t>
  </si>
  <si>
    <t>ほの香</t>
  </si>
  <si>
    <t>明日華</t>
  </si>
  <si>
    <t>米田</t>
  </si>
  <si>
    <t>マイタ</t>
  </si>
  <si>
    <t>MAITA</t>
  </si>
  <si>
    <t>正也</t>
  </si>
  <si>
    <t>崇史</t>
  </si>
  <si>
    <t>王</t>
  </si>
  <si>
    <t>一凡</t>
  </si>
  <si>
    <t>オウ</t>
  </si>
  <si>
    <t>カズナミ</t>
  </si>
  <si>
    <t>OH</t>
  </si>
  <si>
    <t>Kszunami</t>
  </si>
  <si>
    <t>鵜月</t>
  </si>
  <si>
    <t>真之</t>
  </si>
  <si>
    <t>ウヅキ</t>
  </si>
  <si>
    <t>マサユキ</t>
  </si>
  <si>
    <t>UZUKI</t>
  </si>
  <si>
    <t>Masayuki</t>
  </si>
  <si>
    <t>奈良</t>
  </si>
  <si>
    <t>敦仁</t>
  </si>
  <si>
    <t>ナラ</t>
  </si>
  <si>
    <t>アツヒト</t>
  </si>
  <si>
    <t>NARA</t>
  </si>
  <si>
    <t>Atsuhito</t>
  </si>
  <si>
    <t>耕吉</t>
  </si>
  <si>
    <t>コウキチ</t>
  </si>
  <si>
    <t>Kokichi</t>
  </si>
  <si>
    <t>南雲</t>
  </si>
  <si>
    <t>ナグモ</t>
  </si>
  <si>
    <t>NAGUMO</t>
  </si>
  <si>
    <t>琉仁</t>
  </si>
  <si>
    <t>谷崎</t>
  </si>
  <si>
    <t>陽祐</t>
  </si>
  <si>
    <t>Yousuke</t>
  </si>
  <si>
    <t>青毅</t>
  </si>
  <si>
    <t>那奈</t>
  </si>
  <si>
    <t>古谷</t>
  </si>
  <si>
    <t>光生</t>
  </si>
  <si>
    <t>フルヤ</t>
  </si>
  <si>
    <t>ミツキ</t>
  </si>
  <si>
    <t>FURUYA</t>
  </si>
  <si>
    <t>Mitsuki</t>
  </si>
  <si>
    <t>佐竹</t>
  </si>
  <si>
    <t>恒紀</t>
  </si>
  <si>
    <t>サタケ</t>
  </si>
  <si>
    <t>SATAKE</t>
  </si>
  <si>
    <t>西村</t>
  </si>
  <si>
    <t>冴太郎</t>
  </si>
  <si>
    <t>ニシムラ</t>
  </si>
  <si>
    <t>NISHIMURA</t>
  </si>
  <si>
    <t>髙濱</t>
  </si>
  <si>
    <t>優成</t>
  </si>
  <si>
    <t>タカハマ</t>
  </si>
  <si>
    <t>TAKAHAMA</t>
  </si>
  <si>
    <t>Yuusei</t>
  </si>
  <si>
    <t>長尾</t>
  </si>
  <si>
    <t>祐樹</t>
  </si>
  <si>
    <t>ナガオ</t>
  </si>
  <si>
    <t>NAGAO</t>
  </si>
  <si>
    <t>洋貴</t>
  </si>
  <si>
    <t>幸晴</t>
  </si>
  <si>
    <t>ユキハル</t>
  </si>
  <si>
    <t>Yukiharu</t>
  </si>
  <si>
    <t>坪井</t>
  </si>
  <si>
    <t>克樹</t>
  </si>
  <si>
    <t>ツボイ</t>
  </si>
  <si>
    <t>TUBOI</t>
  </si>
  <si>
    <t>Katuki</t>
  </si>
  <si>
    <t>浅沼</t>
  </si>
  <si>
    <t>アサヌマ</t>
  </si>
  <si>
    <t>ASANUMA</t>
  </si>
  <si>
    <t>竹本</t>
  </si>
  <si>
    <t>萌恵</t>
  </si>
  <si>
    <t>タケモト</t>
  </si>
  <si>
    <t>TAKEMOTO</t>
  </si>
  <si>
    <t>海月</t>
  </si>
  <si>
    <t>﨑田</t>
  </si>
  <si>
    <t>空南</t>
  </si>
  <si>
    <t>サキタ</t>
  </si>
  <si>
    <t>ソラナ</t>
  </si>
  <si>
    <t>SAKITA</t>
  </si>
  <si>
    <t>Sorana</t>
  </si>
  <si>
    <t>青田</t>
  </si>
  <si>
    <t>唯那</t>
  </si>
  <si>
    <t>アオタ</t>
  </si>
  <si>
    <t>ユイナ</t>
  </si>
  <si>
    <t>AOTA</t>
  </si>
  <si>
    <t>Yuina</t>
  </si>
  <si>
    <t>周平</t>
  </si>
  <si>
    <t>Syuhei</t>
  </si>
  <si>
    <t>宮坂</t>
  </si>
  <si>
    <t>颯汰</t>
  </si>
  <si>
    <t>ミヤサカ</t>
  </si>
  <si>
    <t>MIYASAKA</t>
  </si>
  <si>
    <t>孟</t>
  </si>
  <si>
    <t>慶洋</t>
  </si>
  <si>
    <t>モウ</t>
  </si>
  <si>
    <t>MO</t>
  </si>
  <si>
    <t>藤村</t>
  </si>
  <si>
    <t>直人</t>
  </si>
  <si>
    <t>フジムラ</t>
  </si>
  <si>
    <t>ナオト</t>
  </si>
  <si>
    <t>HUJIMURA</t>
  </si>
  <si>
    <t>Naoto</t>
  </si>
  <si>
    <t>長内</t>
  </si>
  <si>
    <t>オサナイ</t>
  </si>
  <si>
    <t>OSANAI</t>
  </si>
  <si>
    <t>岩上</t>
  </si>
  <si>
    <t>イワガミ</t>
  </si>
  <si>
    <t>IWAGAMI</t>
  </si>
  <si>
    <t>Syota</t>
  </si>
  <si>
    <t>金井</t>
  </si>
  <si>
    <t>僚諒</t>
  </si>
  <si>
    <t>カナイ</t>
  </si>
  <si>
    <t>トモヨシ</t>
  </si>
  <si>
    <t>KANAI</t>
  </si>
  <si>
    <t>Tomoyoshi</t>
  </si>
  <si>
    <t>久米田</t>
  </si>
  <si>
    <t>クメタ</t>
  </si>
  <si>
    <t>KUMETA</t>
  </si>
  <si>
    <t>誠人</t>
  </si>
  <si>
    <t>飯倉</t>
  </si>
  <si>
    <t>照太</t>
  </si>
  <si>
    <t>イイグラ</t>
  </si>
  <si>
    <t>IIGURA</t>
  </si>
  <si>
    <t>石岡</t>
  </si>
  <si>
    <t>虎之助</t>
  </si>
  <si>
    <t>イシオカ</t>
  </si>
  <si>
    <t>トラノスケ</t>
  </si>
  <si>
    <t>ISHIOKA</t>
  </si>
  <si>
    <t>Toranosuke</t>
  </si>
  <si>
    <t>田野</t>
  </si>
  <si>
    <t>タノ</t>
  </si>
  <si>
    <t>角皆</t>
  </si>
  <si>
    <t>幸志朗</t>
  </si>
  <si>
    <t>ツノガイ</t>
  </si>
  <si>
    <t>TSUNOGAI</t>
  </si>
  <si>
    <t>新津</t>
  </si>
  <si>
    <t>隆景</t>
  </si>
  <si>
    <t>ニイツ</t>
  </si>
  <si>
    <t>リュウケイ</t>
  </si>
  <si>
    <t>NITSU</t>
  </si>
  <si>
    <t>Ryukei</t>
  </si>
  <si>
    <t>乃琴</t>
  </si>
  <si>
    <t>ノコト</t>
  </si>
  <si>
    <t>Nokoto</t>
  </si>
  <si>
    <t>かな</t>
  </si>
  <si>
    <t>HUJITA</t>
  </si>
  <si>
    <t>小西</t>
  </si>
  <si>
    <t>玲名</t>
  </si>
  <si>
    <t>コニシ</t>
  </si>
  <si>
    <t>KONISHI</t>
  </si>
  <si>
    <t>千田</t>
  </si>
  <si>
    <t>センダ</t>
  </si>
  <si>
    <t>SENDA</t>
  </si>
  <si>
    <t>悠綺</t>
  </si>
  <si>
    <t>舘花</t>
  </si>
  <si>
    <t>タテハナ</t>
  </si>
  <si>
    <t>TATEHANA</t>
  </si>
  <si>
    <t>Ryuunosuke</t>
  </si>
  <si>
    <t>吉朝</t>
  </si>
  <si>
    <t>千晃</t>
  </si>
  <si>
    <t>ヨシアサ</t>
  </si>
  <si>
    <t>チアキ</t>
  </si>
  <si>
    <t>YOSHIASA</t>
  </si>
  <si>
    <t>Chiaki</t>
  </si>
  <si>
    <t>井本</t>
  </si>
  <si>
    <t>イモト</t>
  </si>
  <si>
    <t>IMOTO</t>
  </si>
  <si>
    <t>耀平</t>
  </si>
  <si>
    <t>ヨウヘイ</t>
  </si>
  <si>
    <t>Youhei</t>
  </si>
  <si>
    <t>宮﨑</t>
  </si>
  <si>
    <t>雄平</t>
  </si>
  <si>
    <t>ユウヘイ</t>
  </si>
  <si>
    <t>Yuuhei</t>
  </si>
  <si>
    <t>谷地舘</t>
  </si>
  <si>
    <t>ヤチダテ</t>
  </si>
  <si>
    <t>YACHIDATE</t>
  </si>
  <si>
    <t>笙太</t>
  </si>
  <si>
    <t>三上</t>
  </si>
  <si>
    <t>毅士</t>
  </si>
  <si>
    <t>ミカミ</t>
  </si>
  <si>
    <t>タケシ</t>
  </si>
  <si>
    <t>MIKAMI</t>
  </si>
  <si>
    <t>Takeshi</t>
  </si>
  <si>
    <t>脇田</t>
  </si>
  <si>
    <t>晴太郎</t>
  </si>
  <si>
    <t>ワキタ</t>
  </si>
  <si>
    <t>ハルタロウ</t>
  </si>
  <si>
    <t>WAKITA</t>
  </si>
  <si>
    <t>Harutaro</t>
  </si>
  <si>
    <t>幹太郎</t>
  </si>
  <si>
    <t>一兜</t>
  </si>
  <si>
    <t>瑛次</t>
  </si>
  <si>
    <t>ヒトツカブト</t>
  </si>
  <si>
    <t>エイジ</t>
  </si>
  <si>
    <t>HITOTSUKABUTO</t>
  </si>
  <si>
    <t>Eiji</t>
  </si>
  <si>
    <t>竹迫</t>
  </si>
  <si>
    <t>タケザコ</t>
  </si>
  <si>
    <t>TAKEZAKO</t>
  </si>
  <si>
    <t>カハナ</t>
  </si>
  <si>
    <t>Kahana</t>
  </si>
  <si>
    <t>あき奈</t>
  </si>
  <si>
    <t>アキナ</t>
  </si>
  <si>
    <t>Akina</t>
  </si>
  <si>
    <t>舩田</t>
  </si>
  <si>
    <t>千愛</t>
  </si>
  <si>
    <t>フナダ</t>
  </si>
  <si>
    <t>ユキア</t>
  </si>
  <si>
    <t>FUNADA</t>
  </si>
  <si>
    <t>Yukia</t>
  </si>
  <si>
    <t>平川</t>
  </si>
  <si>
    <t>賢</t>
  </si>
  <si>
    <t>ヒラカワ</t>
  </si>
  <si>
    <t>ケン</t>
  </si>
  <si>
    <t>HIRAKAWA</t>
  </si>
  <si>
    <t>Ken</t>
  </si>
  <si>
    <t>達人</t>
  </si>
  <si>
    <t>タツト</t>
  </si>
  <si>
    <t>Tatsuto</t>
  </si>
  <si>
    <t>花宥</t>
  </si>
  <si>
    <t>カユウ</t>
  </si>
  <si>
    <t>Kayuu</t>
  </si>
  <si>
    <t>泰廉</t>
  </si>
  <si>
    <t>タイレン</t>
  </si>
  <si>
    <t>Tairen</t>
  </si>
  <si>
    <t>正晃</t>
  </si>
  <si>
    <t>マサアキ</t>
  </si>
  <si>
    <t>Masaaki</t>
  </si>
  <si>
    <t>嵩翔</t>
  </si>
  <si>
    <t>陽都</t>
  </si>
  <si>
    <t>菅澤</t>
  </si>
  <si>
    <t>智哉</t>
  </si>
  <si>
    <t>スガサワ</t>
  </si>
  <si>
    <t>SUGASAWA</t>
  </si>
  <si>
    <t>真尋</t>
  </si>
  <si>
    <t>瑞己</t>
  </si>
  <si>
    <t>鳴澤</t>
  </si>
  <si>
    <t>麻音</t>
  </si>
  <si>
    <t>ナルサワ</t>
  </si>
  <si>
    <t>NARUSAWA</t>
  </si>
  <si>
    <t>爲政</t>
  </si>
  <si>
    <t>龍大</t>
  </si>
  <si>
    <t>タメマサ</t>
  </si>
  <si>
    <t>TAMEMASA</t>
  </si>
  <si>
    <t>丹野</t>
  </si>
  <si>
    <t>タンノ</t>
  </si>
  <si>
    <t>TANNO</t>
  </si>
  <si>
    <t>阪</t>
  </si>
  <si>
    <t>昭龍</t>
  </si>
  <si>
    <t>サカ</t>
  </si>
  <si>
    <t>アキタツ</t>
  </si>
  <si>
    <t>SAKA</t>
  </si>
  <si>
    <t>Akitatsu</t>
  </si>
  <si>
    <t>稜羽</t>
  </si>
  <si>
    <t>川井</t>
  </si>
  <si>
    <t>健跳</t>
  </si>
  <si>
    <t>士恩</t>
  </si>
  <si>
    <t>TAKEUTI</t>
  </si>
  <si>
    <t>荒木</t>
  </si>
  <si>
    <t>勇輝</t>
  </si>
  <si>
    <t>アラキ</t>
  </si>
  <si>
    <t>ARAKI</t>
  </si>
  <si>
    <t>堀田</t>
  </si>
  <si>
    <t>雄貴</t>
  </si>
  <si>
    <t>ホッタ</t>
  </si>
  <si>
    <t>HOTA</t>
  </si>
  <si>
    <t>徳丸</t>
  </si>
  <si>
    <t>泰介</t>
  </si>
  <si>
    <t>トクマル</t>
  </si>
  <si>
    <t>TOKUMARU</t>
  </si>
  <si>
    <t>三森</t>
  </si>
  <si>
    <t>友晴</t>
  </si>
  <si>
    <t>ミモリ</t>
  </si>
  <si>
    <t>MIMORI</t>
  </si>
  <si>
    <t>史彰</t>
  </si>
  <si>
    <t>フミアキ</t>
  </si>
  <si>
    <t>Fumiaki</t>
  </si>
  <si>
    <t>寛仁</t>
  </si>
  <si>
    <t>ヒロノブ</t>
  </si>
  <si>
    <t>Hironobu</t>
  </si>
  <si>
    <t>博文</t>
  </si>
  <si>
    <t>ヒロフミ</t>
  </si>
  <si>
    <t>Hirofumi</t>
  </si>
  <si>
    <t>五十畑</t>
  </si>
  <si>
    <t>イソハタ</t>
  </si>
  <si>
    <t>ISOHATA</t>
  </si>
  <si>
    <t>達哉</t>
  </si>
  <si>
    <t>汐音</t>
  </si>
  <si>
    <t>木口</t>
  </si>
  <si>
    <t>善成</t>
  </si>
  <si>
    <t>キグチ</t>
  </si>
  <si>
    <t>KIGUCHI</t>
  </si>
  <si>
    <t>祐紀</t>
  </si>
  <si>
    <t>後町</t>
  </si>
  <si>
    <t>蒼汰</t>
  </si>
  <si>
    <t>ゴチョウ</t>
  </si>
  <si>
    <t>GOCHO</t>
  </si>
  <si>
    <t>翔ゑ</t>
  </si>
  <si>
    <t>ショウエ</t>
  </si>
  <si>
    <t>Shoe</t>
  </si>
  <si>
    <t>知生</t>
  </si>
  <si>
    <t>勇太ダニエル</t>
  </si>
  <si>
    <t>ユウタダニエル</t>
  </si>
  <si>
    <t>Yutadanieru</t>
  </si>
  <si>
    <t>鴻田</t>
  </si>
  <si>
    <t>萌子</t>
  </si>
  <si>
    <t>モエコ</t>
  </si>
  <si>
    <t>Moeko</t>
  </si>
  <si>
    <t>大芝</t>
  </si>
  <si>
    <t>結稀音</t>
  </si>
  <si>
    <t>オオシバ</t>
  </si>
  <si>
    <t>ユキネ</t>
  </si>
  <si>
    <t>OSHIBA</t>
  </si>
  <si>
    <t>Yukine</t>
  </si>
  <si>
    <t>古屋</t>
  </si>
  <si>
    <t>麻央</t>
  </si>
  <si>
    <t>結生</t>
  </si>
  <si>
    <t>志野</t>
  </si>
  <si>
    <t>友海奈</t>
  </si>
  <si>
    <t>SINO</t>
  </si>
  <si>
    <t>朋恵</t>
  </si>
  <si>
    <t>トモエ</t>
  </si>
  <si>
    <t>MATUDA</t>
  </si>
  <si>
    <t>Tomoe</t>
  </si>
  <si>
    <t>亜衣莉</t>
  </si>
  <si>
    <t>MURAMATU</t>
  </si>
  <si>
    <t>古橋</t>
  </si>
  <si>
    <t>フルハシ</t>
  </si>
  <si>
    <t>FURUHASHI</t>
  </si>
  <si>
    <t>杏奈</t>
  </si>
  <si>
    <t>真凜</t>
  </si>
  <si>
    <t>小森</t>
  </si>
  <si>
    <t>コモリ</t>
  </si>
  <si>
    <t>KOMORI</t>
  </si>
  <si>
    <t>志歩</t>
  </si>
  <si>
    <t>TAKAHAAHI</t>
  </si>
  <si>
    <t>Shiho</t>
  </si>
  <si>
    <t>隆造</t>
  </si>
  <si>
    <t>リュウゾウ</t>
  </si>
  <si>
    <t>Ryuzo</t>
  </si>
  <si>
    <t>鎌田</t>
  </si>
  <si>
    <t>カマタ</t>
  </si>
  <si>
    <t>KAMATA</t>
  </si>
  <si>
    <t>レイア</t>
  </si>
  <si>
    <t>Reia</t>
  </si>
  <si>
    <t>舞雪</t>
  </si>
  <si>
    <t>中平</t>
  </si>
  <si>
    <t>快人</t>
  </si>
  <si>
    <t>ナカヒラ</t>
  </si>
  <si>
    <t>NAKAHIRA</t>
  </si>
  <si>
    <t>孝太</t>
  </si>
  <si>
    <t>久保野</t>
  </si>
  <si>
    <t>知史</t>
  </si>
  <si>
    <t>クボノ</t>
  </si>
  <si>
    <t>トモフミ</t>
  </si>
  <si>
    <t>KUBONO</t>
  </si>
  <si>
    <t>Tomofumi</t>
  </si>
  <si>
    <t>菖悟</t>
  </si>
  <si>
    <t>ミツモリ</t>
  </si>
  <si>
    <t>MITSUMORI</t>
  </si>
  <si>
    <t>尚生</t>
  </si>
  <si>
    <t>タカオ</t>
  </si>
  <si>
    <t>Takao</t>
  </si>
  <si>
    <t>内山</t>
  </si>
  <si>
    <t>時滉</t>
  </si>
  <si>
    <t>ウチヤマ</t>
  </si>
  <si>
    <t>トキヒロ</t>
  </si>
  <si>
    <t>UCHIYAMA</t>
  </si>
  <si>
    <t>Tokihiro</t>
  </si>
  <si>
    <t>颯幹</t>
  </si>
  <si>
    <t>八木</t>
  </si>
  <si>
    <t>友子</t>
  </si>
  <si>
    <t>ヤギ</t>
  </si>
  <si>
    <t>トモコ</t>
  </si>
  <si>
    <t>YAGI</t>
  </si>
  <si>
    <t>Tomoko</t>
  </si>
  <si>
    <t>有村</t>
  </si>
  <si>
    <t>実寿々</t>
  </si>
  <si>
    <t>アリムラ</t>
  </si>
  <si>
    <t>ARIMURA</t>
  </si>
  <si>
    <t>夢支</t>
  </si>
  <si>
    <t>ユメジ</t>
  </si>
  <si>
    <t>Yumeji</t>
  </si>
  <si>
    <t>西濵</t>
  </si>
  <si>
    <t>顕</t>
  </si>
  <si>
    <t>ニシハマ</t>
  </si>
  <si>
    <t>アキ</t>
  </si>
  <si>
    <t>NISHIHAMA</t>
  </si>
  <si>
    <t>Aki</t>
  </si>
  <si>
    <t>りり</t>
  </si>
  <si>
    <t>IIDUKA</t>
  </si>
  <si>
    <t>朝日香</t>
  </si>
  <si>
    <t>東郷</t>
  </si>
  <si>
    <t>明里</t>
  </si>
  <si>
    <t>トウゴウ</t>
  </si>
  <si>
    <t>TOGO</t>
  </si>
  <si>
    <t>大島</t>
  </si>
  <si>
    <t>譲</t>
  </si>
  <si>
    <t>ユズル</t>
  </si>
  <si>
    <t>Yuzuru</t>
  </si>
  <si>
    <t>永</t>
  </si>
  <si>
    <t>航正</t>
  </si>
  <si>
    <t>圭祐</t>
  </si>
  <si>
    <t>藤永</t>
  </si>
  <si>
    <t>紗衣</t>
  </si>
  <si>
    <t>フジナガ</t>
  </si>
  <si>
    <t>FUZINAGA</t>
  </si>
  <si>
    <t>沖津</t>
  </si>
  <si>
    <t>オキツ</t>
  </si>
  <si>
    <t>OKITSU</t>
  </si>
  <si>
    <t>ななみ</t>
  </si>
  <si>
    <t>有沙</t>
  </si>
  <si>
    <t>青</t>
  </si>
  <si>
    <t>松谷</t>
  </si>
  <si>
    <t>匠真</t>
  </si>
  <si>
    <t>マツタニ</t>
  </si>
  <si>
    <t>MATSUTANI</t>
  </si>
  <si>
    <t>千蓮</t>
  </si>
  <si>
    <t>セレン</t>
  </si>
  <si>
    <t>Seren</t>
  </si>
  <si>
    <t>寺沢</t>
  </si>
  <si>
    <t>テラサワ</t>
  </si>
  <si>
    <t>TERASAWA</t>
  </si>
  <si>
    <t>和來</t>
  </si>
  <si>
    <t>善斗</t>
  </si>
  <si>
    <t>ゼント</t>
  </si>
  <si>
    <t>Zennto</t>
  </si>
  <si>
    <t>雅俊</t>
  </si>
  <si>
    <t>アラウッディン</t>
  </si>
  <si>
    <t>萌アンジュ</t>
  </si>
  <si>
    <t>メグミアンジュ</t>
  </si>
  <si>
    <t>ALLAUDDIN</t>
  </si>
  <si>
    <t>Megumianju</t>
  </si>
  <si>
    <t>長川</t>
  </si>
  <si>
    <t>ゆりな</t>
  </si>
  <si>
    <t>ナガカワ</t>
  </si>
  <si>
    <t>NAGAKAWA</t>
  </si>
  <si>
    <t>崇将</t>
  </si>
  <si>
    <t>遼平</t>
  </si>
  <si>
    <t>Ryouhei</t>
  </si>
  <si>
    <t>大起</t>
  </si>
  <si>
    <t>Youta</t>
  </si>
  <si>
    <t>早樋</t>
  </si>
  <si>
    <t>和洋</t>
  </si>
  <si>
    <t>ハヤヒ</t>
  </si>
  <si>
    <t>HAYAHI</t>
  </si>
  <si>
    <t>涼人</t>
  </si>
  <si>
    <t>誠潤</t>
  </si>
  <si>
    <t>理起</t>
  </si>
  <si>
    <t>リオキ</t>
  </si>
  <si>
    <t>Rioki</t>
  </si>
  <si>
    <t>浩周</t>
  </si>
  <si>
    <t>コウシュウ</t>
  </si>
  <si>
    <t>Koushu</t>
  </si>
  <si>
    <t>茉莉</t>
  </si>
  <si>
    <t>小山田</t>
  </si>
  <si>
    <t>啓吾</t>
  </si>
  <si>
    <t>オヤマダ</t>
  </si>
  <si>
    <t>OYAMADA</t>
  </si>
  <si>
    <t>優輔</t>
  </si>
  <si>
    <t>酒向</t>
  </si>
  <si>
    <t>韻</t>
  </si>
  <si>
    <t>サコウ</t>
  </si>
  <si>
    <t>SAKO</t>
  </si>
  <si>
    <t>門</t>
  </si>
  <si>
    <t>モン</t>
  </si>
  <si>
    <t>MON</t>
  </si>
  <si>
    <t>佐野</t>
  </si>
  <si>
    <t>流成</t>
  </si>
  <si>
    <t>サノ</t>
  </si>
  <si>
    <t>SANO</t>
  </si>
  <si>
    <t>公輝</t>
  </si>
  <si>
    <t>HUJINO</t>
  </si>
  <si>
    <t>草本</t>
  </si>
  <si>
    <t>十聖</t>
  </si>
  <si>
    <t>クサモト</t>
  </si>
  <si>
    <t>トオセイ</t>
  </si>
  <si>
    <t>KUSAMOTO</t>
  </si>
  <si>
    <t>Tosei</t>
  </si>
  <si>
    <t>神宮司</t>
  </si>
  <si>
    <t>幸奈</t>
  </si>
  <si>
    <t>ジングウジ</t>
  </si>
  <si>
    <t>ユキナ</t>
  </si>
  <si>
    <t>JINGUJI</t>
  </si>
  <si>
    <t>Yukina</t>
  </si>
  <si>
    <t>桜乃</t>
  </si>
  <si>
    <t>ハナノ</t>
  </si>
  <si>
    <t>Hanano</t>
  </si>
  <si>
    <t>マッシー</t>
  </si>
  <si>
    <t>トレーシー</t>
  </si>
  <si>
    <t>MASSY</t>
  </si>
  <si>
    <t>Tracy</t>
  </si>
  <si>
    <t>陽暖</t>
  </si>
  <si>
    <t>豊島</t>
  </si>
  <si>
    <t>大裕</t>
  </si>
  <si>
    <t>トヨシマ</t>
  </si>
  <si>
    <t>TOYOSHIMA</t>
  </si>
  <si>
    <t>淳之助</t>
  </si>
  <si>
    <t>ジュンノスケ</t>
  </si>
  <si>
    <t>Jyunnosuke</t>
  </si>
  <si>
    <t>横須賀</t>
  </si>
  <si>
    <t>靖就</t>
  </si>
  <si>
    <t>ヨコスカ</t>
  </si>
  <si>
    <t>ヤスナリ</t>
  </si>
  <si>
    <t>YOKOSUKA</t>
  </si>
  <si>
    <t>Yasunari</t>
  </si>
  <si>
    <t>九川</t>
  </si>
  <si>
    <t>クガワ</t>
  </si>
  <si>
    <t>KUGAWA</t>
  </si>
  <si>
    <t>智紀</t>
  </si>
  <si>
    <t>堀江</t>
  </si>
  <si>
    <t>ホリエ</t>
  </si>
  <si>
    <t>HORIE</t>
  </si>
  <si>
    <t>国谷</t>
  </si>
  <si>
    <t>淳之介</t>
  </si>
  <si>
    <t>クニヤ</t>
  </si>
  <si>
    <t>KUNIYA</t>
  </si>
  <si>
    <t>寛太</t>
  </si>
  <si>
    <t>実伸</t>
  </si>
  <si>
    <t>サネノブ</t>
  </si>
  <si>
    <t>Sanenobu</t>
  </si>
  <si>
    <t>昂太</t>
  </si>
  <si>
    <t>志穏</t>
  </si>
  <si>
    <t>大髙</t>
  </si>
  <si>
    <t>正暉</t>
  </si>
  <si>
    <t>オオタカ</t>
  </si>
  <si>
    <t>OOTAKA</t>
  </si>
  <si>
    <t>晃希</t>
  </si>
  <si>
    <t>隆大</t>
  </si>
  <si>
    <t>東吾</t>
  </si>
  <si>
    <t>トウゴ</t>
  </si>
  <si>
    <t>Togo</t>
  </si>
  <si>
    <t>友貴</t>
  </si>
  <si>
    <t>豪人</t>
  </si>
  <si>
    <t>ヒデト</t>
  </si>
  <si>
    <t>Hideto</t>
  </si>
  <si>
    <t>魁斗</t>
  </si>
  <si>
    <t>里薗</t>
  </si>
  <si>
    <t>琉成</t>
  </si>
  <si>
    <t>サトゾノ</t>
  </si>
  <si>
    <t>SATOZONO</t>
  </si>
  <si>
    <t>松原</t>
  </si>
  <si>
    <t>直登</t>
  </si>
  <si>
    <t>マツバラ</t>
  </si>
  <si>
    <t>MATSUBARA</t>
  </si>
  <si>
    <t>三吉</t>
  </si>
  <si>
    <t>里杏</t>
  </si>
  <si>
    <t>リアン</t>
  </si>
  <si>
    <t>Rian</t>
  </si>
  <si>
    <t>嵯峨野</t>
  </si>
  <si>
    <t>サガノ</t>
  </si>
  <si>
    <t>SAGANO</t>
  </si>
  <si>
    <t>温人</t>
  </si>
  <si>
    <t>川角</t>
  </si>
  <si>
    <t>カワスミ</t>
  </si>
  <si>
    <t>KAWASUMI</t>
  </si>
  <si>
    <t>兼坂</t>
  </si>
  <si>
    <t>洋之</t>
  </si>
  <si>
    <t>カネサカ</t>
  </si>
  <si>
    <t>ヒロユキ</t>
  </si>
  <si>
    <t>KANESAKA</t>
  </si>
  <si>
    <t>Hiroyuki</t>
  </si>
  <si>
    <t>会森</t>
  </si>
  <si>
    <t>稜</t>
  </si>
  <si>
    <t>エミリ</t>
  </si>
  <si>
    <t>EMORI</t>
  </si>
  <si>
    <t>荻島</t>
  </si>
  <si>
    <t>龍己</t>
  </si>
  <si>
    <t>オギシマ</t>
  </si>
  <si>
    <t>タツミ</t>
  </si>
  <si>
    <t>OGISHIMA</t>
  </si>
  <si>
    <t>Tatsumi</t>
  </si>
  <si>
    <t>芝崎</t>
  </si>
  <si>
    <t>航琉</t>
  </si>
  <si>
    <t>遠山</t>
  </si>
  <si>
    <t>雄士</t>
  </si>
  <si>
    <t>トオヤマ</t>
  </si>
  <si>
    <t>タケヒト</t>
  </si>
  <si>
    <t>TOYAMA</t>
  </si>
  <si>
    <t>Takehito</t>
  </si>
  <si>
    <t>畑中</t>
  </si>
  <si>
    <t>貞志</t>
  </si>
  <si>
    <t>ハタナカ</t>
  </si>
  <si>
    <t>HATANAKA</t>
  </si>
  <si>
    <t>龍平</t>
  </si>
  <si>
    <t>リュウヘイ</t>
  </si>
  <si>
    <t>Ryuhei</t>
  </si>
  <si>
    <t>恭輝</t>
  </si>
  <si>
    <t>柏</t>
  </si>
  <si>
    <t>玲有</t>
  </si>
  <si>
    <t>カシワ</t>
  </si>
  <si>
    <t>レアル</t>
  </si>
  <si>
    <t>KASHIWA</t>
  </si>
  <si>
    <t>Rearu</t>
  </si>
  <si>
    <t>朝奈</t>
  </si>
  <si>
    <t>アサナ</t>
  </si>
  <si>
    <t>Asana</t>
  </si>
  <si>
    <t>公花</t>
  </si>
  <si>
    <t>キミカ</t>
  </si>
  <si>
    <t>Kimika</t>
  </si>
  <si>
    <t>日菜</t>
  </si>
  <si>
    <t>武内</t>
  </si>
  <si>
    <t>花蓮</t>
  </si>
  <si>
    <t>カレン</t>
  </si>
  <si>
    <t>Karen</t>
  </si>
  <si>
    <t>古島</t>
  </si>
  <si>
    <t>那桜</t>
  </si>
  <si>
    <t>フルシマ</t>
  </si>
  <si>
    <t>FURUSHIMA</t>
  </si>
  <si>
    <t>美彩</t>
  </si>
  <si>
    <t>谷</t>
  </si>
  <si>
    <t>千里</t>
  </si>
  <si>
    <t>タニ</t>
  </si>
  <si>
    <t>チサト</t>
  </si>
  <si>
    <t>TANI</t>
  </si>
  <si>
    <t>Chisato</t>
  </si>
  <si>
    <t>マキ</t>
  </si>
  <si>
    <t>Maki</t>
  </si>
  <si>
    <t>福原</t>
  </si>
  <si>
    <t>フクハラ</t>
  </si>
  <si>
    <t>HUKUHARA</t>
  </si>
  <si>
    <t>島野</t>
  </si>
  <si>
    <t>紗己</t>
  </si>
  <si>
    <t>シマノ</t>
  </si>
  <si>
    <t>SIMANO</t>
  </si>
  <si>
    <t>瑠々</t>
  </si>
  <si>
    <t>ルル</t>
  </si>
  <si>
    <t>Ruru</t>
  </si>
  <si>
    <t>岡島</t>
  </si>
  <si>
    <t>悠泰</t>
  </si>
  <si>
    <t>オカジマ</t>
  </si>
  <si>
    <t>OKAJIMA</t>
  </si>
  <si>
    <t>晏曇</t>
  </si>
  <si>
    <t>アズミ</t>
  </si>
  <si>
    <t>Azumi</t>
  </si>
  <si>
    <t>隼大</t>
  </si>
  <si>
    <t>シュンタ</t>
  </si>
  <si>
    <t>Syunta</t>
  </si>
  <si>
    <t>岩瀨</t>
  </si>
  <si>
    <t>英脩</t>
  </si>
  <si>
    <t>イワセ</t>
  </si>
  <si>
    <t>IWASE</t>
  </si>
  <si>
    <t>雅貴</t>
  </si>
  <si>
    <t>玲都</t>
  </si>
  <si>
    <t>OKI</t>
  </si>
  <si>
    <t>碧大</t>
  </si>
  <si>
    <t>曾田</t>
  </si>
  <si>
    <t>アイダ</t>
  </si>
  <si>
    <t>AIDA</t>
  </si>
  <si>
    <t>大江</t>
  </si>
  <si>
    <t>龍生</t>
  </si>
  <si>
    <t>オオエ</t>
  </si>
  <si>
    <t>OE</t>
  </si>
  <si>
    <t>北岳</t>
  </si>
  <si>
    <t>ホクト</t>
  </si>
  <si>
    <t>Hokuto</t>
  </si>
  <si>
    <t>増山</t>
  </si>
  <si>
    <t>啓人</t>
  </si>
  <si>
    <t>マスヤマ</t>
  </si>
  <si>
    <t>ケイト</t>
  </si>
  <si>
    <t>MASUYAMA</t>
  </si>
  <si>
    <t>Keito</t>
  </si>
  <si>
    <t>石崎</t>
  </si>
  <si>
    <t>凌平</t>
  </si>
  <si>
    <t>イシザキ</t>
  </si>
  <si>
    <t>ISHIZAKI</t>
  </si>
  <si>
    <t>折内</t>
  </si>
  <si>
    <t>オリウチ</t>
  </si>
  <si>
    <t>ORIUCHI</t>
  </si>
  <si>
    <t>小松原</t>
  </si>
  <si>
    <t>ここ</t>
  </si>
  <si>
    <t>コマツバラ</t>
  </si>
  <si>
    <t>ココ</t>
  </si>
  <si>
    <t>KOMATSUBARA</t>
  </si>
  <si>
    <t>Koko</t>
  </si>
  <si>
    <t>美早紀</t>
  </si>
  <si>
    <t>細貝</t>
  </si>
  <si>
    <t>ホソガイ</t>
  </si>
  <si>
    <t>HOSOGAI</t>
  </si>
  <si>
    <t>彩珠</t>
  </si>
  <si>
    <t>是政</t>
  </si>
  <si>
    <t>コレマサ</t>
  </si>
  <si>
    <t>KOREMASA</t>
  </si>
  <si>
    <t>つぐみ</t>
  </si>
  <si>
    <t>ツグミ</t>
  </si>
  <si>
    <t>Tsugumi</t>
  </si>
  <si>
    <t>常田</t>
  </si>
  <si>
    <t>トキタ</t>
  </si>
  <si>
    <t>TOKITA</t>
  </si>
  <si>
    <t>櫨山</t>
  </si>
  <si>
    <t>英菜</t>
  </si>
  <si>
    <t>ハゼヤマ</t>
  </si>
  <si>
    <t>エナ</t>
  </si>
  <si>
    <t>HAZEYAMA</t>
  </si>
  <si>
    <t>Ena</t>
  </si>
  <si>
    <t>那須</t>
  </si>
  <si>
    <t>ナス</t>
  </si>
  <si>
    <t>NASU</t>
  </si>
  <si>
    <t>馬塲</t>
  </si>
  <si>
    <t>瑠大</t>
  </si>
  <si>
    <t>憲</t>
  </si>
  <si>
    <t>立原</t>
  </si>
  <si>
    <t>佳亮</t>
  </si>
  <si>
    <t>タチハラ</t>
  </si>
  <si>
    <t>TACHIHARA</t>
  </si>
  <si>
    <t>金﨑</t>
  </si>
  <si>
    <t>桜太</t>
  </si>
  <si>
    <t>カネザキ</t>
  </si>
  <si>
    <t>オウタ</t>
  </si>
  <si>
    <t>KANEZAKI</t>
  </si>
  <si>
    <t>Ota</t>
  </si>
  <si>
    <t>歩輝</t>
  </si>
  <si>
    <t>竣介</t>
  </si>
  <si>
    <t>植竹</t>
  </si>
  <si>
    <t>ウエタケ</t>
  </si>
  <si>
    <t>UETAKE</t>
  </si>
  <si>
    <t>八島</t>
  </si>
  <si>
    <t>庸輔</t>
  </si>
  <si>
    <t>ヤシマ</t>
  </si>
  <si>
    <t>YASHIMA</t>
  </si>
  <si>
    <t>聡大</t>
  </si>
  <si>
    <t>隼弥</t>
  </si>
  <si>
    <t>シュンヤ</t>
  </si>
  <si>
    <t>Shunya</t>
  </si>
  <si>
    <t>田端</t>
  </si>
  <si>
    <t>悠生</t>
  </si>
  <si>
    <t>國井</t>
  </si>
  <si>
    <t>創太</t>
  </si>
  <si>
    <t>クニイ</t>
  </si>
  <si>
    <t>KUNII</t>
  </si>
  <si>
    <t>石上</t>
  </si>
  <si>
    <t>春城</t>
  </si>
  <si>
    <t>イシガミ</t>
  </si>
  <si>
    <t>ISHIGAMI</t>
  </si>
  <si>
    <t>三神</t>
  </si>
  <si>
    <t>奨真</t>
  </si>
  <si>
    <t>Syoma</t>
  </si>
  <si>
    <t>健太朗</t>
  </si>
  <si>
    <t>尾高</t>
  </si>
  <si>
    <t>オダカ</t>
  </si>
  <si>
    <t>ODAKA</t>
  </si>
  <si>
    <t>牛山</t>
  </si>
  <si>
    <t>正隆</t>
  </si>
  <si>
    <t>ウシヤマ</t>
  </si>
  <si>
    <t>USHIYAMA</t>
  </si>
  <si>
    <t>凌央</t>
  </si>
  <si>
    <t>リョオ</t>
  </si>
  <si>
    <t>二ツ橋</t>
  </si>
  <si>
    <t>フタツバシ</t>
  </si>
  <si>
    <t>FUTATSUBASHI</t>
  </si>
  <si>
    <t>貴嗣</t>
  </si>
  <si>
    <t>タカツグ</t>
  </si>
  <si>
    <t>Takatsugu</t>
  </si>
  <si>
    <t>中本</t>
  </si>
  <si>
    <t>ナカモト</t>
  </si>
  <si>
    <t>NAKAMOTO</t>
  </si>
  <si>
    <t>﨑山</t>
  </si>
  <si>
    <t>サキヤマ</t>
  </si>
  <si>
    <t>SAKIYAMA</t>
  </si>
  <si>
    <t>吉岡</t>
  </si>
  <si>
    <t>稜平</t>
  </si>
  <si>
    <t>ヨシオカ</t>
  </si>
  <si>
    <t>YOSHIOKA</t>
  </si>
  <si>
    <t>俊貴</t>
  </si>
  <si>
    <t>Syunki</t>
  </si>
  <si>
    <t>リキ</t>
  </si>
  <si>
    <t>Riki</t>
  </si>
  <si>
    <t>凛太</t>
  </si>
  <si>
    <t>リンタ</t>
  </si>
  <si>
    <t>Rinta</t>
  </si>
  <si>
    <t>神山</t>
  </si>
  <si>
    <t>正太郎</t>
  </si>
  <si>
    <t>カミヤマ</t>
  </si>
  <si>
    <t>KAMIYAMA</t>
  </si>
  <si>
    <t>Syotaro</t>
  </si>
  <si>
    <t>桐谷</t>
  </si>
  <si>
    <t>キリヤ</t>
  </si>
  <si>
    <t>KIRIYA</t>
  </si>
  <si>
    <t>廣田</t>
  </si>
  <si>
    <t>ヒロタ</t>
  </si>
  <si>
    <t>HIROTA</t>
  </si>
  <si>
    <t>智樹</t>
  </si>
  <si>
    <t>KONDOU</t>
  </si>
  <si>
    <t>北井</t>
  </si>
  <si>
    <t>奨之</t>
  </si>
  <si>
    <t>キタイ</t>
  </si>
  <si>
    <t>ショウノ</t>
  </si>
  <si>
    <t>KITAI</t>
  </si>
  <si>
    <t>Shono</t>
  </si>
  <si>
    <t>MATSUO</t>
  </si>
  <si>
    <t>Syunsuke</t>
  </si>
  <si>
    <t>アキト</t>
  </si>
  <si>
    <t>Akito</t>
  </si>
  <si>
    <t>俊太</t>
  </si>
  <si>
    <t>関澤</t>
  </si>
  <si>
    <t>駿輔</t>
  </si>
  <si>
    <t>セキザワ</t>
  </si>
  <si>
    <t>SEKIZAWA</t>
  </si>
  <si>
    <t>中台</t>
  </si>
  <si>
    <t>ナカダイ</t>
  </si>
  <si>
    <t>NAKADAI</t>
  </si>
  <si>
    <t>正平</t>
  </si>
  <si>
    <t>ショウヘイ</t>
  </si>
  <si>
    <t>Shouhei</t>
  </si>
  <si>
    <t>広貴</t>
  </si>
  <si>
    <t>小原</t>
  </si>
  <si>
    <t>オバラ</t>
  </si>
  <si>
    <t>OBARA</t>
  </si>
  <si>
    <t>小坂</t>
  </si>
  <si>
    <t>昌也</t>
  </si>
  <si>
    <t>コサカ</t>
  </si>
  <si>
    <t>KOSAKA</t>
  </si>
  <si>
    <t>あん</t>
  </si>
  <si>
    <t>知佳</t>
  </si>
  <si>
    <t>相澤</t>
  </si>
  <si>
    <t>アイザワ</t>
  </si>
  <si>
    <t>AIZAWA</t>
  </si>
  <si>
    <t>岩﨑</t>
  </si>
  <si>
    <t>有咲</t>
  </si>
  <si>
    <t>Fuka</t>
  </si>
  <si>
    <t>江塚</t>
  </si>
  <si>
    <t>エヅカ</t>
  </si>
  <si>
    <t>EZUKA</t>
  </si>
  <si>
    <t>智広</t>
  </si>
  <si>
    <t>松家</t>
  </si>
  <si>
    <t>駿介</t>
  </si>
  <si>
    <t>マツカ</t>
  </si>
  <si>
    <t>MATSUKA</t>
  </si>
  <si>
    <t>小堀</t>
  </si>
  <si>
    <t>コボリ</t>
  </si>
  <si>
    <t>KOBORI</t>
  </si>
  <si>
    <t>奥原</t>
  </si>
  <si>
    <t>丈偉</t>
  </si>
  <si>
    <t>オクハラ</t>
  </si>
  <si>
    <t>ジョウイ</t>
  </si>
  <si>
    <t>OKUHARA</t>
  </si>
  <si>
    <t>Joi</t>
  </si>
  <si>
    <t>冨沢</t>
  </si>
  <si>
    <t>温</t>
  </si>
  <si>
    <t>藍斗</t>
  </si>
  <si>
    <t>関根</t>
  </si>
  <si>
    <t>寿希也</t>
  </si>
  <si>
    <t>セキネ</t>
  </si>
  <si>
    <t>SEKINE</t>
  </si>
  <si>
    <t>Jukiya</t>
  </si>
  <si>
    <t>旭</t>
  </si>
  <si>
    <t>羽賀</t>
  </si>
  <si>
    <t>ハガ</t>
  </si>
  <si>
    <t>HAGA</t>
  </si>
  <si>
    <t>草間</t>
  </si>
  <si>
    <t>クサマ</t>
  </si>
  <si>
    <t>KUSAMA</t>
  </si>
  <si>
    <t>愛花</t>
  </si>
  <si>
    <t>アイカ</t>
  </si>
  <si>
    <t>Aika</t>
  </si>
  <si>
    <t>海里</t>
  </si>
  <si>
    <t>心朗</t>
  </si>
  <si>
    <t>ココロウ</t>
  </si>
  <si>
    <t>Kokorou</t>
  </si>
  <si>
    <t>海人</t>
  </si>
  <si>
    <t>カケル</t>
  </si>
  <si>
    <t>Kakeru</t>
  </si>
  <si>
    <t>あかり</t>
  </si>
  <si>
    <t>柊伍</t>
  </si>
  <si>
    <t>シュウゴ</t>
  </si>
  <si>
    <t>Shugo</t>
  </si>
  <si>
    <t>爽楓</t>
  </si>
  <si>
    <t>サアフ</t>
  </si>
  <si>
    <t>Safu</t>
  </si>
  <si>
    <t>妃美花</t>
  </si>
  <si>
    <t>ヒミカ</t>
  </si>
  <si>
    <t>OOSAWA</t>
  </si>
  <si>
    <t>Himika</t>
  </si>
  <si>
    <t>持丸</t>
  </si>
  <si>
    <t>栄菜</t>
  </si>
  <si>
    <t>モチマル</t>
  </si>
  <si>
    <t>MOCHIMARU</t>
  </si>
  <si>
    <t>三菜</t>
  </si>
  <si>
    <t>加菜</t>
  </si>
  <si>
    <t>照井</t>
  </si>
  <si>
    <t>多恵</t>
  </si>
  <si>
    <t>テルイ</t>
  </si>
  <si>
    <t>タエ</t>
  </si>
  <si>
    <t>TERUI</t>
  </si>
  <si>
    <t>Tae</t>
  </si>
  <si>
    <t>古家</t>
  </si>
  <si>
    <t>元喜</t>
  </si>
  <si>
    <t>Motoki</t>
  </si>
  <si>
    <t>円</t>
  </si>
  <si>
    <t>マドカ</t>
  </si>
  <si>
    <t>Madoka</t>
  </si>
  <si>
    <t>北村</t>
  </si>
  <si>
    <t>キタムラ</t>
  </si>
  <si>
    <t>KITAMURA</t>
  </si>
  <si>
    <t>成世</t>
  </si>
  <si>
    <t>ナルセ</t>
  </si>
  <si>
    <t>Naruse</t>
  </si>
  <si>
    <t>越百</t>
  </si>
  <si>
    <t>コスモ</t>
  </si>
  <si>
    <t>Kosumo</t>
  </si>
  <si>
    <t>表</t>
  </si>
  <si>
    <t>紗起子</t>
  </si>
  <si>
    <t>オモテ</t>
  </si>
  <si>
    <t>サキコ</t>
  </si>
  <si>
    <t>OMOTE</t>
  </si>
  <si>
    <t>Sakiko</t>
  </si>
  <si>
    <t>毬</t>
  </si>
  <si>
    <t>日奈乃</t>
  </si>
  <si>
    <t>碧瑠</t>
  </si>
  <si>
    <t>アル</t>
  </si>
  <si>
    <t>Aru</t>
  </si>
  <si>
    <t>寺嶋</t>
  </si>
  <si>
    <t>テラシマ</t>
  </si>
  <si>
    <t>サクラコ</t>
  </si>
  <si>
    <t>TERASHIMA</t>
  </si>
  <si>
    <t>Sakurako</t>
  </si>
  <si>
    <t>春菜</t>
  </si>
  <si>
    <t>友井</t>
  </si>
  <si>
    <t>聡</t>
  </si>
  <si>
    <t>トモイ</t>
  </si>
  <si>
    <t>サトシ</t>
  </si>
  <si>
    <t>TOMOI</t>
  </si>
  <si>
    <t>Satoshi</t>
  </si>
  <si>
    <t>鴨志田</t>
  </si>
  <si>
    <t>カモシダ</t>
  </si>
  <si>
    <t>KAMOSHIDA</t>
  </si>
  <si>
    <t>佐高</t>
  </si>
  <si>
    <t>スケタカ</t>
  </si>
  <si>
    <t>Suketaka</t>
  </si>
  <si>
    <t>祥史</t>
  </si>
  <si>
    <t>ヨシフミ</t>
  </si>
  <si>
    <t>Yoshifumi</t>
  </si>
  <si>
    <t>春太郎</t>
  </si>
  <si>
    <t>泰彦</t>
  </si>
  <si>
    <t>ヤスヒコ</t>
  </si>
  <si>
    <t>Yasuhiko</t>
  </si>
  <si>
    <t>美波</t>
  </si>
  <si>
    <t>彩也夏</t>
  </si>
  <si>
    <t>凛奈</t>
  </si>
  <si>
    <t>リンナ</t>
  </si>
  <si>
    <t>Rinna</t>
  </si>
  <si>
    <t>果奈</t>
  </si>
  <si>
    <t>松延</t>
  </si>
  <si>
    <t>嘉子</t>
  </si>
  <si>
    <t>マツノブ</t>
  </si>
  <si>
    <t>MATSUNOBU</t>
  </si>
  <si>
    <t>マレキメラバン</t>
  </si>
  <si>
    <t>萌奈</t>
  </si>
  <si>
    <t>MAREKIMERABAN</t>
  </si>
  <si>
    <t>虹太郎</t>
  </si>
  <si>
    <t>ニジタロウ</t>
  </si>
  <si>
    <t>Nijitaro</t>
  </si>
  <si>
    <t>サムリン</t>
  </si>
  <si>
    <t>シェイレンコア</t>
  </si>
  <si>
    <t>SAMURIN</t>
  </si>
  <si>
    <t>Sheirenkoa</t>
  </si>
  <si>
    <t>大哉</t>
  </si>
  <si>
    <t>オトヤ</t>
  </si>
  <si>
    <t>Otoya</t>
  </si>
  <si>
    <t>大門</t>
  </si>
  <si>
    <t>オオカド</t>
  </si>
  <si>
    <t>OOKADO</t>
  </si>
  <si>
    <t>岩沢</t>
  </si>
  <si>
    <t>奏楽</t>
  </si>
  <si>
    <t>イワサワ</t>
  </si>
  <si>
    <t>IWASAWA</t>
  </si>
  <si>
    <t>康惺</t>
  </si>
  <si>
    <t>濱田</t>
  </si>
  <si>
    <t>純輝</t>
  </si>
  <si>
    <t>ハマダ</t>
  </si>
  <si>
    <t>アツキ</t>
  </si>
  <si>
    <t>HAMADA</t>
  </si>
  <si>
    <t>Atsuki</t>
  </si>
  <si>
    <t>石澤</t>
  </si>
  <si>
    <t>翔梨</t>
  </si>
  <si>
    <t>イシザワ</t>
  </si>
  <si>
    <t>ショウリ</t>
  </si>
  <si>
    <t>ISHIZAWA</t>
  </si>
  <si>
    <t>Shouri</t>
  </si>
  <si>
    <t>睦樹</t>
  </si>
  <si>
    <t>ノブキ</t>
  </si>
  <si>
    <t>Nobuki</t>
  </si>
  <si>
    <t>奥上</t>
  </si>
  <si>
    <t>道隆</t>
  </si>
  <si>
    <t>オクガミ</t>
  </si>
  <si>
    <t>ミチタカ</t>
  </si>
  <si>
    <t>OKUGAMI</t>
  </si>
  <si>
    <t>Michitaka</t>
  </si>
  <si>
    <t>亜佐哉</t>
  </si>
  <si>
    <t>アサヤ</t>
  </si>
  <si>
    <t>Asaya</t>
  </si>
  <si>
    <t>陽人</t>
  </si>
  <si>
    <t>ヒト</t>
  </si>
  <si>
    <t>Hito</t>
  </si>
  <si>
    <t>後閑</t>
  </si>
  <si>
    <t>ゴカン</t>
  </si>
  <si>
    <t>GOKAN</t>
  </si>
  <si>
    <t>柊哉</t>
  </si>
  <si>
    <t>Shuya</t>
  </si>
  <si>
    <t>福塚</t>
  </si>
  <si>
    <t>翔太朗</t>
  </si>
  <si>
    <t>フクヅカ</t>
  </si>
  <si>
    <t>FUKUDUKA</t>
  </si>
  <si>
    <t>Syoutarou</t>
  </si>
  <si>
    <t>有川</t>
  </si>
  <si>
    <t>功一</t>
  </si>
  <si>
    <t>アリカワ</t>
  </si>
  <si>
    <t>ARIKAWA</t>
  </si>
  <si>
    <t>Kouiti</t>
  </si>
  <si>
    <t>寺川</t>
  </si>
  <si>
    <t>竜輝</t>
  </si>
  <si>
    <t>テラカワ</t>
  </si>
  <si>
    <t>TERAKAWA</t>
  </si>
  <si>
    <t>和音</t>
  </si>
  <si>
    <t>カズネ</t>
  </si>
  <si>
    <t>Kazune</t>
  </si>
  <si>
    <t>一稀</t>
  </si>
  <si>
    <t>イッキ</t>
  </si>
  <si>
    <t>Ikki</t>
  </si>
  <si>
    <t>麻島</t>
  </si>
  <si>
    <t>爽生</t>
  </si>
  <si>
    <t>アサジマ</t>
  </si>
  <si>
    <t>ASAJIMA</t>
  </si>
  <si>
    <t>隼斗</t>
  </si>
  <si>
    <t>優心</t>
  </si>
  <si>
    <t>ユウシン</t>
  </si>
  <si>
    <t>Yushin</t>
  </si>
  <si>
    <t>白濱</t>
  </si>
  <si>
    <t>シラハマ</t>
  </si>
  <si>
    <t>SHIRAHAMA</t>
  </si>
  <si>
    <t>宏人</t>
  </si>
  <si>
    <t>NOGUTI</t>
  </si>
  <si>
    <t>怜央</t>
  </si>
  <si>
    <t>碧人</t>
  </si>
  <si>
    <t>瀬川</t>
  </si>
  <si>
    <t>この葉</t>
  </si>
  <si>
    <t>セガワ</t>
  </si>
  <si>
    <t>コノハ</t>
  </si>
  <si>
    <t>SEGAWA</t>
  </si>
  <si>
    <t>Konoha</t>
  </si>
  <si>
    <t>松館</t>
  </si>
  <si>
    <t>彩月</t>
  </si>
  <si>
    <t>マツダテ</t>
  </si>
  <si>
    <t>MATSUDATE</t>
  </si>
  <si>
    <t>羽山</t>
  </si>
  <si>
    <t>乃愛</t>
  </si>
  <si>
    <t>ハヤマ</t>
  </si>
  <si>
    <t>HAYAMA</t>
  </si>
  <si>
    <t>山里</t>
  </si>
  <si>
    <t>ささら</t>
  </si>
  <si>
    <t>ヤマザト</t>
  </si>
  <si>
    <t>ササラ</t>
  </si>
  <si>
    <t>YAMAZATO</t>
  </si>
  <si>
    <t>Sasara</t>
  </si>
  <si>
    <t>天音</t>
  </si>
  <si>
    <t>百合川</t>
  </si>
  <si>
    <t>ユリカワ</t>
  </si>
  <si>
    <t>YURIKAWA</t>
  </si>
  <si>
    <t>瀬織</t>
  </si>
  <si>
    <t>セオリ</t>
  </si>
  <si>
    <t>Seori</t>
  </si>
  <si>
    <t>岩佐</t>
  </si>
  <si>
    <t>愛華</t>
  </si>
  <si>
    <t>イワサ</t>
  </si>
  <si>
    <t>マナカ</t>
  </si>
  <si>
    <t>IWASA</t>
  </si>
  <si>
    <t>Manaka</t>
  </si>
  <si>
    <t>咲良</t>
  </si>
  <si>
    <t>ENDOU</t>
  </si>
  <si>
    <t>美呼</t>
  </si>
  <si>
    <t>ミコ</t>
  </si>
  <si>
    <t>Miko</t>
  </si>
  <si>
    <t>後藤</t>
  </si>
  <si>
    <t>美咲</t>
  </si>
  <si>
    <t>ゴトウ</t>
  </si>
  <si>
    <t>GOTOU</t>
  </si>
  <si>
    <t>さら紗</t>
  </si>
  <si>
    <t>サラサ</t>
  </si>
  <si>
    <t>Sarasa</t>
  </si>
  <si>
    <t>晴貴</t>
  </si>
  <si>
    <t>OHNO</t>
  </si>
  <si>
    <t>Hruki</t>
  </si>
  <si>
    <t>駒野</t>
  </si>
  <si>
    <t>廉人</t>
  </si>
  <si>
    <t>コマノ</t>
  </si>
  <si>
    <t>KOMANO</t>
  </si>
  <si>
    <t>滉也</t>
  </si>
  <si>
    <t>舜</t>
  </si>
  <si>
    <t>大輝ラファエル</t>
  </si>
  <si>
    <t>タイキラファエル</t>
  </si>
  <si>
    <t>Taikirafael</t>
  </si>
  <si>
    <t>悠飛</t>
  </si>
  <si>
    <t>島田</t>
  </si>
  <si>
    <t>シマダ</t>
  </si>
  <si>
    <t>SHIMADA</t>
  </si>
  <si>
    <t>文盛</t>
  </si>
  <si>
    <t>ブンセイ</t>
  </si>
  <si>
    <t>HONMA</t>
  </si>
  <si>
    <t>Bunsei</t>
  </si>
  <si>
    <t>景汰</t>
  </si>
  <si>
    <t>野坂</t>
  </si>
  <si>
    <t>一慧</t>
  </si>
  <si>
    <t>ノサカ</t>
  </si>
  <si>
    <t>イッケイ</t>
  </si>
  <si>
    <t>NOSAKA</t>
  </si>
  <si>
    <t>Ikkei</t>
  </si>
  <si>
    <t>柿原</t>
  </si>
  <si>
    <t>カキハラ</t>
  </si>
  <si>
    <t>KAKIHARA</t>
  </si>
  <si>
    <t>ゆい</t>
  </si>
  <si>
    <t>舞香</t>
  </si>
  <si>
    <t>栗城</t>
  </si>
  <si>
    <t>晧紀</t>
  </si>
  <si>
    <t>クリキ</t>
  </si>
  <si>
    <t>KURIKI</t>
  </si>
  <si>
    <t>優士</t>
  </si>
  <si>
    <t>ユウジ</t>
  </si>
  <si>
    <t>Yuji</t>
  </si>
  <si>
    <t>心樹</t>
  </si>
  <si>
    <t>貫太郎</t>
  </si>
  <si>
    <t>爽吾</t>
  </si>
  <si>
    <t>ソウゴ</t>
  </si>
  <si>
    <t>Sougo</t>
  </si>
  <si>
    <t>羽取</t>
  </si>
  <si>
    <t>優翔</t>
  </si>
  <si>
    <t>皐祐</t>
  </si>
  <si>
    <t>愛架</t>
  </si>
  <si>
    <t>Miyuu</t>
  </si>
  <si>
    <t>秋本</t>
  </si>
  <si>
    <t>麻由子</t>
  </si>
  <si>
    <t>アキモト</t>
  </si>
  <si>
    <t>マユコ</t>
  </si>
  <si>
    <t>AKIMOTO</t>
  </si>
  <si>
    <t>Mayuko</t>
  </si>
  <si>
    <t>大﨑</t>
  </si>
  <si>
    <t>オオサキ</t>
  </si>
  <si>
    <t>OOSAKI</t>
  </si>
  <si>
    <t>健也</t>
  </si>
  <si>
    <t>嵩</t>
  </si>
  <si>
    <t>Shuu</t>
  </si>
  <si>
    <t>城田</t>
  </si>
  <si>
    <t>祥輝</t>
  </si>
  <si>
    <t>シロタ</t>
  </si>
  <si>
    <t>SHIROTA</t>
  </si>
  <si>
    <t>愛也</t>
  </si>
  <si>
    <t>マナヤ</t>
  </si>
  <si>
    <t>Manaya</t>
  </si>
  <si>
    <t>シユウタ</t>
  </si>
  <si>
    <t>大羽</t>
  </si>
  <si>
    <t>ヒロハ</t>
  </si>
  <si>
    <t>Hiroha</t>
  </si>
  <si>
    <t>那王</t>
  </si>
  <si>
    <t>須賀井</t>
  </si>
  <si>
    <t>喜智</t>
  </si>
  <si>
    <t>ヨシトモ</t>
  </si>
  <si>
    <t>Yoshitomo</t>
  </si>
  <si>
    <t>野見</t>
  </si>
  <si>
    <t>ノミ</t>
  </si>
  <si>
    <t>NOMI</t>
  </si>
  <si>
    <t>野本</t>
  </si>
  <si>
    <t>愛乃</t>
  </si>
  <si>
    <t>ノモト</t>
  </si>
  <si>
    <t>アイノ</t>
  </si>
  <si>
    <t>NOMOTO</t>
  </si>
  <si>
    <t>Aino</t>
  </si>
  <si>
    <t>美緒</t>
  </si>
  <si>
    <t>YACHITATE</t>
  </si>
  <si>
    <t>咲樹</t>
  </si>
  <si>
    <t>瀨戸</t>
  </si>
  <si>
    <t>咲来</t>
  </si>
  <si>
    <t>セト</t>
  </si>
  <si>
    <t>SETO</t>
  </si>
  <si>
    <t>横島</t>
  </si>
  <si>
    <t>凜々花</t>
  </si>
  <si>
    <t>ヨコジマ</t>
  </si>
  <si>
    <t>YOKOJIMA</t>
  </si>
  <si>
    <t>沢姫</t>
  </si>
  <si>
    <t>サワキ</t>
  </si>
  <si>
    <t>Sawaki</t>
  </si>
  <si>
    <t>羽毛田</t>
  </si>
  <si>
    <t>桃佳</t>
  </si>
  <si>
    <t>ハケタ</t>
  </si>
  <si>
    <t>HAKETA</t>
  </si>
  <si>
    <t>市ノ川</t>
  </si>
  <si>
    <t>花音</t>
  </si>
  <si>
    <t>イチノカワ</t>
  </si>
  <si>
    <t>ICHINOKAWA</t>
  </si>
  <si>
    <t>落水田</t>
  </si>
  <si>
    <t>オチミズダ</t>
  </si>
  <si>
    <t>OCHIMIZUDA</t>
  </si>
  <si>
    <t>末吉</t>
  </si>
  <si>
    <t>祐貴</t>
  </si>
  <si>
    <t>スエヨシ</t>
  </si>
  <si>
    <t>SUEYOSHI</t>
  </si>
  <si>
    <t>横井</t>
  </si>
  <si>
    <t>健道</t>
  </si>
  <si>
    <t>ヨコイ</t>
  </si>
  <si>
    <t>YOKOI</t>
  </si>
  <si>
    <t>捷伝</t>
  </si>
  <si>
    <t>シデン</t>
  </si>
  <si>
    <t>Shiden</t>
  </si>
  <si>
    <t>礒野</t>
  </si>
  <si>
    <t>起暉</t>
  </si>
  <si>
    <t>富吉</t>
  </si>
  <si>
    <t>唯之介</t>
  </si>
  <si>
    <t>トミヨシ</t>
  </si>
  <si>
    <t>ユイノスケ</t>
  </si>
  <si>
    <t>TOMIYOSHI</t>
  </si>
  <si>
    <t>Yuinosuke</t>
  </si>
  <si>
    <t>坂野</t>
  </si>
  <si>
    <t>彰吾</t>
  </si>
  <si>
    <t>サカノ</t>
  </si>
  <si>
    <t>SAKANO</t>
  </si>
  <si>
    <t>野部</t>
  </si>
  <si>
    <t>直弘</t>
  </si>
  <si>
    <t>ノベ</t>
  </si>
  <si>
    <t>ナオヒロ</t>
  </si>
  <si>
    <t>NOBE</t>
  </si>
  <si>
    <t>Naohiro</t>
  </si>
  <si>
    <t>卓斗</t>
  </si>
  <si>
    <t>竜斗</t>
  </si>
  <si>
    <t>旺周</t>
  </si>
  <si>
    <t>真人</t>
  </si>
  <si>
    <t>南木</t>
  </si>
  <si>
    <t>ナンモク</t>
  </si>
  <si>
    <t>NANMOKU</t>
  </si>
  <si>
    <t>磯</t>
  </si>
  <si>
    <t>朋希</t>
  </si>
  <si>
    <t>イソ</t>
  </si>
  <si>
    <t>ISO</t>
  </si>
  <si>
    <t>牛窪</t>
  </si>
  <si>
    <t>大紀</t>
  </si>
  <si>
    <t>ウシクボ</t>
  </si>
  <si>
    <t>USHIKUBO</t>
  </si>
  <si>
    <t>牛崎</t>
  </si>
  <si>
    <t>竜空</t>
  </si>
  <si>
    <t>ウシザキ</t>
  </si>
  <si>
    <t>リュウク</t>
  </si>
  <si>
    <t>USHIZAKI</t>
  </si>
  <si>
    <t>Ryuku</t>
  </si>
  <si>
    <t>鍜治</t>
  </si>
  <si>
    <t>カジ</t>
  </si>
  <si>
    <t>KAJI</t>
  </si>
  <si>
    <t>翔生</t>
  </si>
  <si>
    <t>淳希</t>
  </si>
  <si>
    <t>原口</t>
  </si>
  <si>
    <t>貴好</t>
  </si>
  <si>
    <t>ハラグチ</t>
  </si>
  <si>
    <t>HARAGUCHI</t>
  </si>
  <si>
    <t>荒野</t>
  </si>
  <si>
    <t>アラノ</t>
  </si>
  <si>
    <t>ARANO</t>
  </si>
  <si>
    <t>組谷</t>
  </si>
  <si>
    <t>クミヤ</t>
  </si>
  <si>
    <t>KUMIYA</t>
  </si>
  <si>
    <t>郷</t>
  </si>
  <si>
    <t>太耀</t>
  </si>
  <si>
    <t>GO</t>
  </si>
  <si>
    <t>優良</t>
  </si>
  <si>
    <t>ユウラ</t>
  </si>
  <si>
    <t>丸茂</t>
  </si>
  <si>
    <t>マルモ</t>
  </si>
  <si>
    <t>MARUMO</t>
  </si>
  <si>
    <t>Mituki</t>
  </si>
  <si>
    <t>峯岸</t>
  </si>
  <si>
    <t>衛太郎</t>
  </si>
  <si>
    <t>ミネギシ</t>
  </si>
  <si>
    <t>エイタロウ</t>
  </si>
  <si>
    <t>MINEGISHI</t>
  </si>
  <si>
    <t>Eitaro</t>
  </si>
  <si>
    <t>若林</t>
  </si>
  <si>
    <t>春太</t>
  </si>
  <si>
    <t>ワカバヤシ</t>
  </si>
  <si>
    <t>ハルタ</t>
  </si>
  <si>
    <t>WAKABAYASHI</t>
  </si>
  <si>
    <t>Haruta</t>
  </si>
  <si>
    <t>健海</t>
  </si>
  <si>
    <t>ケンミ</t>
  </si>
  <si>
    <t>Kenmi</t>
  </si>
  <si>
    <t>岸</t>
  </si>
  <si>
    <t>建汰</t>
  </si>
  <si>
    <t>道人</t>
  </si>
  <si>
    <t>ミチト</t>
  </si>
  <si>
    <t>Michito</t>
  </si>
  <si>
    <t>晃季</t>
  </si>
  <si>
    <t>テルキ</t>
  </si>
  <si>
    <t>Teruki</t>
  </si>
  <si>
    <t>増根</t>
  </si>
  <si>
    <t>裕紀</t>
  </si>
  <si>
    <t>マシネ</t>
  </si>
  <si>
    <t>MASHINE</t>
  </si>
  <si>
    <t>辻村</t>
  </si>
  <si>
    <t>優平</t>
  </si>
  <si>
    <t>ツジムラ</t>
  </si>
  <si>
    <t>TUJIMURA</t>
  </si>
  <si>
    <t>Yuhei</t>
  </si>
  <si>
    <t>絢人</t>
  </si>
  <si>
    <t>里桜</t>
  </si>
  <si>
    <t>リオン</t>
  </si>
  <si>
    <t>Rion</t>
  </si>
  <si>
    <t>小池</t>
  </si>
  <si>
    <t>由夏</t>
  </si>
  <si>
    <t>コイケ</t>
  </si>
  <si>
    <t>KOIKE</t>
  </si>
  <si>
    <t>仲野</t>
  </si>
  <si>
    <t>望来</t>
  </si>
  <si>
    <t>渚沙</t>
  </si>
  <si>
    <t>寺尾</t>
  </si>
  <si>
    <t>咲耶</t>
  </si>
  <si>
    <t>テラオ</t>
  </si>
  <si>
    <t>サヤ</t>
  </si>
  <si>
    <t>TERAO</t>
  </si>
  <si>
    <t>Saya</t>
  </si>
  <si>
    <t>山村</t>
  </si>
  <si>
    <t>ヤマムラ</t>
  </si>
  <si>
    <t>YAMAMURA</t>
  </si>
  <si>
    <t>彩音</t>
  </si>
  <si>
    <t>白鳥</t>
  </si>
  <si>
    <t>花菜</t>
  </si>
  <si>
    <t>シラトリ</t>
  </si>
  <si>
    <t>SHIRATORI</t>
  </si>
  <si>
    <t>希穂</t>
  </si>
  <si>
    <t>キホ</t>
  </si>
  <si>
    <t>Kiho</t>
  </si>
  <si>
    <t>尾宮</t>
  </si>
  <si>
    <t>かれん</t>
  </si>
  <si>
    <t>オミヤ</t>
  </si>
  <si>
    <t>OMIYA</t>
  </si>
  <si>
    <t>宮城</t>
  </si>
  <si>
    <t>葵衣</t>
  </si>
  <si>
    <t>ミヤギ</t>
  </si>
  <si>
    <t>MIYAGI</t>
  </si>
  <si>
    <t>山澤</t>
  </si>
  <si>
    <t>亜莉沙</t>
  </si>
  <si>
    <t>ヤマザワ</t>
  </si>
  <si>
    <t>YAMAZAWA</t>
  </si>
  <si>
    <t>外川</t>
  </si>
  <si>
    <t>叶奈子</t>
  </si>
  <si>
    <t>ソトカワ</t>
  </si>
  <si>
    <t>カナコ</t>
  </si>
  <si>
    <t>SOTOKAWA</t>
  </si>
  <si>
    <t>Kanako</t>
  </si>
  <si>
    <t>新屋</t>
  </si>
  <si>
    <t>蒼太</t>
  </si>
  <si>
    <t>SHINNYA</t>
  </si>
  <si>
    <t>田本</t>
  </si>
  <si>
    <t>光輝</t>
  </si>
  <si>
    <t>タモト</t>
  </si>
  <si>
    <t>TAMOTO</t>
  </si>
  <si>
    <t>飛田</t>
  </si>
  <si>
    <t>トビタ</t>
  </si>
  <si>
    <t>TOBITA</t>
  </si>
  <si>
    <t>オバタ</t>
  </si>
  <si>
    <t>OBATA</t>
  </si>
  <si>
    <t>上村</t>
  </si>
  <si>
    <t>知也</t>
  </si>
  <si>
    <t>竹下</t>
  </si>
  <si>
    <t>タケシタ</t>
  </si>
  <si>
    <t>TAKESHITA</t>
  </si>
  <si>
    <t>松坂</t>
  </si>
  <si>
    <t>武史</t>
  </si>
  <si>
    <t>マツザカ</t>
  </si>
  <si>
    <t>MATSUZAKA</t>
  </si>
  <si>
    <t>時輝</t>
  </si>
  <si>
    <t>穴沢</t>
  </si>
  <si>
    <t>仁美</t>
  </si>
  <si>
    <t>アナザワ</t>
  </si>
  <si>
    <t>ANAZAWA</t>
  </si>
  <si>
    <t>板橋</t>
  </si>
  <si>
    <t>イタバシ</t>
  </si>
  <si>
    <t>ITABASHI</t>
  </si>
  <si>
    <t>美紀</t>
  </si>
  <si>
    <t>永木</t>
  </si>
  <si>
    <t>芽子</t>
  </si>
  <si>
    <t>ナガキ</t>
  </si>
  <si>
    <t>メイコ</t>
  </si>
  <si>
    <t>NAGAKI</t>
  </si>
  <si>
    <t>Meiko</t>
  </si>
  <si>
    <t>萌々子</t>
  </si>
  <si>
    <t>富田</t>
  </si>
  <si>
    <t>心乃</t>
  </si>
  <si>
    <t>トミタ</t>
  </si>
  <si>
    <t>ココノ</t>
  </si>
  <si>
    <t>TOMITA</t>
  </si>
  <si>
    <t>Kokono</t>
  </si>
  <si>
    <t>農添</t>
  </si>
  <si>
    <t>ノウゾエ</t>
  </si>
  <si>
    <t>NOZOE</t>
  </si>
  <si>
    <t>茂木</t>
  </si>
  <si>
    <t>モギ</t>
  </si>
  <si>
    <t>MOGI</t>
  </si>
  <si>
    <t>蓬田</t>
  </si>
  <si>
    <t>晴香</t>
  </si>
  <si>
    <t>ヨモギダ</t>
  </si>
  <si>
    <t>YOMOGIDA</t>
  </si>
  <si>
    <t>凜央</t>
  </si>
  <si>
    <t>利依</t>
  </si>
  <si>
    <t>クワバラ</t>
  </si>
  <si>
    <t>リイ</t>
  </si>
  <si>
    <t>Rii</t>
  </si>
  <si>
    <t>庄司</t>
  </si>
  <si>
    <t>茜里</t>
  </si>
  <si>
    <t>ショウジ</t>
  </si>
  <si>
    <t>SHOJI</t>
  </si>
  <si>
    <t>葉菜</t>
  </si>
  <si>
    <t>生井</t>
  </si>
  <si>
    <t>瑠菜</t>
  </si>
  <si>
    <t>ナマイ</t>
  </si>
  <si>
    <t>ルナ</t>
  </si>
  <si>
    <t>NAMAI</t>
  </si>
  <si>
    <t>Runa</t>
  </si>
  <si>
    <t>まい</t>
  </si>
  <si>
    <t>OHKUBO</t>
  </si>
  <si>
    <t>彩加</t>
  </si>
  <si>
    <t>縄野</t>
  </si>
  <si>
    <t>ナワノ</t>
  </si>
  <si>
    <t>NAWANO</t>
  </si>
  <si>
    <t>祥子</t>
  </si>
  <si>
    <t>サチコ</t>
  </si>
  <si>
    <t>Sachiko</t>
  </si>
  <si>
    <t>成希</t>
  </si>
  <si>
    <t>ナルキ</t>
  </si>
  <si>
    <t>Naruki</t>
  </si>
  <si>
    <t>倫太朗</t>
  </si>
  <si>
    <t>徹也</t>
  </si>
  <si>
    <t>長田</t>
  </si>
  <si>
    <t>彪冴</t>
  </si>
  <si>
    <t>オサダ</t>
  </si>
  <si>
    <t>OSADA</t>
  </si>
  <si>
    <t>Hyuga</t>
  </si>
  <si>
    <t>荒芝</t>
  </si>
  <si>
    <t>花帆</t>
  </si>
  <si>
    <t>アラシバ</t>
  </si>
  <si>
    <t>ARSHIBA</t>
  </si>
  <si>
    <t>栞理</t>
  </si>
  <si>
    <t>日向花</t>
  </si>
  <si>
    <t>ヒュウカ</t>
  </si>
  <si>
    <t>Hyuka</t>
  </si>
  <si>
    <t>都未</t>
  </si>
  <si>
    <t>奈美</t>
  </si>
  <si>
    <t>ナミ</t>
  </si>
  <si>
    <t>Nami</t>
  </si>
  <si>
    <t>京</t>
  </si>
  <si>
    <t>凜華</t>
  </si>
  <si>
    <t>リンカ</t>
  </si>
  <si>
    <t>Rinka</t>
  </si>
  <si>
    <t>真純</t>
  </si>
  <si>
    <t>戸邉</t>
  </si>
  <si>
    <t>吉井</t>
  </si>
  <si>
    <t>ヨシイ</t>
  </si>
  <si>
    <t>YOSHII</t>
  </si>
  <si>
    <t>阪上</t>
  </si>
  <si>
    <t>サカガミ</t>
  </si>
  <si>
    <t>SAKAGAMI</t>
  </si>
  <si>
    <t>彩奈</t>
  </si>
  <si>
    <t>ストウ</t>
  </si>
  <si>
    <t>SUTO</t>
  </si>
  <si>
    <t>歩果</t>
  </si>
  <si>
    <t>楓華</t>
  </si>
  <si>
    <t>和工田</t>
  </si>
  <si>
    <t>梨花</t>
  </si>
  <si>
    <t>ワクダ</t>
  </si>
  <si>
    <t>WAKUDA</t>
  </si>
  <si>
    <t>胡桃子</t>
  </si>
  <si>
    <t>クルミコ</t>
  </si>
  <si>
    <t>Kurumiko</t>
  </si>
  <si>
    <t>エスカランテ</t>
  </si>
  <si>
    <t>桜空</t>
  </si>
  <si>
    <t>ESCALANTE CURIEL</t>
  </si>
  <si>
    <t>竹田</t>
  </si>
  <si>
    <t>優香</t>
  </si>
  <si>
    <t>なのは</t>
  </si>
  <si>
    <t>ナノハ</t>
  </si>
  <si>
    <t>Nanoha</t>
  </si>
  <si>
    <t>耕清</t>
  </si>
  <si>
    <t>裕馬</t>
  </si>
  <si>
    <t>阿楠</t>
  </si>
  <si>
    <t>アナン</t>
  </si>
  <si>
    <t>Anan</t>
  </si>
  <si>
    <t>荒牧</t>
  </si>
  <si>
    <t>政池</t>
  </si>
  <si>
    <t>侑星</t>
  </si>
  <si>
    <t>マサイケ</t>
  </si>
  <si>
    <t>MASAIKE</t>
  </si>
  <si>
    <t>優季</t>
  </si>
  <si>
    <t>村野</t>
  </si>
  <si>
    <t>朋代</t>
  </si>
  <si>
    <t>ムラノ</t>
  </si>
  <si>
    <t>トモヨ</t>
  </si>
  <si>
    <t>MURANO</t>
  </si>
  <si>
    <t>Tomoyo</t>
  </si>
  <si>
    <t>守屋</t>
  </si>
  <si>
    <t>緑里</t>
  </si>
  <si>
    <t>ミリ</t>
  </si>
  <si>
    <t>Miri</t>
  </si>
  <si>
    <t>里織奈</t>
  </si>
  <si>
    <t>リオナ</t>
  </si>
  <si>
    <t>Riona</t>
  </si>
  <si>
    <t>笹木</t>
  </si>
  <si>
    <t>新實</t>
  </si>
  <si>
    <t>ニイミ</t>
  </si>
  <si>
    <t>NIIMI</t>
  </si>
  <si>
    <t>長太郎</t>
  </si>
  <si>
    <t>チョウタロウ</t>
  </si>
  <si>
    <t>Tyotaro</t>
  </si>
  <si>
    <t>拓望</t>
  </si>
  <si>
    <t>皓</t>
  </si>
  <si>
    <t>荻原</t>
  </si>
  <si>
    <t>琢朗</t>
  </si>
  <si>
    <t>オギワラ</t>
  </si>
  <si>
    <t>OGIWARA</t>
  </si>
  <si>
    <t>青来</t>
  </si>
  <si>
    <t>セイラ</t>
  </si>
  <si>
    <t>Seira</t>
  </si>
  <si>
    <t>春陽</t>
  </si>
  <si>
    <t>ハルヒ</t>
  </si>
  <si>
    <t>Haruhi</t>
  </si>
  <si>
    <t>香澄</t>
  </si>
  <si>
    <t>尾方</t>
  </si>
  <si>
    <t>百恵</t>
  </si>
  <si>
    <t>Shino</t>
  </si>
  <si>
    <t>彩佳</t>
  </si>
  <si>
    <t>壽川</t>
  </si>
  <si>
    <t>恭子</t>
  </si>
  <si>
    <t>スガワ</t>
  </si>
  <si>
    <t>キョウコ</t>
  </si>
  <si>
    <t>SUGAWA</t>
  </si>
  <si>
    <t>Kyoko</t>
  </si>
  <si>
    <t>喜生</t>
  </si>
  <si>
    <t>Yosiki</t>
  </si>
  <si>
    <t>遥永</t>
  </si>
  <si>
    <t>塚田</t>
  </si>
  <si>
    <t>ツカダ</t>
  </si>
  <si>
    <t>TUKADA</t>
  </si>
  <si>
    <t>玄樹</t>
  </si>
  <si>
    <t>守友</t>
  </si>
  <si>
    <t>モリトモ</t>
  </si>
  <si>
    <t>MORITOMO</t>
  </si>
  <si>
    <t>遊馬</t>
  </si>
  <si>
    <t>想人</t>
  </si>
  <si>
    <t>アスマ</t>
  </si>
  <si>
    <t>ASUMA</t>
  </si>
  <si>
    <t>Soto</t>
  </si>
  <si>
    <t>嵩瑞</t>
  </si>
  <si>
    <t>タカミズ</t>
  </si>
  <si>
    <t>Takamizu</t>
  </si>
  <si>
    <t>京介</t>
  </si>
  <si>
    <t>山出</t>
  </si>
  <si>
    <t>優太郎</t>
  </si>
  <si>
    <t>ヤマデ</t>
  </si>
  <si>
    <t>YAMADE</t>
  </si>
  <si>
    <t>太一朗</t>
  </si>
  <si>
    <t>タイチロウ</t>
  </si>
  <si>
    <t>Taitirou</t>
  </si>
  <si>
    <t>門間</t>
  </si>
  <si>
    <t>モンマ</t>
  </si>
  <si>
    <t>MONNMA</t>
  </si>
  <si>
    <t>来斗</t>
  </si>
  <si>
    <t>ライト</t>
  </si>
  <si>
    <t>Raito</t>
  </si>
  <si>
    <t>広大</t>
  </si>
  <si>
    <t>楓馬</t>
  </si>
  <si>
    <t>フウマ</t>
  </si>
  <si>
    <t>Fuma</t>
  </si>
  <si>
    <t>宝田</t>
  </si>
  <si>
    <t>涼雅</t>
  </si>
  <si>
    <t>タカラダ</t>
  </si>
  <si>
    <t>TAKARADA</t>
  </si>
  <si>
    <t>大下</t>
  </si>
  <si>
    <t>オオシタ</t>
  </si>
  <si>
    <t>OHSHITA</t>
  </si>
  <si>
    <t>平本</t>
  </si>
  <si>
    <t>敬大</t>
  </si>
  <si>
    <t>ヒラモト</t>
  </si>
  <si>
    <t>HIRAMOTO</t>
  </si>
  <si>
    <t>柳田</t>
  </si>
  <si>
    <t>然</t>
  </si>
  <si>
    <t>ヤナギダ</t>
  </si>
  <si>
    <t>ゼン</t>
  </si>
  <si>
    <t>YANAGIDA</t>
  </si>
  <si>
    <t>Zen</t>
  </si>
  <si>
    <t>徳蔵</t>
  </si>
  <si>
    <t>大成</t>
  </si>
  <si>
    <t>トククラ</t>
  </si>
  <si>
    <t>TOKUKURA</t>
  </si>
  <si>
    <t>慶平</t>
  </si>
  <si>
    <t>Kyouhei</t>
  </si>
  <si>
    <t>清宮</t>
  </si>
  <si>
    <t>英斗</t>
  </si>
  <si>
    <t>セイミヤ</t>
  </si>
  <si>
    <t>SEIMIYA</t>
  </si>
  <si>
    <t>宗形</t>
  </si>
  <si>
    <t>竜征</t>
  </si>
  <si>
    <t>舶斗</t>
  </si>
  <si>
    <t>ハクト</t>
  </si>
  <si>
    <t>Hakuto</t>
  </si>
  <si>
    <t>鮫島</t>
  </si>
  <si>
    <t>サメジマ</t>
  </si>
  <si>
    <t>SAMEJIMA</t>
  </si>
  <si>
    <t>知樹</t>
  </si>
  <si>
    <t>HURUYA</t>
  </si>
  <si>
    <t>石津</t>
  </si>
  <si>
    <t>諒介</t>
  </si>
  <si>
    <t>イシヅ</t>
  </si>
  <si>
    <t>ISIDU</t>
  </si>
  <si>
    <t>昂亮</t>
  </si>
  <si>
    <t>澤口</t>
  </si>
  <si>
    <t>瑛士</t>
  </si>
  <si>
    <t>サワグチ</t>
  </si>
  <si>
    <t>SAWAGUCHI</t>
  </si>
  <si>
    <t>彪汰</t>
  </si>
  <si>
    <t>ヒュウタ</t>
  </si>
  <si>
    <t>Hyuta</t>
  </si>
  <si>
    <t>豊村</t>
  </si>
  <si>
    <t>雄真</t>
  </si>
  <si>
    <t>トヨムラ</t>
  </si>
  <si>
    <t>TOYOMURA</t>
  </si>
  <si>
    <t>岩岡</t>
  </si>
  <si>
    <t>里門</t>
  </si>
  <si>
    <t>イワオカ</t>
  </si>
  <si>
    <t>リモン</t>
  </si>
  <si>
    <t>IWAOKA</t>
  </si>
  <si>
    <t>Rimon</t>
  </si>
  <si>
    <t>ヘイマ</t>
  </si>
  <si>
    <t>HEIMA</t>
  </si>
  <si>
    <t>海阪</t>
  </si>
  <si>
    <t>カイサカ</t>
  </si>
  <si>
    <t>KAISAKA</t>
  </si>
  <si>
    <t>太佑</t>
  </si>
  <si>
    <t>実々</t>
  </si>
  <si>
    <t>智奈津</t>
  </si>
  <si>
    <t>珠利</t>
  </si>
  <si>
    <t>シュリ</t>
  </si>
  <si>
    <t>Syuri</t>
  </si>
  <si>
    <t>七奈</t>
  </si>
  <si>
    <t>小町</t>
  </si>
  <si>
    <t>コマチ</t>
  </si>
  <si>
    <t>Komachi</t>
  </si>
  <si>
    <t>珠生</t>
  </si>
  <si>
    <t>ワタベ</t>
  </si>
  <si>
    <t>タマオ</t>
  </si>
  <si>
    <t>WATABE</t>
  </si>
  <si>
    <t>Tamao</t>
  </si>
  <si>
    <t>小森田</t>
  </si>
  <si>
    <t>レイチェル</t>
  </si>
  <si>
    <t>コモリタ</t>
  </si>
  <si>
    <t>KOMORITA</t>
  </si>
  <si>
    <t>Rachel</t>
  </si>
  <si>
    <t>久保下</t>
  </si>
  <si>
    <t>クボシタ</t>
  </si>
  <si>
    <t>KUBOSITA</t>
  </si>
  <si>
    <t>菜瑚美</t>
  </si>
  <si>
    <t>ナゴミ</t>
  </si>
  <si>
    <t>Nagomi</t>
  </si>
  <si>
    <t>輿石</t>
  </si>
  <si>
    <t>コシイシ</t>
  </si>
  <si>
    <t>KOSIISHI</t>
  </si>
  <si>
    <t>七奈子</t>
  </si>
  <si>
    <t>大友</t>
  </si>
  <si>
    <t>愛良</t>
  </si>
  <si>
    <t>オオトモ</t>
  </si>
  <si>
    <t>アイラ</t>
  </si>
  <si>
    <t>OOTOMO</t>
  </si>
  <si>
    <t>Aira</t>
  </si>
  <si>
    <t>戸川</t>
  </si>
  <si>
    <t>トガワ</t>
  </si>
  <si>
    <t>TOGAWA</t>
  </si>
  <si>
    <t>梨茄子</t>
  </si>
  <si>
    <t>ENNDOU</t>
  </si>
  <si>
    <t>由来</t>
  </si>
  <si>
    <t>豊増</t>
  </si>
  <si>
    <t>詩女</t>
  </si>
  <si>
    <t>トヨマス</t>
  </si>
  <si>
    <t>TOYOMASU</t>
  </si>
  <si>
    <t>Sion</t>
  </si>
  <si>
    <t>島</t>
  </si>
  <si>
    <t>野々花</t>
  </si>
  <si>
    <t>シマ</t>
  </si>
  <si>
    <t>SHIMA</t>
  </si>
  <si>
    <t>春名</t>
  </si>
  <si>
    <t>まひろ</t>
  </si>
  <si>
    <t>HARUNA</t>
  </si>
  <si>
    <t>相原</t>
  </si>
  <si>
    <t>アイハラ</t>
  </si>
  <si>
    <t>AIHARA</t>
  </si>
  <si>
    <t>怜子</t>
  </si>
  <si>
    <t>Ryouko</t>
  </si>
  <si>
    <t>波澄</t>
  </si>
  <si>
    <t>奈那</t>
  </si>
  <si>
    <t>ハスミ</t>
  </si>
  <si>
    <t>HASUMI</t>
  </si>
  <si>
    <t>栁沢</t>
  </si>
  <si>
    <t>優衣</t>
  </si>
  <si>
    <t>ヤナギザワ</t>
  </si>
  <si>
    <t>YANAGIZAWA</t>
  </si>
  <si>
    <t>柳井</t>
  </si>
  <si>
    <t>花織</t>
  </si>
  <si>
    <t>ヤナイ</t>
  </si>
  <si>
    <t>YANAI</t>
  </si>
  <si>
    <t>田部</t>
  </si>
  <si>
    <t>タベ</t>
  </si>
  <si>
    <t>TABE</t>
  </si>
  <si>
    <t>市ヶ谷</t>
  </si>
  <si>
    <t>イチガヤ</t>
  </si>
  <si>
    <t>ICHIGAYA</t>
  </si>
  <si>
    <t>道添</t>
  </si>
  <si>
    <t>天午</t>
  </si>
  <si>
    <t>ミチゾエ</t>
  </si>
  <si>
    <t>テンゴ</t>
  </si>
  <si>
    <t>MITIZOE</t>
  </si>
  <si>
    <t>Tengo</t>
  </si>
  <si>
    <t>沖中</t>
  </si>
  <si>
    <t>優真</t>
  </si>
  <si>
    <t>オキナカ</t>
  </si>
  <si>
    <t>OKINAKA</t>
  </si>
  <si>
    <t>Yuuma</t>
  </si>
  <si>
    <t>日下</t>
  </si>
  <si>
    <t>亮祐</t>
  </si>
  <si>
    <t>クサカ</t>
  </si>
  <si>
    <t>KUSAKA</t>
  </si>
  <si>
    <t>世一</t>
  </si>
  <si>
    <t>嘉偉</t>
  </si>
  <si>
    <t>ヨイチ</t>
  </si>
  <si>
    <t>YOICHI</t>
  </si>
  <si>
    <t>羽田</t>
  </si>
  <si>
    <t>充輝</t>
  </si>
  <si>
    <t>ハネダ</t>
  </si>
  <si>
    <t>HANEDA</t>
  </si>
  <si>
    <t>聡太</t>
  </si>
  <si>
    <t>下向</t>
  </si>
  <si>
    <t>シモムカイ</t>
  </si>
  <si>
    <t>SHIMOMUKAI</t>
  </si>
  <si>
    <t>播摩</t>
  </si>
  <si>
    <t>幸之丞</t>
  </si>
  <si>
    <t>ハリマ</t>
  </si>
  <si>
    <t>HARIMA</t>
  </si>
  <si>
    <t>出田</t>
  </si>
  <si>
    <t>イズタ</t>
  </si>
  <si>
    <t>IZUTA</t>
  </si>
  <si>
    <t>Rinntarou</t>
  </si>
  <si>
    <t>響之介</t>
  </si>
  <si>
    <t>キョウノスケ</t>
  </si>
  <si>
    <t>Kyonosuke</t>
  </si>
  <si>
    <t>殿井</t>
  </si>
  <si>
    <t>健</t>
  </si>
  <si>
    <t>トノイ</t>
  </si>
  <si>
    <t>TONOI</t>
  </si>
  <si>
    <t>裕矢</t>
  </si>
  <si>
    <t>Yuuya</t>
  </si>
  <si>
    <t>霆宇</t>
  </si>
  <si>
    <t>ティンウ</t>
  </si>
  <si>
    <t>Tinnu</t>
  </si>
  <si>
    <t>チダ</t>
  </si>
  <si>
    <t>CHIDA</t>
  </si>
  <si>
    <t>麻奈</t>
  </si>
  <si>
    <t>柊</t>
  </si>
  <si>
    <t>Syuu</t>
  </si>
  <si>
    <t>小畑</t>
  </si>
  <si>
    <t>咲希子</t>
  </si>
  <si>
    <t>関野</t>
  </si>
  <si>
    <t>那佑珈</t>
  </si>
  <si>
    <t>セキノ</t>
  </si>
  <si>
    <t>ナユカ</t>
  </si>
  <si>
    <t>SEKINO</t>
  </si>
  <si>
    <t>Nayuka</t>
  </si>
  <si>
    <t>東井</t>
  </si>
  <si>
    <t>良太</t>
  </si>
  <si>
    <t>トオイ</t>
  </si>
  <si>
    <t>TOI</t>
  </si>
  <si>
    <t>丈矢</t>
  </si>
  <si>
    <t>ジョウヤ</t>
  </si>
  <si>
    <t>Jyoya</t>
  </si>
  <si>
    <t>西野</t>
  </si>
  <si>
    <t>光流</t>
  </si>
  <si>
    <t>ニシノ</t>
  </si>
  <si>
    <t>NISHINO</t>
  </si>
  <si>
    <t>鳴瀧</t>
  </si>
  <si>
    <t>ナルタキ</t>
  </si>
  <si>
    <t>NARUTAKI</t>
  </si>
  <si>
    <t>悠冶</t>
  </si>
  <si>
    <t>隆臣</t>
  </si>
  <si>
    <t>タカオミ</t>
  </si>
  <si>
    <t>Takaomi</t>
  </si>
  <si>
    <t>直子</t>
  </si>
  <si>
    <t>ナオコ</t>
  </si>
  <si>
    <t>Naoko</t>
  </si>
  <si>
    <t>河隝</t>
  </si>
  <si>
    <t>ありさ</t>
  </si>
  <si>
    <t>金鶴</t>
  </si>
  <si>
    <t>二未</t>
  </si>
  <si>
    <t>カナヅル</t>
  </si>
  <si>
    <t>KANAZURU</t>
  </si>
  <si>
    <t>佐川</t>
  </si>
  <si>
    <t>菫</t>
  </si>
  <si>
    <t>サガワ</t>
  </si>
  <si>
    <t>スミレ</t>
  </si>
  <si>
    <t>SAGAWA</t>
  </si>
  <si>
    <t>Sumire</t>
  </si>
  <si>
    <t>新見</t>
  </si>
  <si>
    <t>シンミ</t>
  </si>
  <si>
    <t>SHINMI</t>
  </si>
  <si>
    <t>優海</t>
  </si>
  <si>
    <t>ユウミ</t>
  </si>
  <si>
    <t>Yuumi</t>
  </si>
  <si>
    <t>瀬尾</t>
  </si>
  <si>
    <t>瑠々佳</t>
  </si>
  <si>
    <t>ルルカ</t>
  </si>
  <si>
    <t>SEO</t>
  </si>
  <si>
    <t>Ruruka</t>
  </si>
  <si>
    <t>和香菜</t>
  </si>
  <si>
    <t>山成</t>
  </si>
  <si>
    <t>春佳</t>
  </si>
  <si>
    <t>ヤマナリ</t>
  </si>
  <si>
    <t>YAMANARI</t>
  </si>
  <si>
    <t>莉々子</t>
  </si>
  <si>
    <t>赤津</t>
  </si>
  <si>
    <t>すみれ</t>
  </si>
  <si>
    <t>アカツ</t>
  </si>
  <si>
    <t>AKATSU</t>
  </si>
  <si>
    <t>メグミ</t>
  </si>
  <si>
    <t>Megumi</t>
  </si>
  <si>
    <t>恩田</t>
  </si>
  <si>
    <t>郁子</t>
  </si>
  <si>
    <t>オンダ</t>
  </si>
  <si>
    <t>カオルコ</t>
  </si>
  <si>
    <t>ONDA</t>
  </si>
  <si>
    <t>Kaoruko</t>
  </si>
  <si>
    <t>真理子</t>
  </si>
  <si>
    <t>マリコ</t>
  </si>
  <si>
    <t>Mariko</t>
  </si>
  <si>
    <t>琴音</t>
  </si>
  <si>
    <t>MITSUHASHI</t>
  </si>
  <si>
    <t>瑶子</t>
  </si>
  <si>
    <t>大遥</t>
  </si>
  <si>
    <t>岸原</t>
  </si>
  <si>
    <t>立樹</t>
  </si>
  <si>
    <t>キシハラ</t>
  </si>
  <si>
    <t>KISHIHARA</t>
  </si>
  <si>
    <t>星川</t>
  </si>
  <si>
    <t>ホシカワ</t>
  </si>
  <si>
    <t>HOSHIKAWA</t>
  </si>
  <si>
    <t>古川</t>
  </si>
  <si>
    <t>琉誠</t>
  </si>
  <si>
    <t>コガワ</t>
  </si>
  <si>
    <t>KOGAWA</t>
  </si>
  <si>
    <t>千歳</t>
  </si>
  <si>
    <t>チトセ</t>
  </si>
  <si>
    <t>Chitose</t>
  </si>
  <si>
    <t>浅岡</t>
  </si>
  <si>
    <t>雅人</t>
  </si>
  <si>
    <t>アサオカ</t>
  </si>
  <si>
    <t>ASAOKA</t>
  </si>
  <si>
    <t>足立</t>
  </si>
  <si>
    <t>慎一郎</t>
  </si>
  <si>
    <t>シンイチロウ</t>
  </si>
  <si>
    <t>Shinichiro</t>
  </si>
  <si>
    <t>櫂</t>
  </si>
  <si>
    <t>謙昇</t>
  </si>
  <si>
    <t>ケンショウ</t>
  </si>
  <si>
    <t>Kensho</t>
  </si>
  <si>
    <t>首藤</t>
  </si>
  <si>
    <t>要</t>
  </si>
  <si>
    <t>SUDO</t>
  </si>
  <si>
    <t>理樹</t>
  </si>
  <si>
    <t>雄心</t>
  </si>
  <si>
    <t>宥輝</t>
  </si>
  <si>
    <t>石塚</t>
  </si>
  <si>
    <t>真海</t>
  </si>
  <si>
    <t>イシヅカ</t>
  </si>
  <si>
    <t>マカイ</t>
  </si>
  <si>
    <t>ISHIZUKA</t>
  </si>
  <si>
    <t>Makai</t>
  </si>
  <si>
    <t>優友</t>
  </si>
  <si>
    <t>マサトモ</t>
  </si>
  <si>
    <t>Masatomo</t>
  </si>
  <si>
    <t>堂野</t>
  </si>
  <si>
    <t>剛志</t>
  </si>
  <si>
    <t>ドウノ</t>
  </si>
  <si>
    <t>DONO</t>
  </si>
  <si>
    <t>亀山</t>
  </si>
  <si>
    <t>空夏</t>
  </si>
  <si>
    <t>カメヤマ</t>
  </si>
  <si>
    <t>タカ</t>
  </si>
  <si>
    <t>KAMEYAMA</t>
  </si>
  <si>
    <t>Taka</t>
  </si>
  <si>
    <t>賀来</t>
  </si>
  <si>
    <t>叡</t>
  </si>
  <si>
    <t>カク</t>
  </si>
  <si>
    <t>KAKU</t>
  </si>
  <si>
    <t>仲宗根</t>
  </si>
  <si>
    <t>伸</t>
  </si>
  <si>
    <t>ナカソネ</t>
  </si>
  <si>
    <t>NAKASONE</t>
  </si>
  <si>
    <t>Shin</t>
  </si>
  <si>
    <t>西岡</t>
  </si>
  <si>
    <t>大騎</t>
  </si>
  <si>
    <t>ニシオカ</t>
  </si>
  <si>
    <t>NISHIOKA</t>
  </si>
  <si>
    <t>龍風</t>
  </si>
  <si>
    <t>リュウカ</t>
  </si>
  <si>
    <t>Ryuuka</t>
  </si>
  <si>
    <t>位田</t>
  </si>
  <si>
    <t>将都</t>
  </si>
  <si>
    <t>大珠</t>
  </si>
  <si>
    <t>タイジュ</t>
  </si>
  <si>
    <t>Taijyu</t>
  </si>
  <si>
    <t>波竜</t>
  </si>
  <si>
    <t>祐大</t>
  </si>
  <si>
    <t>尽</t>
  </si>
  <si>
    <t>浦出</t>
  </si>
  <si>
    <t>虎之介</t>
  </si>
  <si>
    <t>ウラデ</t>
  </si>
  <si>
    <t>URADE</t>
  </si>
  <si>
    <t>谷城</t>
  </si>
  <si>
    <t>勇気</t>
  </si>
  <si>
    <t>タニジョウ</t>
  </si>
  <si>
    <t>TANIJYOU</t>
  </si>
  <si>
    <t>HSHIMOYTO</t>
  </si>
  <si>
    <t>タイショウ</t>
  </si>
  <si>
    <t>Taisyou</t>
  </si>
  <si>
    <t>芽樹</t>
  </si>
  <si>
    <t>下村</t>
  </si>
  <si>
    <t>柊太郎</t>
  </si>
  <si>
    <t>シモムラ</t>
  </si>
  <si>
    <t>SHIMOMURA</t>
  </si>
  <si>
    <t>Shuutarou</t>
  </si>
  <si>
    <t>HONGOU</t>
  </si>
  <si>
    <t>徹太</t>
  </si>
  <si>
    <t>テッタ</t>
  </si>
  <si>
    <t>Tetta</t>
  </si>
  <si>
    <t>龍馬</t>
  </si>
  <si>
    <t>優誠</t>
  </si>
  <si>
    <t>長滝</t>
  </si>
  <si>
    <t>陸空斗</t>
  </si>
  <si>
    <t>ナガタキ</t>
  </si>
  <si>
    <t>NAGATAKI</t>
  </si>
  <si>
    <t>宮里</t>
  </si>
  <si>
    <t>侑亜</t>
  </si>
  <si>
    <t>ミヤザト</t>
  </si>
  <si>
    <t>MIYAZATO</t>
  </si>
  <si>
    <t>Yuua</t>
  </si>
  <si>
    <t>松宮</t>
  </si>
  <si>
    <t>壯太</t>
  </si>
  <si>
    <t>マツミヤ</t>
  </si>
  <si>
    <t>MATSUMIYA</t>
  </si>
  <si>
    <t>垰野</t>
  </si>
  <si>
    <t>タオノ</t>
  </si>
  <si>
    <t>カズトシ</t>
  </si>
  <si>
    <t>TAONO</t>
  </si>
  <si>
    <t>Kazutoshi</t>
  </si>
  <si>
    <t>実井</t>
  </si>
  <si>
    <t>ジツイ</t>
  </si>
  <si>
    <t>JITUI</t>
  </si>
  <si>
    <t>和丸</t>
  </si>
  <si>
    <t>時田</t>
  </si>
  <si>
    <t>青陽</t>
  </si>
  <si>
    <t>峻</t>
  </si>
  <si>
    <t>天春</t>
  </si>
  <si>
    <t>タカハル</t>
  </si>
  <si>
    <t>Takaharu</t>
  </si>
  <si>
    <t>天紀</t>
  </si>
  <si>
    <t>アマキ</t>
  </si>
  <si>
    <t>Amaki</t>
  </si>
  <si>
    <t>裕斗</t>
  </si>
  <si>
    <t>一星</t>
  </si>
  <si>
    <t>Ittsei</t>
  </si>
  <si>
    <t>悠汰</t>
  </si>
  <si>
    <t>カーンファワズ</t>
  </si>
  <si>
    <t>KHANFAWAZ</t>
  </si>
  <si>
    <t>駿藤</t>
  </si>
  <si>
    <t>直也</t>
  </si>
  <si>
    <t>スントウ</t>
  </si>
  <si>
    <t>SUNTOU</t>
  </si>
  <si>
    <t>亘汰</t>
  </si>
  <si>
    <t>秋生</t>
  </si>
  <si>
    <t>アキウ</t>
  </si>
  <si>
    <t>AKIU</t>
  </si>
  <si>
    <t>古澤</t>
  </si>
  <si>
    <t>大斗</t>
  </si>
  <si>
    <t>フルサワ</t>
  </si>
  <si>
    <t>FURUSAWA</t>
  </si>
  <si>
    <t>氷見</t>
  </si>
  <si>
    <t>ヒミ</t>
  </si>
  <si>
    <t>HIMI</t>
  </si>
  <si>
    <t>内久根</t>
  </si>
  <si>
    <t>ウタクネ</t>
  </si>
  <si>
    <t>UCHIKUNE</t>
  </si>
  <si>
    <t>館岡</t>
  </si>
  <si>
    <t>由優</t>
  </si>
  <si>
    <t>タテオカ</t>
  </si>
  <si>
    <t>TATEOKA</t>
  </si>
  <si>
    <t>兵頭</t>
  </si>
  <si>
    <t>旦健</t>
  </si>
  <si>
    <t>ヒョウドウ</t>
  </si>
  <si>
    <t>アキタケ</t>
  </si>
  <si>
    <t>HYOUDOU</t>
  </si>
  <si>
    <t>Akitake</t>
  </si>
  <si>
    <t>佐古</t>
  </si>
  <si>
    <t>誠士郎</t>
  </si>
  <si>
    <t>サコ</t>
  </si>
  <si>
    <t>セイシロウ</t>
  </si>
  <si>
    <t>Seishirou</t>
  </si>
  <si>
    <t>猪俣</t>
  </si>
  <si>
    <t>イノマタ</t>
  </si>
  <si>
    <t>INOMATA</t>
  </si>
  <si>
    <t>境</t>
  </si>
  <si>
    <t>知希</t>
  </si>
  <si>
    <t>納谷</t>
  </si>
  <si>
    <t>祐斗</t>
  </si>
  <si>
    <t>ナヤ</t>
  </si>
  <si>
    <t>NAYA</t>
  </si>
  <si>
    <t>竜</t>
  </si>
  <si>
    <t>Ryu</t>
  </si>
  <si>
    <t>一丸</t>
  </si>
  <si>
    <t>陽将</t>
  </si>
  <si>
    <t>イチマル</t>
  </si>
  <si>
    <t>ヨウショウ</t>
  </si>
  <si>
    <t>ICHIMARU</t>
  </si>
  <si>
    <t>Yosho</t>
  </si>
  <si>
    <t>関戸</t>
  </si>
  <si>
    <t>尊統</t>
  </si>
  <si>
    <t>セキト</t>
  </si>
  <si>
    <t>SEKITO</t>
  </si>
  <si>
    <t>片岡</t>
  </si>
  <si>
    <t>純弥</t>
  </si>
  <si>
    <t>カタオカ</t>
  </si>
  <si>
    <t>KATAOKA</t>
  </si>
  <si>
    <t>遥大</t>
  </si>
  <si>
    <t>征人</t>
  </si>
  <si>
    <t>小出</t>
  </si>
  <si>
    <t>コイデ</t>
  </si>
  <si>
    <t>KOIDE</t>
  </si>
  <si>
    <t>孝陽</t>
  </si>
  <si>
    <t>コウヨウ</t>
  </si>
  <si>
    <t>Koyo</t>
  </si>
  <si>
    <t>智久</t>
  </si>
  <si>
    <t>トモヒサ</t>
  </si>
  <si>
    <t>Tomohisa</t>
  </si>
  <si>
    <t>優光</t>
  </si>
  <si>
    <t>巧明</t>
  </si>
  <si>
    <t>コウメイ</t>
  </si>
  <si>
    <t>Komei</t>
  </si>
  <si>
    <t>美槻</t>
  </si>
  <si>
    <t>伊織</t>
  </si>
  <si>
    <t>イオリ</t>
  </si>
  <si>
    <t>Iori</t>
  </si>
  <si>
    <t>梓展</t>
  </si>
  <si>
    <t>シノブ</t>
  </si>
  <si>
    <t>Shinobu</t>
  </si>
  <si>
    <t>関和</t>
  </si>
  <si>
    <t>小菊</t>
  </si>
  <si>
    <t>セキワ</t>
  </si>
  <si>
    <t>コギク</t>
  </si>
  <si>
    <t>SEKIWA</t>
  </si>
  <si>
    <t>Kogiku</t>
  </si>
  <si>
    <t>室伏</t>
  </si>
  <si>
    <t>ムロフシ</t>
  </si>
  <si>
    <t>MUROHUSHI</t>
  </si>
  <si>
    <t>諸田</t>
  </si>
  <si>
    <t>モロタ</t>
  </si>
  <si>
    <t>MOROTA</t>
  </si>
  <si>
    <t>萌衣</t>
  </si>
  <si>
    <t>梶岡</t>
  </si>
  <si>
    <t>渚紗</t>
  </si>
  <si>
    <t>カジオカ</t>
  </si>
  <si>
    <t>KAJIOKA</t>
  </si>
  <si>
    <t>閑田</t>
  </si>
  <si>
    <t>佑子</t>
  </si>
  <si>
    <t>綾音</t>
  </si>
  <si>
    <t>はるひ</t>
  </si>
  <si>
    <t>賀東</t>
  </si>
  <si>
    <t>徐</t>
  </si>
  <si>
    <t>銘闊</t>
  </si>
  <si>
    <t>ジョ</t>
  </si>
  <si>
    <t>メイカツ</t>
  </si>
  <si>
    <t>JO</t>
  </si>
  <si>
    <t>Meikatsu</t>
  </si>
  <si>
    <t>蕪木</t>
  </si>
  <si>
    <t>文哉</t>
  </si>
  <si>
    <t>カブラキ</t>
  </si>
  <si>
    <t>フミヤ</t>
  </si>
  <si>
    <t>KABURAKI</t>
  </si>
  <si>
    <t>Fumiya</t>
  </si>
  <si>
    <t>生哉</t>
  </si>
  <si>
    <t>木田</t>
  </si>
  <si>
    <t>翔磨</t>
  </si>
  <si>
    <t>キダ</t>
  </si>
  <si>
    <t>KIDA</t>
  </si>
  <si>
    <t>新斗</t>
  </si>
  <si>
    <t>アラト</t>
  </si>
  <si>
    <t>Arato</t>
  </si>
  <si>
    <t>風生</t>
  </si>
  <si>
    <t>フブ</t>
  </si>
  <si>
    <t>Fubu</t>
  </si>
  <si>
    <t>奥間</t>
  </si>
  <si>
    <t>オクマ</t>
  </si>
  <si>
    <t>OKUMA</t>
  </si>
  <si>
    <t>木下</t>
  </si>
  <si>
    <t>キノシタ</t>
  </si>
  <si>
    <t>KINOSHITA</t>
  </si>
  <si>
    <t>田島</t>
  </si>
  <si>
    <t>建人</t>
  </si>
  <si>
    <t>名古屋</t>
  </si>
  <si>
    <t>聡斗</t>
  </si>
  <si>
    <t>荘治</t>
  </si>
  <si>
    <t>恒晋</t>
  </si>
  <si>
    <t>コウシン</t>
  </si>
  <si>
    <t>Koushin</t>
  </si>
  <si>
    <t>力亮</t>
  </si>
  <si>
    <t>涼平</t>
  </si>
  <si>
    <t>優和</t>
  </si>
  <si>
    <t>ユウワ</t>
  </si>
  <si>
    <t>Yuwa</t>
  </si>
  <si>
    <t>藤澤</t>
  </si>
  <si>
    <t>フジサワ</t>
  </si>
  <si>
    <t>FUJISAWA</t>
  </si>
  <si>
    <t>坂口</t>
  </si>
  <si>
    <t>友基</t>
  </si>
  <si>
    <t>サカグチ</t>
  </si>
  <si>
    <t>SAKAGUCHI</t>
  </si>
  <si>
    <t>又野</t>
  </si>
  <si>
    <t>零翔</t>
  </si>
  <si>
    <t>マタノ</t>
  </si>
  <si>
    <t>MATANO</t>
  </si>
  <si>
    <t>若井</t>
  </si>
  <si>
    <t>鈴夏</t>
  </si>
  <si>
    <t>ワカイ</t>
  </si>
  <si>
    <t>レイカ</t>
  </si>
  <si>
    <t>WAKAI</t>
  </si>
  <si>
    <t>Reika</t>
  </si>
  <si>
    <t>寛佳</t>
  </si>
  <si>
    <t>ヒロカ</t>
  </si>
  <si>
    <t>Hiroka</t>
  </si>
  <si>
    <t>乃村</t>
  </si>
  <si>
    <t>海香</t>
  </si>
  <si>
    <t>美友</t>
  </si>
  <si>
    <t>長崎</t>
  </si>
  <si>
    <t>ナガサキ</t>
  </si>
  <si>
    <t>NAGASAKI</t>
  </si>
  <si>
    <t>橋口</t>
  </si>
  <si>
    <t>令</t>
  </si>
  <si>
    <t>ハシグチ</t>
  </si>
  <si>
    <t>HASHIGUCHI</t>
  </si>
  <si>
    <t>飯盛</t>
  </si>
  <si>
    <t>朝日</t>
  </si>
  <si>
    <t>イイモリ</t>
  </si>
  <si>
    <t>IIMORI</t>
  </si>
  <si>
    <t>太貴</t>
  </si>
  <si>
    <t>可也</t>
  </si>
  <si>
    <t>カナル</t>
  </si>
  <si>
    <t>Kanaru</t>
  </si>
  <si>
    <t>牟田</t>
  </si>
  <si>
    <t>幸正</t>
  </si>
  <si>
    <t>ムタ</t>
  </si>
  <si>
    <t>ユキマサ</t>
  </si>
  <si>
    <t>MUTA</t>
  </si>
  <si>
    <t>Yukimasa</t>
  </si>
  <si>
    <t>永雅</t>
  </si>
  <si>
    <t>エイガ</t>
  </si>
  <si>
    <t>Eiga</t>
  </si>
  <si>
    <t>大原</t>
  </si>
  <si>
    <t>オオハラ</t>
  </si>
  <si>
    <t>OHARA</t>
  </si>
  <si>
    <t>薄葉</t>
  </si>
  <si>
    <t>柾人</t>
  </si>
  <si>
    <t>ウスバ</t>
  </si>
  <si>
    <t>USUBA</t>
  </si>
  <si>
    <t>和久</t>
  </si>
  <si>
    <t>将志</t>
  </si>
  <si>
    <t>ワク</t>
  </si>
  <si>
    <t>WAKU</t>
  </si>
  <si>
    <t>德田</t>
  </si>
  <si>
    <t>容大</t>
  </si>
  <si>
    <t>トクタ</t>
  </si>
  <si>
    <t>TOKUTA</t>
  </si>
  <si>
    <t>Yodai</t>
  </si>
  <si>
    <t>クマガヤ</t>
  </si>
  <si>
    <t>KUMAGAYA</t>
  </si>
  <si>
    <t>高嶋</t>
  </si>
  <si>
    <t>一帆</t>
  </si>
  <si>
    <t>カズホ</t>
  </si>
  <si>
    <t>Kazuho</t>
  </si>
  <si>
    <t>翔斗</t>
  </si>
  <si>
    <t>佐々布</t>
  </si>
  <si>
    <t>遼冴</t>
  </si>
  <si>
    <t>ササフ</t>
  </si>
  <si>
    <t>リョウゴ</t>
  </si>
  <si>
    <t>SASAFU</t>
  </si>
  <si>
    <t>Ryougo</t>
  </si>
  <si>
    <t>琉斗</t>
  </si>
  <si>
    <t>粟嶋</t>
  </si>
  <si>
    <t>瑠生</t>
  </si>
  <si>
    <t>アワシマ</t>
  </si>
  <si>
    <t>AWASHIMA</t>
  </si>
  <si>
    <t>和沙</t>
  </si>
  <si>
    <t>知人</t>
  </si>
  <si>
    <t>勝田</t>
  </si>
  <si>
    <t>カツタ</t>
  </si>
  <si>
    <t>KATSUTA</t>
  </si>
  <si>
    <t>陽文</t>
  </si>
  <si>
    <t>ヒフミ</t>
  </si>
  <si>
    <t>Hifumi</t>
  </si>
  <si>
    <t>陸仁</t>
  </si>
  <si>
    <t>智丈</t>
  </si>
  <si>
    <t>白勢</t>
  </si>
  <si>
    <t>シロセ</t>
  </si>
  <si>
    <t>SHIROSE</t>
  </si>
  <si>
    <t>翔音</t>
  </si>
  <si>
    <t>寄松</t>
  </si>
  <si>
    <t>二葉</t>
  </si>
  <si>
    <t>ヨリマツ</t>
  </si>
  <si>
    <t>フタバ</t>
  </si>
  <si>
    <t>YORIMATU</t>
  </si>
  <si>
    <t>Futaba</t>
  </si>
  <si>
    <t>綱川</t>
  </si>
  <si>
    <t>ツナカワ</t>
  </si>
  <si>
    <t>TSUNAKAWA</t>
  </si>
  <si>
    <t>紗恵子</t>
  </si>
  <si>
    <t>萌乃</t>
  </si>
  <si>
    <t>モエノ</t>
  </si>
  <si>
    <t>Moeno</t>
  </si>
  <si>
    <t>オダケ</t>
  </si>
  <si>
    <t>ODAKE</t>
  </si>
  <si>
    <t>郁実</t>
  </si>
  <si>
    <t>柚季</t>
  </si>
  <si>
    <t>沖山</t>
  </si>
  <si>
    <t>朱</t>
  </si>
  <si>
    <t>オキヤマ</t>
  </si>
  <si>
    <t>OKIYAMA</t>
  </si>
  <si>
    <t>伊久間</t>
  </si>
  <si>
    <t>イクマ</t>
  </si>
  <si>
    <t>IKUMA</t>
  </si>
  <si>
    <t>愛果</t>
  </si>
  <si>
    <t>結城</t>
  </si>
  <si>
    <t>YUKI</t>
  </si>
  <si>
    <t>愛菜</t>
  </si>
  <si>
    <t>華澄</t>
  </si>
  <si>
    <t>大堤</t>
  </si>
  <si>
    <t>帆南</t>
  </si>
  <si>
    <t>オオヅツミ</t>
  </si>
  <si>
    <t>ホナミ</t>
  </si>
  <si>
    <t>OZUTUMI</t>
  </si>
  <si>
    <t>Honami</t>
  </si>
  <si>
    <t>藤島</t>
  </si>
  <si>
    <t>明日賀</t>
  </si>
  <si>
    <t>フジシマ</t>
  </si>
  <si>
    <t>FUJISHIMA</t>
  </si>
  <si>
    <t>湊</t>
  </si>
  <si>
    <t>風歌</t>
  </si>
  <si>
    <t>麻那</t>
  </si>
  <si>
    <t>邑山</t>
  </si>
  <si>
    <t>蓮音</t>
  </si>
  <si>
    <t>ムラヤマ</t>
  </si>
  <si>
    <t>MURAYAMA</t>
  </si>
  <si>
    <t>真捺</t>
  </si>
  <si>
    <t>顯一</t>
  </si>
  <si>
    <t>ケンイチ</t>
  </si>
  <si>
    <t>Kenichi</t>
  </si>
  <si>
    <t>角川</t>
  </si>
  <si>
    <t>カクカワ</t>
  </si>
  <si>
    <t>KAKUKAWA</t>
  </si>
  <si>
    <t>瀧川</t>
  </si>
  <si>
    <t>敬基</t>
  </si>
  <si>
    <t>タキガワ</t>
  </si>
  <si>
    <t>ケイキ</t>
  </si>
  <si>
    <t>TAKIGAWA</t>
  </si>
  <si>
    <t>Keiki</t>
  </si>
  <si>
    <t>高倉</t>
  </si>
  <si>
    <t>陸穂</t>
  </si>
  <si>
    <t>リクホ</t>
  </si>
  <si>
    <t>Rikuho</t>
  </si>
  <si>
    <t>慎太郎</t>
  </si>
  <si>
    <t>Shintaro</t>
  </si>
  <si>
    <t>祥大</t>
  </si>
  <si>
    <t>侃行</t>
  </si>
  <si>
    <t>正大</t>
  </si>
  <si>
    <t>光武</t>
  </si>
  <si>
    <t>克紘</t>
  </si>
  <si>
    <t>ミツタケ</t>
  </si>
  <si>
    <t>MITSUTAKE</t>
  </si>
  <si>
    <t>塩味</t>
  </si>
  <si>
    <t>章偉</t>
  </si>
  <si>
    <t>シオミ</t>
  </si>
  <si>
    <t>ショウイ</t>
  </si>
  <si>
    <t>SHIOMI</t>
  </si>
  <si>
    <t>Shoui</t>
  </si>
  <si>
    <t>秀一</t>
  </si>
  <si>
    <t>シュウイチ</t>
  </si>
  <si>
    <t>Shuichi</t>
  </si>
  <si>
    <t>朋矢</t>
  </si>
  <si>
    <t>澤地</t>
  </si>
  <si>
    <t>サワチ</t>
  </si>
  <si>
    <t>SAWACHI</t>
  </si>
  <si>
    <t>昂孝</t>
  </si>
  <si>
    <t>航輝</t>
  </si>
  <si>
    <t>須﨑</t>
  </si>
  <si>
    <t>翔哉</t>
  </si>
  <si>
    <t>スザキ</t>
  </si>
  <si>
    <t>SUZAKI</t>
  </si>
  <si>
    <t>Shoya</t>
  </si>
  <si>
    <t>圭亮</t>
  </si>
  <si>
    <t>黒木</t>
  </si>
  <si>
    <t>康太郎</t>
  </si>
  <si>
    <t>クロキ</t>
  </si>
  <si>
    <t>KUROKI</t>
  </si>
  <si>
    <t>原澤</t>
  </si>
  <si>
    <t>拓未</t>
  </si>
  <si>
    <t>ハラサワ</t>
  </si>
  <si>
    <t>HARASAWA</t>
  </si>
  <si>
    <t>諒祐</t>
  </si>
  <si>
    <t>優弥</t>
  </si>
  <si>
    <t>金谷</t>
  </si>
  <si>
    <t>青葉</t>
  </si>
  <si>
    <t>カナヤ</t>
  </si>
  <si>
    <t>アオバ</t>
  </si>
  <si>
    <t>KANAYA</t>
  </si>
  <si>
    <t>Aoba</t>
  </si>
  <si>
    <t>有田</t>
  </si>
  <si>
    <t>アリタ</t>
  </si>
  <si>
    <t>ARITA</t>
  </si>
  <si>
    <t>西山</t>
  </si>
  <si>
    <t>嘉奈</t>
  </si>
  <si>
    <t>ニシヤマ</t>
  </si>
  <si>
    <t>NISHIYAMA</t>
  </si>
  <si>
    <t>浩樹</t>
  </si>
  <si>
    <t>越塚</t>
  </si>
  <si>
    <t>祥太朗</t>
  </si>
  <si>
    <t>コシヅカ</t>
  </si>
  <si>
    <t>KOSHIDUKA</t>
  </si>
  <si>
    <t>濱野</t>
  </si>
  <si>
    <t>ハマノ</t>
  </si>
  <si>
    <t>HAMANO</t>
  </si>
  <si>
    <t>寧生</t>
  </si>
  <si>
    <t>余野</t>
  </si>
  <si>
    <t>智陽</t>
  </si>
  <si>
    <t>ヨノ</t>
  </si>
  <si>
    <t>YONO</t>
  </si>
  <si>
    <t>KUDOH</t>
  </si>
  <si>
    <t>高梨</t>
  </si>
  <si>
    <t>瑞葵</t>
  </si>
  <si>
    <t>タカナシ</t>
  </si>
  <si>
    <t>TAKANASHI</t>
  </si>
  <si>
    <t>廣地</t>
  </si>
  <si>
    <t>ヒロチ</t>
  </si>
  <si>
    <t>HIROCHI</t>
  </si>
  <si>
    <t>大丸</t>
  </si>
  <si>
    <t>オオマル</t>
  </si>
  <si>
    <t>OMARU</t>
  </si>
  <si>
    <t>薫子</t>
  </si>
  <si>
    <t>吹田</t>
  </si>
  <si>
    <t>依亜</t>
  </si>
  <si>
    <t>スイタ</t>
  </si>
  <si>
    <t>エア</t>
  </si>
  <si>
    <t>SUITA</t>
  </si>
  <si>
    <t>Ea</t>
  </si>
  <si>
    <t>千華</t>
  </si>
  <si>
    <t>泰悟</t>
  </si>
  <si>
    <t>OOTANI</t>
  </si>
  <si>
    <t>樹杏</t>
  </si>
  <si>
    <t>ジュアン</t>
  </si>
  <si>
    <t>Juan</t>
  </si>
  <si>
    <t>志遠</t>
  </si>
  <si>
    <t>芳風</t>
  </si>
  <si>
    <t>ホウプ</t>
  </si>
  <si>
    <t>Hopu</t>
  </si>
  <si>
    <t>尾崎</t>
  </si>
  <si>
    <t>Yuutaro</t>
  </si>
  <si>
    <t>秋谷</t>
  </si>
  <si>
    <t>匡俊</t>
  </si>
  <si>
    <t>アキヤ</t>
  </si>
  <si>
    <t>マサトシ</t>
  </si>
  <si>
    <t>AKIYA</t>
  </si>
  <si>
    <t>Masatoshi</t>
  </si>
  <si>
    <t>隆太</t>
  </si>
  <si>
    <t>Luta</t>
  </si>
  <si>
    <t>淳之丞</t>
  </si>
  <si>
    <t>Shunnosuke</t>
  </si>
  <si>
    <t>凱</t>
  </si>
  <si>
    <t>琢麿</t>
  </si>
  <si>
    <t>堀尾</t>
  </si>
  <si>
    <t>将伍</t>
  </si>
  <si>
    <t>ホリオ</t>
  </si>
  <si>
    <t>HORIO</t>
  </si>
  <si>
    <t>葦沢</t>
  </si>
  <si>
    <t>元城</t>
  </si>
  <si>
    <t>アシザワ</t>
  </si>
  <si>
    <t>ASHIZAWA</t>
  </si>
  <si>
    <t>律也</t>
  </si>
  <si>
    <t>リツヤ</t>
  </si>
  <si>
    <t>Ritsuya</t>
  </si>
  <si>
    <t>大泰</t>
  </si>
  <si>
    <t>ヒロヤス</t>
  </si>
  <si>
    <t>Hiroyasu</t>
  </si>
  <si>
    <t>悠真</t>
  </si>
  <si>
    <t>礼偉</t>
  </si>
  <si>
    <t>HOTTA</t>
  </si>
  <si>
    <t>河本</t>
  </si>
  <si>
    <t>曜一郎</t>
  </si>
  <si>
    <t>ヨウイチロウ</t>
  </si>
  <si>
    <t>Yoichiro</t>
  </si>
  <si>
    <t>洸太朗</t>
  </si>
  <si>
    <t>沖</t>
  </si>
  <si>
    <t>オキ</t>
  </si>
  <si>
    <t>万葉</t>
  </si>
  <si>
    <t>カズハ</t>
  </si>
  <si>
    <t>Kazuha</t>
  </si>
  <si>
    <t>浩毅</t>
  </si>
  <si>
    <t>透麻</t>
  </si>
  <si>
    <t>小貫</t>
  </si>
  <si>
    <t>オヌキ</t>
  </si>
  <si>
    <t>ONUKI</t>
  </si>
  <si>
    <t>久保</t>
  </si>
  <si>
    <t>クボ</t>
  </si>
  <si>
    <t>KUBO</t>
  </si>
  <si>
    <t>淺野</t>
  </si>
  <si>
    <t>響輝</t>
  </si>
  <si>
    <t>小豆澤</t>
  </si>
  <si>
    <t>奈々</t>
  </si>
  <si>
    <t>アズキザワ</t>
  </si>
  <si>
    <t>AZUKIZAWA</t>
  </si>
  <si>
    <t>日高</t>
  </si>
  <si>
    <t>汐梨</t>
  </si>
  <si>
    <t>ヒダカ</t>
  </si>
  <si>
    <t>HIDAKA</t>
  </si>
  <si>
    <t>中埜</t>
  </si>
  <si>
    <t>明日真</t>
  </si>
  <si>
    <t>Asuma</t>
  </si>
  <si>
    <t>平澤</t>
  </si>
  <si>
    <t>蒼</t>
  </si>
  <si>
    <t>ヒラサワ</t>
  </si>
  <si>
    <t>HIRASAWA</t>
  </si>
  <si>
    <t>幹治</t>
  </si>
  <si>
    <t>カンジ</t>
  </si>
  <si>
    <t>Kanzi</t>
  </si>
  <si>
    <t>須田</t>
  </si>
  <si>
    <t>銀志朗</t>
  </si>
  <si>
    <t>スダ</t>
  </si>
  <si>
    <t>ギンシロウ</t>
  </si>
  <si>
    <t>SUDA</t>
  </si>
  <si>
    <t>Ginshirou</t>
  </si>
  <si>
    <t>知秀</t>
  </si>
  <si>
    <t>トモヒデ</t>
  </si>
  <si>
    <t>Tomohide</t>
  </si>
  <si>
    <t>矢吹</t>
  </si>
  <si>
    <t>晃一</t>
  </si>
  <si>
    <t>ヤブキ</t>
  </si>
  <si>
    <t>YABUKI</t>
  </si>
  <si>
    <t>綿谷</t>
  </si>
  <si>
    <t>ワタタニ</t>
  </si>
  <si>
    <t>WATATANI</t>
  </si>
  <si>
    <t>Shintarou</t>
  </si>
  <si>
    <t>秀輔</t>
  </si>
  <si>
    <t>一寺</t>
  </si>
  <si>
    <t>利音</t>
  </si>
  <si>
    <t>イチテラ</t>
  </si>
  <si>
    <t>ICHITERA</t>
  </si>
  <si>
    <t>FUZII</t>
  </si>
  <si>
    <t>大熊</t>
  </si>
  <si>
    <t>鋭修</t>
  </si>
  <si>
    <t>オオクマ</t>
  </si>
  <si>
    <t>エッシュウ</t>
  </si>
  <si>
    <t>OOKUMA</t>
  </si>
  <si>
    <t>Essyuu</t>
  </si>
  <si>
    <t>菊川</t>
  </si>
  <si>
    <t>心海</t>
  </si>
  <si>
    <t>キクカワ</t>
  </si>
  <si>
    <t>ココミ</t>
  </si>
  <si>
    <t>KIKUKAWA</t>
  </si>
  <si>
    <t>Kokomi</t>
  </si>
  <si>
    <t>古瀬</t>
  </si>
  <si>
    <t>フルセ</t>
  </si>
  <si>
    <t>HURUSE</t>
  </si>
  <si>
    <t>珠理</t>
  </si>
  <si>
    <t>ジュリ</t>
  </si>
  <si>
    <t>OOZEKI</t>
  </si>
  <si>
    <t>Zyuri</t>
  </si>
  <si>
    <t>真衣花</t>
  </si>
  <si>
    <t>廣島</t>
  </si>
  <si>
    <t>悠希</t>
  </si>
  <si>
    <t>ヒロシマ</t>
  </si>
  <si>
    <t>HIROSHIMA</t>
  </si>
  <si>
    <t>純平</t>
  </si>
  <si>
    <t>英人</t>
  </si>
  <si>
    <t>ハナト</t>
  </si>
  <si>
    <t>Hanato</t>
  </si>
  <si>
    <t>朋弥</t>
  </si>
  <si>
    <t>トウヤ</t>
  </si>
  <si>
    <t>Toya</t>
  </si>
  <si>
    <t>城野</t>
  </si>
  <si>
    <t>哲郎</t>
  </si>
  <si>
    <t>ジョウノ</t>
  </si>
  <si>
    <t>テツロウ</t>
  </si>
  <si>
    <t>JONO</t>
  </si>
  <si>
    <t>Tetsuro</t>
  </si>
  <si>
    <t>和資</t>
  </si>
  <si>
    <t>谷田</t>
  </si>
  <si>
    <t>タニダ</t>
  </si>
  <si>
    <t>TANIDA</t>
  </si>
  <si>
    <t>新田</t>
  </si>
  <si>
    <t>シンデン</t>
  </si>
  <si>
    <t>SHINDEN</t>
  </si>
  <si>
    <t>春斗</t>
  </si>
  <si>
    <t>梅園</t>
  </si>
  <si>
    <t>雅史</t>
  </si>
  <si>
    <t>ウメゾノ</t>
  </si>
  <si>
    <t>UMEZONO</t>
  </si>
  <si>
    <t>人見</t>
  </si>
  <si>
    <t>HITOMI</t>
  </si>
  <si>
    <t>吉住</t>
  </si>
  <si>
    <t>栄亮</t>
  </si>
  <si>
    <t>ヨシズミ</t>
  </si>
  <si>
    <t>YOSHIZUMI</t>
  </si>
  <si>
    <t>白井</t>
  </si>
  <si>
    <t>太生</t>
  </si>
  <si>
    <t>シライ</t>
  </si>
  <si>
    <t>SHIRAI</t>
  </si>
  <si>
    <t>知洋</t>
  </si>
  <si>
    <t>圭右</t>
  </si>
  <si>
    <t>尭大</t>
  </si>
  <si>
    <t>ノリヒロ</t>
  </si>
  <si>
    <t>Norihiro</t>
  </si>
  <si>
    <t>水屋</t>
  </si>
  <si>
    <t>ミズヤ</t>
  </si>
  <si>
    <t>MIZUYA</t>
  </si>
  <si>
    <t>持田</t>
  </si>
  <si>
    <t>優達</t>
  </si>
  <si>
    <t>モチダ</t>
  </si>
  <si>
    <t>MOCHIDA</t>
  </si>
  <si>
    <t>康誠</t>
  </si>
  <si>
    <t>趙</t>
  </si>
  <si>
    <t>越一</t>
  </si>
  <si>
    <t>チョウ</t>
  </si>
  <si>
    <t>コシカズ</t>
  </si>
  <si>
    <t>CHO</t>
  </si>
  <si>
    <t>Koshikazu</t>
  </si>
  <si>
    <t>祐人</t>
  </si>
  <si>
    <t>晴輝</t>
  </si>
  <si>
    <t>東海林</t>
  </si>
  <si>
    <t>芳輝</t>
  </si>
  <si>
    <t>SYOJI</t>
  </si>
  <si>
    <t>目黑</t>
  </si>
  <si>
    <t>友晶</t>
  </si>
  <si>
    <t>メグロ</t>
  </si>
  <si>
    <t>MEGURO</t>
  </si>
  <si>
    <t>巧都</t>
  </si>
  <si>
    <t>祐汰</t>
  </si>
  <si>
    <t>心陽</t>
  </si>
  <si>
    <t>モトヤ</t>
  </si>
  <si>
    <t>Motoya</t>
  </si>
  <si>
    <t>凌真</t>
  </si>
  <si>
    <t>シオダ</t>
  </si>
  <si>
    <t>SHIODA</t>
  </si>
  <si>
    <t>幕田</t>
  </si>
  <si>
    <t>仲嘉</t>
  </si>
  <si>
    <t>マクタ</t>
  </si>
  <si>
    <t>ナカ</t>
  </si>
  <si>
    <t>MAKUTA</t>
  </si>
  <si>
    <t>Naka</t>
  </si>
  <si>
    <t>恵太</t>
  </si>
  <si>
    <t>寺畑</t>
  </si>
  <si>
    <t>翔矢</t>
  </si>
  <si>
    <t>テラハタ</t>
  </si>
  <si>
    <t>TERAHATA</t>
  </si>
  <si>
    <t>島村</t>
  </si>
  <si>
    <t>寧央</t>
  </si>
  <si>
    <t>川嶋</t>
  </si>
  <si>
    <t>康駿</t>
  </si>
  <si>
    <t>ヤストシ</t>
  </si>
  <si>
    <t>Yasutoshi</t>
  </si>
  <si>
    <t>Kose</t>
  </si>
  <si>
    <t>海太</t>
  </si>
  <si>
    <t>カイタ</t>
  </si>
  <si>
    <t>GOTO</t>
  </si>
  <si>
    <t>Kaita</t>
  </si>
  <si>
    <t>大芽</t>
  </si>
  <si>
    <t>堅至</t>
  </si>
  <si>
    <t>ケンシ</t>
  </si>
  <si>
    <t>Kenshi</t>
  </si>
  <si>
    <t>爾喜</t>
  </si>
  <si>
    <t>ニキ</t>
  </si>
  <si>
    <t>Niki</t>
  </si>
  <si>
    <t>樋貝</t>
  </si>
  <si>
    <t>遼誠</t>
  </si>
  <si>
    <t>ヒガイ</t>
  </si>
  <si>
    <t>HIGAI</t>
  </si>
  <si>
    <t>亜貴斗</t>
  </si>
  <si>
    <t>FUKUHARA</t>
  </si>
  <si>
    <t>永久保</t>
  </si>
  <si>
    <t>ナガクボ</t>
  </si>
  <si>
    <t>NAGAKUBO</t>
  </si>
  <si>
    <t>01</t>
  </si>
  <si>
    <t>齋川</t>
  </si>
  <si>
    <t>純</t>
  </si>
  <si>
    <t>サイカワ</t>
  </si>
  <si>
    <t>SAIKAWA</t>
  </si>
  <si>
    <t>嶺</t>
  </si>
  <si>
    <t>公聖</t>
  </si>
  <si>
    <t>竹澤</t>
  </si>
  <si>
    <t>浩太郎</t>
  </si>
  <si>
    <t>タケザワ</t>
  </si>
  <si>
    <t>TAKEZAWA</t>
  </si>
  <si>
    <t>大脇</t>
  </si>
  <si>
    <t>オオワキ</t>
  </si>
  <si>
    <t>OWAKI</t>
  </si>
  <si>
    <t>江成</t>
  </si>
  <si>
    <t>エナリ</t>
  </si>
  <si>
    <t>ENARI</t>
  </si>
  <si>
    <t>増田</t>
  </si>
  <si>
    <t>マスダ</t>
  </si>
  <si>
    <t>MASUDA</t>
  </si>
  <si>
    <t>正樹</t>
  </si>
  <si>
    <t>田嶋</t>
  </si>
  <si>
    <t>凌大</t>
  </si>
  <si>
    <t>真野</t>
  </si>
  <si>
    <t>継</t>
  </si>
  <si>
    <t>マノ</t>
  </si>
  <si>
    <t>ツグル</t>
  </si>
  <si>
    <t>MANO</t>
  </si>
  <si>
    <t>Tsuguru</t>
  </si>
  <si>
    <t>晃央</t>
  </si>
  <si>
    <t>拓杜</t>
  </si>
  <si>
    <t>金村</t>
  </si>
  <si>
    <t>直弥</t>
  </si>
  <si>
    <t>カネムラ</t>
  </si>
  <si>
    <t>KANEMURA</t>
  </si>
  <si>
    <t>仁成</t>
  </si>
  <si>
    <t>ジンセイ</t>
  </si>
  <si>
    <t>Jinsei</t>
  </si>
  <si>
    <t>瀧澤</t>
  </si>
  <si>
    <t>黒澤</t>
  </si>
  <si>
    <t>珠月</t>
  </si>
  <si>
    <t>佳子</t>
  </si>
  <si>
    <t>ヨシコ</t>
  </si>
  <si>
    <t>Yoshiko</t>
  </si>
  <si>
    <t>松月</t>
  </si>
  <si>
    <t>咲雪</t>
  </si>
  <si>
    <t>ショウゲツ</t>
  </si>
  <si>
    <t>サユキ</t>
  </si>
  <si>
    <t>SHOGETSU</t>
  </si>
  <si>
    <t>Sayuki</t>
  </si>
  <si>
    <t>晴日</t>
  </si>
  <si>
    <t>まいか</t>
  </si>
  <si>
    <t>長峯</t>
  </si>
  <si>
    <t>香桜</t>
  </si>
  <si>
    <t>ナガミネ</t>
  </si>
  <si>
    <t>コオ</t>
  </si>
  <si>
    <t>NAGAMINE</t>
  </si>
  <si>
    <t>Koh</t>
  </si>
  <si>
    <t>疾風</t>
  </si>
  <si>
    <t>羽純</t>
  </si>
  <si>
    <t>Hasumi</t>
  </si>
  <si>
    <t>山岡</t>
  </si>
  <si>
    <t>一葉</t>
  </si>
  <si>
    <t>ヤマオカ</t>
  </si>
  <si>
    <t>YAMAOKA</t>
  </si>
  <si>
    <t>保谷</t>
  </si>
  <si>
    <t>ホウヤ</t>
  </si>
  <si>
    <t>HOUYA</t>
  </si>
  <si>
    <t>坂田</t>
  </si>
  <si>
    <t>陸翔</t>
  </si>
  <si>
    <t>サカタ</t>
  </si>
  <si>
    <t>SAKATA</t>
  </si>
  <si>
    <t>和麻</t>
  </si>
  <si>
    <t>勇紀</t>
  </si>
  <si>
    <t>幸大</t>
  </si>
  <si>
    <t>吉本</t>
  </si>
  <si>
    <t>ヨシモト</t>
  </si>
  <si>
    <t>YOSHIMOTO</t>
  </si>
  <si>
    <t>圭司</t>
  </si>
  <si>
    <t>花歩</t>
  </si>
  <si>
    <t>成澤</t>
  </si>
  <si>
    <t>京香</t>
  </si>
  <si>
    <t>ナリサワ</t>
  </si>
  <si>
    <t>NARISAWA</t>
  </si>
  <si>
    <t>山仲</t>
  </si>
  <si>
    <t>ヤマナカ</t>
  </si>
  <si>
    <t>YAMANAKA</t>
  </si>
  <si>
    <t>堀口</t>
  </si>
  <si>
    <t>萌結</t>
  </si>
  <si>
    <t>ホリグチ</t>
  </si>
  <si>
    <t>モユ</t>
  </si>
  <si>
    <t>HORIGUCHI</t>
  </si>
  <si>
    <t>Moyu</t>
  </si>
  <si>
    <t>来乃香</t>
  </si>
  <si>
    <t>村本</t>
  </si>
  <si>
    <t>愛羽</t>
  </si>
  <si>
    <t>ムラモト</t>
  </si>
  <si>
    <t>マナハ</t>
  </si>
  <si>
    <t>MURAMOTO</t>
  </si>
  <si>
    <t>Manaha</t>
  </si>
  <si>
    <t>楽錚</t>
  </si>
  <si>
    <t>ラクソウ</t>
  </si>
  <si>
    <t>XU</t>
  </si>
  <si>
    <t>Lezheng</t>
  </si>
  <si>
    <t>柴</t>
  </si>
  <si>
    <t>ルイス</t>
  </si>
  <si>
    <t>シバ</t>
  </si>
  <si>
    <t>SHIBA</t>
  </si>
  <si>
    <t>Louis</t>
  </si>
  <si>
    <t>巧望</t>
  </si>
  <si>
    <t>小野塚</t>
  </si>
  <si>
    <t>唯人</t>
  </si>
  <si>
    <t>オノヅカ</t>
  </si>
  <si>
    <t>ONODUKA</t>
  </si>
  <si>
    <t>大夢</t>
  </si>
  <si>
    <t>タイム</t>
  </si>
  <si>
    <t>Taimu</t>
  </si>
  <si>
    <t>口</t>
  </si>
  <si>
    <t>裕吏</t>
  </si>
  <si>
    <t>コモグチ</t>
  </si>
  <si>
    <t>ユウリ</t>
  </si>
  <si>
    <t>KOMOGUCHI</t>
  </si>
  <si>
    <t>羅王</t>
  </si>
  <si>
    <t>ラオ</t>
  </si>
  <si>
    <t>Rao</t>
  </si>
  <si>
    <t>滝瀬</t>
  </si>
  <si>
    <t>タキセ</t>
  </si>
  <si>
    <t>TAKISE</t>
  </si>
  <si>
    <t>莉玖</t>
  </si>
  <si>
    <t>浩</t>
  </si>
  <si>
    <t>貝沢</t>
  </si>
  <si>
    <t>カイザワ</t>
  </si>
  <si>
    <t>KAIZAWA</t>
  </si>
  <si>
    <t>麗王</t>
  </si>
  <si>
    <t>スミス</t>
  </si>
  <si>
    <t>ジャキュリア</t>
  </si>
  <si>
    <t>SMITH</t>
  </si>
  <si>
    <t>Jacuria</t>
  </si>
  <si>
    <t>睦玄</t>
  </si>
  <si>
    <t>ムゲン</t>
  </si>
  <si>
    <t>HYUGA</t>
  </si>
  <si>
    <t>Mugen</t>
  </si>
  <si>
    <t>丹内</t>
  </si>
  <si>
    <t>タンナイ</t>
  </si>
  <si>
    <t>TANNAI</t>
  </si>
  <si>
    <t>海老澤</t>
  </si>
  <si>
    <t>ハサンアリ</t>
  </si>
  <si>
    <t>エビサワ</t>
  </si>
  <si>
    <t>EBISAWA</t>
  </si>
  <si>
    <t>Hasannari</t>
  </si>
  <si>
    <t>公平</t>
  </si>
  <si>
    <t>アハメッド</t>
  </si>
  <si>
    <t>ファビアンシアム</t>
  </si>
  <si>
    <t>AHMED</t>
  </si>
  <si>
    <t>Fabian shium</t>
  </si>
  <si>
    <t>堀川</t>
  </si>
  <si>
    <t>悠吾</t>
  </si>
  <si>
    <t>ホリカワ</t>
  </si>
  <si>
    <t>HORIKAWA</t>
  </si>
  <si>
    <t>祐亮</t>
  </si>
  <si>
    <t>Yuusuke</t>
  </si>
  <si>
    <t>聖蘭</t>
  </si>
  <si>
    <t>セラン</t>
  </si>
  <si>
    <t>Seran</t>
  </si>
  <si>
    <t>琉</t>
  </si>
  <si>
    <t>見付</t>
  </si>
  <si>
    <t>叙為</t>
  </si>
  <si>
    <t>ミツケ</t>
  </si>
  <si>
    <t>ミチナリ</t>
  </si>
  <si>
    <t>MITSUKE</t>
  </si>
  <si>
    <t>Michinari</t>
  </si>
  <si>
    <t>蛭川</t>
  </si>
  <si>
    <t>ヒルカワ</t>
  </si>
  <si>
    <t>HIRUKAWA</t>
  </si>
  <si>
    <t>山根</t>
  </si>
  <si>
    <t>ヤマネ</t>
  </si>
  <si>
    <t>YAMANE</t>
  </si>
  <si>
    <t>長山</t>
  </si>
  <si>
    <t>慶信</t>
  </si>
  <si>
    <t>ナガヤマ</t>
  </si>
  <si>
    <t>NAGAYAMA</t>
  </si>
  <si>
    <t>磯貝</t>
  </si>
  <si>
    <t>イソガイ</t>
  </si>
  <si>
    <t>ISOGAI</t>
  </si>
  <si>
    <t>神谷</t>
  </si>
  <si>
    <t>光穂</t>
  </si>
  <si>
    <t>カミヤ</t>
  </si>
  <si>
    <t>ミホ</t>
  </si>
  <si>
    <t>KAMIYA</t>
  </si>
  <si>
    <t>Miho</t>
  </si>
  <si>
    <t>綾香</t>
  </si>
  <si>
    <t>鶴岡</t>
  </si>
  <si>
    <t>帆那</t>
  </si>
  <si>
    <t>ツルオカ</t>
  </si>
  <si>
    <t>ハンナ</t>
  </si>
  <si>
    <t>TSURUOKA</t>
  </si>
  <si>
    <t>Hanna</t>
  </si>
  <si>
    <t>悠花</t>
  </si>
  <si>
    <t>佳歩</t>
  </si>
  <si>
    <t>船本</t>
  </si>
  <si>
    <t>そよ香</t>
  </si>
  <si>
    <t>フナモト</t>
  </si>
  <si>
    <t>FUNAMOTO</t>
  </si>
  <si>
    <t>夏萌</t>
  </si>
  <si>
    <t>Natsume</t>
  </si>
  <si>
    <t>珠優</t>
  </si>
  <si>
    <t>河原</t>
  </si>
  <si>
    <t>朱李</t>
  </si>
  <si>
    <t>カワハラ</t>
  </si>
  <si>
    <t>KAWAHARA</t>
  </si>
  <si>
    <t>清香</t>
  </si>
  <si>
    <t>稲岡</t>
  </si>
  <si>
    <t>美翠</t>
  </si>
  <si>
    <t>イナオカ</t>
  </si>
  <si>
    <t>ミスイ</t>
  </si>
  <si>
    <t>INAOKA</t>
  </si>
  <si>
    <t>Misui</t>
  </si>
  <si>
    <t>千春</t>
  </si>
  <si>
    <t>百香</t>
  </si>
  <si>
    <t>島﨑</t>
  </si>
  <si>
    <t>芽玖</t>
  </si>
  <si>
    <t>メグ</t>
  </si>
  <si>
    <t>SHIMAZAKI</t>
  </si>
  <si>
    <t>Megu</t>
  </si>
  <si>
    <t>浅居</t>
  </si>
  <si>
    <t>咲菜</t>
  </si>
  <si>
    <t>静園</t>
  </si>
  <si>
    <t>シソノ</t>
  </si>
  <si>
    <t>Shisono</t>
  </si>
  <si>
    <t>護</t>
  </si>
  <si>
    <t>マモル</t>
  </si>
  <si>
    <t>Mamoru</t>
  </si>
  <si>
    <t>川邉</t>
  </si>
  <si>
    <t>直</t>
  </si>
  <si>
    <t>カワベ</t>
  </si>
  <si>
    <t>KAWABE</t>
  </si>
  <si>
    <t>集太</t>
  </si>
  <si>
    <t>重信</t>
  </si>
  <si>
    <t>奏太</t>
  </si>
  <si>
    <t>シゲノブ</t>
  </si>
  <si>
    <t>SHIGENOBU</t>
  </si>
  <si>
    <t>和徳</t>
  </si>
  <si>
    <t>カズノリ</t>
  </si>
  <si>
    <t>Kazunori</t>
  </si>
  <si>
    <t>志侑</t>
  </si>
  <si>
    <t>シユウ</t>
  </si>
  <si>
    <t>升田</t>
  </si>
  <si>
    <t>雄将</t>
  </si>
  <si>
    <t>理一</t>
  </si>
  <si>
    <t>リイチ</t>
  </si>
  <si>
    <t>Riichi</t>
  </si>
  <si>
    <t>典史</t>
  </si>
  <si>
    <t>ノリフミ</t>
  </si>
  <si>
    <t>Norifumi</t>
  </si>
  <si>
    <t>堀井</t>
  </si>
  <si>
    <t>ホリイ</t>
  </si>
  <si>
    <t>HORII</t>
  </si>
  <si>
    <t>Tsukasa</t>
  </si>
  <si>
    <t>頼蔵</t>
  </si>
  <si>
    <t>ライゾウ</t>
  </si>
  <si>
    <t>Raizo</t>
  </si>
  <si>
    <t>一葵</t>
  </si>
  <si>
    <t>知朗</t>
  </si>
  <si>
    <t>トモロウ</t>
  </si>
  <si>
    <t>Tomoro</t>
  </si>
  <si>
    <t>柾喜</t>
  </si>
  <si>
    <t>康繁</t>
  </si>
  <si>
    <t>ヤスシゲ</t>
  </si>
  <si>
    <t>Yasushige</t>
  </si>
  <si>
    <t>萩尾</t>
  </si>
  <si>
    <t>奏介</t>
  </si>
  <si>
    <t>ハギオ</t>
  </si>
  <si>
    <t>HAGIO</t>
  </si>
  <si>
    <t>真史</t>
  </si>
  <si>
    <t>ヒガシ</t>
  </si>
  <si>
    <t>マサフミ</t>
  </si>
  <si>
    <t>HIGASHI</t>
  </si>
  <si>
    <t>Masafumi</t>
  </si>
  <si>
    <t>水本</t>
  </si>
  <si>
    <t>幸希</t>
  </si>
  <si>
    <t>ミズモト</t>
  </si>
  <si>
    <t>MIZUMOTO</t>
  </si>
  <si>
    <t>MIYASHSITA</t>
  </si>
  <si>
    <t>直輝</t>
  </si>
  <si>
    <t>藤由</t>
  </si>
  <si>
    <t>フジヨシ</t>
  </si>
  <si>
    <t>FUJIYOSHI</t>
  </si>
  <si>
    <t>綾部</t>
  </si>
  <si>
    <t>拓直</t>
  </si>
  <si>
    <t>アヤベ</t>
  </si>
  <si>
    <t>AYABE</t>
  </si>
  <si>
    <t>遼人</t>
  </si>
  <si>
    <t>鼓紋</t>
  </si>
  <si>
    <t>コモン</t>
  </si>
  <si>
    <t>Komon</t>
  </si>
  <si>
    <t>手島</t>
  </si>
  <si>
    <t>結矢</t>
  </si>
  <si>
    <t>テシマ</t>
  </si>
  <si>
    <t>TESHIMA</t>
  </si>
  <si>
    <t>麗生</t>
  </si>
  <si>
    <t>誉雄</t>
  </si>
  <si>
    <t>翼早</t>
  </si>
  <si>
    <t>二瓶</t>
  </si>
  <si>
    <t>真一</t>
  </si>
  <si>
    <t>シンイチ</t>
  </si>
  <si>
    <t>Shinichi</t>
  </si>
  <si>
    <t>タキ</t>
  </si>
  <si>
    <t>Taki</t>
  </si>
  <si>
    <t>植原</t>
  </si>
  <si>
    <t>秀祐</t>
  </si>
  <si>
    <t>介音</t>
  </si>
  <si>
    <t>カイオン</t>
  </si>
  <si>
    <t>Kaion</t>
  </si>
  <si>
    <t>進太郎</t>
  </si>
  <si>
    <t>颯斗</t>
  </si>
  <si>
    <t>憲信</t>
  </si>
  <si>
    <t>高澤</t>
  </si>
  <si>
    <t>父母道</t>
  </si>
  <si>
    <t>タカザワ</t>
  </si>
  <si>
    <t>フボミチ</t>
  </si>
  <si>
    <t>TAKAZAWA</t>
  </si>
  <si>
    <t>Fubomichi</t>
  </si>
  <si>
    <t>柿森</t>
  </si>
  <si>
    <t>カキモリ</t>
  </si>
  <si>
    <t>KAKIMORI</t>
  </si>
  <si>
    <t>繪面</t>
  </si>
  <si>
    <t>拳士</t>
  </si>
  <si>
    <t>エヅラ</t>
  </si>
  <si>
    <t>EZURA</t>
  </si>
  <si>
    <t>怜聖</t>
  </si>
  <si>
    <t>リセル</t>
  </si>
  <si>
    <t>Risel</t>
  </si>
  <si>
    <t>三角</t>
  </si>
  <si>
    <t>ミスミ</t>
  </si>
  <si>
    <t>MISUMI</t>
  </si>
  <si>
    <t>若菜</t>
  </si>
  <si>
    <t>WAKANA</t>
  </si>
  <si>
    <t>江晟</t>
  </si>
  <si>
    <t>裕太郎</t>
  </si>
  <si>
    <t>浦部</t>
  </si>
  <si>
    <t>福太郎</t>
  </si>
  <si>
    <t>ウラベ</t>
  </si>
  <si>
    <t>フクタロウ</t>
  </si>
  <si>
    <t>URABE</t>
  </si>
  <si>
    <t>Fukutaro</t>
  </si>
  <si>
    <t>拓磨</t>
  </si>
  <si>
    <t>柳</t>
  </si>
  <si>
    <t>ヤナギ</t>
  </si>
  <si>
    <t>YANAGI</t>
  </si>
  <si>
    <t>飯島</t>
  </si>
  <si>
    <t>正優</t>
  </si>
  <si>
    <t>イイジマ</t>
  </si>
  <si>
    <t>IJIMA</t>
  </si>
  <si>
    <t>深作</t>
  </si>
  <si>
    <t>広太郎</t>
  </si>
  <si>
    <t>フカサク</t>
  </si>
  <si>
    <t>FUKASAKU</t>
  </si>
  <si>
    <t>君島</t>
  </si>
  <si>
    <t>尊悠</t>
  </si>
  <si>
    <t>キミジマ</t>
  </si>
  <si>
    <t>KIMIJIMA</t>
  </si>
  <si>
    <t>キダニ</t>
  </si>
  <si>
    <t>KIDANI</t>
  </si>
  <si>
    <t>則武</t>
  </si>
  <si>
    <t>ノリタケ</t>
  </si>
  <si>
    <t>NORITAKE</t>
  </si>
  <si>
    <t>英圭</t>
  </si>
  <si>
    <t>キン</t>
  </si>
  <si>
    <t>ヨンギュ</t>
  </si>
  <si>
    <t>Yong gyu</t>
  </si>
  <si>
    <t>徹</t>
  </si>
  <si>
    <t>トオル</t>
  </si>
  <si>
    <t>Toru</t>
  </si>
  <si>
    <t>志音</t>
  </si>
  <si>
    <t>三嶋</t>
  </si>
  <si>
    <t>ミシマ</t>
  </si>
  <si>
    <t>MISHIMA</t>
  </si>
  <si>
    <t>飛翔</t>
  </si>
  <si>
    <t>小木</t>
  </si>
  <si>
    <t>舜介</t>
  </si>
  <si>
    <t>オギ</t>
  </si>
  <si>
    <t>OGI</t>
  </si>
  <si>
    <t>ヘロッド</t>
  </si>
  <si>
    <t>HERROD</t>
  </si>
  <si>
    <t>平蔵</t>
  </si>
  <si>
    <t>ヘイゾウ</t>
  </si>
  <si>
    <t>Heizou</t>
  </si>
  <si>
    <t>空知</t>
  </si>
  <si>
    <t>ナカヤ</t>
  </si>
  <si>
    <t>ソラチ</t>
  </si>
  <si>
    <t>NAKAYA</t>
  </si>
  <si>
    <t>Sorati</t>
  </si>
  <si>
    <t>隆成</t>
  </si>
  <si>
    <t>Ryuusei</t>
  </si>
  <si>
    <t>Syouya</t>
  </si>
  <si>
    <t>春野</t>
  </si>
  <si>
    <t>太星</t>
  </si>
  <si>
    <t>ハルノ</t>
  </si>
  <si>
    <t>HARUNO</t>
  </si>
  <si>
    <t>平家</t>
  </si>
  <si>
    <t>ヘイケ</t>
  </si>
  <si>
    <t>HEIKE</t>
  </si>
  <si>
    <t>二見</t>
  </si>
  <si>
    <t>陽頼</t>
  </si>
  <si>
    <t>フタミ</t>
  </si>
  <si>
    <t>FUTAMI</t>
  </si>
  <si>
    <t>白坂</t>
  </si>
  <si>
    <t>秀虎</t>
  </si>
  <si>
    <t>シラサカ</t>
  </si>
  <si>
    <t>ヒデトラ</t>
  </si>
  <si>
    <t>SHIRASAKA</t>
  </si>
  <si>
    <t>Hidetora</t>
  </si>
  <si>
    <t>慶幸</t>
  </si>
  <si>
    <t>ヨシユキ</t>
  </si>
  <si>
    <t>Yoshiyuki</t>
  </si>
  <si>
    <t>槇村</t>
  </si>
  <si>
    <t>勇伸</t>
  </si>
  <si>
    <t>マキムラ</t>
  </si>
  <si>
    <t>MAKIMURA</t>
  </si>
  <si>
    <t>ダイドウ</t>
  </si>
  <si>
    <t>Daido</t>
  </si>
  <si>
    <t>脩斗</t>
  </si>
  <si>
    <t>真寛</t>
  </si>
  <si>
    <t>越智</t>
  </si>
  <si>
    <t>響己</t>
  </si>
  <si>
    <t>オチ</t>
  </si>
  <si>
    <t>OCHI</t>
  </si>
  <si>
    <t>昭斗</t>
  </si>
  <si>
    <t>菱川</t>
  </si>
  <si>
    <t>玲</t>
  </si>
  <si>
    <t>ヒシカワ</t>
  </si>
  <si>
    <t>HISHIKAWA</t>
  </si>
  <si>
    <t>芹田</t>
  </si>
  <si>
    <t>セリタ</t>
  </si>
  <si>
    <t>SERITA</t>
  </si>
  <si>
    <t>勝哉</t>
  </si>
  <si>
    <t>土谷</t>
  </si>
  <si>
    <t>アルム</t>
  </si>
  <si>
    <t>Arumu</t>
  </si>
  <si>
    <t>裕喜人</t>
  </si>
  <si>
    <t>来琉</t>
  </si>
  <si>
    <t>スミ</t>
  </si>
  <si>
    <t>ライル</t>
  </si>
  <si>
    <t>SUMI</t>
  </si>
  <si>
    <t>Rairu</t>
  </si>
  <si>
    <t>元気</t>
  </si>
  <si>
    <t>明光</t>
  </si>
  <si>
    <t>学人</t>
  </si>
  <si>
    <t>アキミツ</t>
  </si>
  <si>
    <t>AKIMITU</t>
  </si>
  <si>
    <t>照屋</t>
  </si>
  <si>
    <t>文宏</t>
  </si>
  <si>
    <t>テルヤ</t>
  </si>
  <si>
    <t>フミヒロ</t>
  </si>
  <si>
    <t>TERUYA</t>
  </si>
  <si>
    <t>Fumihiro</t>
  </si>
  <si>
    <t>八戸</t>
  </si>
  <si>
    <t>颯詩</t>
  </si>
  <si>
    <t>ハチノヘ</t>
  </si>
  <si>
    <t>HACHINOHE</t>
  </si>
  <si>
    <t>北爪</t>
  </si>
  <si>
    <t>キタヅメ</t>
  </si>
  <si>
    <t>KITAZUME</t>
  </si>
  <si>
    <t>佳菜人</t>
  </si>
  <si>
    <t>高柳</t>
  </si>
  <si>
    <t>優風太</t>
  </si>
  <si>
    <t>タカヤナギ</t>
  </si>
  <si>
    <t>TAKAYANAGI</t>
  </si>
  <si>
    <t>藤吉</t>
  </si>
  <si>
    <t>航平</t>
  </si>
  <si>
    <t>田波</t>
  </si>
  <si>
    <t>タナミ</t>
  </si>
  <si>
    <t>TANAMI</t>
  </si>
  <si>
    <t>赤村</t>
  </si>
  <si>
    <t>アカムラ</t>
  </si>
  <si>
    <t>AKAMURA</t>
  </si>
  <si>
    <t>晃輝</t>
  </si>
  <si>
    <t>下垣内</t>
  </si>
  <si>
    <t>遥紀</t>
  </si>
  <si>
    <t>シモガイチ</t>
  </si>
  <si>
    <t>SHIMOGAICHI</t>
  </si>
  <si>
    <t>湯沢</t>
  </si>
  <si>
    <t>和史</t>
  </si>
  <si>
    <t>ユザワ</t>
  </si>
  <si>
    <t>YUZAWA</t>
  </si>
  <si>
    <t>ライム</t>
  </si>
  <si>
    <t>Laimu</t>
  </si>
  <si>
    <t>修吾</t>
  </si>
  <si>
    <t>SHIMOZU</t>
  </si>
  <si>
    <t>孝信</t>
  </si>
  <si>
    <t>タカノブ</t>
  </si>
  <si>
    <t>Takanobu</t>
  </si>
  <si>
    <t>Jyun</t>
  </si>
  <si>
    <t>大室</t>
  </si>
  <si>
    <t>杏夢</t>
  </si>
  <si>
    <t>オオムロ</t>
  </si>
  <si>
    <t>アム</t>
  </si>
  <si>
    <t>OOMURO</t>
  </si>
  <si>
    <t>Amu</t>
  </si>
  <si>
    <t>田路</t>
  </si>
  <si>
    <t>タジ</t>
  </si>
  <si>
    <t>TAJI</t>
  </si>
  <si>
    <t>隼梧</t>
  </si>
  <si>
    <t>ジュンゴ</t>
  </si>
  <si>
    <t>Jyungo</t>
  </si>
  <si>
    <t>楽土</t>
  </si>
  <si>
    <t>江里口</t>
  </si>
  <si>
    <t>エリグチ</t>
  </si>
  <si>
    <t>ERIGUCHI</t>
  </si>
  <si>
    <t>飯嶌</t>
  </si>
  <si>
    <t>琢登</t>
  </si>
  <si>
    <t>IIJIMA</t>
  </si>
  <si>
    <t>浩平</t>
  </si>
  <si>
    <t>峻彰</t>
  </si>
  <si>
    <t>慶生</t>
  </si>
  <si>
    <t>嗣恩</t>
  </si>
  <si>
    <t>佳太</t>
  </si>
  <si>
    <t>外山</t>
  </si>
  <si>
    <t>聖悟</t>
  </si>
  <si>
    <t>ソトヤマ</t>
  </si>
  <si>
    <t>SOTOYAMA</t>
  </si>
  <si>
    <t>玲央</t>
  </si>
  <si>
    <t>臼木</t>
  </si>
  <si>
    <t>隼哉</t>
  </si>
  <si>
    <t>ウスキ</t>
  </si>
  <si>
    <t>USUKI</t>
  </si>
  <si>
    <t>白庄司</t>
  </si>
  <si>
    <t>陸斗</t>
  </si>
  <si>
    <t>シラショウジ</t>
  </si>
  <si>
    <t>SHIRASHOJI</t>
  </si>
  <si>
    <t>啓介</t>
  </si>
  <si>
    <t>OHTA</t>
  </si>
  <si>
    <t>徳久馬</t>
  </si>
  <si>
    <t>トクマ</t>
  </si>
  <si>
    <t>Tokuma</t>
  </si>
  <si>
    <t>悠悟</t>
  </si>
  <si>
    <t>甲木</t>
  </si>
  <si>
    <t>康博</t>
  </si>
  <si>
    <t>ヤスヒロ</t>
  </si>
  <si>
    <t>KATHUKI</t>
  </si>
  <si>
    <t>Yasuhiro</t>
  </si>
  <si>
    <t>弘太</t>
  </si>
  <si>
    <t>長南</t>
  </si>
  <si>
    <t>走</t>
  </si>
  <si>
    <t>オサナミ</t>
  </si>
  <si>
    <t>OSANAMI</t>
  </si>
  <si>
    <t>長堀</t>
  </si>
  <si>
    <t>龍孝</t>
  </si>
  <si>
    <t>ナガホリ</t>
  </si>
  <si>
    <t>リュウコウ</t>
  </si>
  <si>
    <t>NAGAHORI</t>
  </si>
  <si>
    <t>Ryukou</t>
  </si>
  <si>
    <t>芦川</t>
  </si>
  <si>
    <t>翔梧</t>
  </si>
  <si>
    <t>アシカワ</t>
  </si>
  <si>
    <t>ASHIGAWA</t>
  </si>
  <si>
    <t>吉基</t>
  </si>
  <si>
    <t>一木</t>
  </si>
  <si>
    <t>克俊</t>
  </si>
  <si>
    <t>カツトシ</t>
  </si>
  <si>
    <t>Katutoshi</t>
  </si>
  <si>
    <t>莉亜</t>
  </si>
  <si>
    <t>綿貫</t>
  </si>
  <si>
    <t>ワタヌキ</t>
  </si>
  <si>
    <t>WATANUKI</t>
  </si>
  <si>
    <t>莉那</t>
  </si>
  <si>
    <t>岸波</t>
  </si>
  <si>
    <t>夏星</t>
  </si>
  <si>
    <t>キシナミ</t>
  </si>
  <si>
    <t>KISHINAMI</t>
  </si>
  <si>
    <t>帆乃花</t>
  </si>
  <si>
    <t>HIGICHI</t>
  </si>
  <si>
    <t>唯菜</t>
  </si>
  <si>
    <t>千紘</t>
  </si>
  <si>
    <t>隅田</t>
  </si>
  <si>
    <t>スミダ</t>
  </si>
  <si>
    <t>SUMIDA</t>
  </si>
  <si>
    <t>華帆</t>
  </si>
  <si>
    <t>アルバレスモネ</t>
  </si>
  <si>
    <t>ティアラ</t>
  </si>
  <si>
    <t>ALVAREZ　MONE</t>
  </si>
  <si>
    <t>Tiara</t>
  </si>
  <si>
    <t>花鈴</t>
  </si>
  <si>
    <t>歩佳</t>
  </si>
  <si>
    <t>アユカ</t>
  </si>
  <si>
    <t>Ayuka</t>
  </si>
  <si>
    <t>ｶﾃﾝﾃﾞ</t>
  </si>
  <si>
    <t>ﾌｧﾘｰﾀﾞ桃</t>
  </si>
  <si>
    <t>カテンデ</t>
  </si>
  <si>
    <t>ファリーダモモ</t>
  </si>
  <si>
    <t>KATENDE</t>
  </si>
  <si>
    <t>Faridahmomo</t>
  </si>
  <si>
    <t>西本</t>
  </si>
  <si>
    <t>季亜菜</t>
  </si>
  <si>
    <t>ニシモト</t>
  </si>
  <si>
    <t>キアナ</t>
  </si>
  <si>
    <t>NISHIMOTO</t>
  </si>
  <si>
    <t>Kiana</t>
  </si>
  <si>
    <t>有本</t>
  </si>
  <si>
    <t>楓羽</t>
  </si>
  <si>
    <t>アリモト</t>
  </si>
  <si>
    <t>フウワ</t>
  </si>
  <si>
    <t>ARIMOTO</t>
  </si>
  <si>
    <t>Fuwa</t>
  </si>
  <si>
    <t>爽羽</t>
  </si>
  <si>
    <t>サヤハ</t>
  </si>
  <si>
    <t>Sayaha</t>
  </si>
  <si>
    <t>華奈</t>
  </si>
  <si>
    <t>楽</t>
  </si>
  <si>
    <t>ガク</t>
  </si>
  <si>
    <t>Gaku</t>
  </si>
  <si>
    <t>小次郎</t>
  </si>
  <si>
    <t>コジロウ</t>
  </si>
  <si>
    <t>Kojiro</t>
  </si>
  <si>
    <t>下出</t>
  </si>
  <si>
    <t>シモデ</t>
  </si>
  <si>
    <t>SHIMODE</t>
  </si>
  <si>
    <t>昂椰</t>
  </si>
  <si>
    <t>ISHIZU</t>
  </si>
  <si>
    <t>陽生</t>
  </si>
  <si>
    <t>瀧野</t>
  </si>
  <si>
    <t>幹拡</t>
  </si>
  <si>
    <t>タキノ</t>
  </si>
  <si>
    <t>ミキヒロ</t>
  </si>
  <si>
    <t>TAKINO</t>
  </si>
  <si>
    <t>Mikihiro</t>
  </si>
  <si>
    <t>皓太郎</t>
  </si>
  <si>
    <t>緑川</t>
  </si>
  <si>
    <t>汰也</t>
  </si>
  <si>
    <t>ミドリカワ</t>
  </si>
  <si>
    <t>タイヤ</t>
  </si>
  <si>
    <t>MIDORIKAWA</t>
  </si>
  <si>
    <t>Taiya</t>
  </si>
  <si>
    <t>赤羽</t>
  </si>
  <si>
    <t>克仁</t>
  </si>
  <si>
    <t>アカバネ</t>
  </si>
  <si>
    <t>カツヒト</t>
  </si>
  <si>
    <t>AKABANE</t>
  </si>
  <si>
    <t>Katsuhito</t>
  </si>
  <si>
    <t>浅海</t>
  </si>
  <si>
    <t>佑介</t>
  </si>
  <si>
    <t>アサウミ</t>
  </si>
  <si>
    <t>ASAUMI</t>
  </si>
  <si>
    <t>淳一郎</t>
  </si>
  <si>
    <t>Junnichiro</t>
  </si>
  <si>
    <t>遼太</t>
  </si>
  <si>
    <t>遥飛</t>
  </si>
  <si>
    <t>凌太郎</t>
  </si>
  <si>
    <t>紀希</t>
  </si>
  <si>
    <t>羽田野</t>
  </si>
  <si>
    <t>ハダノ</t>
  </si>
  <si>
    <t>HADANO</t>
  </si>
  <si>
    <t>晟人</t>
  </si>
  <si>
    <t>晶恵</t>
  </si>
  <si>
    <t>アキエ</t>
  </si>
  <si>
    <t>Akie</t>
  </si>
  <si>
    <t>基希</t>
  </si>
  <si>
    <t>陽空</t>
  </si>
  <si>
    <t>ハルク</t>
  </si>
  <si>
    <t>Haruku</t>
  </si>
  <si>
    <t>前場</t>
  </si>
  <si>
    <t>マエバ</t>
  </si>
  <si>
    <t>MAEBA</t>
  </si>
  <si>
    <t>Kou</t>
  </si>
  <si>
    <t>瀧本</t>
  </si>
  <si>
    <t>照法</t>
  </si>
  <si>
    <t>ミツノリ</t>
  </si>
  <si>
    <t>Mitsunori</t>
  </si>
  <si>
    <t>史温</t>
  </si>
  <si>
    <t>丹保</t>
  </si>
  <si>
    <t>碧斗</t>
  </si>
  <si>
    <t>タンポ</t>
  </si>
  <si>
    <t>TANPO</t>
  </si>
  <si>
    <t>奥井</t>
  </si>
  <si>
    <t>ゆりあ</t>
  </si>
  <si>
    <t>オクイ</t>
  </si>
  <si>
    <t>ユリア</t>
  </si>
  <si>
    <t>OKUI</t>
  </si>
  <si>
    <t>Yuria</t>
  </si>
  <si>
    <t>萩谷</t>
  </si>
  <si>
    <t>萌梨</t>
  </si>
  <si>
    <t>ハギヤ</t>
  </si>
  <si>
    <t>モエリ</t>
  </si>
  <si>
    <t>HAGIYA</t>
  </si>
  <si>
    <t>Moeri</t>
  </si>
  <si>
    <t>萌未</t>
  </si>
  <si>
    <t>山部</t>
  </si>
  <si>
    <t>眞子</t>
  </si>
  <si>
    <t>ヤマベ</t>
  </si>
  <si>
    <t>マコ</t>
  </si>
  <si>
    <t>YAMABE</t>
  </si>
  <si>
    <t>Mako</t>
  </si>
  <si>
    <t>太朗</t>
  </si>
  <si>
    <t>蓮太</t>
  </si>
  <si>
    <t>陽向</t>
  </si>
  <si>
    <t>ヒムカ</t>
  </si>
  <si>
    <t>Himuka</t>
  </si>
  <si>
    <t>ヒロ</t>
  </si>
  <si>
    <t>Hiro</t>
  </si>
  <si>
    <t>名執</t>
  </si>
  <si>
    <t>ナトリ</t>
  </si>
  <si>
    <t>NATORI</t>
  </si>
  <si>
    <t>洸喬</t>
  </si>
  <si>
    <t>海智</t>
  </si>
  <si>
    <t>カイチ</t>
  </si>
  <si>
    <t>Kaichi</t>
  </si>
  <si>
    <t>和真</t>
  </si>
  <si>
    <t>蒼空</t>
  </si>
  <si>
    <t>大場</t>
  </si>
  <si>
    <t>愛鈴</t>
  </si>
  <si>
    <t>オオバ</t>
  </si>
  <si>
    <t>アイリン</t>
  </si>
  <si>
    <t>OBA</t>
  </si>
  <si>
    <t>Aillyn</t>
  </si>
  <si>
    <t>団村</t>
  </si>
  <si>
    <t>しおん</t>
  </si>
  <si>
    <t>ダンムラ</t>
  </si>
  <si>
    <t>DANMURA</t>
  </si>
  <si>
    <t>菊島</t>
  </si>
  <si>
    <t>キクシマ</t>
  </si>
  <si>
    <t>KIKUSHIMA</t>
  </si>
  <si>
    <t>勝部</t>
  </si>
  <si>
    <t>まどか</t>
  </si>
  <si>
    <t>カツベ</t>
  </si>
  <si>
    <t>KATSUBE</t>
  </si>
  <si>
    <t>三觜</t>
  </si>
  <si>
    <t>琴</t>
  </si>
  <si>
    <t>コト</t>
  </si>
  <si>
    <t>Koto</t>
  </si>
  <si>
    <t>栞</t>
  </si>
  <si>
    <t>心路</t>
  </si>
  <si>
    <t>泉</t>
  </si>
  <si>
    <t>駿汰</t>
  </si>
  <si>
    <t>IZUMI</t>
  </si>
  <si>
    <t>Shunta</t>
  </si>
  <si>
    <t>駿翔</t>
  </si>
  <si>
    <t>翔馬</t>
  </si>
  <si>
    <t>飛優眞</t>
  </si>
  <si>
    <t>ヒュウマ</t>
  </si>
  <si>
    <t>Hyuuma</t>
  </si>
  <si>
    <t>康徳</t>
  </si>
  <si>
    <t>野﨑</t>
  </si>
  <si>
    <t>濱口</t>
  </si>
  <si>
    <t>信長</t>
  </si>
  <si>
    <t>ハマグチ</t>
  </si>
  <si>
    <t>ノブナガ</t>
  </si>
  <si>
    <t>HAMAGUCHI</t>
  </si>
  <si>
    <t>Nobunaga</t>
  </si>
  <si>
    <t>尾形</t>
  </si>
  <si>
    <t>音皇</t>
  </si>
  <si>
    <t>泰善</t>
  </si>
  <si>
    <t>タイゼン</t>
  </si>
  <si>
    <t>Taizen</t>
  </si>
  <si>
    <t>穴吹</t>
  </si>
  <si>
    <t>アナブキ</t>
  </si>
  <si>
    <t>ANABUKI</t>
  </si>
  <si>
    <t>碧輝</t>
  </si>
  <si>
    <t>タマキ</t>
  </si>
  <si>
    <t>Tamaki</t>
  </si>
  <si>
    <t>戸沢</t>
  </si>
  <si>
    <t>麻乃</t>
  </si>
  <si>
    <t>Asano</t>
  </si>
  <si>
    <t>相木</t>
  </si>
  <si>
    <t>美那</t>
  </si>
  <si>
    <t>アイキ</t>
  </si>
  <si>
    <t>AIKI</t>
  </si>
  <si>
    <t>神野</t>
  </si>
  <si>
    <t>雪華</t>
  </si>
  <si>
    <t>ユナ</t>
  </si>
  <si>
    <t>公信</t>
  </si>
  <si>
    <t>キミノブ</t>
  </si>
  <si>
    <t>Kiminobu</t>
  </si>
  <si>
    <t>小太郎</t>
  </si>
  <si>
    <t>木塚</t>
  </si>
  <si>
    <t>晟太</t>
  </si>
  <si>
    <t>キヅカ</t>
  </si>
  <si>
    <t>ジョウタ</t>
  </si>
  <si>
    <t>KIZUKA</t>
  </si>
  <si>
    <t>Jota</t>
  </si>
  <si>
    <t>木本</t>
  </si>
  <si>
    <t>キモト</t>
  </si>
  <si>
    <t>KIMOTO</t>
  </si>
  <si>
    <t>KONO</t>
  </si>
  <si>
    <t>添野</t>
  </si>
  <si>
    <t>ソエノ</t>
  </si>
  <si>
    <t>SOENO</t>
  </si>
  <si>
    <t>毛塚</t>
  </si>
  <si>
    <t>ケヅカ</t>
  </si>
  <si>
    <t>KEZUKA</t>
  </si>
  <si>
    <t>ラクト</t>
  </si>
  <si>
    <t>Rakuto</t>
  </si>
  <si>
    <t>凌人</t>
  </si>
  <si>
    <t>Ryouto</t>
  </si>
  <si>
    <t>井元</t>
  </si>
  <si>
    <t>遥貴</t>
  </si>
  <si>
    <t>イノモト</t>
  </si>
  <si>
    <t>INOMOTO</t>
  </si>
  <si>
    <t>友</t>
  </si>
  <si>
    <t>トモ</t>
  </si>
  <si>
    <t>Tomo</t>
  </si>
  <si>
    <t>夏希</t>
  </si>
  <si>
    <t>イシワタリ</t>
  </si>
  <si>
    <t>ISHIWATARI</t>
  </si>
  <si>
    <t>門倉</t>
  </si>
  <si>
    <t>小晴</t>
  </si>
  <si>
    <t>カドクラ</t>
  </si>
  <si>
    <t>KADOKURA</t>
  </si>
  <si>
    <t>篠崎</t>
  </si>
  <si>
    <t>千佳</t>
  </si>
  <si>
    <t>シノザキ</t>
  </si>
  <si>
    <t>SHINOZAKI</t>
  </si>
  <si>
    <t>渚弥</t>
  </si>
  <si>
    <t>椿</t>
  </si>
  <si>
    <t>杏桜</t>
  </si>
  <si>
    <t>ツバキ</t>
  </si>
  <si>
    <t>TUBAKI</t>
  </si>
  <si>
    <t>浜砂</t>
  </si>
  <si>
    <t>ハマスナ</t>
  </si>
  <si>
    <t>HAMASUNA</t>
  </si>
  <si>
    <t>マッキー</t>
  </si>
  <si>
    <t>MACKIE</t>
  </si>
  <si>
    <t>Hikali</t>
  </si>
  <si>
    <t>亜優</t>
  </si>
  <si>
    <t>アユ</t>
  </si>
  <si>
    <t>Ayu</t>
  </si>
  <si>
    <t>クリスティーヌ侑里</t>
  </si>
  <si>
    <t>クリスティーヌユウリ</t>
  </si>
  <si>
    <t>Kurisuthinu yuri</t>
  </si>
  <si>
    <t>柊香</t>
  </si>
  <si>
    <t>フユカ</t>
  </si>
  <si>
    <t>Huyuka</t>
  </si>
  <si>
    <t>広樹</t>
  </si>
  <si>
    <t>田垣</t>
  </si>
  <si>
    <t>タガキ</t>
  </si>
  <si>
    <t>TAGAKI</t>
  </si>
  <si>
    <t>慎梧</t>
  </si>
  <si>
    <t>佳希</t>
  </si>
  <si>
    <t>大垣</t>
  </si>
  <si>
    <t>オオガキ</t>
  </si>
  <si>
    <t>OGAKI</t>
  </si>
  <si>
    <t>未優</t>
  </si>
  <si>
    <t>松井</t>
  </si>
  <si>
    <t>苗華</t>
  </si>
  <si>
    <t>マツイ</t>
  </si>
  <si>
    <t>MATSUI</t>
  </si>
  <si>
    <t>礼華</t>
  </si>
  <si>
    <t>牧</t>
  </si>
  <si>
    <t>MAKI</t>
  </si>
  <si>
    <t>芽生</t>
  </si>
  <si>
    <t>生田</t>
  </si>
  <si>
    <t>寛絵</t>
  </si>
  <si>
    <t>イクタ</t>
  </si>
  <si>
    <t>ヒロエ</t>
  </si>
  <si>
    <t>IKUTA</t>
  </si>
  <si>
    <t>Hiroe</t>
  </si>
  <si>
    <t>凜花</t>
  </si>
  <si>
    <t>田代</t>
  </si>
  <si>
    <t>タシロ</t>
  </si>
  <si>
    <t>TASHIRO</t>
  </si>
  <si>
    <t>野澤</t>
  </si>
  <si>
    <t>ノザワ</t>
  </si>
  <si>
    <t>NOZAWA</t>
  </si>
  <si>
    <t>長谷田</t>
  </si>
  <si>
    <t>柚月</t>
  </si>
  <si>
    <t>ハセダ</t>
  </si>
  <si>
    <t>ユヅキ</t>
  </si>
  <si>
    <t>HASEDA</t>
  </si>
  <si>
    <t>満惠川</t>
  </si>
  <si>
    <t>彩</t>
  </si>
  <si>
    <t>円香</t>
  </si>
  <si>
    <t>万由佳</t>
  </si>
  <si>
    <t>マユカ</t>
  </si>
  <si>
    <t>Mayuka</t>
  </si>
  <si>
    <t>油田</t>
  </si>
  <si>
    <t>佳奈</t>
  </si>
  <si>
    <t>アブラタ</t>
  </si>
  <si>
    <t>ABURATA</t>
  </si>
  <si>
    <t>乙田</t>
  </si>
  <si>
    <t>明日理</t>
  </si>
  <si>
    <t>オツタ</t>
  </si>
  <si>
    <t>OTSUTA</t>
  </si>
  <si>
    <t>想子</t>
  </si>
  <si>
    <t>ソウコ</t>
  </si>
  <si>
    <t>Souko</t>
  </si>
  <si>
    <t>忰熊</t>
  </si>
  <si>
    <t>美歩</t>
  </si>
  <si>
    <t>カセグマ</t>
  </si>
  <si>
    <t>KASEGUMA</t>
  </si>
  <si>
    <t>杉井</t>
  </si>
  <si>
    <t>優実</t>
  </si>
  <si>
    <t>スギイ</t>
  </si>
  <si>
    <t>SUGII</t>
  </si>
  <si>
    <t>十若子</t>
  </si>
  <si>
    <t>トワコ</t>
  </si>
  <si>
    <t>Towako</t>
  </si>
  <si>
    <t>なつひ</t>
  </si>
  <si>
    <t>ミナカミ</t>
  </si>
  <si>
    <t>ナツヒ</t>
  </si>
  <si>
    <t>MINAKAMI</t>
  </si>
  <si>
    <t>Natsuhi</t>
  </si>
  <si>
    <t>双川</t>
  </si>
  <si>
    <t>尚昭</t>
  </si>
  <si>
    <t>フタガワ</t>
  </si>
  <si>
    <t>ナオアキ</t>
  </si>
  <si>
    <t>FUTAGAWA</t>
  </si>
  <si>
    <t>Naoaki</t>
  </si>
  <si>
    <t>千明</t>
  </si>
  <si>
    <t>ヒロム</t>
  </si>
  <si>
    <t>CHIAKI</t>
  </si>
  <si>
    <t>Hiromu</t>
  </si>
  <si>
    <t>存</t>
  </si>
  <si>
    <t>ススム</t>
  </si>
  <si>
    <t>Susumu</t>
  </si>
  <si>
    <t>成吉</t>
  </si>
  <si>
    <t>大也</t>
  </si>
  <si>
    <t>ナリヨシ</t>
  </si>
  <si>
    <t>ダイヤ</t>
  </si>
  <si>
    <t>NARIYOSHI</t>
  </si>
  <si>
    <t>Daiya</t>
  </si>
  <si>
    <t>岳斗</t>
  </si>
  <si>
    <t>熊本</t>
  </si>
  <si>
    <t>健吾</t>
  </si>
  <si>
    <t>クマモト</t>
  </si>
  <si>
    <t>KUMAMOTO</t>
  </si>
  <si>
    <t>才藤</t>
  </si>
  <si>
    <t>増本</t>
  </si>
  <si>
    <t>マスモト</t>
  </si>
  <si>
    <t>MASUMOTO</t>
  </si>
  <si>
    <t>衣吹</t>
  </si>
  <si>
    <t>嵩裕</t>
  </si>
  <si>
    <t>千真</t>
  </si>
  <si>
    <t>小鷹</t>
  </si>
  <si>
    <t>光真</t>
  </si>
  <si>
    <t>コタカ</t>
  </si>
  <si>
    <t>コウマ</t>
  </si>
  <si>
    <t>KOTAKA</t>
  </si>
  <si>
    <t>Kouma</t>
  </si>
  <si>
    <t>幸太郎</t>
  </si>
  <si>
    <t>舛谷</t>
  </si>
  <si>
    <t>彗那</t>
  </si>
  <si>
    <t>セナ</t>
  </si>
  <si>
    <t>Sena</t>
  </si>
  <si>
    <t>一明</t>
  </si>
  <si>
    <t>カズアキ</t>
  </si>
  <si>
    <t>Kazuaki</t>
  </si>
  <si>
    <t>守部</t>
  </si>
  <si>
    <t>厚希</t>
  </si>
  <si>
    <t>モリベ</t>
  </si>
  <si>
    <t>MORIBE</t>
  </si>
  <si>
    <t>高青</t>
  </si>
  <si>
    <t>煕子</t>
  </si>
  <si>
    <t>キコ</t>
  </si>
  <si>
    <t>Kiko</t>
  </si>
  <si>
    <t>有紗香</t>
  </si>
  <si>
    <t>アサカ</t>
  </si>
  <si>
    <t>Asaka</t>
  </si>
  <si>
    <t>香凛</t>
  </si>
  <si>
    <t>ミドリ</t>
  </si>
  <si>
    <t>Midori</t>
  </si>
  <si>
    <t>岡垣</t>
  </si>
  <si>
    <t>オカガキ</t>
  </si>
  <si>
    <t>OKAGAKI</t>
  </si>
  <si>
    <t>宮尾</t>
  </si>
  <si>
    <t>幸乃</t>
  </si>
  <si>
    <t>ミヤオ</t>
  </si>
  <si>
    <t>MIYAO</t>
  </si>
  <si>
    <t>菜々華</t>
  </si>
  <si>
    <t>若月</t>
  </si>
  <si>
    <t>琉空</t>
  </si>
  <si>
    <t>ワカツキ</t>
  </si>
  <si>
    <t>WAKATSUKI</t>
  </si>
  <si>
    <t>巧磨</t>
  </si>
  <si>
    <t>大陽</t>
  </si>
  <si>
    <t>ナカシマ</t>
  </si>
  <si>
    <t>NAKASHIMA</t>
  </si>
  <si>
    <t>飯野</t>
  </si>
  <si>
    <t>イイノ</t>
  </si>
  <si>
    <t>IINO</t>
  </si>
  <si>
    <t>慧</t>
  </si>
  <si>
    <t>恭太</t>
  </si>
  <si>
    <t>湯浅</t>
  </si>
  <si>
    <t>ユアサ</t>
  </si>
  <si>
    <t>YUASA</t>
  </si>
  <si>
    <t>長橋</t>
  </si>
  <si>
    <t>史哉</t>
  </si>
  <si>
    <t>ナガハシ</t>
  </si>
  <si>
    <t>NAGAHASHI</t>
  </si>
  <si>
    <t>氏家</t>
  </si>
  <si>
    <t>ウジイエ</t>
  </si>
  <si>
    <t>UJIIE</t>
  </si>
  <si>
    <t>智慈</t>
  </si>
  <si>
    <t>トモシゲ</t>
  </si>
  <si>
    <t>Tomoshige</t>
  </si>
  <si>
    <t>安福</t>
  </si>
  <si>
    <t>聖輝</t>
  </si>
  <si>
    <t>ヤスフク</t>
  </si>
  <si>
    <t>YASUFUKU</t>
  </si>
  <si>
    <t>紙屋</t>
  </si>
  <si>
    <t>林部</t>
  </si>
  <si>
    <t>斗真</t>
  </si>
  <si>
    <t>ハヤシベ</t>
  </si>
  <si>
    <t>HAYASHIBE</t>
  </si>
  <si>
    <t>田丸</t>
  </si>
  <si>
    <t>タマル</t>
  </si>
  <si>
    <t>TAMARU</t>
  </si>
  <si>
    <t>潤一</t>
  </si>
  <si>
    <t>ジュンイチ</t>
  </si>
  <si>
    <t>Jyunichi</t>
  </si>
  <si>
    <t>與古田</t>
  </si>
  <si>
    <t>葵京</t>
  </si>
  <si>
    <t>キキョウ</t>
  </si>
  <si>
    <t>Kikyo</t>
  </si>
  <si>
    <t>侭田</t>
  </si>
  <si>
    <t>ママダ</t>
  </si>
  <si>
    <t>MAMADA</t>
  </si>
  <si>
    <t>竹口</t>
  </si>
  <si>
    <t>初</t>
  </si>
  <si>
    <t>タケグチ</t>
  </si>
  <si>
    <t>TAKEGUCHI</t>
  </si>
  <si>
    <t>天海</t>
  </si>
  <si>
    <t>アマガイ</t>
  </si>
  <si>
    <t>AMAGAI</t>
  </si>
  <si>
    <t>肥田</t>
  </si>
  <si>
    <t>圭太</t>
  </si>
  <si>
    <t>ヒダ</t>
  </si>
  <si>
    <t>HIDA</t>
  </si>
  <si>
    <t>Jyo</t>
  </si>
  <si>
    <t>堂本</t>
  </si>
  <si>
    <t>ドウモト</t>
  </si>
  <si>
    <t>DOUMOTO</t>
  </si>
  <si>
    <t>堂元</t>
  </si>
  <si>
    <t>大晴</t>
  </si>
  <si>
    <t>滉貴</t>
  </si>
  <si>
    <t>大貫</t>
  </si>
  <si>
    <t>オオヌキ</t>
  </si>
  <si>
    <t>OHNUKI</t>
  </si>
  <si>
    <t>城所</t>
  </si>
  <si>
    <t>キドコロ</t>
  </si>
  <si>
    <t>KIDOKORO</t>
  </si>
  <si>
    <t>壮樹</t>
  </si>
  <si>
    <t>石松</t>
  </si>
  <si>
    <t>イシマツ</t>
  </si>
  <si>
    <t>ISHIMATSU</t>
  </si>
  <si>
    <t>アツミ</t>
  </si>
  <si>
    <t>Atsumi</t>
  </si>
  <si>
    <t>蒼麻</t>
  </si>
  <si>
    <t>杏慈</t>
  </si>
  <si>
    <t>OHZEKI</t>
  </si>
  <si>
    <t>尚史</t>
  </si>
  <si>
    <t>菊田</t>
  </si>
  <si>
    <t>堅心</t>
  </si>
  <si>
    <t>キクタ</t>
  </si>
  <si>
    <t>KIKUTA</t>
  </si>
  <si>
    <t>洲太</t>
  </si>
  <si>
    <t>広島</t>
  </si>
  <si>
    <t>瀨戸口</t>
  </si>
  <si>
    <t>小野澤</t>
  </si>
  <si>
    <t>佳乃</t>
  </si>
  <si>
    <t>オノザワ</t>
  </si>
  <si>
    <t>カノ</t>
  </si>
  <si>
    <t>ONOZAWA</t>
  </si>
  <si>
    <t>Kano</t>
  </si>
  <si>
    <t>伶奈</t>
  </si>
  <si>
    <t>世菜</t>
  </si>
  <si>
    <t>美珂</t>
  </si>
  <si>
    <t>神原</t>
  </si>
  <si>
    <t>カンバラ</t>
  </si>
  <si>
    <t>KANBARA</t>
  </si>
  <si>
    <t>舞佳</t>
  </si>
  <si>
    <t>篠山</t>
  </si>
  <si>
    <t>結夏</t>
  </si>
  <si>
    <t>シノヤマ</t>
  </si>
  <si>
    <t>SHINOYAMA</t>
  </si>
  <si>
    <t>府川</t>
  </si>
  <si>
    <t>フカワ</t>
  </si>
  <si>
    <t>FUKAWA</t>
  </si>
  <si>
    <t>彩香</t>
  </si>
  <si>
    <t>春雅</t>
  </si>
  <si>
    <t>カスガ</t>
  </si>
  <si>
    <t>Kasuga</t>
  </si>
  <si>
    <t>藍</t>
  </si>
  <si>
    <t>恵梨沙</t>
  </si>
  <si>
    <t>エリサ</t>
  </si>
  <si>
    <t>Erisa</t>
  </si>
  <si>
    <t>白濵</t>
  </si>
  <si>
    <t>陽奈</t>
  </si>
  <si>
    <t>鈴</t>
  </si>
  <si>
    <t>夢美</t>
  </si>
  <si>
    <t>ユメミ</t>
  </si>
  <si>
    <t>Yumemi</t>
  </si>
  <si>
    <t>きらり</t>
  </si>
  <si>
    <t>菜絵</t>
  </si>
  <si>
    <t>ナエ</t>
  </si>
  <si>
    <t>Nae</t>
  </si>
  <si>
    <t>木々音</t>
  </si>
  <si>
    <t>衣梨</t>
  </si>
  <si>
    <t>細野</t>
  </si>
  <si>
    <t>実希</t>
  </si>
  <si>
    <t>ホソノ</t>
  </si>
  <si>
    <t>HOSONO</t>
  </si>
  <si>
    <t>太紀</t>
  </si>
  <si>
    <t>吏久</t>
  </si>
  <si>
    <t>大久</t>
  </si>
  <si>
    <t>時央</t>
  </si>
  <si>
    <t>オオヒサ</t>
  </si>
  <si>
    <t>OHISA</t>
  </si>
  <si>
    <t>礼</t>
  </si>
  <si>
    <t>新倉</t>
  </si>
  <si>
    <t>シンクラ</t>
  </si>
  <si>
    <t>SHINKURA</t>
  </si>
  <si>
    <t>明</t>
  </si>
  <si>
    <t>正勝</t>
  </si>
  <si>
    <t>マサカツ</t>
  </si>
  <si>
    <t>Masakatsu</t>
  </si>
  <si>
    <t>川添</t>
  </si>
  <si>
    <t>理仁</t>
  </si>
  <si>
    <t>カワゾエ</t>
  </si>
  <si>
    <t>KAWAZOE</t>
  </si>
  <si>
    <t>賢之</t>
  </si>
  <si>
    <t>紘典</t>
  </si>
  <si>
    <t>平瀬</t>
  </si>
  <si>
    <t>ヒラセ</t>
  </si>
  <si>
    <t>HIRASE</t>
  </si>
  <si>
    <t>有竹</t>
  </si>
  <si>
    <t>アリタケ</t>
  </si>
  <si>
    <t>ARITAKE</t>
  </si>
  <si>
    <t>正岡</t>
  </si>
  <si>
    <t>マサオカ</t>
  </si>
  <si>
    <t>MASAOKA</t>
  </si>
  <si>
    <t>大隅</t>
  </si>
  <si>
    <t>オオスミ</t>
  </si>
  <si>
    <t>OSUMI</t>
  </si>
  <si>
    <t>侑咲</t>
  </si>
  <si>
    <t>山地</t>
  </si>
  <si>
    <t>ヤマジ</t>
  </si>
  <si>
    <t>YAMAJI</t>
  </si>
  <si>
    <t>村山</t>
  </si>
  <si>
    <t>モモ</t>
  </si>
  <si>
    <t>Momo</t>
  </si>
  <si>
    <t>健悟</t>
  </si>
  <si>
    <t>稗方</t>
  </si>
  <si>
    <t>基史</t>
  </si>
  <si>
    <t>ヒエカタ</t>
  </si>
  <si>
    <t>モトフミ</t>
  </si>
  <si>
    <t>HIEKATA</t>
  </si>
  <si>
    <t>Motofumi</t>
  </si>
  <si>
    <t>井出</t>
  </si>
  <si>
    <t>秀音</t>
  </si>
  <si>
    <t>イデ</t>
  </si>
  <si>
    <t>IDE</t>
  </si>
  <si>
    <t>作田</t>
  </si>
  <si>
    <t>サクタ</t>
  </si>
  <si>
    <t>SAKUTA</t>
  </si>
  <si>
    <t>津田</t>
  </si>
  <si>
    <t>ツダ</t>
  </si>
  <si>
    <t>TSUDA</t>
  </si>
  <si>
    <t>隆太郎</t>
  </si>
  <si>
    <t>リュウタロウ</t>
  </si>
  <si>
    <t>Ryutaro</t>
  </si>
  <si>
    <t>野沢</t>
  </si>
  <si>
    <t>風河</t>
  </si>
  <si>
    <t>大嗣</t>
  </si>
  <si>
    <t>オオジ</t>
  </si>
  <si>
    <t>見崎</t>
  </si>
  <si>
    <t>MISAKI</t>
  </si>
  <si>
    <t>赤坂</t>
  </si>
  <si>
    <t>幸祐</t>
  </si>
  <si>
    <t>アカサカ</t>
  </si>
  <si>
    <t>AKASAKA</t>
  </si>
  <si>
    <t>賢志</t>
  </si>
  <si>
    <t>大国</t>
  </si>
  <si>
    <t>寛生</t>
  </si>
  <si>
    <t>オオクニ</t>
  </si>
  <si>
    <t>カンセイ</t>
  </si>
  <si>
    <t>OKUNI</t>
  </si>
  <si>
    <t>Kansei</t>
  </si>
  <si>
    <t>畔柳</t>
  </si>
  <si>
    <t>クロヤナギ</t>
  </si>
  <si>
    <t>KUROYANAGI</t>
  </si>
  <si>
    <t>弘一郎</t>
  </si>
  <si>
    <t>祭</t>
  </si>
  <si>
    <t>伊吹</t>
  </si>
  <si>
    <t>朋也</t>
  </si>
  <si>
    <t>武谷</t>
  </si>
  <si>
    <t>タケヤ</t>
  </si>
  <si>
    <t>TAKEYA</t>
  </si>
  <si>
    <t>太知</t>
  </si>
  <si>
    <t>右京</t>
  </si>
  <si>
    <t>タチ</t>
  </si>
  <si>
    <t>TACHI</t>
  </si>
  <si>
    <t>莉奈子</t>
  </si>
  <si>
    <t>リナコ</t>
  </si>
  <si>
    <t>Rinako</t>
  </si>
  <si>
    <t>粟井</t>
  </si>
  <si>
    <t>仁香</t>
  </si>
  <si>
    <t>アワイ</t>
  </si>
  <si>
    <t>ニカ</t>
  </si>
  <si>
    <t>AWAI</t>
  </si>
  <si>
    <t>Nika</t>
  </si>
  <si>
    <t>麻知</t>
  </si>
  <si>
    <t>マチ</t>
  </si>
  <si>
    <t>Machi</t>
  </si>
  <si>
    <t>美姫</t>
  </si>
  <si>
    <t>紗雪</t>
  </si>
  <si>
    <t>英美里</t>
  </si>
  <si>
    <t>Emiri</t>
  </si>
  <si>
    <t>Futa</t>
  </si>
  <si>
    <t>侑我</t>
  </si>
  <si>
    <t>岩垂</t>
  </si>
  <si>
    <t>イワダレ</t>
  </si>
  <si>
    <t>IWADARE</t>
  </si>
  <si>
    <t>良道</t>
  </si>
  <si>
    <t>ヨシミチ</t>
  </si>
  <si>
    <t>Yoshimichi</t>
  </si>
  <si>
    <t>里々子</t>
  </si>
  <si>
    <t>純麗</t>
  </si>
  <si>
    <t>トヤマ</t>
  </si>
  <si>
    <t>TPYAMA</t>
  </si>
  <si>
    <t>万由子</t>
  </si>
  <si>
    <t>里美</t>
  </si>
  <si>
    <t>サトミ</t>
  </si>
  <si>
    <t>Satomi</t>
  </si>
  <si>
    <t>麻里亜</t>
  </si>
  <si>
    <t>大風</t>
  </si>
  <si>
    <t>オオカゼ</t>
  </si>
  <si>
    <t>OKAZE</t>
  </si>
  <si>
    <t>笠井</t>
  </si>
  <si>
    <t>千瑛</t>
  </si>
  <si>
    <t>カサイ</t>
  </si>
  <si>
    <t>KASAI</t>
  </si>
  <si>
    <t>涼奈</t>
  </si>
  <si>
    <t>スズナ</t>
  </si>
  <si>
    <t>Suzuna</t>
  </si>
  <si>
    <t>亮</t>
  </si>
  <si>
    <t>舜一朗</t>
  </si>
  <si>
    <t>シュンイチロウ</t>
  </si>
  <si>
    <t>Syunichiro</t>
  </si>
  <si>
    <t>佑維</t>
  </si>
  <si>
    <t>幹久</t>
  </si>
  <si>
    <t>ミキヒサ</t>
  </si>
  <si>
    <t>Mikihisa</t>
  </si>
  <si>
    <t>真昂</t>
  </si>
  <si>
    <t>蒔田</t>
  </si>
  <si>
    <t>水口</t>
  </si>
  <si>
    <t>弘凱</t>
  </si>
  <si>
    <t>ミズグチ</t>
  </si>
  <si>
    <t>MIZUGUCHI</t>
  </si>
  <si>
    <t>暖人</t>
  </si>
  <si>
    <t>WAKAMATU</t>
  </si>
  <si>
    <t>Haruro</t>
  </si>
  <si>
    <t>川尻</t>
  </si>
  <si>
    <t>優介</t>
  </si>
  <si>
    <t>カワジリ</t>
  </si>
  <si>
    <t>KAWAJIRI</t>
  </si>
  <si>
    <t>小方</t>
  </si>
  <si>
    <t>蒼樹</t>
  </si>
  <si>
    <t>Souki</t>
  </si>
  <si>
    <t>亮介</t>
  </si>
  <si>
    <t>重</t>
  </si>
  <si>
    <t>彰太</t>
  </si>
  <si>
    <t>シゲ</t>
  </si>
  <si>
    <t>SHIGE</t>
  </si>
  <si>
    <t>角南</t>
  </si>
  <si>
    <t>周治</t>
  </si>
  <si>
    <t>スナミ</t>
  </si>
  <si>
    <t>SUNAMI</t>
  </si>
  <si>
    <t>Shuji</t>
  </si>
  <si>
    <t>ヘイヴン</t>
  </si>
  <si>
    <t>光汰吉田</t>
  </si>
  <si>
    <t>コウタヨシダ</t>
  </si>
  <si>
    <t>HAVEN</t>
  </si>
  <si>
    <t>Kota yoshida</t>
  </si>
  <si>
    <t>華桜</t>
  </si>
  <si>
    <t>カオウ</t>
  </si>
  <si>
    <t>Kaou</t>
  </si>
  <si>
    <t>梶原</t>
  </si>
  <si>
    <t>カジワラ</t>
  </si>
  <si>
    <t>KAJIWARA</t>
  </si>
  <si>
    <t>寿美香</t>
  </si>
  <si>
    <t>スミカ</t>
  </si>
  <si>
    <t>Sumika</t>
  </si>
  <si>
    <t>黒住</t>
  </si>
  <si>
    <t>クロズミ</t>
  </si>
  <si>
    <t>KUROZUMI</t>
  </si>
  <si>
    <t>優月</t>
  </si>
  <si>
    <t>花輪</t>
  </si>
  <si>
    <t>るる花</t>
  </si>
  <si>
    <t>下田</t>
  </si>
  <si>
    <t>シモダ</t>
  </si>
  <si>
    <t>SHIMODA</t>
  </si>
  <si>
    <t>滝上</t>
  </si>
  <si>
    <t>タキガミ</t>
  </si>
  <si>
    <t>TAKIGAMI</t>
  </si>
  <si>
    <t>悠馬</t>
  </si>
  <si>
    <t>秀彰</t>
  </si>
  <si>
    <t>璃空</t>
  </si>
  <si>
    <t>橋川</t>
  </si>
  <si>
    <t>ハシカワ</t>
  </si>
  <si>
    <t>HASHIKAWA</t>
  </si>
  <si>
    <t>幸平</t>
  </si>
  <si>
    <t>結都</t>
  </si>
  <si>
    <t>順斐</t>
  </si>
  <si>
    <t>ヤスナガ</t>
  </si>
  <si>
    <t>Yasunaga</t>
  </si>
  <si>
    <t>佑樹</t>
  </si>
  <si>
    <t>バンクス</t>
  </si>
  <si>
    <t>ライアン</t>
  </si>
  <si>
    <t>BANKS</t>
  </si>
  <si>
    <t>Ryan</t>
  </si>
  <si>
    <t>呉竹</t>
  </si>
  <si>
    <t>皇星</t>
  </si>
  <si>
    <t>クレタケ</t>
  </si>
  <si>
    <t>KURETAKE</t>
  </si>
  <si>
    <t>瑞貴</t>
  </si>
  <si>
    <t>琉絢</t>
  </si>
  <si>
    <t>リュウケン</t>
  </si>
  <si>
    <t>Ryuken</t>
  </si>
  <si>
    <t>大喜</t>
  </si>
  <si>
    <t>欧介</t>
  </si>
  <si>
    <t>イカラシ</t>
  </si>
  <si>
    <t>IKARASHI</t>
  </si>
  <si>
    <t>陽豊</t>
  </si>
  <si>
    <t>椋梨</t>
  </si>
  <si>
    <t>皓陽</t>
  </si>
  <si>
    <t>ムクナシ</t>
  </si>
  <si>
    <t>MUKUNASHI</t>
  </si>
  <si>
    <t>友岐</t>
  </si>
  <si>
    <t>悠智</t>
  </si>
  <si>
    <t>竜基</t>
  </si>
  <si>
    <t>康介</t>
  </si>
  <si>
    <t>聖登</t>
  </si>
  <si>
    <t>キヨト</t>
  </si>
  <si>
    <t>Kiyoto</t>
  </si>
  <si>
    <t>松橋</t>
  </si>
  <si>
    <t>憧也</t>
  </si>
  <si>
    <t>マツハシ</t>
  </si>
  <si>
    <t>MATSUHASHI</t>
  </si>
  <si>
    <t>中上</t>
  </si>
  <si>
    <t>飛河</t>
  </si>
  <si>
    <t>チュウジョウ</t>
  </si>
  <si>
    <t>CHUJO</t>
  </si>
  <si>
    <t>一晟</t>
  </si>
  <si>
    <t>拓翔</t>
  </si>
  <si>
    <t>花奈</t>
  </si>
  <si>
    <t>枝元</t>
  </si>
  <si>
    <t>エダモト</t>
  </si>
  <si>
    <t>EDAMOTO</t>
  </si>
  <si>
    <t>日菜多</t>
  </si>
  <si>
    <t>永島</t>
  </si>
  <si>
    <t>未晴</t>
  </si>
  <si>
    <t>ミハル</t>
  </si>
  <si>
    <t>Miharu</t>
  </si>
  <si>
    <t>穂香</t>
  </si>
  <si>
    <t>恵</t>
  </si>
  <si>
    <t>咲楽</t>
  </si>
  <si>
    <t>南里</t>
  </si>
  <si>
    <t>彩瑛</t>
  </si>
  <si>
    <t>ナンリ</t>
  </si>
  <si>
    <t>NANRI</t>
  </si>
  <si>
    <t>古畑</t>
  </si>
  <si>
    <t>萌奈美</t>
  </si>
  <si>
    <t>フルハタ</t>
  </si>
  <si>
    <t>モナミ</t>
  </si>
  <si>
    <t>FURUHATA</t>
  </si>
  <si>
    <t>Monami</t>
  </si>
  <si>
    <t>濱崎</t>
  </si>
  <si>
    <t>ハマザキ</t>
  </si>
  <si>
    <t>HAMAZAKI</t>
  </si>
  <si>
    <t>順靖</t>
  </si>
  <si>
    <t>Junsei</t>
  </si>
  <si>
    <t>祐哉</t>
  </si>
  <si>
    <t>遼介</t>
  </si>
  <si>
    <t>印出井</t>
  </si>
  <si>
    <t>インデイ</t>
  </si>
  <si>
    <t>INDEI</t>
  </si>
  <si>
    <t>創介</t>
  </si>
  <si>
    <t>達志</t>
  </si>
  <si>
    <t>タツシ</t>
  </si>
  <si>
    <t>Tatsushi</t>
  </si>
  <si>
    <t>進</t>
  </si>
  <si>
    <t>神立</t>
  </si>
  <si>
    <t>湧音</t>
  </si>
  <si>
    <t>カンダチ</t>
  </si>
  <si>
    <t>KANDACHI</t>
  </si>
  <si>
    <t>翔詩</t>
  </si>
  <si>
    <t>知憲</t>
  </si>
  <si>
    <t>葵郁</t>
  </si>
  <si>
    <t>高宮</t>
  </si>
  <si>
    <t>英志</t>
  </si>
  <si>
    <t>タカミヤ</t>
  </si>
  <si>
    <t>エイシ</t>
  </si>
  <si>
    <t>TAKAMIYA</t>
  </si>
  <si>
    <t>Eishi</t>
  </si>
  <si>
    <t>田中丸</t>
  </si>
  <si>
    <t>果穂</t>
  </si>
  <si>
    <t>タナカマル</t>
  </si>
  <si>
    <t>TANAKAMARU</t>
  </si>
  <si>
    <t>香凜</t>
  </si>
  <si>
    <t>コン</t>
  </si>
  <si>
    <t>KON</t>
  </si>
  <si>
    <t>心実</t>
  </si>
  <si>
    <t>侑奈</t>
  </si>
  <si>
    <t>半場</t>
  </si>
  <si>
    <t>ハンバ</t>
  </si>
  <si>
    <t>ミオン</t>
  </si>
  <si>
    <t>HANBA</t>
  </si>
  <si>
    <t>Mion</t>
  </si>
  <si>
    <t>心花</t>
  </si>
  <si>
    <t>ミハナ</t>
  </si>
  <si>
    <t>Mihana</t>
  </si>
  <si>
    <t>櫻木</t>
  </si>
  <si>
    <t>サクラギ</t>
  </si>
  <si>
    <t>SAKURAGI</t>
  </si>
  <si>
    <t>仙田</t>
  </si>
  <si>
    <t>竹谷</t>
  </si>
  <si>
    <t>一花</t>
  </si>
  <si>
    <t>タケタニ</t>
  </si>
  <si>
    <t>TAKETANI</t>
  </si>
  <si>
    <t>えみり</t>
  </si>
  <si>
    <t>美麗</t>
  </si>
  <si>
    <t>ミレイ</t>
  </si>
  <si>
    <t>Mirei</t>
  </si>
  <si>
    <t>瑚白</t>
  </si>
  <si>
    <t>コハク</t>
  </si>
  <si>
    <t>Kohaku</t>
  </si>
  <si>
    <t>奈央</t>
  </si>
  <si>
    <t>真耶</t>
  </si>
  <si>
    <t>SHIMANO</t>
  </si>
  <si>
    <t>今別府</t>
  </si>
  <si>
    <t>華妃</t>
  </si>
  <si>
    <t>イマベップ</t>
  </si>
  <si>
    <t>ハナビ</t>
  </si>
  <si>
    <t>IMABEPPU</t>
  </si>
  <si>
    <t>Hanabi</t>
  </si>
  <si>
    <t>大城</t>
  </si>
  <si>
    <t>オオシロ</t>
  </si>
  <si>
    <t>OHSHIRO</t>
  </si>
  <si>
    <t>沼野</t>
  </si>
  <si>
    <t>ヌマノ</t>
  </si>
  <si>
    <t>NUMANO</t>
  </si>
  <si>
    <t>汐季</t>
  </si>
  <si>
    <t>みづき</t>
  </si>
  <si>
    <t>MATUBARA</t>
  </si>
  <si>
    <t>彩郁</t>
  </si>
  <si>
    <t>椎橋</t>
  </si>
  <si>
    <t>シイバシ</t>
  </si>
  <si>
    <t>SHIIBASHI</t>
  </si>
  <si>
    <t>比田井</t>
  </si>
  <si>
    <t>乙華</t>
  </si>
  <si>
    <t>ヒダイ</t>
  </si>
  <si>
    <t>オトカ</t>
  </si>
  <si>
    <t>HIDAI</t>
  </si>
  <si>
    <t>Otoka</t>
  </si>
  <si>
    <t>千波</t>
  </si>
  <si>
    <t>チナミ</t>
  </si>
  <si>
    <t>Chinami</t>
  </si>
  <si>
    <t>紗奈</t>
  </si>
  <si>
    <t>あいり</t>
  </si>
  <si>
    <t>濯</t>
  </si>
  <si>
    <t>アロウ</t>
  </si>
  <si>
    <t>TSUKADA</t>
  </si>
  <si>
    <t>Arou</t>
  </si>
  <si>
    <t>堀池</t>
  </si>
  <si>
    <t>ホリイケ</t>
  </si>
  <si>
    <t>HORIIKE</t>
  </si>
  <si>
    <t>大村</t>
  </si>
  <si>
    <t>悠貴</t>
  </si>
  <si>
    <t>オオムラ</t>
  </si>
  <si>
    <t>OMURA</t>
  </si>
  <si>
    <t>宇啓</t>
  </si>
  <si>
    <t>栗栖</t>
  </si>
  <si>
    <t>正太</t>
  </si>
  <si>
    <t>クリス</t>
  </si>
  <si>
    <t>KURISU</t>
  </si>
  <si>
    <t>隼</t>
  </si>
  <si>
    <t>Tatuya</t>
  </si>
  <si>
    <t>喜介</t>
  </si>
  <si>
    <t>キスケ</t>
  </si>
  <si>
    <t>Kisuke</t>
  </si>
  <si>
    <t>長澤</t>
  </si>
  <si>
    <t>明大</t>
  </si>
  <si>
    <t>ナガサワ</t>
  </si>
  <si>
    <t>NAGASAWA</t>
  </si>
  <si>
    <t>餘助</t>
  </si>
  <si>
    <t>叶</t>
  </si>
  <si>
    <t>ヨスケ</t>
  </si>
  <si>
    <t>YOSUKE</t>
  </si>
  <si>
    <t>颯翼</t>
  </si>
  <si>
    <t>Sousuke</t>
  </si>
  <si>
    <t>絢大</t>
  </si>
  <si>
    <t>今屋</t>
  </si>
  <si>
    <t>イマヤ</t>
  </si>
  <si>
    <t>IMAYA</t>
  </si>
  <si>
    <t>彪冬</t>
  </si>
  <si>
    <t>遥生</t>
  </si>
  <si>
    <t>上都</t>
  </si>
  <si>
    <t>真拓</t>
  </si>
  <si>
    <t>カミト</t>
  </si>
  <si>
    <t>KAMITO</t>
  </si>
  <si>
    <t>耀介</t>
  </si>
  <si>
    <t>瀬戸</t>
  </si>
  <si>
    <t>泰嘉</t>
  </si>
  <si>
    <t>皓大</t>
  </si>
  <si>
    <t>峰</t>
  </si>
  <si>
    <t>大晟</t>
  </si>
  <si>
    <t>ミネ</t>
  </si>
  <si>
    <t>MINE</t>
  </si>
  <si>
    <t>啓己</t>
  </si>
  <si>
    <t>爽子</t>
  </si>
  <si>
    <t>翼沙</t>
  </si>
  <si>
    <t>植杉</t>
  </si>
  <si>
    <t>ウエスギ</t>
  </si>
  <si>
    <t>UESUGI</t>
  </si>
  <si>
    <t>忰田</t>
  </si>
  <si>
    <t>弥生</t>
  </si>
  <si>
    <t>カセダ</t>
  </si>
  <si>
    <t>ヤヨイ</t>
  </si>
  <si>
    <t>KASEDA</t>
  </si>
  <si>
    <t>Yayoi</t>
  </si>
  <si>
    <t>香音</t>
  </si>
  <si>
    <t>有好</t>
  </si>
  <si>
    <t>アリヨシ</t>
  </si>
  <si>
    <t>ARIYOSHI</t>
  </si>
  <si>
    <t>由樹</t>
  </si>
  <si>
    <t>新平</t>
  </si>
  <si>
    <t>Shinpei</t>
  </si>
  <si>
    <t>英介</t>
  </si>
  <si>
    <t>季一</t>
  </si>
  <si>
    <t>キイチ</t>
  </si>
  <si>
    <t>Kiichi</t>
  </si>
  <si>
    <t>澤</t>
  </si>
  <si>
    <t>祐吾</t>
  </si>
  <si>
    <t>サワ</t>
  </si>
  <si>
    <t>SAWA</t>
  </si>
  <si>
    <t>滝川</t>
  </si>
  <si>
    <t>直太朗</t>
  </si>
  <si>
    <t>ナオタロウ</t>
  </si>
  <si>
    <t>Naotarou</t>
  </si>
  <si>
    <t>悠翔</t>
  </si>
  <si>
    <t>克紀</t>
  </si>
  <si>
    <t>フルカワ</t>
  </si>
  <si>
    <t>HURUKAWA</t>
  </si>
  <si>
    <t>達陽</t>
  </si>
  <si>
    <t>正尚</t>
  </si>
  <si>
    <t>マサナオ</t>
  </si>
  <si>
    <t>Masanao</t>
  </si>
  <si>
    <t>田尻</t>
  </si>
  <si>
    <t>タジリ</t>
  </si>
  <si>
    <t>TAJIRI</t>
  </si>
  <si>
    <t>悠記</t>
  </si>
  <si>
    <t>榎島</t>
  </si>
  <si>
    <t>エノシマ</t>
  </si>
  <si>
    <t>ENOSHIMA</t>
  </si>
  <si>
    <t>狩野</t>
  </si>
  <si>
    <t>晃寿</t>
  </si>
  <si>
    <t>カノウ</t>
  </si>
  <si>
    <t>テルトシ</t>
  </si>
  <si>
    <t>KANO</t>
  </si>
  <si>
    <t>Terutoshi</t>
  </si>
  <si>
    <t>大沼</t>
  </si>
  <si>
    <t>朋樹</t>
  </si>
  <si>
    <t>オオヌマ</t>
  </si>
  <si>
    <t>ONUMA</t>
  </si>
  <si>
    <t>希天</t>
  </si>
  <si>
    <t>室塚</t>
  </si>
  <si>
    <t>ムロヅカ</t>
  </si>
  <si>
    <t>MUROZUKA</t>
  </si>
  <si>
    <t>楊</t>
  </si>
  <si>
    <t>悠誠</t>
  </si>
  <si>
    <t>YOU</t>
  </si>
  <si>
    <t>豊土</t>
  </si>
  <si>
    <t>檜山</t>
  </si>
  <si>
    <t>智孝</t>
  </si>
  <si>
    <t>ヒヤマ</t>
  </si>
  <si>
    <t>トモタカ</t>
  </si>
  <si>
    <t>HIYAMA</t>
  </si>
  <si>
    <t>Tomotaka</t>
  </si>
  <si>
    <t>颯佑寧</t>
  </si>
  <si>
    <t>リュウナ</t>
  </si>
  <si>
    <t>Ryuna</t>
  </si>
  <si>
    <t>大勢</t>
  </si>
  <si>
    <t>倫</t>
  </si>
  <si>
    <t>ミチル</t>
  </si>
  <si>
    <t>Michiru</t>
  </si>
  <si>
    <t>有彩</t>
  </si>
  <si>
    <t>朴哉</t>
  </si>
  <si>
    <t>藤嶋</t>
  </si>
  <si>
    <t>聖希士</t>
  </si>
  <si>
    <t>ミキト</t>
  </si>
  <si>
    <t>Mikito</t>
  </si>
  <si>
    <t>舞央</t>
  </si>
  <si>
    <t>佑晟</t>
  </si>
  <si>
    <t>碧史</t>
  </si>
  <si>
    <t>アオシ</t>
  </si>
  <si>
    <t>Aosi</t>
  </si>
  <si>
    <t>皓一</t>
  </si>
  <si>
    <t>テルカズ</t>
  </si>
  <si>
    <t>Terukazu</t>
  </si>
  <si>
    <t>瑛生</t>
  </si>
  <si>
    <t>守隨</t>
  </si>
  <si>
    <t>亮利</t>
  </si>
  <si>
    <t>シュズイ</t>
  </si>
  <si>
    <t>アキトシ</t>
  </si>
  <si>
    <t>SHUZUI</t>
  </si>
  <si>
    <t>Akitoshi</t>
  </si>
  <si>
    <t>倫子</t>
  </si>
  <si>
    <t>悠歌</t>
  </si>
  <si>
    <t>OTUKA</t>
  </si>
  <si>
    <t>玄應</t>
  </si>
  <si>
    <t>瑞記</t>
  </si>
  <si>
    <t>ゲンオウ</t>
  </si>
  <si>
    <t>GENO</t>
  </si>
  <si>
    <t>実怜</t>
  </si>
  <si>
    <t>山越</t>
  </si>
  <si>
    <t>ヤマコシ</t>
  </si>
  <si>
    <t>YMAKOSHI</t>
  </si>
  <si>
    <t>安紗</t>
  </si>
  <si>
    <t>アサ</t>
  </si>
  <si>
    <t>Asa</t>
  </si>
  <si>
    <t>笹本</t>
  </si>
  <si>
    <t>羽奈</t>
  </si>
  <si>
    <t>ササモト</t>
  </si>
  <si>
    <t>SASAMOTO</t>
  </si>
  <si>
    <t>夏空</t>
  </si>
  <si>
    <t>紗弥香</t>
  </si>
  <si>
    <t>上島</t>
  </si>
  <si>
    <t>周子</t>
  </si>
  <si>
    <t>ウエシマ</t>
  </si>
  <si>
    <t>チカコ</t>
  </si>
  <si>
    <t>UESHIMA</t>
  </si>
  <si>
    <t>Chikako</t>
  </si>
  <si>
    <t>木場</t>
  </si>
  <si>
    <t>コバ</t>
  </si>
  <si>
    <t>KOBA</t>
  </si>
  <si>
    <t>廣瀨</t>
  </si>
  <si>
    <t>凛月</t>
  </si>
  <si>
    <t>リツキ</t>
  </si>
  <si>
    <t>Ritsuki</t>
  </si>
  <si>
    <t>貝嶋</t>
  </si>
  <si>
    <t>美紗希</t>
  </si>
  <si>
    <t>カイジマ</t>
  </si>
  <si>
    <t>KAIJIMA</t>
  </si>
  <si>
    <t>青怜</t>
  </si>
  <si>
    <t>曲</t>
  </si>
  <si>
    <t>けい</t>
  </si>
  <si>
    <t>マガリ</t>
  </si>
  <si>
    <t>MAGARI</t>
  </si>
  <si>
    <t>宮村</t>
  </si>
  <si>
    <t>真実</t>
  </si>
  <si>
    <t>ミヤムラ</t>
  </si>
  <si>
    <t>マミ</t>
  </si>
  <si>
    <t>MIYAMURA</t>
  </si>
  <si>
    <t>Mami</t>
  </si>
  <si>
    <t>ラク</t>
  </si>
  <si>
    <t>Raku</t>
  </si>
  <si>
    <t>花月</t>
  </si>
  <si>
    <t>ハナツキ</t>
  </si>
  <si>
    <t>Hanatuki</t>
  </si>
  <si>
    <t>本橋</t>
  </si>
  <si>
    <t>モトハシ</t>
  </si>
  <si>
    <t>MOTOHASHI</t>
  </si>
  <si>
    <t>龍世</t>
  </si>
  <si>
    <t>真大</t>
  </si>
  <si>
    <t>古寺</t>
  </si>
  <si>
    <t>尊人</t>
  </si>
  <si>
    <t>松澤</t>
  </si>
  <si>
    <t>マツザワ</t>
  </si>
  <si>
    <t>MATSUZAWA</t>
  </si>
  <si>
    <t>市野</t>
  </si>
  <si>
    <t>恵菜</t>
  </si>
  <si>
    <t>イチノ</t>
  </si>
  <si>
    <t>ICHINO</t>
  </si>
  <si>
    <t>館野</t>
  </si>
  <si>
    <t>タテノ</t>
  </si>
  <si>
    <t>TATENO</t>
  </si>
  <si>
    <t>村尾</t>
  </si>
  <si>
    <t>かなう</t>
  </si>
  <si>
    <t>ムラオ</t>
  </si>
  <si>
    <t>カナウ</t>
  </si>
  <si>
    <t>MURAO</t>
  </si>
  <si>
    <t>Kanau</t>
  </si>
  <si>
    <t>いのり</t>
  </si>
  <si>
    <t>イノリ</t>
  </si>
  <si>
    <t>Inori</t>
  </si>
  <si>
    <t>真子</t>
  </si>
  <si>
    <t>敦大</t>
  </si>
  <si>
    <t>アツヒロ</t>
  </si>
  <si>
    <t>Atsuhiro</t>
  </si>
  <si>
    <t>KWAGUCHI</t>
  </si>
  <si>
    <t>櫻田</t>
  </si>
  <si>
    <t>舞斗</t>
  </si>
  <si>
    <t>サクラダ</t>
  </si>
  <si>
    <t>マイト</t>
  </si>
  <si>
    <t>SAKURADA</t>
  </si>
  <si>
    <t>Maito</t>
  </si>
  <si>
    <t>世偲</t>
  </si>
  <si>
    <t>慧也</t>
  </si>
  <si>
    <t>ケイヤ</t>
  </si>
  <si>
    <t>Keiya</t>
  </si>
  <si>
    <t>朋香</t>
  </si>
  <si>
    <t>律多</t>
  </si>
  <si>
    <t>リタ</t>
  </si>
  <si>
    <t>Rita</t>
  </si>
  <si>
    <t>瑠衣</t>
  </si>
  <si>
    <t>ツブラ</t>
  </si>
  <si>
    <t>Tsubura</t>
  </si>
  <si>
    <t>理桜奈</t>
  </si>
  <si>
    <t>清原</t>
  </si>
  <si>
    <t>百々菜</t>
  </si>
  <si>
    <t>キヨハラ</t>
  </si>
  <si>
    <t>モモナ</t>
  </si>
  <si>
    <t>KIYOHARA</t>
  </si>
  <si>
    <t>Momona</t>
  </si>
  <si>
    <t>FURUKAWA</t>
  </si>
  <si>
    <t>大神田</t>
  </si>
  <si>
    <t>聖人</t>
  </si>
  <si>
    <t>オオカンダ</t>
  </si>
  <si>
    <t>セイト</t>
  </si>
  <si>
    <t>OKANDA</t>
  </si>
  <si>
    <t>Seito</t>
  </si>
  <si>
    <t>戸井</t>
  </si>
  <si>
    <t>トイ</t>
  </si>
  <si>
    <t>玄太</t>
  </si>
  <si>
    <t>真桜</t>
  </si>
  <si>
    <t>沙弥</t>
  </si>
  <si>
    <t>陽帆</t>
  </si>
  <si>
    <t>ハルホ</t>
  </si>
  <si>
    <t>Haruho</t>
  </si>
  <si>
    <t>剣心</t>
  </si>
  <si>
    <t>川窪</t>
  </si>
  <si>
    <t>定村</t>
  </si>
  <si>
    <t>サダムラ</t>
  </si>
  <si>
    <t>SADAMURA</t>
  </si>
  <si>
    <t>朝蔭</t>
  </si>
  <si>
    <t>アサカゲ</t>
  </si>
  <si>
    <t>ASAKAGE</t>
  </si>
  <si>
    <t>聡介</t>
  </si>
  <si>
    <t>蛍太</t>
  </si>
  <si>
    <t>良星</t>
  </si>
  <si>
    <t>美沙希</t>
  </si>
  <si>
    <t>村瀬</t>
  </si>
  <si>
    <t>陽菜多</t>
  </si>
  <si>
    <t>ムラセ</t>
  </si>
  <si>
    <t>MURASE</t>
  </si>
  <si>
    <t>岩浅</t>
  </si>
  <si>
    <t>愛香</t>
  </si>
  <si>
    <t>石田</t>
  </si>
  <si>
    <t>早希</t>
  </si>
  <si>
    <t>イシダ</t>
  </si>
  <si>
    <t>ISHIDA</t>
  </si>
  <si>
    <t>あおい</t>
  </si>
  <si>
    <t>末</t>
  </si>
  <si>
    <t>光莉</t>
  </si>
  <si>
    <t>スエ</t>
  </si>
  <si>
    <t>SUE</t>
  </si>
  <si>
    <t>折田</t>
  </si>
  <si>
    <t>オリタ</t>
  </si>
  <si>
    <t>ORITA</t>
  </si>
  <si>
    <t>奈津子</t>
  </si>
  <si>
    <t>ナツコ</t>
  </si>
  <si>
    <t>Natsuko</t>
  </si>
  <si>
    <t>彰之守</t>
  </si>
  <si>
    <t>OOSHIRO</t>
  </si>
  <si>
    <t>アオ</t>
  </si>
  <si>
    <t>Ao</t>
  </si>
  <si>
    <t>鶴丸</t>
  </si>
  <si>
    <t>力都</t>
  </si>
  <si>
    <t>ツルマル</t>
  </si>
  <si>
    <t>リキト</t>
  </si>
  <si>
    <t>TURUMARU</t>
  </si>
  <si>
    <t>Rikito</t>
  </si>
  <si>
    <t>敦士</t>
  </si>
  <si>
    <t>Atushi</t>
  </si>
  <si>
    <t>蒲田</t>
  </si>
  <si>
    <t>唯翔</t>
  </si>
  <si>
    <t>敬祐</t>
  </si>
  <si>
    <t>大ポール</t>
  </si>
  <si>
    <t>ダイポール</t>
  </si>
  <si>
    <t>Dai paul</t>
  </si>
  <si>
    <t>松崎</t>
  </si>
  <si>
    <t>善輝</t>
  </si>
  <si>
    <t>Shougo</t>
  </si>
  <si>
    <t>蜂谷</t>
  </si>
  <si>
    <t>慧登</t>
  </si>
  <si>
    <t>ハチヤ</t>
  </si>
  <si>
    <t>HACHIYA</t>
  </si>
  <si>
    <t>MII</t>
  </si>
  <si>
    <t>御法川</t>
  </si>
  <si>
    <t>裕一郎</t>
  </si>
  <si>
    <t>ミノリカワ</t>
  </si>
  <si>
    <t>MINORIKAWA</t>
  </si>
  <si>
    <t>Yuuichirou</t>
  </si>
  <si>
    <t>颯己</t>
  </si>
  <si>
    <t>リュウキ</t>
  </si>
  <si>
    <t>Ryuuki</t>
  </si>
  <si>
    <t>公太</t>
  </si>
  <si>
    <t>髙部</t>
  </si>
  <si>
    <t>聖大</t>
  </si>
  <si>
    <t>タカベ</t>
  </si>
  <si>
    <t>TAKABE</t>
  </si>
  <si>
    <t>梅</t>
  </si>
  <si>
    <t>滉斗</t>
  </si>
  <si>
    <t>ウメ</t>
  </si>
  <si>
    <t>UME</t>
  </si>
  <si>
    <t>航成</t>
  </si>
  <si>
    <t>弘暉</t>
  </si>
  <si>
    <t>荒澤</t>
  </si>
  <si>
    <t>アラサワ</t>
  </si>
  <si>
    <t>ARASAWA</t>
  </si>
  <si>
    <t>広文</t>
  </si>
  <si>
    <t>守凛</t>
  </si>
  <si>
    <t>Shuri</t>
  </si>
  <si>
    <t>藤木</t>
  </si>
  <si>
    <t>フジキ</t>
  </si>
  <si>
    <t>FUJIKI</t>
  </si>
  <si>
    <t>泰史</t>
  </si>
  <si>
    <t>久保木</t>
  </si>
  <si>
    <t>悠平</t>
  </si>
  <si>
    <t>クボキ</t>
  </si>
  <si>
    <t>KUBOKI</t>
  </si>
  <si>
    <t>朔太郎</t>
  </si>
  <si>
    <t>サクタロウ</t>
  </si>
  <si>
    <t>Sakutaro</t>
  </si>
  <si>
    <t>悠佑</t>
  </si>
  <si>
    <t>吉澤</t>
  </si>
  <si>
    <t>ヨシザワ</t>
  </si>
  <si>
    <t>YOSHIZAWA</t>
  </si>
  <si>
    <t>大富</t>
  </si>
  <si>
    <t>隆矢</t>
  </si>
  <si>
    <t>オオトミ</t>
  </si>
  <si>
    <t>OOTOMI</t>
  </si>
  <si>
    <t>安河</t>
  </si>
  <si>
    <t>ヤスカワ</t>
  </si>
  <si>
    <t>YASUKAWA</t>
  </si>
  <si>
    <t>拳汰</t>
  </si>
  <si>
    <t>石本</t>
  </si>
  <si>
    <t>イシモト</t>
  </si>
  <si>
    <t>ISHIMOTO</t>
  </si>
  <si>
    <t>田邉</t>
  </si>
  <si>
    <t>陽哉</t>
  </si>
  <si>
    <t>大坪</t>
  </si>
  <si>
    <t>京史</t>
  </si>
  <si>
    <t>オオツボ</t>
  </si>
  <si>
    <t>OOTSUBO</t>
  </si>
  <si>
    <t>北隅</t>
  </si>
  <si>
    <t>キタズミ</t>
  </si>
  <si>
    <t>KITAZUMI</t>
  </si>
  <si>
    <t>梶川</t>
  </si>
  <si>
    <t>峻太郎</t>
  </si>
  <si>
    <t>カジカワ</t>
  </si>
  <si>
    <t>KAJIKAWA</t>
  </si>
  <si>
    <t>Shuntaro</t>
  </si>
  <si>
    <t>清松</t>
  </si>
  <si>
    <t>キヨマツ</t>
  </si>
  <si>
    <t>KIYOMATSU</t>
  </si>
  <si>
    <t>阿久津</t>
  </si>
  <si>
    <t>宏斗</t>
  </si>
  <si>
    <t>アクツ</t>
  </si>
  <si>
    <t>AKUTU</t>
  </si>
  <si>
    <t>侃</t>
  </si>
  <si>
    <t>スナオ</t>
  </si>
  <si>
    <t>OOSHIMA</t>
  </si>
  <si>
    <t>Sunao</t>
  </si>
  <si>
    <t>昊</t>
  </si>
  <si>
    <t>穂果</t>
  </si>
  <si>
    <t>眞鍋</t>
  </si>
  <si>
    <t>はな</t>
  </si>
  <si>
    <t>マナベ</t>
  </si>
  <si>
    <t>MANABE</t>
  </si>
  <si>
    <t>陽来</t>
  </si>
  <si>
    <t>Hirai</t>
  </si>
  <si>
    <t>羽歩希</t>
  </si>
  <si>
    <t>ウブキ</t>
  </si>
  <si>
    <t>Ubuki</t>
  </si>
  <si>
    <t>大佑</t>
  </si>
  <si>
    <t>萌我</t>
  </si>
  <si>
    <t>ホウガ</t>
  </si>
  <si>
    <t>Hoga</t>
  </si>
  <si>
    <t>いずみ</t>
  </si>
  <si>
    <t>豊川</t>
  </si>
  <si>
    <t>椋平</t>
  </si>
  <si>
    <t>トヨカワ</t>
  </si>
  <si>
    <t>TOYOKAWA</t>
  </si>
  <si>
    <t>ワオン</t>
  </si>
  <si>
    <t>Waon</t>
  </si>
  <si>
    <t>郁登</t>
  </si>
  <si>
    <t>イクト</t>
  </si>
  <si>
    <t>Ikuto</t>
  </si>
  <si>
    <t>貴彦</t>
  </si>
  <si>
    <t>タカヒコ</t>
  </si>
  <si>
    <t>Takahiko</t>
  </si>
  <si>
    <t>一條</t>
  </si>
  <si>
    <t>将大朗</t>
  </si>
  <si>
    <t>イチジョウ</t>
  </si>
  <si>
    <t>ICHIJO</t>
  </si>
  <si>
    <t>亀田</t>
  </si>
  <si>
    <t>カメダ</t>
  </si>
  <si>
    <t>KAMEDA</t>
  </si>
  <si>
    <t>木内</t>
  </si>
  <si>
    <t>キウチ</t>
  </si>
  <si>
    <t>KIUCHI</t>
  </si>
  <si>
    <t>早乙女</t>
  </si>
  <si>
    <t>ソウトメ</t>
  </si>
  <si>
    <t>SOTOME</t>
  </si>
  <si>
    <t>田﨑</t>
  </si>
  <si>
    <t>タサキ</t>
  </si>
  <si>
    <t>TASAKI</t>
  </si>
  <si>
    <t>ちひろ</t>
  </si>
  <si>
    <t>有野</t>
  </si>
  <si>
    <t>美梨</t>
  </si>
  <si>
    <t>アリノ</t>
  </si>
  <si>
    <t>ARINO</t>
  </si>
  <si>
    <t>智子</t>
  </si>
  <si>
    <t>嶋田</t>
  </si>
  <si>
    <t>菜々香</t>
  </si>
  <si>
    <t>喜久海</t>
  </si>
  <si>
    <t>キクミ</t>
  </si>
  <si>
    <t>Kikumi</t>
  </si>
  <si>
    <t>理佐</t>
  </si>
  <si>
    <t>小羽</t>
  </si>
  <si>
    <t>コハネ</t>
  </si>
  <si>
    <t>Kohane</t>
  </si>
  <si>
    <t>美弥子</t>
  </si>
  <si>
    <t>ミヤコ</t>
  </si>
  <si>
    <t>Miyako</t>
  </si>
  <si>
    <t>陽仁</t>
  </si>
  <si>
    <t>啓樹</t>
  </si>
  <si>
    <t>祐輝</t>
  </si>
  <si>
    <t>伸一</t>
  </si>
  <si>
    <t>高島</t>
  </si>
  <si>
    <t>宏太郎</t>
  </si>
  <si>
    <t>和広</t>
  </si>
  <si>
    <t>皓啓</t>
  </si>
  <si>
    <t>野溝</t>
  </si>
  <si>
    <t>ノミゾ</t>
  </si>
  <si>
    <t>NOMIZO</t>
  </si>
  <si>
    <t>滝波</t>
  </si>
  <si>
    <t>タキナミ</t>
  </si>
  <si>
    <t>トモシ</t>
  </si>
  <si>
    <t>TAKINAMI</t>
  </si>
  <si>
    <t>Tomoshi</t>
  </si>
  <si>
    <t>光佑</t>
  </si>
  <si>
    <t>直己</t>
  </si>
  <si>
    <t>栞利</t>
  </si>
  <si>
    <t>慈子</t>
  </si>
  <si>
    <t>Chiako</t>
  </si>
  <si>
    <t>真莉子</t>
  </si>
  <si>
    <t>凛織</t>
  </si>
  <si>
    <t>玉田</t>
  </si>
  <si>
    <t>タマダ</t>
  </si>
  <si>
    <t>TAMADA</t>
  </si>
  <si>
    <t>コズエ</t>
  </si>
  <si>
    <t>Kozue</t>
  </si>
  <si>
    <t>南波</t>
  </si>
  <si>
    <t>尾幡</t>
  </si>
  <si>
    <t>和奈</t>
  </si>
  <si>
    <t>顕寛</t>
  </si>
  <si>
    <t>兼進</t>
  </si>
  <si>
    <t>凛太郎</t>
  </si>
  <si>
    <t>春樹</t>
  </si>
  <si>
    <t>平太</t>
  </si>
  <si>
    <t>ヘイタ</t>
  </si>
  <si>
    <t>Heita</t>
  </si>
  <si>
    <t>希伊</t>
  </si>
  <si>
    <t>マレイ</t>
  </si>
  <si>
    <t>Marei</t>
  </si>
  <si>
    <t>初鹿野</t>
  </si>
  <si>
    <t>仁葵</t>
  </si>
  <si>
    <t>ハツカノ</t>
  </si>
  <si>
    <t>HATUKANO</t>
  </si>
  <si>
    <t>弓家</t>
  </si>
  <si>
    <t>ユゲ</t>
  </si>
  <si>
    <t>YUGE</t>
  </si>
  <si>
    <t>信太郎</t>
  </si>
  <si>
    <t>三尾</t>
  </si>
  <si>
    <t>ミツオ</t>
  </si>
  <si>
    <t>MITUO</t>
  </si>
  <si>
    <t>耕太郎</t>
  </si>
  <si>
    <t>夢翔</t>
  </si>
  <si>
    <t>ユメト</t>
  </si>
  <si>
    <t>Yumeto</t>
  </si>
  <si>
    <t>詠祐大</t>
  </si>
  <si>
    <t>ナユタ</t>
  </si>
  <si>
    <t>Nayuta</t>
  </si>
  <si>
    <t>日友雅</t>
  </si>
  <si>
    <t>山室</t>
  </si>
  <si>
    <t>ヤマムロ</t>
  </si>
  <si>
    <t>YAMAMURO</t>
  </si>
  <si>
    <t>多川</t>
  </si>
  <si>
    <t>祐月</t>
  </si>
  <si>
    <t>泰地</t>
  </si>
  <si>
    <t>永野</t>
  </si>
  <si>
    <t>佑迅</t>
  </si>
  <si>
    <t>ナガノ</t>
  </si>
  <si>
    <t>ユウジン</t>
  </si>
  <si>
    <t>NAGANO</t>
  </si>
  <si>
    <t>Yuujin</t>
  </si>
  <si>
    <t>植木</t>
  </si>
  <si>
    <t>来時</t>
  </si>
  <si>
    <t>ウエキ</t>
  </si>
  <si>
    <t>ライジ</t>
  </si>
  <si>
    <t>UEKI</t>
  </si>
  <si>
    <t>Raiji</t>
  </si>
  <si>
    <t>角河</t>
  </si>
  <si>
    <t>スミカワ</t>
  </si>
  <si>
    <t>SUMIKAWA</t>
  </si>
  <si>
    <t>平田</t>
  </si>
  <si>
    <t>ヒラタ</t>
  </si>
  <si>
    <t>HIRATA</t>
  </si>
  <si>
    <t>倫央</t>
  </si>
  <si>
    <t>洸貴</t>
  </si>
  <si>
    <t>浦田</t>
  </si>
  <si>
    <t>ウラタ</t>
  </si>
  <si>
    <t>URATA</t>
  </si>
  <si>
    <t>杜和</t>
  </si>
  <si>
    <t>カヤノ</t>
  </si>
  <si>
    <t>KAYANO</t>
  </si>
  <si>
    <t>沼井</t>
  </si>
  <si>
    <t>ヌマイ</t>
  </si>
  <si>
    <t>NUMAI</t>
  </si>
  <si>
    <t>TUJI</t>
  </si>
  <si>
    <t>大日方</t>
  </si>
  <si>
    <t>惠和</t>
  </si>
  <si>
    <t>オビナタ</t>
  </si>
  <si>
    <t>OBINATA</t>
  </si>
  <si>
    <t>進悟</t>
  </si>
  <si>
    <t>浦畑</t>
  </si>
  <si>
    <t>潤也</t>
  </si>
  <si>
    <t>ウラハタ</t>
  </si>
  <si>
    <t>URAHATA</t>
  </si>
  <si>
    <t>道祖土</t>
  </si>
  <si>
    <t>サイド</t>
  </si>
  <si>
    <t>SAIDO</t>
  </si>
  <si>
    <t>晴文</t>
  </si>
  <si>
    <t>ハルフミ</t>
  </si>
  <si>
    <t>Harufumi</t>
  </si>
  <si>
    <t>明香里</t>
  </si>
  <si>
    <t>佐伯</t>
  </si>
  <si>
    <t>サエキ</t>
  </si>
  <si>
    <t>SAEKI</t>
  </si>
  <si>
    <t>大朝</t>
  </si>
  <si>
    <t>梨紗子</t>
  </si>
  <si>
    <t>オオアサ</t>
  </si>
  <si>
    <t>OASA</t>
  </si>
  <si>
    <t>坂井</t>
  </si>
  <si>
    <t>伶名</t>
  </si>
  <si>
    <t>山木</t>
  </si>
  <si>
    <t>ヤマキ</t>
  </si>
  <si>
    <t>YAMAKI</t>
  </si>
  <si>
    <t>仁子</t>
  </si>
  <si>
    <t>由</t>
  </si>
  <si>
    <t>唯子</t>
  </si>
  <si>
    <t>ユイコ</t>
  </si>
  <si>
    <t>Yuiko</t>
  </si>
  <si>
    <t>紗弥</t>
  </si>
  <si>
    <t>眞保</t>
  </si>
  <si>
    <t>怜奈</t>
  </si>
  <si>
    <t>シンポ</t>
  </si>
  <si>
    <t>SHIMPO</t>
  </si>
  <si>
    <t>茉里花</t>
  </si>
  <si>
    <t>マリカ</t>
  </si>
  <si>
    <t>Marika</t>
  </si>
  <si>
    <t>海晴</t>
  </si>
  <si>
    <t>奎吾</t>
  </si>
  <si>
    <t>耕輔</t>
  </si>
  <si>
    <t>庄田</t>
  </si>
  <si>
    <t>浩規</t>
  </si>
  <si>
    <t>ショウダ</t>
  </si>
  <si>
    <t>SHODA</t>
  </si>
  <si>
    <t>花久</t>
  </si>
  <si>
    <t>ハナヒサ</t>
  </si>
  <si>
    <t>HANAHISA</t>
  </si>
  <si>
    <t>雄多</t>
  </si>
  <si>
    <t>宮原</t>
  </si>
  <si>
    <t>祥護</t>
  </si>
  <si>
    <t>ミヤハラ</t>
  </si>
  <si>
    <t>MIYAHARA</t>
  </si>
  <si>
    <t>耀登</t>
  </si>
  <si>
    <t>ヨウト</t>
  </si>
  <si>
    <t>OHTSUKA</t>
  </si>
  <si>
    <t>Yoto</t>
  </si>
  <si>
    <t>倖汰</t>
  </si>
  <si>
    <t>Kohta</t>
  </si>
  <si>
    <t>立成</t>
  </si>
  <si>
    <t>雄基</t>
  </si>
  <si>
    <t>菅本</t>
  </si>
  <si>
    <t>修那</t>
  </si>
  <si>
    <t>スガモト</t>
  </si>
  <si>
    <t>シュウナ</t>
  </si>
  <si>
    <t>SUGAMOTO</t>
  </si>
  <si>
    <t>Shuna</t>
  </si>
  <si>
    <t>龍皓</t>
  </si>
  <si>
    <t>Ryuukou</t>
  </si>
  <si>
    <t>廣瀬</t>
  </si>
  <si>
    <t>幸史朗</t>
  </si>
  <si>
    <t>寳達</t>
  </si>
  <si>
    <t>ホウタツ</t>
  </si>
  <si>
    <t>HOTATSU</t>
  </si>
  <si>
    <t>宮口</t>
  </si>
  <si>
    <t>貴充</t>
  </si>
  <si>
    <t>ミヤグチ</t>
  </si>
  <si>
    <t>MIYAGUCHI</t>
  </si>
  <si>
    <t>Takami</t>
  </si>
  <si>
    <t>市村</t>
  </si>
  <si>
    <t>イチムラ</t>
  </si>
  <si>
    <t>ICHIMURA</t>
  </si>
  <si>
    <t>岩下</t>
  </si>
  <si>
    <t>イワシタ</t>
  </si>
  <si>
    <t>IWASHITA</t>
  </si>
  <si>
    <t>秀敏</t>
  </si>
  <si>
    <t>ヒデトシ</t>
  </si>
  <si>
    <t>Hidetoshi</t>
  </si>
  <si>
    <t>瑞希</t>
  </si>
  <si>
    <t>唯花</t>
  </si>
  <si>
    <t>木原</t>
  </si>
  <si>
    <t>里彩</t>
  </si>
  <si>
    <t>キハラ</t>
  </si>
  <si>
    <t>KIHARA</t>
  </si>
  <si>
    <t>珠友</t>
  </si>
  <si>
    <t>実紅</t>
  </si>
  <si>
    <t>部谷</t>
  </si>
  <si>
    <t>ヘヤ</t>
  </si>
  <si>
    <t>HEYA</t>
  </si>
  <si>
    <t>緑</t>
  </si>
  <si>
    <t>濵田</t>
  </si>
  <si>
    <t>明穂</t>
  </si>
  <si>
    <t>アキホ</t>
  </si>
  <si>
    <t>Akiho</t>
  </si>
  <si>
    <t>栗屋</t>
  </si>
  <si>
    <t>クリヤ</t>
  </si>
  <si>
    <t>KURIYA</t>
  </si>
  <si>
    <t>塚原</t>
  </si>
  <si>
    <t>萌唯</t>
  </si>
  <si>
    <t>ツカハラ</t>
  </si>
  <si>
    <t>TSUKAHARA</t>
  </si>
  <si>
    <t>牛嶋</t>
  </si>
  <si>
    <t>ウシジマ</t>
  </si>
  <si>
    <t>USHIJIMA</t>
  </si>
  <si>
    <t>蘭</t>
  </si>
  <si>
    <t>ラン</t>
  </si>
  <si>
    <t>Ran</t>
  </si>
  <si>
    <t>結葉</t>
  </si>
  <si>
    <t>白土</t>
  </si>
  <si>
    <t>ちはる</t>
  </si>
  <si>
    <t>シラツチ</t>
  </si>
  <si>
    <t>SHIRATSUCHI</t>
  </si>
  <si>
    <t>川藤</t>
  </si>
  <si>
    <t>碧衣</t>
  </si>
  <si>
    <t>カワフジ</t>
  </si>
  <si>
    <t>KAWAFUJI</t>
  </si>
  <si>
    <t>茜音</t>
  </si>
  <si>
    <t>南部</t>
  </si>
  <si>
    <t>ナンブ</t>
  </si>
  <si>
    <t>NAMBU</t>
  </si>
  <si>
    <t>OI</t>
  </si>
  <si>
    <t>滉士郎</t>
  </si>
  <si>
    <t>Koushirou</t>
  </si>
  <si>
    <t>増岡</t>
  </si>
  <si>
    <t>マスオカ</t>
  </si>
  <si>
    <t>MASUOKA</t>
  </si>
  <si>
    <t>目黒</t>
  </si>
  <si>
    <t>駿之介</t>
  </si>
  <si>
    <t>シュンノスケ</t>
  </si>
  <si>
    <t>浦川</t>
  </si>
  <si>
    <t>了</t>
  </si>
  <si>
    <t>ウラカワ</t>
  </si>
  <si>
    <t>URAKAWA</t>
  </si>
  <si>
    <t>稲澤</t>
  </si>
  <si>
    <t>光春</t>
  </si>
  <si>
    <t>イナザワ</t>
  </si>
  <si>
    <t>ミツハル</t>
  </si>
  <si>
    <t>INAZAWA</t>
  </si>
  <si>
    <t>Mitsuharu</t>
  </si>
  <si>
    <t>奏磨</t>
  </si>
  <si>
    <t>夏未</t>
  </si>
  <si>
    <t>江原</t>
  </si>
  <si>
    <t>早弥霞</t>
  </si>
  <si>
    <t>エハラ</t>
  </si>
  <si>
    <t>EHARA</t>
  </si>
  <si>
    <t>悠愛</t>
  </si>
  <si>
    <t>莉紗</t>
  </si>
  <si>
    <t>川畑</t>
  </si>
  <si>
    <t>桃</t>
  </si>
  <si>
    <t>橳島</t>
  </si>
  <si>
    <t>ヌデジマ</t>
  </si>
  <si>
    <t>NUDEJIMA</t>
  </si>
  <si>
    <t>松永</t>
  </si>
  <si>
    <t>遥夏</t>
  </si>
  <si>
    <t>マツナガ</t>
  </si>
  <si>
    <t>MATSUNAGA</t>
  </si>
  <si>
    <t>佑奈</t>
  </si>
  <si>
    <t>桂</t>
  </si>
  <si>
    <t>一晴</t>
  </si>
  <si>
    <t>カツラ</t>
  </si>
  <si>
    <t>KATSURA</t>
  </si>
  <si>
    <t>Takato</t>
  </si>
  <si>
    <t>唯輝</t>
  </si>
  <si>
    <t>ユイキ</t>
  </si>
  <si>
    <t>Yuiki</t>
  </si>
  <si>
    <t>雅哉</t>
  </si>
  <si>
    <t>煌弥</t>
  </si>
  <si>
    <t>真宙</t>
  </si>
  <si>
    <t>吉泉</t>
  </si>
  <si>
    <t>ヨシイズミ</t>
  </si>
  <si>
    <t>YOSHIIZUMI</t>
  </si>
  <si>
    <t>三士郎</t>
  </si>
  <si>
    <t>サンシロウ</t>
  </si>
  <si>
    <t>Sanshiro</t>
  </si>
  <si>
    <t>茉由</t>
  </si>
  <si>
    <t>深澤</t>
  </si>
  <si>
    <t>HUKAZAWA</t>
  </si>
  <si>
    <t>奈つ乃</t>
  </si>
  <si>
    <t>ツルダ</t>
  </si>
  <si>
    <t>ナツノ</t>
  </si>
  <si>
    <t>TURUDA</t>
  </si>
  <si>
    <t>Natuno</t>
  </si>
  <si>
    <t>暖乃</t>
  </si>
  <si>
    <t>ノンノ</t>
  </si>
  <si>
    <t>Nonno</t>
  </si>
  <si>
    <t>花園</t>
  </si>
  <si>
    <t>愛生</t>
  </si>
  <si>
    <t>ハナゾノ</t>
  </si>
  <si>
    <t>HANAZONO</t>
  </si>
  <si>
    <t>祥希</t>
  </si>
  <si>
    <t>サオトメ</t>
  </si>
  <si>
    <t>SAOTOME</t>
  </si>
  <si>
    <t>Yutarou</t>
  </si>
  <si>
    <t>壮吾</t>
  </si>
  <si>
    <t>康朗</t>
  </si>
  <si>
    <t>ヤスアキ</t>
  </si>
  <si>
    <t>Yasuaki</t>
  </si>
  <si>
    <t>貴弘</t>
  </si>
  <si>
    <t>濱道</t>
  </si>
  <si>
    <t>健成</t>
  </si>
  <si>
    <t>ハマミチ</t>
  </si>
  <si>
    <t>ケンセイ</t>
  </si>
  <si>
    <t>HAMAMITI</t>
  </si>
  <si>
    <t>Kensei</t>
  </si>
  <si>
    <t>永和</t>
  </si>
  <si>
    <t>青尾</t>
  </si>
  <si>
    <t>恒</t>
  </si>
  <si>
    <t>アオオ</t>
  </si>
  <si>
    <t>AOO</t>
  </si>
  <si>
    <t>智宏</t>
  </si>
  <si>
    <t>蓮武</t>
  </si>
  <si>
    <t>晴南</t>
  </si>
  <si>
    <t>佐和子</t>
  </si>
  <si>
    <t>サワコ</t>
  </si>
  <si>
    <t>Sawako</t>
  </si>
  <si>
    <t>長塩</t>
  </si>
  <si>
    <t>柚香</t>
  </si>
  <si>
    <t>ナガシオ</t>
  </si>
  <si>
    <t>ユズカ</t>
  </si>
  <si>
    <t>NAGASIO</t>
  </si>
  <si>
    <t>Yuzuka</t>
  </si>
  <si>
    <t>未空</t>
  </si>
  <si>
    <t>力丸</t>
  </si>
  <si>
    <t>想実</t>
  </si>
  <si>
    <t>リキマル</t>
  </si>
  <si>
    <t>ソノミ</t>
  </si>
  <si>
    <t>RIKIMARU</t>
  </si>
  <si>
    <t>Sonomi</t>
  </si>
  <si>
    <t>沙貴</t>
  </si>
  <si>
    <t>虻川</t>
  </si>
  <si>
    <t>アブカワ</t>
  </si>
  <si>
    <t>ABUKAWA</t>
  </si>
  <si>
    <t>Souichiro</t>
  </si>
  <si>
    <t>沖倉</t>
  </si>
  <si>
    <t>オキクラ</t>
  </si>
  <si>
    <t>OKIKURA</t>
  </si>
  <si>
    <t>友成</t>
  </si>
  <si>
    <t>トモマサ</t>
  </si>
  <si>
    <t>Tomomasa</t>
  </si>
  <si>
    <t>香太郎</t>
  </si>
  <si>
    <t>統吾</t>
  </si>
  <si>
    <t>Tougo</t>
  </si>
  <si>
    <t>秋元</t>
  </si>
  <si>
    <t>雄生</t>
  </si>
  <si>
    <t>飯髙</t>
  </si>
  <si>
    <t>イイタカ</t>
  </si>
  <si>
    <t>IITAKA</t>
  </si>
  <si>
    <t>嶋中</t>
  </si>
  <si>
    <t>優也</t>
  </si>
  <si>
    <t>シマナカ</t>
  </si>
  <si>
    <t>SHIMANAKA</t>
  </si>
  <si>
    <t>常富</t>
  </si>
  <si>
    <t>琴水</t>
  </si>
  <si>
    <t>ツネトミ</t>
  </si>
  <si>
    <t>コトミ</t>
  </si>
  <si>
    <t>TSUNETOMI</t>
  </si>
  <si>
    <t>Kotomi</t>
  </si>
  <si>
    <t>佳波</t>
  </si>
  <si>
    <t>日和</t>
  </si>
  <si>
    <t>笹谷</t>
  </si>
  <si>
    <t>柚遊</t>
  </si>
  <si>
    <t>ササヤ</t>
  </si>
  <si>
    <t>ユユ</t>
  </si>
  <si>
    <t>SASAYA</t>
  </si>
  <si>
    <t>Yuyu</t>
  </si>
  <si>
    <t>新道</t>
  </si>
  <si>
    <t>彩子</t>
  </si>
  <si>
    <t>シンドウ</t>
  </si>
  <si>
    <t>SHINDO</t>
  </si>
  <si>
    <t>神保</t>
  </si>
  <si>
    <t>ジンボ</t>
  </si>
  <si>
    <t>JIMBO</t>
  </si>
  <si>
    <t>亜弥</t>
  </si>
  <si>
    <t>夕菜</t>
  </si>
  <si>
    <t>英里</t>
  </si>
  <si>
    <t>珠希</t>
  </si>
  <si>
    <t>結萌</t>
  </si>
  <si>
    <t>ユメ</t>
  </si>
  <si>
    <t>Yume</t>
  </si>
  <si>
    <t>温士</t>
  </si>
  <si>
    <t>哉和</t>
  </si>
  <si>
    <t>HAMAMICHI</t>
  </si>
  <si>
    <t>小勝</t>
  </si>
  <si>
    <t>オガツ</t>
  </si>
  <si>
    <t>OGATSU</t>
  </si>
  <si>
    <t>菅納</t>
  </si>
  <si>
    <t>亜美</t>
  </si>
  <si>
    <t>カンノウ</t>
  </si>
  <si>
    <t>心美</t>
  </si>
  <si>
    <t>岩木</t>
  </si>
  <si>
    <t>イワキ</t>
  </si>
  <si>
    <t>IWAKI</t>
  </si>
  <si>
    <t>麗鈴</t>
  </si>
  <si>
    <t>レリ</t>
  </si>
  <si>
    <t>Reri</t>
  </si>
  <si>
    <t>咲羽子</t>
  </si>
  <si>
    <t>未宇</t>
  </si>
  <si>
    <t>FUJINAGA</t>
  </si>
  <si>
    <t>翔月</t>
  </si>
  <si>
    <t>里紗</t>
  </si>
  <si>
    <t>茉里香</t>
  </si>
  <si>
    <t>莉生</t>
  </si>
  <si>
    <t>将起</t>
  </si>
  <si>
    <t>悠祐</t>
  </si>
  <si>
    <t>美華</t>
  </si>
  <si>
    <t>新藤</t>
  </si>
  <si>
    <t>源生</t>
  </si>
  <si>
    <t>田山</t>
  </si>
  <si>
    <t>舷斗</t>
  </si>
  <si>
    <t>タヤマ</t>
  </si>
  <si>
    <t>ゲント</t>
  </si>
  <si>
    <t>TAYAMA</t>
  </si>
  <si>
    <t>Gento</t>
  </si>
  <si>
    <t>西端</t>
  </si>
  <si>
    <t>良平</t>
  </si>
  <si>
    <t>村越</t>
  </si>
  <si>
    <t>公紀</t>
  </si>
  <si>
    <t>ムラコシ</t>
  </si>
  <si>
    <t>MURAKOSHI</t>
  </si>
  <si>
    <t>トキ</t>
  </si>
  <si>
    <t>Toki</t>
  </si>
  <si>
    <t>新島</t>
  </si>
  <si>
    <t>ニイジマ</t>
  </si>
  <si>
    <t>NIIJIMA</t>
  </si>
  <si>
    <t>陽葵</t>
  </si>
  <si>
    <t>勇貴</t>
  </si>
  <si>
    <t>絢水</t>
  </si>
  <si>
    <t>権田</t>
  </si>
  <si>
    <t>和泉</t>
  </si>
  <si>
    <t>ゴンダ</t>
  </si>
  <si>
    <t>GONDA</t>
  </si>
  <si>
    <t>憲伸</t>
  </si>
  <si>
    <t>宏士郎</t>
  </si>
  <si>
    <t>廣石</t>
  </si>
  <si>
    <t>真稀人</t>
  </si>
  <si>
    <t>ヒロイシ</t>
  </si>
  <si>
    <t>HIROISHI</t>
  </si>
  <si>
    <t>Ryuki</t>
  </si>
  <si>
    <t>玉置</t>
  </si>
  <si>
    <t>タマオキ</t>
  </si>
  <si>
    <t>TAMAOKI</t>
  </si>
  <si>
    <t>北浦</t>
  </si>
  <si>
    <t>キタウラ</t>
  </si>
  <si>
    <t>KITAURA</t>
  </si>
  <si>
    <t>泰幸</t>
  </si>
  <si>
    <t>ヤスユキ</t>
  </si>
  <si>
    <t>Yasuyuki</t>
  </si>
  <si>
    <t>宏明</t>
  </si>
  <si>
    <t>昇大</t>
  </si>
  <si>
    <t>真島</t>
  </si>
  <si>
    <t>マジマ</t>
  </si>
  <si>
    <t>MAJIMA</t>
  </si>
  <si>
    <t>柳生</t>
  </si>
  <si>
    <t>浩明</t>
  </si>
  <si>
    <t>ヤギュウ</t>
  </si>
  <si>
    <t>YAGYU</t>
  </si>
  <si>
    <t>彩和</t>
  </si>
  <si>
    <t>Sawa</t>
  </si>
  <si>
    <t>小橋</t>
  </si>
  <si>
    <t>優佳</t>
  </si>
  <si>
    <t>コバシ</t>
  </si>
  <si>
    <t>KOBASHI</t>
  </si>
  <si>
    <t>夏妃</t>
  </si>
  <si>
    <t>紗耶</t>
  </si>
  <si>
    <t>千恵</t>
  </si>
  <si>
    <t>真悠子</t>
  </si>
  <si>
    <t>ゆう加</t>
  </si>
  <si>
    <t>関元</t>
  </si>
  <si>
    <t>セキモト</t>
  </si>
  <si>
    <t>SEKIMOTO</t>
  </si>
  <si>
    <t>史佳</t>
  </si>
  <si>
    <t>仲田</t>
  </si>
  <si>
    <t>ナカダ</t>
  </si>
  <si>
    <t>NAKADA</t>
  </si>
  <si>
    <t>慶介</t>
  </si>
  <si>
    <t>瑛弘</t>
  </si>
  <si>
    <t>幸記</t>
  </si>
  <si>
    <t>南井</t>
  </si>
  <si>
    <t>ミナイ</t>
  </si>
  <si>
    <t>MINAI</t>
  </si>
  <si>
    <t>彰己</t>
  </si>
  <si>
    <t>ショウキ</t>
  </si>
  <si>
    <t>Shoki</t>
  </si>
  <si>
    <t>佑羅</t>
  </si>
  <si>
    <t>迅人</t>
  </si>
  <si>
    <t>有華子</t>
  </si>
  <si>
    <t>ユカコ</t>
  </si>
  <si>
    <t>Yukako</t>
  </si>
  <si>
    <t>菜夏</t>
  </si>
  <si>
    <t>Yuutarou</t>
  </si>
  <si>
    <t>田辺</t>
  </si>
  <si>
    <t>多賀谷</t>
  </si>
  <si>
    <t>タガヤ</t>
  </si>
  <si>
    <t>TAGAYA</t>
  </si>
  <si>
    <t>健梧</t>
  </si>
  <si>
    <t>悠大</t>
  </si>
  <si>
    <t>賢太</t>
  </si>
  <si>
    <t>敬耀</t>
  </si>
  <si>
    <t>涼也</t>
  </si>
  <si>
    <t>キヨ</t>
  </si>
  <si>
    <t>Kiyo</t>
  </si>
  <si>
    <t>市瀬</t>
  </si>
  <si>
    <t>未妃</t>
  </si>
  <si>
    <t>西河</t>
  </si>
  <si>
    <t>歩由</t>
  </si>
  <si>
    <t>アユイ</t>
  </si>
  <si>
    <t>Ayui</t>
  </si>
  <si>
    <t>紗瑛</t>
  </si>
  <si>
    <t>大冨</t>
  </si>
  <si>
    <t>OHTOMI</t>
  </si>
  <si>
    <t>琴葉</t>
  </si>
  <si>
    <t>亜矢</t>
  </si>
  <si>
    <t>三戸</t>
  </si>
  <si>
    <t>絵美里</t>
  </si>
  <si>
    <t>果子</t>
  </si>
  <si>
    <t>齊木</t>
  </si>
  <si>
    <t>捷人</t>
  </si>
  <si>
    <t>サイキ</t>
  </si>
  <si>
    <t>SAIKI</t>
  </si>
  <si>
    <t>黒部</t>
  </si>
  <si>
    <t>希沙良</t>
  </si>
  <si>
    <t>クロベ</t>
  </si>
  <si>
    <t>キサラ</t>
  </si>
  <si>
    <t>KUROBE</t>
  </si>
  <si>
    <t>Kisara</t>
  </si>
  <si>
    <t>泰治</t>
  </si>
  <si>
    <t>タイジ</t>
  </si>
  <si>
    <t>Taiji</t>
  </si>
  <si>
    <t>嶺太郎</t>
  </si>
  <si>
    <t>大二</t>
  </si>
  <si>
    <t>ダイジ</t>
  </si>
  <si>
    <t>Daiji</t>
  </si>
  <si>
    <t>朝登</t>
  </si>
  <si>
    <t>悠理</t>
  </si>
  <si>
    <t>瓜生</t>
  </si>
  <si>
    <t>ウリウ</t>
  </si>
  <si>
    <t>URIU</t>
  </si>
  <si>
    <t>隅内</t>
  </si>
  <si>
    <t>スミウチ</t>
  </si>
  <si>
    <t>SUMIUCHI</t>
  </si>
  <si>
    <t>良真</t>
  </si>
  <si>
    <t>諸井</t>
  </si>
  <si>
    <t>健亮</t>
  </si>
  <si>
    <t>モロイ</t>
  </si>
  <si>
    <t>MOROI</t>
  </si>
  <si>
    <t>吉原</t>
  </si>
  <si>
    <t>ヨシハラ</t>
  </si>
  <si>
    <t>YOSHIHARA</t>
  </si>
  <si>
    <t>Syuichi</t>
  </si>
  <si>
    <t>舞</t>
  </si>
  <si>
    <t>聖裕</t>
  </si>
  <si>
    <t>セイユ</t>
  </si>
  <si>
    <t>Seiyu</t>
  </si>
  <si>
    <t>萌乃香</t>
  </si>
  <si>
    <t>夏綺</t>
  </si>
  <si>
    <t>沙莉</t>
  </si>
  <si>
    <t>サリ</t>
  </si>
  <si>
    <t>Sari</t>
  </si>
  <si>
    <t>岩城</t>
  </si>
  <si>
    <t>結子</t>
  </si>
  <si>
    <t>続池</t>
  </si>
  <si>
    <t>ツヅイケ</t>
  </si>
  <si>
    <t>TSUZUIKE</t>
  </si>
  <si>
    <t>狩集</t>
  </si>
  <si>
    <t>カリアツマリ</t>
  </si>
  <si>
    <t>KARIATSUMARI</t>
  </si>
  <si>
    <t>ウメサワ</t>
  </si>
  <si>
    <t>UMESAWA</t>
  </si>
  <si>
    <t>怜果</t>
  </si>
  <si>
    <t>大津</t>
  </si>
  <si>
    <t>オオツ</t>
  </si>
  <si>
    <t>OTSU</t>
  </si>
  <si>
    <t>しおり</t>
  </si>
  <si>
    <t>寧音</t>
  </si>
  <si>
    <t>里井</t>
  </si>
  <si>
    <t>サトイ</t>
  </si>
  <si>
    <t>SATOI</t>
  </si>
  <si>
    <t>侑香</t>
  </si>
  <si>
    <t>麻里奈</t>
  </si>
  <si>
    <t>マリナ</t>
  </si>
  <si>
    <t>Marina</t>
  </si>
  <si>
    <t>秋田</t>
  </si>
  <si>
    <t>奈名美</t>
  </si>
  <si>
    <t>アキタ</t>
  </si>
  <si>
    <t>AKITA</t>
  </si>
  <si>
    <t>吏桜</t>
  </si>
  <si>
    <t>めぐみ</t>
  </si>
  <si>
    <t>小関</t>
  </si>
  <si>
    <t>紗由美</t>
  </si>
  <si>
    <t>コセキ</t>
  </si>
  <si>
    <t>サユミ</t>
  </si>
  <si>
    <t>KOSEKI</t>
  </si>
  <si>
    <t>Sayumi</t>
  </si>
  <si>
    <t>関谷</t>
  </si>
  <si>
    <t>セキヤ</t>
  </si>
  <si>
    <t>SEKIYA</t>
  </si>
  <si>
    <t>内出</t>
  </si>
  <si>
    <t>希実</t>
  </si>
  <si>
    <t>ウチデ</t>
  </si>
  <si>
    <t>UCHIDE</t>
  </si>
  <si>
    <t>小田切</t>
  </si>
  <si>
    <t>胡珠</t>
  </si>
  <si>
    <t>コタマ</t>
  </si>
  <si>
    <t>Kotama</t>
  </si>
  <si>
    <t>上松</t>
  </si>
  <si>
    <t>森泉</t>
  </si>
  <si>
    <t>モリズミ</t>
  </si>
  <si>
    <t>MORIZUMI</t>
  </si>
  <si>
    <t>実桃</t>
  </si>
  <si>
    <t>Mito</t>
  </si>
  <si>
    <t>勇</t>
  </si>
  <si>
    <t>ことこ</t>
  </si>
  <si>
    <t>イサミ</t>
  </si>
  <si>
    <t>ISAMI</t>
  </si>
  <si>
    <t>小俣</t>
  </si>
  <si>
    <t>オマタ</t>
  </si>
  <si>
    <t>OMATA</t>
  </si>
  <si>
    <t>みずき</t>
  </si>
  <si>
    <t>香菜子</t>
  </si>
  <si>
    <t>中齊</t>
  </si>
  <si>
    <t>未來</t>
  </si>
  <si>
    <t>ナカサイ</t>
  </si>
  <si>
    <t>NAKASAI</t>
  </si>
  <si>
    <t>鎌倉</t>
  </si>
  <si>
    <t>悠羽</t>
  </si>
  <si>
    <t>カマクラ</t>
  </si>
  <si>
    <t>KAMAKURA</t>
  </si>
  <si>
    <t>Yuuwa</t>
  </si>
  <si>
    <t>苅山</t>
  </si>
  <si>
    <t>カリヤマ</t>
  </si>
  <si>
    <t>KARIYAMA</t>
  </si>
  <si>
    <t>出来</t>
  </si>
  <si>
    <t>頼斗</t>
  </si>
  <si>
    <t>デキ</t>
  </si>
  <si>
    <t>DEKI</t>
  </si>
  <si>
    <t>鴨下</t>
  </si>
  <si>
    <t>友織菜</t>
  </si>
  <si>
    <t>カモシタ</t>
  </si>
  <si>
    <t>KAMOSHITA</t>
  </si>
  <si>
    <t>みくる</t>
  </si>
  <si>
    <t>ミクル</t>
  </si>
  <si>
    <t>Mikuru</t>
  </si>
  <si>
    <t>古垣</t>
  </si>
  <si>
    <t>美桜</t>
  </si>
  <si>
    <t>フルガキ</t>
  </si>
  <si>
    <t>FURUGAKI</t>
  </si>
  <si>
    <t>昂矢</t>
  </si>
  <si>
    <t>タカヤ</t>
  </si>
  <si>
    <t>Takaya</t>
  </si>
  <si>
    <t>澤村</t>
  </si>
  <si>
    <t>完太</t>
  </si>
  <si>
    <t>サワムラ</t>
  </si>
  <si>
    <t>SAWAMURA</t>
  </si>
  <si>
    <t>髙桑</t>
  </si>
  <si>
    <t>晴月</t>
  </si>
  <si>
    <t>タカクワ</t>
  </si>
  <si>
    <t>TAKAKUWA</t>
  </si>
  <si>
    <t>祥太</t>
  </si>
  <si>
    <t>星屋</t>
  </si>
  <si>
    <t>和生</t>
  </si>
  <si>
    <t>ホシヤ</t>
  </si>
  <si>
    <t>HOSHIYA</t>
  </si>
  <si>
    <t>薫平</t>
  </si>
  <si>
    <t>クンペイ</t>
  </si>
  <si>
    <t>Kunpei</t>
  </si>
  <si>
    <t>黎士</t>
  </si>
  <si>
    <t>悠稀</t>
  </si>
  <si>
    <t>土居</t>
  </si>
  <si>
    <t>綜一朗</t>
  </si>
  <si>
    <t>益永</t>
  </si>
  <si>
    <t>マイク</t>
  </si>
  <si>
    <t>マスナガ</t>
  </si>
  <si>
    <t>MASUNAGA</t>
  </si>
  <si>
    <t>Mike</t>
  </si>
  <si>
    <t>賢一郎</t>
  </si>
  <si>
    <t>ケンイチロウ</t>
  </si>
  <si>
    <t>Kenichiro</t>
  </si>
  <si>
    <t>弦</t>
  </si>
  <si>
    <t>珠実</t>
  </si>
  <si>
    <t>増村</t>
  </si>
  <si>
    <t>マスムラ</t>
  </si>
  <si>
    <t>MASUMURA</t>
  </si>
  <si>
    <t>神戸</t>
  </si>
  <si>
    <t>毅裕</t>
  </si>
  <si>
    <t>ゴウド</t>
  </si>
  <si>
    <t>タケヒロ</t>
  </si>
  <si>
    <t>GODO</t>
  </si>
  <si>
    <t>Takehiro</t>
  </si>
  <si>
    <t>新太</t>
  </si>
  <si>
    <t>OHTANI</t>
  </si>
  <si>
    <t>陽平</t>
  </si>
  <si>
    <t>Yohei</t>
  </si>
  <si>
    <t>太波</t>
  </si>
  <si>
    <t>タイナ</t>
  </si>
  <si>
    <t>Taina</t>
  </si>
  <si>
    <t>秀喜</t>
  </si>
  <si>
    <t>大心</t>
  </si>
  <si>
    <t>Taisin</t>
  </si>
  <si>
    <t>和彦</t>
  </si>
  <si>
    <t>カズヒコ</t>
  </si>
  <si>
    <t>Kazuhiko</t>
  </si>
  <si>
    <t>温希</t>
  </si>
  <si>
    <t>理雄</t>
  </si>
  <si>
    <t>ミチオ</t>
  </si>
  <si>
    <t>Michio</t>
  </si>
  <si>
    <t>長谷部</t>
  </si>
  <si>
    <t>ハセベ</t>
  </si>
  <si>
    <t>HASEBE</t>
  </si>
  <si>
    <t>HUKUDA</t>
  </si>
  <si>
    <t>順哉</t>
  </si>
  <si>
    <t>湧気</t>
  </si>
  <si>
    <t>二口</t>
  </si>
  <si>
    <t>フタクチ</t>
  </si>
  <si>
    <t>HUTAKUCHI</t>
  </si>
  <si>
    <t>有働</t>
  </si>
  <si>
    <t>ウドウ</t>
  </si>
  <si>
    <t>UDO</t>
  </si>
  <si>
    <t>棚原</t>
  </si>
  <si>
    <t>そら</t>
  </si>
  <si>
    <t>タナハラ</t>
  </si>
  <si>
    <t>TANAHARA</t>
  </si>
  <si>
    <t>影山</t>
  </si>
  <si>
    <t>カゲヤマ</t>
  </si>
  <si>
    <t>KAGEYAMA</t>
  </si>
  <si>
    <t>江上</t>
  </si>
  <si>
    <t>開星</t>
  </si>
  <si>
    <t>エガミ</t>
  </si>
  <si>
    <t>EGAMI</t>
  </si>
  <si>
    <t>逸見</t>
  </si>
  <si>
    <t>空広</t>
  </si>
  <si>
    <t>ヘンミ</t>
  </si>
  <si>
    <t>HENMI</t>
  </si>
  <si>
    <t>神藤</t>
  </si>
  <si>
    <t>興汰</t>
  </si>
  <si>
    <t>カンドウ</t>
  </si>
  <si>
    <t>KANDO</t>
  </si>
  <si>
    <t>竹尾</t>
  </si>
  <si>
    <t>タケオ</t>
  </si>
  <si>
    <t>TAKEO</t>
  </si>
  <si>
    <t>光里</t>
  </si>
  <si>
    <t>樹輝</t>
  </si>
  <si>
    <t>ナカザト</t>
  </si>
  <si>
    <t>NAKAZATO</t>
  </si>
  <si>
    <t>坂下</t>
  </si>
  <si>
    <t>翔悟</t>
  </si>
  <si>
    <t>サカシタ</t>
  </si>
  <si>
    <t>SAKASITA</t>
  </si>
  <si>
    <t>森崎</t>
  </si>
  <si>
    <t>モリサキ</t>
  </si>
  <si>
    <t>MORISAKI</t>
  </si>
  <si>
    <t>太真</t>
  </si>
  <si>
    <t>YOSINO</t>
  </si>
  <si>
    <t>筑井</t>
  </si>
  <si>
    <t>ツクイ</t>
  </si>
  <si>
    <t>TSUKUI</t>
  </si>
  <si>
    <t>川津</t>
  </si>
  <si>
    <t>靖生</t>
  </si>
  <si>
    <t>カワツ</t>
  </si>
  <si>
    <t>KAWATSU</t>
  </si>
  <si>
    <t>恵美佳</t>
  </si>
  <si>
    <t>エミカ</t>
  </si>
  <si>
    <t>Emika</t>
  </si>
  <si>
    <t>平原</t>
  </si>
  <si>
    <t>ヒラハラ</t>
  </si>
  <si>
    <t>HIRAHARA</t>
  </si>
  <si>
    <t>彩楓</t>
  </si>
  <si>
    <t>醍醐</t>
  </si>
  <si>
    <t>愛理</t>
  </si>
  <si>
    <t>DAIGO</t>
  </si>
  <si>
    <t>心都</t>
  </si>
  <si>
    <t>花菜子</t>
  </si>
  <si>
    <t>大賀</t>
  </si>
  <si>
    <t>オオガ</t>
  </si>
  <si>
    <t>OGA</t>
  </si>
  <si>
    <t>石堂</t>
  </si>
  <si>
    <t>イシドウ</t>
  </si>
  <si>
    <t>テル</t>
  </si>
  <si>
    <t>ISHIDO</t>
  </si>
  <si>
    <t>Teru</t>
  </si>
  <si>
    <t>大舘</t>
  </si>
  <si>
    <t>健史</t>
  </si>
  <si>
    <t>オオダテ</t>
  </si>
  <si>
    <t>ODATE</t>
  </si>
  <si>
    <t>林田</t>
  </si>
  <si>
    <t>響冴</t>
  </si>
  <si>
    <t>ハヤシダ</t>
  </si>
  <si>
    <t>キョウゴ</t>
  </si>
  <si>
    <t>HAYASHIDA</t>
  </si>
  <si>
    <t>Kyogo</t>
  </si>
  <si>
    <t>駆</t>
  </si>
  <si>
    <t>悠聖</t>
  </si>
  <si>
    <t>倖弘</t>
  </si>
  <si>
    <t>結太郎</t>
  </si>
  <si>
    <t>浩乃</t>
  </si>
  <si>
    <t>ヒロノ</t>
  </si>
  <si>
    <t>Hirono</t>
  </si>
  <si>
    <t>谷川</t>
  </si>
  <si>
    <t>タニカワ</t>
  </si>
  <si>
    <t>TANIKAWA</t>
  </si>
  <si>
    <t>當麻</t>
  </si>
  <si>
    <t>TOMA</t>
  </si>
  <si>
    <t>功人</t>
  </si>
  <si>
    <t>ナリト</t>
  </si>
  <si>
    <t>Narito</t>
  </si>
  <si>
    <t>麻咲</t>
  </si>
  <si>
    <t>アサキ</t>
  </si>
  <si>
    <t>Asaki</t>
  </si>
  <si>
    <t>知波</t>
  </si>
  <si>
    <t>スズ</t>
  </si>
  <si>
    <t>Suzu</t>
  </si>
  <si>
    <t>秋場</t>
  </si>
  <si>
    <t>水玖</t>
  </si>
  <si>
    <t>寧</t>
  </si>
  <si>
    <t>ネイ</t>
  </si>
  <si>
    <t>Nei</t>
  </si>
  <si>
    <t>山西</t>
  </si>
  <si>
    <t>ヤマニシ</t>
  </si>
  <si>
    <t>YAMANISHI</t>
  </si>
  <si>
    <t>光人</t>
  </si>
  <si>
    <t>滉介</t>
  </si>
  <si>
    <t>萩野</t>
  </si>
  <si>
    <t>勇平</t>
  </si>
  <si>
    <t>ハギノ</t>
  </si>
  <si>
    <t>HAGINO</t>
  </si>
  <si>
    <t>優理</t>
  </si>
  <si>
    <t>千颯</t>
  </si>
  <si>
    <t>チハヤ</t>
  </si>
  <si>
    <t>Chihaya</t>
  </si>
  <si>
    <t>真結理</t>
  </si>
  <si>
    <t>愛衣</t>
  </si>
  <si>
    <t>宰知</t>
  </si>
  <si>
    <t>サイチ</t>
  </si>
  <si>
    <t>Saichi</t>
  </si>
  <si>
    <t>侑哉</t>
  </si>
  <si>
    <t>和志</t>
  </si>
  <si>
    <t>倉又</t>
  </si>
  <si>
    <t>健輔</t>
  </si>
  <si>
    <t>クラマタ</t>
  </si>
  <si>
    <t>KURAMATA</t>
  </si>
  <si>
    <t>中瀬</t>
  </si>
  <si>
    <t>桜嘉</t>
  </si>
  <si>
    <t>ナカセ</t>
  </si>
  <si>
    <t>オウカ</t>
  </si>
  <si>
    <t>NAKASE</t>
  </si>
  <si>
    <t>Ouka</t>
  </si>
  <si>
    <t>脇若</t>
  </si>
  <si>
    <t>征那</t>
  </si>
  <si>
    <t>ワキワカ</t>
  </si>
  <si>
    <t>WAKIWAKA</t>
  </si>
  <si>
    <t>啓陽</t>
  </si>
  <si>
    <t>ヒロヤ</t>
  </si>
  <si>
    <t>Hiroya</t>
  </si>
  <si>
    <t>萌愛</t>
  </si>
  <si>
    <t>勝又</t>
  </si>
  <si>
    <t>カツマタ</t>
  </si>
  <si>
    <t>KATSUMATA</t>
  </si>
  <si>
    <t>蓮南</t>
  </si>
  <si>
    <t>レンナ</t>
  </si>
  <si>
    <t>Renna</t>
  </si>
  <si>
    <t>ショディペエスタ</t>
  </si>
  <si>
    <t>Sodipe esuta</t>
  </si>
  <si>
    <t>真優子</t>
  </si>
  <si>
    <t>保泉</t>
  </si>
  <si>
    <t>ホイズミ</t>
  </si>
  <si>
    <t>HOIZUMI</t>
  </si>
  <si>
    <t>髙岡</t>
  </si>
  <si>
    <t>タカオカ</t>
  </si>
  <si>
    <t>TAKAOKA</t>
  </si>
  <si>
    <t>若狹</t>
  </si>
  <si>
    <t>寿奈</t>
  </si>
  <si>
    <t>ワカサ</t>
  </si>
  <si>
    <t>ジュナ</t>
  </si>
  <si>
    <t>WAKASA</t>
  </si>
  <si>
    <t>Juna</t>
  </si>
  <si>
    <t>あさひ</t>
  </si>
  <si>
    <t>針生</t>
  </si>
  <si>
    <t>藍太朗</t>
  </si>
  <si>
    <t>ハリウ</t>
  </si>
  <si>
    <t>アイタロウ</t>
  </si>
  <si>
    <t>HARIU</t>
  </si>
  <si>
    <t>Aitaro</t>
  </si>
  <si>
    <t>勇真</t>
  </si>
  <si>
    <t>甲坂</t>
  </si>
  <si>
    <t>Youma</t>
  </si>
  <si>
    <t>遥人</t>
  </si>
  <si>
    <t>依田</t>
  </si>
  <si>
    <t>ヨダ</t>
  </si>
  <si>
    <t>YODA</t>
  </si>
  <si>
    <t>猿渡</t>
  </si>
  <si>
    <t>健二</t>
  </si>
  <si>
    <t>サワタリ</t>
  </si>
  <si>
    <t>SAWATARI</t>
  </si>
  <si>
    <t>美咲希</t>
  </si>
  <si>
    <t>茉咲</t>
  </si>
  <si>
    <t>大沢</t>
  </si>
  <si>
    <t>実乃里</t>
  </si>
  <si>
    <t>悠介</t>
  </si>
  <si>
    <t>杉野</t>
  </si>
  <si>
    <t>スギノ</t>
  </si>
  <si>
    <t>SUGINO</t>
  </si>
  <si>
    <t>津上</t>
  </si>
  <si>
    <t>ツガミ</t>
  </si>
  <si>
    <t>TSUGAMI</t>
  </si>
  <si>
    <t>新鞍</t>
  </si>
  <si>
    <t>丈弥</t>
  </si>
  <si>
    <t>ニイクラ</t>
  </si>
  <si>
    <t>NIIKURA</t>
  </si>
  <si>
    <t>皆誠</t>
  </si>
  <si>
    <t>黒山</t>
  </si>
  <si>
    <t>クロヤマ</t>
  </si>
  <si>
    <t>KUROYAMA</t>
  </si>
  <si>
    <t>誠大</t>
  </si>
  <si>
    <t>引地</t>
  </si>
  <si>
    <t>海晟</t>
  </si>
  <si>
    <t>ヒキジ</t>
  </si>
  <si>
    <t>HIKIJI</t>
  </si>
  <si>
    <t>石野</t>
  </si>
  <si>
    <t>結菜</t>
  </si>
  <si>
    <t>イシノ</t>
  </si>
  <si>
    <t>ISHINO</t>
  </si>
  <si>
    <t>老沼</t>
  </si>
  <si>
    <t>実夏</t>
  </si>
  <si>
    <t>オイヌマ</t>
  </si>
  <si>
    <t>OINUMA</t>
  </si>
  <si>
    <t>佐々岡</t>
  </si>
  <si>
    <t>恋</t>
  </si>
  <si>
    <t>紘伸</t>
  </si>
  <si>
    <t>髙松</t>
  </si>
  <si>
    <t>TAKAMATU</t>
  </si>
  <si>
    <t>髙見澤</t>
  </si>
  <si>
    <t>亮太朗</t>
  </si>
  <si>
    <t>タカミザワ</t>
  </si>
  <si>
    <t>TAKAMIZAWA</t>
  </si>
  <si>
    <t>光彦</t>
  </si>
  <si>
    <t>ミツヒコ</t>
  </si>
  <si>
    <t>Mitsuhiko</t>
  </si>
  <si>
    <t>陽久</t>
  </si>
  <si>
    <t>ハルヒサ</t>
  </si>
  <si>
    <t>Haruhisa</t>
  </si>
  <si>
    <t>向畑</t>
  </si>
  <si>
    <t>ムカイハタ</t>
  </si>
  <si>
    <t>MUKAIHATA</t>
  </si>
  <si>
    <t>北林</t>
  </si>
  <si>
    <t>キタバヤシ</t>
  </si>
  <si>
    <t>KITABAYASHI</t>
  </si>
  <si>
    <t>瑶太</t>
  </si>
  <si>
    <t>創梧</t>
  </si>
  <si>
    <t>Sogo</t>
  </si>
  <si>
    <t>海南</t>
  </si>
  <si>
    <t>壮留</t>
  </si>
  <si>
    <t>康晴</t>
  </si>
  <si>
    <t>矢尾板</t>
  </si>
  <si>
    <t>ヤオイタ</t>
  </si>
  <si>
    <t>YAOITA</t>
  </si>
  <si>
    <t>昂汰</t>
  </si>
  <si>
    <t>美奈</t>
  </si>
  <si>
    <t>前山</t>
  </si>
  <si>
    <t>マエヤマ</t>
  </si>
  <si>
    <t>MAEYAMA</t>
  </si>
  <si>
    <t>御嶽</t>
  </si>
  <si>
    <t>佳央</t>
  </si>
  <si>
    <t>ミタケ</t>
  </si>
  <si>
    <t>MITAKE</t>
  </si>
  <si>
    <t>本門</t>
  </si>
  <si>
    <t>珠海</t>
  </si>
  <si>
    <t>モトカド</t>
  </si>
  <si>
    <t>MOTOKADO</t>
  </si>
  <si>
    <t>七美</t>
  </si>
  <si>
    <t>義人</t>
  </si>
  <si>
    <t>ヨシト</t>
  </si>
  <si>
    <t>Yoshito</t>
  </si>
  <si>
    <t>磯田</t>
  </si>
  <si>
    <t>充希</t>
  </si>
  <si>
    <t>司龍</t>
  </si>
  <si>
    <t>シリュウ</t>
  </si>
  <si>
    <t>Shiryu</t>
  </si>
  <si>
    <t>絢斗</t>
  </si>
  <si>
    <t>遼大</t>
  </si>
  <si>
    <t>世古口</t>
  </si>
  <si>
    <t>セコグチ</t>
  </si>
  <si>
    <t>SEKOGUCHI</t>
  </si>
  <si>
    <t>広喜</t>
  </si>
  <si>
    <t>翔汰</t>
  </si>
  <si>
    <t>祐馬</t>
  </si>
  <si>
    <t>夏輝</t>
  </si>
  <si>
    <t>FUNATSU</t>
  </si>
  <si>
    <t>中代</t>
  </si>
  <si>
    <t>永遠</t>
  </si>
  <si>
    <t>日下部</t>
  </si>
  <si>
    <t>凱吏</t>
  </si>
  <si>
    <t>クサカベ</t>
  </si>
  <si>
    <t>KUSAKABE</t>
  </si>
  <si>
    <t>直央</t>
  </si>
  <si>
    <t>零士</t>
  </si>
  <si>
    <t>治馬</t>
  </si>
  <si>
    <t>ハルマ</t>
  </si>
  <si>
    <t>Haruma</t>
  </si>
  <si>
    <t>夏芽</t>
  </si>
  <si>
    <t>咲恵</t>
  </si>
  <si>
    <t>サキエ</t>
  </si>
  <si>
    <t>Sakie</t>
  </si>
  <si>
    <t>殿岡</t>
  </si>
  <si>
    <t>トノオカ</t>
  </si>
  <si>
    <t>TONOOKA</t>
  </si>
  <si>
    <t>奥窪</t>
  </si>
  <si>
    <t>葵華</t>
  </si>
  <si>
    <t>オククボ</t>
  </si>
  <si>
    <t>OKUKUBO</t>
  </si>
  <si>
    <t>梨名</t>
  </si>
  <si>
    <t>矢口</t>
  </si>
  <si>
    <t>芽生子</t>
  </si>
  <si>
    <t>ヤグチ</t>
  </si>
  <si>
    <t>YAGUCHI</t>
  </si>
  <si>
    <t>海希</t>
  </si>
  <si>
    <t>TEZUKA</t>
  </si>
  <si>
    <t>翔央</t>
  </si>
  <si>
    <t>倖輝</t>
  </si>
  <si>
    <t>真広</t>
  </si>
  <si>
    <t>宇賀</t>
  </si>
  <si>
    <t>風馬</t>
  </si>
  <si>
    <t>ウガ</t>
  </si>
  <si>
    <t>UGA</t>
  </si>
  <si>
    <t>Fuuma</t>
  </si>
  <si>
    <t>旭陽</t>
  </si>
  <si>
    <t>夏井</t>
  </si>
  <si>
    <t>ナツイ</t>
  </si>
  <si>
    <t>NATSUI</t>
  </si>
  <si>
    <t>桂一</t>
  </si>
  <si>
    <t>ケイイチ</t>
  </si>
  <si>
    <t>Keiichi</t>
  </si>
  <si>
    <t>武暢</t>
  </si>
  <si>
    <t>タケマサ</t>
  </si>
  <si>
    <t>Takemasa</t>
  </si>
  <si>
    <t>介進</t>
  </si>
  <si>
    <t>草彅</t>
  </si>
  <si>
    <t>クサナギ</t>
  </si>
  <si>
    <t>KUSANAGI</t>
  </si>
  <si>
    <t>彪之介</t>
  </si>
  <si>
    <t>諒哉</t>
  </si>
  <si>
    <t>綜太郎</t>
  </si>
  <si>
    <t>ソウタロウ</t>
  </si>
  <si>
    <t>Sotaro</t>
  </si>
  <si>
    <t>淺田</t>
  </si>
  <si>
    <t>スポア</t>
  </si>
  <si>
    <t>ハリソン祐太</t>
  </si>
  <si>
    <t>ハリソンユウタ</t>
  </si>
  <si>
    <t>SPORE</t>
  </si>
  <si>
    <t>Harrison yuta</t>
  </si>
  <si>
    <t>透</t>
  </si>
  <si>
    <t>和主</t>
  </si>
  <si>
    <t>カズユキ</t>
  </si>
  <si>
    <t>Kazuyuki</t>
  </si>
  <si>
    <t>川又</t>
  </si>
  <si>
    <t>有真</t>
  </si>
  <si>
    <t>縁</t>
  </si>
  <si>
    <t>エニシ</t>
  </si>
  <si>
    <t>Enishi</t>
  </si>
  <si>
    <t>天田</t>
  </si>
  <si>
    <t>結依</t>
  </si>
  <si>
    <t>アマダ</t>
  </si>
  <si>
    <t>AMADA</t>
  </si>
  <si>
    <t>麻結</t>
  </si>
  <si>
    <t>美帆</t>
  </si>
  <si>
    <t>室田</t>
  </si>
  <si>
    <t>美玲</t>
  </si>
  <si>
    <t>ムロタ</t>
  </si>
  <si>
    <t>MUROTA</t>
  </si>
  <si>
    <t>柚乃</t>
  </si>
  <si>
    <t>ユズノ</t>
  </si>
  <si>
    <t>Yuzuno</t>
  </si>
  <si>
    <t>片瀬</t>
  </si>
  <si>
    <t>奈々子</t>
  </si>
  <si>
    <t>カタセ</t>
  </si>
  <si>
    <t>KATASE</t>
  </si>
  <si>
    <t>遥奈</t>
  </si>
  <si>
    <t>白水</t>
  </si>
  <si>
    <t>シロウズ</t>
  </si>
  <si>
    <t>SHIROZU</t>
  </si>
  <si>
    <t>理名</t>
  </si>
  <si>
    <t>今福</t>
  </si>
  <si>
    <t>イマフク</t>
  </si>
  <si>
    <t>IMAFUKU</t>
  </si>
  <si>
    <t>浩嗣郎</t>
  </si>
  <si>
    <t>コウジロウ</t>
  </si>
  <si>
    <t>栁澤</t>
  </si>
  <si>
    <t>Kohsuke</t>
  </si>
  <si>
    <t>矢沢</t>
  </si>
  <si>
    <t>拓久真</t>
  </si>
  <si>
    <t>香乃</t>
  </si>
  <si>
    <t>由己</t>
  </si>
  <si>
    <t>旭飛</t>
  </si>
  <si>
    <t>賢太郎</t>
  </si>
  <si>
    <t>乙部</t>
  </si>
  <si>
    <t>オトベ</t>
  </si>
  <si>
    <t>OTOBE</t>
  </si>
  <si>
    <t>濵野</t>
  </si>
  <si>
    <t>友大朗</t>
  </si>
  <si>
    <t>布野</t>
  </si>
  <si>
    <t>哲平</t>
  </si>
  <si>
    <t>フノ</t>
  </si>
  <si>
    <t>テッペイ</t>
  </si>
  <si>
    <t>FUNO</t>
  </si>
  <si>
    <t>Teppei</t>
  </si>
  <si>
    <t>辻堂</t>
  </si>
  <si>
    <t>湧也</t>
  </si>
  <si>
    <t>ツジドウ</t>
  </si>
  <si>
    <t>TSUJIDO</t>
  </si>
  <si>
    <t>石月</t>
  </si>
  <si>
    <t>イシヅキ</t>
  </si>
  <si>
    <t>ISHIZUKI</t>
  </si>
  <si>
    <t>崚佑</t>
  </si>
  <si>
    <t>義道</t>
  </si>
  <si>
    <t>慧介</t>
  </si>
  <si>
    <t>土井</t>
  </si>
  <si>
    <t>俊哉</t>
  </si>
  <si>
    <t>勝利</t>
  </si>
  <si>
    <t>Shori</t>
  </si>
  <si>
    <t>祥理</t>
  </si>
  <si>
    <t>谷中</t>
  </si>
  <si>
    <t>ヤナカ</t>
  </si>
  <si>
    <t>YANAKA</t>
  </si>
  <si>
    <t>あい</t>
  </si>
  <si>
    <t>古谷田</t>
  </si>
  <si>
    <t>珠叶</t>
  </si>
  <si>
    <t>コヤタ</t>
  </si>
  <si>
    <t>KOYATA</t>
  </si>
  <si>
    <t>未有</t>
  </si>
  <si>
    <t>翔希</t>
  </si>
  <si>
    <t>南條</t>
  </si>
  <si>
    <t>ナンジョウ</t>
  </si>
  <si>
    <t>NANJO</t>
  </si>
  <si>
    <t>前畑</t>
  </si>
  <si>
    <t>マエハタ</t>
  </si>
  <si>
    <t>MAEHATA</t>
  </si>
  <si>
    <t>菜摘</t>
  </si>
  <si>
    <t>針谷</t>
  </si>
  <si>
    <t>真唯</t>
  </si>
  <si>
    <t>ハリガヤ</t>
  </si>
  <si>
    <t>HARIGAYA</t>
  </si>
  <si>
    <t>竹林</t>
  </si>
  <si>
    <t>タケバヤシ</t>
  </si>
  <si>
    <t>TAKEBAYASHI</t>
  </si>
  <si>
    <t>華英</t>
  </si>
  <si>
    <t>ハナエ</t>
  </si>
  <si>
    <t>Hanae</t>
  </si>
  <si>
    <t>田倉</t>
  </si>
  <si>
    <t>タクラ</t>
  </si>
  <si>
    <t>TAKURA</t>
  </si>
  <si>
    <t>智世</t>
  </si>
  <si>
    <t>チセ</t>
  </si>
  <si>
    <t>Chise</t>
  </si>
  <si>
    <t>莉穂</t>
  </si>
  <si>
    <t>廣希</t>
  </si>
  <si>
    <t>桑野</t>
  </si>
  <si>
    <t>嵩大</t>
  </si>
  <si>
    <t>クワノ</t>
  </si>
  <si>
    <t>KUWANO</t>
  </si>
  <si>
    <t>カンベ</t>
  </si>
  <si>
    <t>KANBE</t>
  </si>
  <si>
    <t>聖久</t>
  </si>
  <si>
    <t>昌樹</t>
  </si>
  <si>
    <t>平山</t>
  </si>
  <si>
    <t>詠一朗</t>
  </si>
  <si>
    <t>ヒラヤマ</t>
  </si>
  <si>
    <t>エイイチロウ</t>
  </si>
  <si>
    <t>HIRAYAMA</t>
  </si>
  <si>
    <t>Eiichiro</t>
  </si>
  <si>
    <t>珠々子</t>
  </si>
  <si>
    <t>スズコ</t>
  </si>
  <si>
    <t>Suzuko</t>
  </si>
  <si>
    <t>姫歌</t>
  </si>
  <si>
    <t>千藤</t>
  </si>
  <si>
    <t>藍子</t>
  </si>
  <si>
    <t>センドウ</t>
  </si>
  <si>
    <t>SENDO</t>
  </si>
  <si>
    <t>舞友</t>
  </si>
  <si>
    <t>伸之介</t>
  </si>
  <si>
    <t>正輝</t>
  </si>
  <si>
    <t>神子</t>
  </si>
  <si>
    <t>結羽</t>
  </si>
  <si>
    <t>カミコ</t>
  </si>
  <si>
    <t>KAMIKO</t>
  </si>
  <si>
    <t>坂牧</t>
  </si>
  <si>
    <t>佑菜</t>
  </si>
  <si>
    <t>サカマキ</t>
  </si>
  <si>
    <t>SAKAMAKI</t>
  </si>
  <si>
    <t>時寛</t>
  </si>
  <si>
    <t>圭将</t>
  </si>
  <si>
    <t>アサオ</t>
  </si>
  <si>
    <t>ASAO</t>
  </si>
  <si>
    <t>眞澄</t>
  </si>
  <si>
    <t>HASIMOTO</t>
  </si>
  <si>
    <t>永富</t>
  </si>
  <si>
    <t>ナガトミ</t>
  </si>
  <si>
    <t>NAGATOMI</t>
  </si>
  <si>
    <t>友博</t>
  </si>
  <si>
    <t>伊丹</t>
  </si>
  <si>
    <t>瞬輔</t>
  </si>
  <si>
    <t>イタミ</t>
  </si>
  <si>
    <t>ITAMI</t>
  </si>
  <si>
    <t>巣山</t>
  </si>
  <si>
    <t>洋信</t>
  </si>
  <si>
    <t>スヤマ</t>
  </si>
  <si>
    <t>SUYAMA</t>
  </si>
  <si>
    <t>瑞</t>
  </si>
  <si>
    <t>オン</t>
  </si>
  <si>
    <t>On</t>
  </si>
  <si>
    <t>谷渕</t>
  </si>
  <si>
    <t>崚晴</t>
  </si>
  <si>
    <t>タニブチ</t>
  </si>
  <si>
    <t>TANIBUCHI</t>
  </si>
  <si>
    <t>匡隼</t>
  </si>
  <si>
    <t>マサハヤ</t>
  </si>
  <si>
    <t>Masahaya</t>
  </si>
  <si>
    <t>竹島</t>
  </si>
  <si>
    <t>タケシマ</t>
  </si>
  <si>
    <t>TAKESHIMA</t>
  </si>
  <si>
    <t>越水</t>
  </si>
  <si>
    <t>正博</t>
  </si>
  <si>
    <t>コシミズ</t>
  </si>
  <si>
    <t>KOSHIMIZU</t>
  </si>
  <si>
    <t>清家</t>
  </si>
  <si>
    <t>セイケ</t>
  </si>
  <si>
    <t>SEIKE</t>
  </si>
  <si>
    <t>千樹</t>
  </si>
  <si>
    <t>春希</t>
  </si>
  <si>
    <t>折木</t>
  </si>
  <si>
    <t>オリキ</t>
  </si>
  <si>
    <t>ORIKI</t>
  </si>
  <si>
    <t>謙仁</t>
  </si>
  <si>
    <t>ケンジン</t>
  </si>
  <si>
    <t>Kenjin</t>
  </si>
  <si>
    <t>若杉</t>
  </si>
  <si>
    <t>史也</t>
  </si>
  <si>
    <t>ワカスギ</t>
  </si>
  <si>
    <t>WAKASUGI</t>
  </si>
  <si>
    <t>由弥</t>
  </si>
  <si>
    <t>飯利</t>
  </si>
  <si>
    <t>イイリ</t>
  </si>
  <si>
    <t>IIRI</t>
  </si>
  <si>
    <t>Leo</t>
  </si>
  <si>
    <t>上妻</t>
  </si>
  <si>
    <t>画人</t>
  </si>
  <si>
    <t>コウヅマ</t>
  </si>
  <si>
    <t>KOZUMA</t>
  </si>
  <si>
    <t>志田</t>
  </si>
  <si>
    <t>シダ</t>
  </si>
  <si>
    <t>SHIDA</t>
  </si>
  <si>
    <t>晴菜</t>
  </si>
  <si>
    <t>坂井田</t>
  </si>
  <si>
    <t>真衣</t>
  </si>
  <si>
    <t>サカイダ</t>
  </si>
  <si>
    <t>SAKAIDA</t>
  </si>
  <si>
    <t>珠羽</t>
  </si>
  <si>
    <t>片松</t>
  </si>
  <si>
    <t>莉瑚</t>
  </si>
  <si>
    <t>カタマツ</t>
  </si>
  <si>
    <t>KATAMATSU</t>
  </si>
  <si>
    <t>Rico</t>
  </si>
  <si>
    <t>寿仁佳</t>
  </si>
  <si>
    <t>ジュニカ</t>
  </si>
  <si>
    <t>Junika</t>
  </si>
  <si>
    <t>前野</t>
  </si>
  <si>
    <t>彩栞</t>
  </si>
  <si>
    <t>マエノ</t>
  </si>
  <si>
    <t>MAENO</t>
  </si>
  <si>
    <t>森嶋</t>
  </si>
  <si>
    <t>聖菜</t>
  </si>
  <si>
    <t>モリシマ</t>
  </si>
  <si>
    <t>MORISHIMA</t>
  </si>
  <si>
    <t>Cocoro</t>
  </si>
  <si>
    <t>義始</t>
  </si>
  <si>
    <t>由樹子</t>
  </si>
  <si>
    <t>ユキコ</t>
  </si>
  <si>
    <t>Yukiko</t>
  </si>
  <si>
    <t>まふさ</t>
  </si>
  <si>
    <t>マフサ</t>
  </si>
  <si>
    <t>Mafusa</t>
  </si>
  <si>
    <t>ゆう</t>
  </si>
  <si>
    <t>綾夏</t>
  </si>
  <si>
    <t>ひかる</t>
  </si>
  <si>
    <t>花松</t>
  </si>
  <si>
    <t>こずえ</t>
  </si>
  <si>
    <t>ハナマツ</t>
  </si>
  <si>
    <t>HANAMATU</t>
  </si>
  <si>
    <t>TUDA</t>
  </si>
  <si>
    <t>TAMAKA</t>
  </si>
  <si>
    <t>愛永</t>
  </si>
  <si>
    <t>マナエ</t>
  </si>
  <si>
    <t>Manae</t>
  </si>
  <si>
    <t>小國</t>
  </si>
  <si>
    <t>真希</t>
  </si>
  <si>
    <t>オグニ</t>
  </si>
  <si>
    <t>OGUNI</t>
  </si>
  <si>
    <t>花形</t>
  </si>
  <si>
    <t>朝希</t>
  </si>
  <si>
    <t>ハナガタ</t>
  </si>
  <si>
    <t>アサギ</t>
  </si>
  <si>
    <t>HANAGATA</t>
  </si>
  <si>
    <t>Asagi</t>
  </si>
  <si>
    <t>詩万</t>
  </si>
  <si>
    <t>Shima</t>
  </si>
  <si>
    <t>梶</t>
  </si>
  <si>
    <t>星音</t>
  </si>
  <si>
    <t>ホノン</t>
  </si>
  <si>
    <t>Honon</t>
  </si>
  <si>
    <t>尾林</t>
  </si>
  <si>
    <t>未梨</t>
  </si>
  <si>
    <t>オバヤシ</t>
  </si>
  <si>
    <t>OBAYASHI</t>
  </si>
  <si>
    <t>石神</t>
  </si>
  <si>
    <t>麻琴</t>
  </si>
  <si>
    <t>七南</t>
  </si>
  <si>
    <t>野仲</t>
  </si>
  <si>
    <t>真妃朋</t>
  </si>
  <si>
    <t>ハノン</t>
  </si>
  <si>
    <t>Hanon</t>
  </si>
  <si>
    <t>久津那</t>
  </si>
  <si>
    <t>萌加</t>
  </si>
  <si>
    <t>クツナ</t>
  </si>
  <si>
    <t>KUTSUNA</t>
  </si>
  <si>
    <t>枝窪</t>
  </si>
  <si>
    <t>エダクボ</t>
  </si>
  <si>
    <t>EDAKUBO</t>
  </si>
  <si>
    <t>猿谷</t>
  </si>
  <si>
    <t>サルヤ</t>
  </si>
  <si>
    <t>SARUYA</t>
  </si>
  <si>
    <t>美暉</t>
  </si>
  <si>
    <t>木曽</t>
  </si>
  <si>
    <t>キソ</t>
  </si>
  <si>
    <t>KISO</t>
  </si>
  <si>
    <t>久保原</t>
  </si>
  <si>
    <t>クボハラ</t>
  </si>
  <si>
    <t>KUBOHARA</t>
  </si>
  <si>
    <t>長谷</t>
  </si>
  <si>
    <t>志祐</t>
  </si>
  <si>
    <t>ナガヤ</t>
  </si>
  <si>
    <t>NAGAYA</t>
  </si>
  <si>
    <t>龍星</t>
  </si>
  <si>
    <t>宮藤</t>
  </si>
  <si>
    <t>ミヤフジ</t>
  </si>
  <si>
    <t>MIYAFIJI</t>
  </si>
  <si>
    <t>龍一朗</t>
  </si>
  <si>
    <t>Ryuichirou</t>
  </si>
  <si>
    <t>龍登</t>
  </si>
  <si>
    <t>琉晟</t>
  </si>
  <si>
    <t>良晟</t>
  </si>
  <si>
    <t>應介</t>
  </si>
  <si>
    <t>晴多</t>
  </si>
  <si>
    <t>須古</t>
  </si>
  <si>
    <t>祐智</t>
  </si>
  <si>
    <t>スコ</t>
  </si>
  <si>
    <t>ユウチ</t>
  </si>
  <si>
    <t>SUKO</t>
  </si>
  <si>
    <t>Yuchi</t>
  </si>
  <si>
    <t>昊輝</t>
  </si>
  <si>
    <t>西崎</t>
  </si>
  <si>
    <t>桔平</t>
  </si>
  <si>
    <t>ニシザキ</t>
  </si>
  <si>
    <t>NISHIZAKI</t>
  </si>
  <si>
    <t>福村</t>
  </si>
  <si>
    <t>フクムラ</t>
  </si>
  <si>
    <t>FUKUMURA</t>
  </si>
  <si>
    <t>堀野</t>
  </si>
  <si>
    <t>凌矢</t>
  </si>
  <si>
    <t>ホリノ</t>
  </si>
  <si>
    <t>HORINO</t>
  </si>
  <si>
    <t>健翔</t>
  </si>
  <si>
    <t>恵太朗</t>
  </si>
  <si>
    <t>ヨネダ</t>
  </si>
  <si>
    <t>ケイタロウ</t>
  </si>
  <si>
    <t>YONEDA</t>
  </si>
  <si>
    <t>Keitarou</t>
  </si>
  <si>
    <t>荒川</t>
  </si>
  <si>
    <t>アラカワ</t>
  </si>
  <si>
    <t>ARAKAWA</t>
  </si>
  <si>
    <t>日鞠</t>
  </si>
  <si>
    <t>茜</t>
  </si>
  <si>
    <t>拓臣</t>
  </si>
  <si>
    <t>德永</t>
  </si>
  <si>
    <t>北斗</t>
  </si>
  <si>
    <t>トクナガ</t>
  </si>
  <si>
    <t>井畑</t>
  </si>
  <si>
    <t>乃咲</t>
  </si>
  <si>
    <t>イハタ</t>
  </si>
  <si>
    <t>ノエミ</t>
  </si>
  <si>
    <t>IHATA</t>
  </si>
  <si>
    <t>Noemi</t>
  </si>
  <si>
    <t>藤岡</t>
  </si>
  <si>
    <t>晴花</t>
  </si>
  <si>
    <t>フジオカ</t>
  </si>
  <si>
    <t>FUJIOKA</t>
  </si>
  <si>
    <t>香理</t>
  </si>
  <si>
    <t>杏樹</t>
  </si>
  <si>
    <t>アンジュ</t>
  </si>
  <si>
    <t>Anjyu</t>
  </si>
  <si>
    <t>千夏子</t>
  </si>
  <si>
    <t>笠川</t>
  </si>
  <si>
    <t>カサカワ</t>
  </si>
  <si>
    <t>KASAKAWA</t>
  </si>
  <si>
    <t>篤弥</t>
  </si>
  <si>
    <t>Atuya</t>
  </si>
  <si>
    <t>金木</t>
  </si>
  <si>
    <t>健次朗</t>
  </si>
  <si>
    <t>カネキ</t>
  </si>
  <si>
    <t>ケンジロウ</t>
  </si>
  <si>
    <t>KANEKI</t>
  </si>
  <si>
    <t>Kenjirou</t>
  </si>
  <si>
    <t>鴨田</t>
  </si>
  <si>
    <t>カモダ</t>
  </si>
  <si>
    <t>KAMODA</t>
  </si>
  <si>
    <t>青柳</t>
  </si>
  <si>
    <t>愛太</t>
  </si>
  <si>
    <t>アオヤギ</t>
  </si>
  <si>
    <t>アイタ</t>
  </si>
  <si>
    <t>AOYAGI</t>
  </si>
  <si>
    <t>Aita</t>
  </si>
  <si>
    <t>錬</t>
  </si>
  <si>
    <t>飛雄馬</t>
  </si>
  <si>
    <t>Hyuma</t>
  </si>
  <si>
    <t>賢吾</t>
  </si>
  <si>
    <t>黒野</t>
  </si>
  <si>
    <t>クロノ</t>
  </si>
  <si>
    <t>KURONO</t>
  </si>
  <si>
    <t>TAKAHASI</t>
  </si>
  <si>
    <t>矢治</t>
  </si>
  <si>
    <t>多紀音</t>
  </si>
  <si>
    <t>ヤジ</t>
  </si>
  <si>
    <t>タキオン</t>
  </si>
  <si>
    <t>YAJI</t>
  </si>
  <si>
    <t>Takion</t>
  </si>
  <si>
    <t>早坂</t>
  </si>
  <si>
    <t>ハヤサカ</t>
  </si>
  <si>
    <t>HAYASAKA</t>
  </si>
  <si>
    <t>海光</t>
  </si>
  <si>
    <t>郡</t>
  </si>
  <si>
    <t>秀蔵</t>
  </si>
  <si>
    <t>コオリ</t>
  </si>
  <si>
    <t>シュウゾウ</t>
  </si>
  <si>
    <t>KOORI</t>
  </si>
  <si>
    <t>Syuuzou</t>
  </si>
  <si>
    <t>麗央</t>
  </si>
  <si>
    <t>ナガジマ</t>
  </si>
  <si>
    <t>京子</t>
  </si>
  <si>
    <t>ウルシハラ</t>
  </si>
  <si>
    <t>URUSHIHARA</t>
  </si>
  <si>
    <t>珠夢</t>
  </si>
  <si>
    <t>麻洸</t>
  </si>
  <si>
    <t>アイネ</t>
  </si>
  <si>
    <t>Aine</t>
  </si>
  <si>
    <t>ことは</t>
  </si>
  <si>
    <t>羽七</t>
  </si>
  <si>
    <t>早水</t>
  </si>
  <si>
    <t>苺花</t>
  </si>
  <si>
    <t>ハヤミズ</t>
  </si>
  <si>
    <t>HAYAMIZU</t>
  </si>
  <si>
    <t>濵</t>
  </si>
  <si>
    <t>幹翔</t>
  </si>
  <si>
    <t>ハマ</t>
  </si>
  <si>
    <t>HAMA</t>
  </si>
  <si>
    <t>横垣内</t>
  </si>
  <si>
    <t>ヨコガイト</t>
  </si>
  <si>
    <t>YOKOGAITO</t>
  </si>
  <si>
    <t>ジュンダイ</t>
  </si>
  <si>
    <t>ISIDA</t>
  </si>
  <si>
    <t>Jundai</t>
  </si>
  <si>
    <t>虎汰朗</t>
  </si>
  <si>
    <t>ユウショウ</t>
  </si>
  <si>
    <t>Yusho</t>
  </si>
  <si>
    <t>郁覇</t>
  </si>
  <si>
    <t>イクハ</t>
  </si>
  <si>
    <t>Ikuha</t>
  </si>
  <si>
    <t>亘亮</t>
  </si>
  <si>
    <t>ノブアキ</t>
  </si>
  <si>
    <t>Nobuaki</t>
  </si>
  <si>
    <t>廣森</t>
  </si>
  <si>
    <t>斗琉</t>
  </si>
  <si>
    <t>ヒロモリ</t>
  </si>
  <si>
    <t>HIROMORI</t>
  </si>
  <si>
    <t>岩澤</t>
  </si>
  <si>
    <t>海頼</t>
  </si>
  <si>
    <t>OTAKA</t>
  </si>
  <si>
    <t>空桜</t>
  </si>
  <si>
    <t>雄耶</t>
  </si>
  <si>
    <t>片倉</t>
  </si>
  <si>
    <t>カタクラ</t>
  </si>
  <si>
    <t>KATAKURA</t>
  </si>
  <si>
    <t>佑</t>
  </si>
  <si>
    <t>TEKENOUCHI</t>
  </si>
  <si>
    <t>宙也</t>
  </si>
  <si>
    <t>チュウヤ</t>
  </si>
  <si>
    <t>Tyuya</t>
  </si>
  <si>
    <t>隼太</t>
  </si>
  <si>
    <t>山火</t>
  </si>
  <si>
    <t>ヤマビ</t>
  </si>
  <si>
    <t>YAMABI</t>
  </si>
  <si>
    <t>煌介</t>
  </si>
  <si>
    <t>薄井</t>
  </si>
  <si>
    <t>裕一</t>
  </si>
  <si>
    <t>ユウイチ</t>
  </si>
  <si>
    <t>Yuichi</t>
  </si>
  <si>
    <t>加瀬</t>
  </si>
  <si>
    <t>朝貴</t>
  </si>
  <si>
    <t>カセ</t>
  </si>
  <si>
    <t>KASA</t>
  </si>
  <si>
    <t>大串</t>
  </si>
  <si>
    <t>オオグシ</t>
  </si>
  <si>
    <t>OGUSHI</t>
  </si>
  <si>
    <t>幸介</t>
  </si>
  <si>
    <t>山邊</t>
  </si>
  <si>
    <t>友常</t>
  </si>
  <si>
    <t>トモツネ</t>
  </si>
  <si>
    <t>TOMOTUNE</t>
  </si>
  <si>
    <t>今平</t>
  </si>
  <si>
    <t>透吾</t>
  </si>
  <si>
    <t>コンタイラ</t>
  </si>
  <si>
    <t>KONTAIRA</t>
  </si>
  <si>
    <t>長泉</t>
  </si>
  <si>
    <t>奏大</t>
  </si>
  <si>
    <t>ナガイズミ</t>
  </si>
  <si>
    <t>NAGAIZUMI</t>
  </si>
  <si>
    <t>光安</t>
  </si>
  <si>
    <t>ミツヤス</t>
  </si>
  <si>
    <t>MITSUYASU</t>
  </si>
  <si>
    <t>三村</t>
  </si>
  <si>
    <t>ミムラ</t>
  </si>
  <si>
    <t>MIMURA</t>
  </si>
  <si>
    <t>晃太</t>
  </si>
  <si>
    <t>奥村</t>
  </si>
  <si>
    <t>オクムラ</t>
  </si>
  <si>
    <t>OKUMURA</t>
  </si>
  <si>
    <t>央資</t>
  </si>
  <si>
    <t>Ousuke</t>
  </si>
  <si>
    <t>隆希</t>
  </si>
  <si>
    <t>栗本</t>
  </si>
  <si>
    <t>和幸</t>
  </si>
  <si>
    <t>クリモト</t>
  </si>
  <si>
    <t>KURIMOTO</t>
  </si>
  <si>
    <t>飯村</t>
  </si>
  <si>
    <t>玲音</t>
  </si>
  <si>
    <t>イイムラ</t>
  </si>
  <si>
    <t>IIMURA</t>
  </si>
  <si>
    <t>国吉</t>
  </si>
  <si>
    <t>洋介</t>
  </si>
  <si>
    <t>クニヨシ</t>
  </si>
  <si>
    <t>KUNIYOSHI</t>
  </si>
  <si>
    <t>公門</t>
  </si>
  <si>
    <t>クモン</t>
  </si>
  <si>
    <t>KUMON</t>
  </si>
  <si>
    <t>尚士</t>
  </si>
  <si>
    <t>下野</t>
  </si>
  <si>
    <t>シモノ</t>
  </si>
  <si>
    <t>SHIMONO</t>
  </si>
  <si>
    <t>翔香</t>
  </si>
  <si>
    <t>ショウカ</t>
  </si>
  <si>
    <t>Shoka</t>
  </si>
  <si>
    <t>栗山</t>
  </si>
  <si>
    <t>クリヤマ</t>
  </si>
  <si>
    <t>KURIYAMA</t>
  </si>
  <si>
    <t>依緒</t>
  </si>
  <si>
    <t>イオ</t>
  </si>
  <si>
    <t>Io</t>
  </si>
  <si>
    <t>沙樹</t>
  </si>
  <si>
    <t>成川</t>
  </si>
  <si>
    <t>佳那</t>
  </si>
  <si>
    <t>ナリカワ</t>
  </si>
  <si>
    <t>NARIKAWA</t>
  </si>
  <si>
    <t>友菜</t>
  </si>
  <si>
    <t>有紗</t>
  </si>
  <si>
    <t>浅見</t>
  </si>
  <si>
    <t>アサミ</t>
  </si>
  <si>
    <t>ASAMI</t>
  </si>
  <si>
    <t>諒芽</t>
  </si>
  <si>
    <t>斗磨</t>
  </si>
  <si>
    <t>Toma</t>
  </si>
  <si>
    <t>Syuma</t>
  </si>
  <si>
    <t>優音</t>
  </si>
  <si>
    <t>久松</t>
  </si>
  <si>
    <t>樹史</t>
  </si>
  <si>
    <t>ヒサマツ</t>
  </si>
  <si>
    <t>ミキチカ</t>
  </si>
  <si>
    <t>HISAMATSU</t>
  </si>
  <si>
    <t>Mikichika</t>
  </si>
  <si>
    <t>倫来</t>
  </si>
  <si>
    <t>飯嶋</t>
  </si>
  <si>
    <t>紬</t>
  </si>
  <si>
    <t>ツムギ</t>
  </si>
  <si>
    <t>Tsumugi</t>
  </si>
  <si>
    <t>真妃</t>
  </si>
  <si>
    <t>谷合</t>
  </si>
  <si>
    <t>玲花</t>
  </si>
  <si>
    <t>タニアイ</t>
  </si>
  <si>
    <t>TANIAI</t>
  </si>
  <si>
    <t>萌仁花</t>
  </si>
  <si>
    <t>モニカ</t>
  </si>
  <si>
    <t>Monika</t>
  </si>
  <si>
    <t>井林</t>
  </si>
  <si>
    <t>イバヤシ</t>
  </si>
  <si>
    <t>IBAYASHI</t>
  </si>
  <si>
    <t>内堀</t>
  </si>
  <si>
    <t>友結</t>
  </si>
  <si>
    <t>ウチボリ</t>
  </si>
  <si>
    <t>UCHIBORI</t>
  </si>
  <si>
    <t>花怜</t>
  </si>
  <si>
    <t>恵美</t>
  </si>
  <si>
    <t>成瀬</t>
  </si>
  <si>
    <t>NARUSE</t>
  </si>
  <si>
    <t>二村</t>
  </si>
  <si>
    <t>優里香</t>
  </si>
  <si>
    <t>フタムラ</t>
  </si>
  <si>
    <t>ユリカ</t>
  </si>
  <si>
    <t>FUTAMURA</t>
  </si>
  <si>
    <t>Yurika</t>
  </si>
  <si>
    <t>両角</t>
  </si>
  <si>
    <t>優那</t>
  </si>
  <si>
    <t>モロズミ</t>
  </si>
  <si>
    <t>ヒロナ</t>
  </si>
  <si>
    <t>MOROZUMI</t>
  </si>
  <si>
    <t>Hirona</t>
  </si>
  <si>
    <t>大林</t>
  </si>
  <si>
    <t>里都</t>
  </si>
  <si>
    <t>オオバヤシ</t>
  </si>
  <si>
    <t>OHBAYASHI</t>
  </si>
  <si>
    <t>田下</t>
  </si>
  <si>
    <t>タシタ</t>
  </si>
  <si>
    <t>TASHITA</t>
  </si>
  <si>
    <t>友那</t>
  </si>
  <si>
    <t>小名</t>
  </si>
  <si>
    <t>オナ</t>
  </si>
  <si>
    <t>ONA</t>
  </si>
  <si>
    <t>濱本</t>
  </si>
  <si>
    <t>ハマモト</t>
  </si>
  <si>
    <t>HAMAMOTO</t>
  </si>
  <si>
    <t>広田</t>
  </si>
  <si>
    <t>和哉</t>
  </si>
  <si>
    <t>藏本</t>
  </si>
  <si>
    <t>クラモト</t>
  </si>
  <si>
    <t>KURAMOTO</t>
  </si>
  <si>
    <t>友喜</t>
  </si>
  <si>
    <t>奨</t>
  </si>
  <si>
    <t>会田</t>
  </si>
  <si>
    <t>ボハンナン</t>
  </si>
  <si>
    <t>ジョナサン武</t>
  </si>
  <si>
    <t>ボナンナン</t>
  </si>
  <si>
    <t>ジョナサンタケル</t>
  </si>
  <si>
    <t>BOHANNAN</t>
  </si>
  <si>
    <t>Jonathantakeru</t>
  </si>
  <si>
    <t>宙良</t>
  </si>
  <si>
    <t>茉子</t>
  </si>
  <si>
    <t>心夕妃</t>
  </si>
  <si>
    <t>貞包</t>
  </si>
  <si>
    <t>陽波</t>
  </si>
  <si>
    <t>サダカネ</t>
  </si>
  <si>
    <t>ヒナミ</t>
  </si>
  <si>
    <t>SADAKANE</t>
  </si>
  <si>
    <t>Hinami</t>
  </si>
  <si>
    <t>沼倉</t>
  </si>
  <si>
    <t>ヌマクラ</t>
  </si>
  <si>
    <t>NUMAKURA</t>
  </si>
  <si>
    <t>智康</t>
  </si>
  <si>
    <t>トモヤス</t>
  </si>
  <si>
    <t>Tomoyasu</t>
  </si>
  <si>
    <t>生島</t>
  </si>
  <si>
    <t>基記</t>
  </si>
  <si>
    <t>イクシマ</t>
  </si>
  <si>
    <t>IKUSHIMA</t>
  </si>
  <si>
    <t>FUKUZAWA</t>
  </si>
  <si>
    <t>ズズキ</t>
  </si>
  <si>
    <t>田巻</t>
  </si>
  <si>
    <t>翔一</t>
  </si>
  <si>
    <t>ショウイチ</t>
  </si>
  <si>
    <t>TAMAKI</t>
  </si>
  <si>
    <t>Shoichi</t>
  </si>
  <si>
    <t>陽佳</t>
  </si>
  <si>
    <t>飯沼</t>
  </si>
  <si>
    <t>イイヌマ</t>
  </si>
  <si>
    <t>IINUMA</t>
  </si>
  <si>
    <t>慈英</t>
  </si>
  <si>
    <t>ジエイ</t>
  </si>
  <si>
    <t>Jiei</t>
  </si>
  <si>
    <t>優一郎</t>
  </si>
  <si>
    <t>牧戸</t>
  </si>
  <si>
    <t>MAKITO</t>
  </si>
  <si>
    <t>チノ</t>
  </si>
  <si>
    <t>CHINO</t>
  </si>
  <si>
    <t>有島</t>
  </si>
  <si>
    <t>潤</t>
  </si>
  <si>
    <t>アリシマ</t>
  </si>
  <si>
    <t>ARISHIMA</t>
  </si>
  <si>
    <t>辰磨</t>
  </si>
  <si>
    <t>タツマ</t>
  </si>
  <si>
    <t>Tatsuma</t>
  </si>
  <si>
    <t>泰志</t>
  </si>
  <si>
    <t>美亜</t>
  </si>
  <si>
    <t>ミア</t>
  </si>
  <si>
    <t>Mia</t>
  </si>
  <si>
    <t>多田野</t>
  </si>
  <si>
    <t>真友</t>
  </si>
  <si>
    <t>タダノ</t>
  </si>
  <si>
    <t>TADANO</t>
  </si>
  <si>
    <t>野添</t>
  </si>
  <si>
    <t>有香莉</t>
  </si>
  <si>
    <t>ノゾエ</t>
  </si>
  <si>
    <t>ユカリ</t>
  </si>
  <si>
    <t>Yukari</t>
  </si>
  <si>
    <t>千裕</t>
  </si>
  <si>
    <t>羽村</t>
  </si>
  <si>
    <t>亜海</t>
  </si>
  <si>
    <t>ハムラ</t>
  </si>
  <si>
    <t>HAMURA</t>
  </si>
  <si>
    <t>風間</t>
  </si>
  <si>
    <t>カザマ</t>
  </si>
  <si>
    <t>KAZAMZ</t>
  </si>
  <si>
    <t>歩紗</t>
  </si>
  <si>
    <t>アユサ</t>
  </si>
  <si>
    <t>Ayusa</t>
  </si>
  <si>
    <t>福士</t>
  </si>
  <si>
    <t>フクシ</t>
  </si>
  <si>
    <t>FUKUSHI</t>
  </si>
  <si>
    <t>山中</t>
  </si>
  <si>
    <t>智裕</t>
  </si>
  <si>
    <t>御子神</t>
  </si>
  <si>
    <t>ミコガミ</t>
  </si>
  <si>
    <t>MIKOGAMI</t>
  </si>
  <si>
    <t>餌取</t>
  </si>
  <si>
    <t>徳利</t>
  </si>
  <si>
    <t>エトリ</t>
  </si>
  <si>
    <t>アツトシ</t>
  </si>
  <si>
    <t>ETORI</t>
  </si>
  <si>
    <t>Atsutoshi</t>
  </si>
  <si>
    <t>明石</t>
  </si>
  <si>
    <t>アカシ</t>
  </si>
  <si>
    <t>AKASHI</t>
  </si>
  <si>
    <t>今一</t>
  </si>
  <si>
    <t>イマイチ</t>
  </si>
  <si>
    <t>IMAICHI</t>
  </si>
  <si>
    <t>七澤</t>
  </si>
  <si>
    <t>健浩</t>
  </si>
  <si>
    <t>ナナサワ</t>
  </si>
  <si>
    <t>NANASAWA</t>
  </si>
  <si>
    <t>池原</t>
  </si>
  <si>
    <t>誠至</t>
  </si>
  <si>
    <t>イケハラ</t>
  </si>
  <si>
    <t>セイジ</t>
  </si>
  <si>
    <t>IKEHARA</t>
  </si>
  <si>
    <t>Seiji</t>
  </si>
  <si>
    <t>義矢</t>
  </si>
  <si>
    <t>ヨシヤ</t>
  </si>
  <si>
    <t>Yoshiya</t>
  </si>
  <si>
    <t>兼</t>
  </si>
  <si>
    <t>ルウク</t>
  </si>
  <si>
    <t>Roku</t>
  </si>
  <si>
    <t>長友</t>
  </si>
  <si>
    <t>ナガトモ</t>
  </si>
  <si>
    <t>NAGATOMO</t>
  </si>
  <si>
    <t>Ryutarou</t>
  </si>
  <si>
    <t>黒井</t>
  </si>
  <si>
    <t>クロイ</t>
  </si>
  <si>
    <t>KUROI</t>
  </si>
  <si>
    <t>須崎</t>
  </si>
  <si>
    <t>耀一</t>
  </si>
  <si>
    <t>スサキ</t>
  </si>
  <si>
    <t>ヨウイチ</t>
  </si>
  <si>
    <t>SUSAKI</t>
  </si>
  <si>
    <t>Yoichi</t>
  </si>
  <si>
    <t>上世</t>
  </si>
  <si>
    <t>カミセ</t>
  </si>
  <si>
    <t>KAMISE</t>
  </si>
  <si>
    <t>円城寺</t>
  </si>
  <si>
    <t>エンジョウジ</t>
  </si>
  <si>
    <t>ENJOJI</t>
  </si>
  <si>
    <t>幸聖</t>
  </si>
  <si>
    <t>乗士郎</t>
  </si>
  <si>
    <t>ジョウジロウ</t>
  </si>
  <si>
    <t>Jojiro</t>
  </si>
  <si>
    <t>江添</t>
  </si>
  <si>
    <t>悠雅</t>
  </si>
  <si>
    <t>エゾエ</t>
  </si>
  <si>
    <t>EZOE</t>
  </si>
  <si>
    <t>結乃進</t>
  </si>
  <si>
    <t>ユイノシン</t>
  </si>
  <si>
    <t>MOMMA</t>
  </si>
  <si>
    <t>Yuinoshin</t>
  </si>
  <si>
    <t>学</t>
  </si>
  <si>
    <t>マナブ</t>
  </si>
  <si>
    <t>Manabu</t>
  </si>
  <si>
    <t>豊嵩</t>
  </si>
  <si>
    <t>トヨタカ</t>
  </si>
  <si>
    <t>Toyotaka</t>
  </si>
  <si>
    <t>須永</t>
  </si>
  <si>
    <t>光優</t>
  </si>
  <si>
    <t>スナガ</t>
  </si>
  <si>
    <t>SUNAGA</t>
  </si>
  <si>
    <t>家弓</t>
  </si>
  <si>
    <t>凛空</t>
  </si>
  <si>
    <t>カユミ</t>
  </si>
  <si>
    <t>KAYUMI</t>
  </si>
  <si>
    <t>Gou</t>
  </si>
  <si>
    <t>和士</t>
  </si>
  <si>
    <t>咲南</t>
  </si>
  <si>
    <t>廣尾</t>
  </si>
  <si>
    <t>ヒロオ</t>
  </si>
  <si>
    <t>HIROO</t>
  </si>
  <si>
    <t>荒尾</t>
  </si>
  <si>
    <t>うた</t>
  </si>
  <si>
    <t>アラオ</t>
  </si>
  <si>
    <t>ウタ</t>
  </si>
  <si>
    <t>ARAO</t>
  </si>
  <si>
    <t>Uta</t>
  </si>
  <si>
    <t>未歩</t>
  </si>
  <si>
    <t>鬼童</t>
  </si>
  <si>
    <t>キドウ</t>
  </si>
  <si>
    <t>KIDO</t>
  </si>
  <si>
    <t>伊勢崎</t>
  </si>
  <si>
    <t>イセザキ</t>
  </si>
  <si>
    <t>ISEZAKI</t>
  </si>
  <si>
    <t>細沼</t>
  </si>
  <si>
    <t>ホソヌマ</t>
  </si>
  <si>
    <t>イブ</t>
  </si>
  <si>
    <t>HOSONUMA</t>
  </si>
  <si>
    <t>Ibu</t>
  </si>
  <si>
    <t>高岡</t>
  </si>
  <si>
    <t>瑠唯</t>
  </si>
  <si>
    <t>保木</t>
  </si>
  <si>
    <t>英敏</t>
  </si>
  <si>
    <t>ホキ</t>
  </si>
  <si>
    <t>HOKI</t>
  </si>
  <si>
    <t>小安</t>
  </si>
  <si>
    <t>コヤス</t>
  </si>
  <si>
    <t>KOYASU</t>
  </si>
  <si>
    <t>裕翔</t>
  </si>
  <si>
    <t>矢羽田</t>
  </si>
  <si>
    <t>細川</t>
  </si>
  <si>
    <t>ホソカワ</t>
  </si>
  <si>
    <t>HOSOKAWA</t>
  </si>
  <si>
    <t>猫本</t>
  </si>
  <si>
    <t>哲央</t>
  </si>
  <si>
    <t>ネコモト</t>
  </si>
  <si>
    <t>テツオ</t>
  </si>
  <si>
    <t>NEKOMOTO</t>
  </si>
  <si>
    <t>Tetsuo</t>
  </si>
  <si>
    <t>神代</t>
  </si>
  <si>
    <t>海都</t>
  </si>
  <si>
    <t>クマシロ</t>
  </si>
  <si>
    <t>KUMASHIRO</t>
  </si>
  <si>
    <t>祝迫</t>
  </si>
  <si>
    <t>雅己</t>
  </si>
  <si>
    <t>イワイサコ</t>
  </si>
  <si>
    <t>マサミ</t>
  </si>
  <si>
    <t>IWAISAKO</t>
  </si>
  <si>
    <t>Masami</t>
  </si>
  <si>
    <t>幸汰</t>
  </si>
  <si>
    <t>涼助</t>
  </si>
  <si>
    <t>荻尾</t>
  </si>
  <si>
    <t>啓太郎</t>
  </si>
  <si>
    <t>オギオ</t>
  </si>
  <si>
    <t>OGIO</t>
  </si>
  <si>
    <t>Keitaro</t>
  </si>
  <si>
    <t>雅央</t>
  </si>
  <si>
    <t>博也</t>
  </si>
  <si>
    <t>祐</t>
  </si>
  <si>
    <t>曽根原</t>
  </si>
  <si>
    <t>未結</t>
  </si>
  <si>
    <t>ソネハラ</t>
  </si>
  <si>
    <t>SONEHARA</t>
  </si>
  <si>
    <t>湧泉</t>
  </si>
  <si>
    <t>暖乃香</t>
  </si>
  <si>
    <t>佐治</t>
  </si>
  <si>
    <t>和香</t>
  </si>
  <si>
    <t>サジ</t>
  </si>
  <si>
    <t>SAJI</t>
  </si>
  <si>
    <t>小嶋</t>
  </si>
  <si>
    <t>芙奈</t>
  </si>
  <si>
    <t>フウナ</t>
  </si>
  <si>
    <t>Funa</t>
  </si>
  <si>
    <t>見山</t>
  </si>
  <si>
    <t>琴美</t>
  </si>
  <si>
    <t>ミヤマ</t>
  </si>
  <si>
    <t>MIYAMA</t>
  </si>
  <si>
    <t>一杉</t>
  </si>
  <si>
    <t>ヒトスギ</t>
  </si>
  <si>
    <t>HITOSUGI</t>
  </si>
  <si>
    <t>淳乃介</t>
  </si>
  <si>
    <t>Junnosuke</t>
  </si>
  <si>
    <t>立川</t>
  </si>
  <si>
    <t>昇衛</t>
  </si>
  <si>
    <t>タチカワ</t>
  </si>
  <si>
    <t>TACHIKAWA</t>
  </si>
  <si>
    <t>結莞</t>
  </si>
  <si>
    <t>ユウイ</t>
  </si>
  <si>
    <t>優拓</t>
  </si>
  <si>
    <t>隅倉</t>
  </si>
  <si>
    <t>スミクラ</t>
  </si>
  <si>
    <t>SUMIKURA</t>
  </si>
  <si>
    <t>雄人</t>
  </si>
  <si>
    <t>湧</t>
  </si>
  <si>
    <t>Waku</t>
  </si>
  <si>
    <t>村椿</t>
  </si>
  <si>
    <t>ムラツバキ</t>
  </si>
  <si>
    <t>MURATSUBAKI</t>
  </si>
  <si>
    <t>果歩</t>
  </si>
  <si>
    <t>清田</t>
  </si>
  <si>
    <t>菜未</t>
  </si>
  <si>
    <t>キヨタ</t>
  </si>
  <si>
    <t>KIYOTA</t>
  </si>
  <si>
    <t>山内</t>
  </si>
  <si>
    <t>杏流</t>
  </si>
  <si>
    <t>ヤマウチ</t>
  </si>
  <si>
    <t>アンル</t>
  </si>
  <si>
    <t>YAMAUCHI</t>
  </si>
  <si>
    <t>Anru</t>
  </si>
  <si>
    <t>奏穂</t>
  </si>
  <si>
    <t>カナホ</t>
  </si>
  <si>
    <t>Kanaho</t>
  </si>
  <si>
    <t>川迫</t>
  </si>
  <si>
    <t>凛望</t>
  </si>
  <si>
    <t>カワサコ</t>
  </si>
  <si>
    <t>KAWASAKO</t>
  </si>
  <si>
    <t>祐翔</t>
  </si>
  <si>
    <t>八巻</t>
  </si>
  <si>
    <t>花村</t>
  </si>
  <si>
    <t>ハナムラ</t>
  </si>
  <si>
    <t>HANAMURA</t>
  </si>
  <si>
    <t>旺洋</t>
  </si>
  <si>
    <t>彰久</t>
  </si>
  <si>
    <t>アキヒサ</t>
  </si>
  <si>
    <t>Akihisa</t>
  </si>
  <si>
    <t>樹季</t>
  </si>
  <si>
    <t>昂青</t>
  </si>
  <si>
    <t>克也</t>
  </si>
  <si>
    <t>長坂</t>
  </si>
  <si>
    <t>ナガサカ</t>
  </si>
  <si>
    <t>NAGASAKA</t>
  </si>
  <si>
    <t>瀧口</t>
  </si>
  <si>
    <t>テン</t>
  </si>
  <si>
    <t>Ten</t>
  </si>
  <si>
    <t>川原</t>
  </si>
  <si>
    <t>悠矢</t>
  </si>
  <si>
    <t>将慶</t>
  </si>
  <si>
    <t>ヨシヒラ</t>
  </si>
  <si>
    <t>マサチカ</t>
  </si>
  <si>
    <t>YOSHIHIRA</t>
  </si>
  <si>
    <t>Masachika</t>
  </si>
  <si>
    <t>寛知</t>
  </si>
  <si>
    <t>赤松</t>
  </si>
  <si>
    <t>由基</t>
  </si>
  <si>
    <t>アカマツ</t>
  </si>
  <si>
    <t>AKAMATSU</t>
  </si>
  <si>
    <t>湊原</t>
  </si>
  <si>
    <t>凪人</t>
  </si>
  <si>
    <t>ミナトハラ</t>
  </si>
  <si>
    <t>ナギト</t>
  </si>
  <si>
    <t>MINATOHARA</t>
  </si>
  <si>
    <t>Nagito</t>
  </si>
  <si>
    <t>修</t>
  </si>
  <si>
    <t>オサム</t>
  </si>
  <si>
    <t>Osamu</t>
  </si>
  <si>
    <t>小平</t>
  </si>
  <si>
    <t>敦之</t>
  </si>
  <si>
    <t>コダイラ</t>
  </si>
  <si>
    <t>アツユキ</t>
  </si>
  <si>
    <t>KODAIRA</t>
  </si>
  <si>
    <t>Atsuyuki</t>
  </si>
  <si>
    <t>知典</t>
  </si>
  <si>
    <t>ハルヨシ</t>
  </si>
  <si>
    <t>Haruyoshi</t>
  </si>
  <si>
    <t>坂西</t>
  </si>
  <si>
    <t>達基</t>
  </si>
  <si>
    <t>サカニシ</t>
  </si>
  <si>
    <t>SAKANISHI</t>
  </si>
  <si>
    <t>幸田</t>
  </si>
  <si>
    <t>英彦</t>
  </si>
  <si>
    <t>ヒデヒコ</t>
  </si>
  <si>
    <t>Hidehiko</t>
  </si>
  <si>
    <t>敦史</t>
  </si>
  <si>
    <t>悠都</t>
  </si>
  <si>
    <t>陽士</t>
  </si>
  <si>
    <t>加子</t>
  </si>
  <si>
    <t>赤石澤</t>
  </si>
  <si>
    <t>アカイシザワ</t>
  </si>
  <si>
    <t>AKAISHIZAWA</t>
  </si>
  <si>
    <t>夏</t>
  </si>
  <si>
    <t>真矢</t>
  </si>
  <si>
    <t>園花</t>
  </si>
  <si>
    <t>ソノカ</t>
  </si>
  <si>
    <t>Sonoka</t>
  </si>
  <si>
    <t>Rem</t>
  </si>
  <si>
    <t>優門</t>
  </si>
  <si>
    <t>元山</t>
  </si>
  <si>
    <t>モトヤマ</t>
  </si>
  <si>
    <t>MOTOYAMA</t>
  </si>
  <si>
    <t>奥秋</t>
  </si>
  <si>
    <t>智司</t>
  </si>
  <si>
    <t>オクアキ</t>
  </si>
  <si>
    <t>OKUAKI</t>
  </si>
  <si>
    <t>FUJIMURA</t>
  </si>
  <si>
    <t>五條</t>
  </si>
  <si>
    <t>ゴジョウ</t>
  </si>
  <si>
    <t>GOJO</t>
  </si>
  <si>
    <t>諒一</t>
  </si>
  <si>
    <t>リョウイチ</t>
  </si>
  <si>
    <t>Yroichi</t>
  </si>
  <si>
    <t>竜之祐</t>
  </si>
  <si>
    <t>脇本</t>
  </si>
  <si>
    <t>ワキモト</t>
  </si>
  <si>
    <t>WAKIMOTO</t>
  </si>
  <si>
    <t>一航</t>
  </si>
  <si>
    <t>イッコウ</t>
  </si>
  <si>
    <t>Ikko</t>
  </si>
  <si>
    <t>吉武</t>
  </si>
  <si>
    <t>ヨシタケ</t>
  </si>
  <si>
    <t>YOSHITAKE</t>
  </si>
  <si>
    <t>望寧</t>
  </si>
  <si>
    <t>天星</t>
  </si>
  <si>
    <t>タカトシ</t>
  </si>
  <si>
    <t>Takatoshi</t>
  </si>
  <si>
    <t>純哉</t>
  </si>
  <si>
    <t>Junnya</t>
  </si>
  <si>
    <t>HUKUSHIMA</t>
  </si>
  <si>
    <t>赤澤</t>
  </si>
  <si>
    <t>真治</t>
  </si>
  <si>
    <t>アカザワ</t>
  </si>
  <si>
    <t>AKAZAWA</t>
  </si>
  <si>
    <t>瀧見</t>
  </si>
  <si>
    <t>タキミ</t>
  </si>
  <si>
    <t>TAKIMI</t>
  </si>
  <si>
    <t>爽楽</t>
  </si>
  <si>
    <t>健伸</t>
  </si>
  <si>
    <t>Kensin</t>
  </si>
  <si>
    <t>楓葉</t>
  </si>
  <si>
    <t>杏美</t>
  </si>
  <si>
    <t>樹里</t>
  </si>
  <si>
    <t>Juri</t>
  </si>
  <si>
    <t>中岫</t>
  </si>
  <si>
    <t>優子</t>
  </si>
  <si>
    <t>ナカグキ</t>
  </si>
  <si>
    <t>NAKAGUKI</t>
  </si>
  <si>
    <t>那波</t>
  </si>
  <si>
    <t>かおり</t>
  </si>
  <si>
    <t>ナバ</t>
  </si>
  <si>
    <t>NABA</t>
  </si>
  <si>
    <t>千斗</t>
  </si>
  <si>
    <t>倉持</t>
  </si>
  <si>
    <t>敬多</t>
  </si>
  <si>
    <t>クラモチ</t>
  </si>
  <si>
    <t>KURAMOCHI</t>
  </si>
  <si>
    <t>瑞生</t>
  </si>
  <si>
    <t>幸喜</t>
  </si>
  <si>
    <t>居本</t>
  </si>
  <si>
    <t>オリモト</t>
  </si>
  <si>
    <t>ORIMOTO</t>
  </si>
  <si>
    <t>晴紀</t>
  </si>
  <si>
    <t>暉大</t>
  </si>
  <si>
    <t>テルヒロ</t>
  </si>
  <si>
    <t>Teruhiro</t>
  </si>
  <si>
    <t>留依</t>
  </si>
  <si>
    <t>嘉永</t>
  </si>
  <si>
    <t>和紘</t>
  </si>
  <si>
    <t>カナガ</t>
  </si>
  <si>
    <t>KANAGA</t>
  </si>
  <si>
    <t>侑杜</t>
  </si>
  <si>
    <t>刑部</t>
  </si>
  <si>
    <t>萌彩</t>
  </si>
  <si>
    <t>オサカベ</t>
  </si>
  <si>
    <t>モア</t>
  </si>
  <si>
    <t>OSAKABE</t>
  </si>
  <si>
    <t>Moa</t>
  </si>
  <si>
    <t>深田</t>
  </si>
  <si>
    <t>理</t>
  </si>
  <si>
    <t>フカダ</t>
  </si>
  <si>
    <t>ミチ</t>
  </si>
  <si>
    <t>FUKADA</t>
  </si>
  <si>
    <t>Michi</t>
  </si>
  <si>
    <t>真滉</t>
  </si>
  <si>
    <t>綸</t>
  </si>
  <si>
    <t>福野</t>
  </si>
  <si>
    <t>隼也</t>
  </si>
  <si>
    <t>フクノ</t>
  </si>
  <si>
    <t>HUKUNO</t>
  </si>
  <si>
    <t>晴季</t>
  </si>
  <si>
    <t>叶翔</t>
  </si>
  <si>
    <t>岩熊</t>
  </si>
  <si>
    <t>イワクマ</t>
  </si>
  <si>
    <t>IWAKUMA</t>
  </si>
  <si>
    <t>加賀谷</t>
  </si>
  <si>
    <t>奏和</t>
  </si>
  <si>
    <t>カガヤ</t>
  </si>
  <si>
    <t>KAGAYA</t>
  </si>
  <si>
    <t>KATOH</t>
  </si>
  <si>
    <t>北谷</t>
  </si>
  <si>
    <t>キタタニ</t>
  </si>
  <si>
    <t>KITATANI</t>
  </si>
  <si>
    <t>雅澪</t>
  </si>
  <si>
    <t>ミラン</t>
  </si>
  <si>
    <t>Miran</t>
  </si>
  <si>
    <t>達紀</t>
  </si>
  <si>
    <t>柴垣</t>
  </si>
  <si>
    <t>休卯</t>
  </si>
  <si>
    <t>シバガキ</t>
  </si>
  <si>
    <t>キュウ</t>
  </si>
  <si>
    <t>SHIBAGAKI</t>
  </si>
  <si>
    <t>Kyu</t>
  </si>
  <si>
    <t>板谷</t>
  </si>
  <si>
    <t>将宏</t>
  </si>
  <si>
    <t>イタヤ</t>
  </si>
  <si>
    <t>ITAYA</t>
  </si>
  <si>
    <t>紳之介</t>
  </si>
  <si>
    <t>KAZAMA</t>
  </si>
  <si>
    <t>片野</t>
  </si>
  <si>
    <t>カタノ</t>
  </si>
  <si>
    <t>KATANO</t>
  </si>
  <si>
    <t>昇太郎</t>
  </si>
  <si>
    <t>翔弥</t>
  </si>
  <si>
    <t>周世</t>
  </si>
  <si>
    <t>シュウセイ</t>
  </si>
  <si>
    <t>Shusei</t>
  </si>
  <si>
    <t>道地</t>
  </si>
  <si>
    <t>ドウチ</t>
  </si>
  <si>
    <t>DOCHI</t>
  </si>
  <si>
    <t>レイコ</t>
  </si>
  <si>
    <t>Reiko</t>
  </si>
  <si>
    <t>詩桜</t>
  </si>
  <si>
    <t>シオ</t>
  </si>
  <si>
    <t>Shio</t>
  </si>
  <si>
    <t>佳那美</t>
  </si>
  <si>
    <t>夏菜</t>
  </si>
  <si>
    <t>Raimu</t>
  </si>
  <si>
    <t>仁智香</t>
  </si>
  <si>
    <t>ニチカ</t>
  </si>
  <si>
    <t>Nichika</t>
  </si>
  <si>
    <t>隼平</t>
  </si>
  <si>
    <t>川辺</t>
  </si>
  <si>
    <t>和弥</t>
  </si>
  <si>
    <t>粕谷</t>
  </si>
  <si>
    <t>竜正</t>
  </si>
  <si>
    <t>カスヤ</t>
  </si>
  <si>
    <t>KASUYA</t>
  </si>
  <si>
    <t>上杉</t>
  </si>
  <si>
    <t>紺野</t>
  </si>
  <si>
    <t>元揮</t>
  </si>
  <si>
    <t>足利</t>
  </si>
  <si>
    <t>総大</t>
  </si>
  <si>
    <t>アシカガ</t>
  </si>
  <si>
    <t>ミチタ</t>
  </si>
  <si>
    <t>ASHIKAGA</t>
  </si>
  <si>
    <t>Michita</t>
  </si>
  <si>
    <t>後上</t>
  </si>
  <si>
    <t>聡汰</t>
  </si>
  <si>
    <t>ゴガミ</t>
  </si>
  <si>
    <t>GOGAMI</t>
  </si>
  <si>
    <t>壱彗</t>
  </si>
  <si>
    <t>紙谷</t>
  </si>
  <si>
    <t>遼汰</t>
  </si>
  <si>
    <t>凌希</t>
  </si>
  <si>
    <t>リョウキ</t>
  </si>
  <si>
    <t>Ryoki</t>
  </si>
  <si>
    <t>耕太</t>
  </si>
  <si>
    <t>慶祐</t>
  </si>
  <si>
    <t>仙洞田</t>
  </si>
  <si>
    <t>一希</t>
  </si>
  <si>
    <t>センドウダ</t>
  </si>
  <si>
    <t>SENDODA</t>
  </si>
  <si>
    <t>荒田</t>
  </si>
  <si>
    <t>瑞樹</t>
  </si>
  <si>
    <t>ARATA</t>
  </si>
  <si>
    <t>魁</t>
  </si>
  <si>
    <t>玉井</t>
  </si>
  <si>
    <t>タマイ</t>
  </si>
  <si>
    <t>TAMAI</t>
  </si>
  <si>
    <t>八木沢</t>
  </si>
  <si>
    <t>ヤギサワ</t>
  </si>
  <si>
    <t>YAGISAWA</t>
  </si>
  <si>
    <t>佑生</t>
  </si>
  <si>
    <t>慶三郎</t>
  </si>
  <si>
    <t>ケイザブロウ</t>
  </si>
  <si>
    <t>Keizaburo</t>
  </si>
  <si>
    <t>戸田</t>
  </si>
  <si>
    <t>凜太</t>
  </si>
  <si>
    <t>トダ</t>
  </si>
  <si>
    <t>TODA</t>
  </si>
  <si>
    <t>顕太郞</t>
  </si>
  <si>
    <t>皓輝</t>
  </si>
  <si>
    <t>小牧</t>
  </si>
  <si>
    <t>コマキ</t>
  </si>
  <si>
    <t>KOMAKI</t>
  </si>
  <si>
    <t>毛利</t>
  </si>
  <si>
    <t>康暉</t>
  </si>
  <si>
    <t>モウリ</t>
  </si>
  <si>
    <t>柊聖</t>
  </si>
  <si>
    <t>梅子</t>
  </si>
  <si>
    <t>ウメコ</t>
  </si>
  <si>
    <t>Umeko</t>
  </si>
  <si>
    <t>塩川</t>
  </si>
  <si>
    <t>シオカワ</t>
  </si>
  <si>
    <t>SHIOKAWA</t>
  </si>
  <si>
    <t>稀喬</t>
  </si>
  <si>
    <t>歩莉</t>
  </si>
  <si>
    <t>アユリ</t>
  </si>
  <si>
    <t>Ayuri</t>
  </si>
  <si>
    <t>紀安</t>
  </si>
  <si>
    <t>ノアン</t>
  </si>
  <si>
    <t>Noan</t>
  </si>
  <si>
    <t>満里奈</t>
  </si>
  <si>
    <t>原島</t>
  </si>
  <si>
    <t>瀬奈</t>
  </si>
  <si>
    <t>ハラシマ</t>
  </si>
  <si>
    <t>HARASHIMA</t>
  </si>
  <si>
    <t>令恩</t>
  </si>
  <si>
    <t>レオン</t>
  </si>
  <si>
    <t>Reon</t>
  </si>
  <si>
    <t>長塚</t>
  </si>
  <si>
    <t>紀彦</t>
  </si>
  <si>
    <t>ナガツカ</t>
  </si>
  <si>
    <t>ノリヒコ</t>
  </si>
  <si>
    <t>NAGATSUKA</t>
  </si>
  <si>
    <t>Norihiko</t>
  </si>
  <si>
    <t>濱島</t>
  </si>
  <si>
    <t>佳晴</t>
  </si>
  <si>
    <t>ハマシマ</t>
  </si>
  <si>
    <t>HAMASHIMA</t>
  </si>
  <si>
    <t>光幸</t>
  </si>
  <si>
    <t>迎</t>
  </si>
  <si>
    <t>幸之輔</t>
  </si>
  <si>
    <t>ムカイ</t>
  </si>
  <si>
    <t>MUKAI</t>
  </si>
  <si>
    <t>染谷</t>
  </si>
  <si>
    <t>愛途</t>
  </si>
  <si>
    <t>ソメヤ</t>
  </si>
  <si>
    <t>SOMEYA</t>
  </si>
  <si>
    <t>山野</t>
  </si>
  <si>
    <t>ヤマノ</t>
  </si>
  <si>
    <t>YAMANO ORELLANA</t>
  </si>
  <si>
    <t>Takeshi jose</t>
  </si>
  <si>
    <t>大六野</t>
  </si>
  <si>
    <t>ダイロクノ</t>
  </si>
  <si>
    <t>DAIROKUNO</t>
  </si>
  <si>
    <t>由拓</t>
  </si>
  <si>
    <t>新佛</t>
  </si>
  <si>
    <t>流生</t>
  </si>
  <si>
    <t>シンブツ</t>
  </si>
  <si>
    <t>SHINBUTSU</t>
  </si>
  <si>
    <t>島倉</t>
  </si>
  <si>
    <t>シマクラ</t>
  </si>
  <si>
    <t>SHIMAKURA</t>
  </si>
  <si>
    <t>口丸</t>
  </si>
  <si>
    <t>優太朗</t>
  </si>
  <si>
    <t>クチマル</t>
  </si>
  <si>
    <t>KUCHIMARU</t>
  </si>
  <si>
    <t>福規</t>
  </si>
  <si>
    <t>ヨシノリ</t>
  </si>
  <si>
    <t>Yoshinori</t>
  </si>
  <si>
    <t>瑞稀</t>
  </si>
  <si>
    <t>厘紅</t>
  </si>
  <si>
    <t>孝道</t>
  </si>
  <si>
    <t>タカミチ</t>
  </si>
  <si>
    <t>Takamichi</t>
  </si>
  <si>
    <t>常住</t>
  </si>
  <si>
    <t>ツネズミ</t>
  </si>
  <si>
    <t>TSUNEZUMI</t>
  </si>
  <si>
    <t>龍矢</t>
  </si>
  <si>
    <t>山之内</t>
  </si>
  <si>
    <t>央輔</t>
  </si>
  <si>
    <t>ヤマノウチ</t>
  </si>
  <si>
    <t>YAMANOUCHI</t>
  </si>
  <si>
    <t>Tranosuke</t>
  </si>
  <si>
    <t>野元</t>
  </si>
  <si>
    <t>小谷</t>
  </si>
  <si>
    <t>コタニ</t>
  </si>
  <si>
    <t>KOTANI</t>
  </si>
  <si>
    <t>阪井</t>
  </si>
  <si>
    <t>英里彩</t>
  </si>
  <si>
    <t>Elisa</t>
  </si>
  <si>
    <t>璃桜</t>
  </si>
  <si>
    <t>遥那</t>
  </si>
  <si>
    <t>梨音</t>
  </si>
  <si>
    <t>なつみ</t>
  </si>
  <si>
    <t>龍晟</t>
  </si>
  <si>
    <t>温貴</t>
  </si>
  <si>
    <t>望稀</t>
  </si>
  <si>
    <t>星葵</t>
  </si>
  <si>
    <t>Syohki</t>
  </si>
  <si>
    <t>光貴</t>
  </si>
  <si>
    <t>友大</t>
  </si>
  <si>
    <t>綾華</t>
  </si>
  <si>
    <t>咲羽</t>
  </si>
  <si>
    <t>安倍</t>
  </si>
  <si>
    <t>和之丞</t>
  </si>
  <si>
    <t>ワノスケ</t>
  </si>
  <si>
    <t>Wanosuke</t>
  </si>
  <si>
    <t>謙太</t>
  </si>
  <si>
    <t>春季</t>
  </si>
  <si>
    <t>牛久</t>
  </si>
  <si>
    <t>ウシク</t>
  </si>
  <si>
    <t>USHIKU</t>
  </si>
  <si>
    <t>正悟</t>
  </si>
  <si>
    <t>乘田</t>
  </si>
  <si>
    <t>ノリタ</t>
  </si>
  <si>
    <t>マナコ</t>
  </si>
  <si>
    <t>NORITA</t>
  </si>
  <si>
    <t>Manako</t>
  </si>
  <si>
    <t>月乃</t>
  </si>
  <si>
    <t>ツキノ</t>
  </si>
  <si>
    <t>Tsukino</t>
  </si>
  <si>
    <t>尾添</t>
  </si>
  <si>
    <t>建太</t>
  </si>
  <si>
    <t>オゾエ</t>
  </si>
  <si>
    <t>OZOE</t>
  </si>
  <si>
    <t>カマダ</t>
  </si>
  <si>
    <t>KAMADA</t>
  </si>
  <si>
    <t>森住</t>
  </si>
  <si>
    <t>凌雅</t>
  </si>
  <si>
    <t>皓佑</t>
  </si>
  <si>
    <t>松嶋</t>
  </si>
  <si>
    <t>宏樹</t>
  </si>
  <si>
    <t>克朗</t>
  </si>
  <si>
    <t>カツロウ</t>
  </si>
  <si>
    <t>Katsuro</t>
  </si>
  <si>
    <t>鹿内</t>
  </si>
  <si>
    <t>シカウチ</t>
  </si>
  <si>
    <t>SHIKAUCHI</t>
  </si>
  <si>
    <t>津島</t>
  </si>
  <si>
    <t>光大郎</t>
  </si>
  <si>
    <t>ツシマ</t>
  </si>
  <si>
    <t>TSUSHIMA</t>
  </si>
  <si>
    <t>砂川</t>
  </si>
  <si>
    <t>友志</t>
  </si>
  <si>
    <t>イサガワ</t>
  </si>
  <si>
    <t>ISAGAWA</t>
  </si>
  <si>
    <t>直途</t>
  </si>
  <si>
    <t>和都</t>
  </si>
  <si>
    <t>柊佑</t>
  </si>
  <si>
    <t>八波</t>
  </si>
  <si>
    <t>夏毅</t>
  </si>
  <si>
    <t>ヤツナミ</t>
  </si>
  <si>
    <t>YATSUNAMI</t>
  </si>
  <si>
    <t>登人</t>
  </si>
  <si>
    <t>トウト</t>
  </si>
  <si>
    <t>Toto</t>
  </si>
  <si>
    <t>苗村</t>
  </si>
  <si>
    <t>ナエムラ</t>
  </si>
  <si>
    <t>NAEMURA</t>
  </si>
  <si>
    <t>耕佑</t>
  </si>
  <si>
    <t>達広</t>
  </si>
  <si>
    <t>タツヒロ</t>
  </si>
  <si>
    <t>Tatsuhiro</t>
  </si>
  <si>
    <t>鷺</t>
  </si>
  <si>
    <t>麻耶子</t>
  </si>
  <si>
    <t>サギ</t>
  </si>
  <si>
    <t>マヤコ</t>
  </si>
  <si>
    <t>SAGI</t>
  </si>
  <si>
    <t>Mayako</t>
  </si>
  <si>
    <t>梨菜</t>
  </si>
  <si>
    <t>本山</t>
  </si>
  <si>
    <t>新菜</t>
  </si>
  <si>
    <t>佑実</t>
  </si>
  <si>
    <t>恵里花</t>
  </si>
  <si>
    <t>マシコ</t>
  </si>
  <si>
    <t>MASHIKO</t>
  </si>
  <si>
    <t>置田</t>
  </si>
  <si>
    <t>オキタ</t>
  </si>
  <si>
    <t>OKITA</t>
  </si>
  <si>
    <t>優作</t>
  </si>
  <si>
    <t>洋輝</t>
  </si>
  <si>
    <t>鶴澤</t>
  </si>
  <si>
    <t>元基</t>
  </si>
  <si>
    <t>ツルサワ</t>
  </si>
  <si>
    <t>TSURUSAWA</t>
  </si>
  <si>
    <t>渥美</t>
  </si>
  <si>
    <t>ATSUMI</t>
  </si>
  <si>
    <t>希望</t>
  </si>
  <si>
    <t>直路</t>
  </si>
  <si>
    <t>ナオミチ</t>
  </si>
  <si>
    <t>Naomichi</t>
  </si>
  <si>
    <t>航佑</t>
  </si>
  <si>
    <t>清之助</t>
  </si>
  <si>
    <t>津野</t>
  </si>
  <si>
    <t>稜翔</t>
  </si>
  <si>
    <t>ツノ</t>
  </si>
  <si>
    <t>TSUNO</t>
  </si>
  <si>
    <t>ナディア</t>
  </si>
  <si>
    <t>ジョイ海藍人</t>
  </si>
  <si>
    <t>ジョイミランド</t>
  </si>
  <si>
    <t>NADEAK</t>
  </si>
  <si>
    <t>Joymilando</t>
  </si>
  <si>
    <t>賢正</t>
  </si>
  <si>
    <t>昌幸</t>
  </si>
  <si>
    <t>逢介</t>
  </si>
  <si>
    <t>友誠</t>
  </si>
  <si>
    <t>古谷野</t>
  </si>
  <si>
    <t>コヤノ</t>
  </si>
  <si>
    <t>KOYANO</t>
  </si>
  <si>
    <t>篠木</t>
  </si>
  <si>
    <t>シノキ</t>
  </si>
  <si>
    <t>SHINOKI</t>
  </si>
  <si>
    <t>潤弥</t>
  </si>
  <si>
    <t>大柿</t>
  </si>
  <si>
    <t>天弥</t>
  </si>
  <si>
    <t>秀雄</t>
  </si>
  <si>
    <t>ヒデオ</t>
  </si>
  <si>
    <t>Hideo</t>
  </si>
  <si>
    <t>MATSOKA</t>
  </si>
  <si>
    <t>数基</t>
  </si>
  <si>
    <t>匠然</t>
  </si>
  <si>
    <t>ショウゼン</t>
  </si>
  <si>
    <t>Shozen</t>
  </si>
  <si>
    <t>浩輝</t>
  </si>
  <si>
    <t>広志</t>
  </si>
  <si>
    <t>築島</t>
  </si>
  <si>
    <t>拓麻</t>
  </si>
  <si>
    <t>ツキシマ</t>
  </si>
  <si>
    <t>TSUKISHIMA</t>
  </si>
  <si>
    <t>龍成</t>
  </si>
  <si>
    <t>仁</t>
  </si>
  <si>
    <t>巧也</t>
  </si>
  <si>
    <t>晃汰</t>
  </si>
  <si>
    <t>ONOZUKA</t>
  </si>
  <si>
    <t>茨木</t>
  </si>
  <si>
    <t>イバラキ</t>
  </si>
  <si>
    <t>IBARAKI</t>
  </si>
  <si>
    <t>利昌</t>
  </si>
  <si>
    <t>トシマサ</t>
  </si>
  <si>
    <t>Toshimasa</t>
  </si>
  <si>
    <t>武石</t>
  </si>
  <si>
    <t>開知</t>
  </si>
  <si>
    <t>タケイシ</t>
  </si>
  <si>
    <t>TAKEISHI</t>
  </si>
  <si>
    <t>神名</t>
  </si>
  <si>
    <t>カミナ</t>
  </si>
  <si>
    <t>KAMINA</t>
  </si>
  <si>
    <t>里希</t>
  </si>
  <si>
    <t>キヨミズ</t>
  </si>
  <si>
    <t>KIYOMIZU</t>
  </si>
  <si>
    <t>夏羽</t>
  </si>
  <si>
    <t>マツリ</t>
  </si>
  <si>
    <t>Matsuri</t>
  </si>
  <si>
    <t>果南</t>
  </si>
  <si>
    <t>ミソラ</t>
  </si>
  <si>
    <t>Misora</t>
  </si>
  <si>
    <t>音菜</t>
  </si>
  <si>
    <t>ウメヅ</t>
  </si>
  <si>
    <t>オトナ</t>
  </si>
  <si>
    <t>Otona</t>
  </si>
  <si>
    <t>真澄美</t>
  </si>
  <si>
    <t>雅夕</t>
  </si>
  <si>
    <t>拓乃</t>
  </si>
  <si>
    <t>酒谷</t>
  </si>
  <si>
    <t>妃粋</t>
  </si>
  <si>
    <t>サカタニ</t>
  </si>
  <si>
    <t>ヒスイ</t>
  </si>
  <si>
    <t>SAKATANI</t>
  </si>
  <si>
    <t>Hisui</t>
  </si>
  <si>
    <t>まりあ</t>
  </si>
  <si>
    <t>和大</t>
  </si>
  <si>
    <t>カズオ</t>
  </si>
  <si>
    <t>Kazuo</t>
  </si>
  <si>
    <t>寛功</t>
  </si>
  <si>
    <t>ヒロナリ</t>
  </si>
  <si>
    <t>Hironari</t>
  </si>
  <si>
    <t>淳哉</t>
  </si>
  <si>
    <t>中條</t>
  </si>
  <si>
    <t>真聡</t>
  </si>
  <si>
    <t>大庭</t>
  </si>
  <si>
    <t>希涼</t>
  </si>
  <si>
    <t>キリョウ</t>
  </si>
  <si>
    <t>Kiryo</t>
  </si>
  <si>
    <t>吉崎</t>
  </si>
  <si>
    <t>圭哉</t>
  </si>
  <si>
    <t>ヨシザキ</t>
  </si>
  <si>
    <t>YOSHIZAKI</t>
  </si>
  <si>
    <t>古宇田</t>
  </si>
  <si>
    <t>春翔</t>
  </si>
  <si>
    <t>高根</t>
  </si>
  <si>
    <t>タカネ</t>
  </si>
  <si>
    <t>TAKANE</t>
  </si>
  <si>
    <t>航季</t>
  </si>
  <si>
    <t>滝沢</t>
  </si>
  <si>
    <t>舛方</t>
  </si>
  <si>
    <t>マスカタ</t>
  </si>
  <si>
    <t>MASUKATA</t>
  </si>
  <si>
    <t>皆月</t>
  </si>
  <si>
    <t>ミナヅキ</t>
  </si>
  <si>
    <t>MINAZUKI</t>
  </si>
  <si>
    <t>金丸</t>
  </si>
  <si>
    <t>カナマル</t>
  </si>
  <si>
    <t>KANAMARU</t>
  </si>
  <si>
    <t>留衣</t>
  </si>
  <si>
    <t>知亜音</t>
  </si>
  <si>
    <t>チアネ</t>
  </si>
  <si>
    <t>Chiane</t>
  </si>
  <si>
    <t>石ケ森</t>
  </si>
  <si>
    <t>イシガモリ</t>
  </si>
  <si>
    <t>ISHIGAMORI</t>
  </si>
  <si>
    <t>日和梨</t>
  </si>
  <si>
    <t>圓浄</t>
  </si>
  <si>
    <t>エンジョウ</t>
  </si>
  <si>
    <t>ENJO</t>
  </si>
  <si>
    <t>福代</t>
  </si>
  <si>
    <t>朱理</t>
  </si>
  <si>
    <t>フクシロ</t>
  </si>
  <si>
    <t>FUKUSHIRO</t>
  </si>
  <si>
    <t>ふみ</t>
  </si>
  <si>
    <t>フミ</t>
  </si>
  <si>
    <t>Fumi</t>
  </si>
  <si>
    <t>里実</t>
  </si>
  <si>
    <t>滉一</t>
  </si>
  <si>
    <t>新居</t>
  </si>
  <si>
    <t>義也</t>
  </si>
  <si>
    <t>ニイ</t>
  </si>
  <si>
    <t>NII</t>
  </si>
  <si>
    <t>新貝</t>
  </si>
  <si>
    <t>シンガイ</t>
  </si>
  <si>
    <t>SHINGAI</t>
  </si>
  <si>
    <t>有泉</t>
  </si>
  <si>
    <t>玲久斗</t>
  </si>
  <si>
    <t>アリイズミ</t>
  </si>
  <si>
    <t>ARIIZUMI</t>
  </si>
  <si>
    <t>綾胡</t>
  </si>
  <si>
    <t>押鐘</t>
  </si>
  <si>
    <t>オシガネ</t>
  </si>
  <si>
    <t>OSHIGANE</t>
  </si>
  <si>
    <t>沢中</t>
  </si>
  <si>
    <t>己付希</t>
  </si>
  <si>
    <t>サワナカ</t>
  </si>
  <si>
    <t>SAWANAKA</t>
  </si>
  <si>
    <t>NOGUTHI</t>
  </si>
  <si>
    <t>唯希</t>
  </si>
  <si>
    <t>川岸</t>
  </si>
  <si>
    <t>カワギシ</t>
  </si>
  <si>
    <t>KAWAGISHI</t>
  </si>
  <si>
    <t>葵翔</t>
  </si>
  <si>
    <t>修斗</t>
  </si>
  <si>
    <t>市場</t>
  </si>
  <si>
    <t>太梧</t>
  </si>
  <si>
    <t>イチバ</t>
  </si>
  <si>
    <t>タイゴ</t>
  </si>
  <si>
    <t>ICHIBA</t>
  </si>
  <si>
    <t>Taigo</t>
  </si>
  <si>
    <t>新保</t>
  </si>
  <si>
    <t>シンボ</t>
  </si>
  <si>
    <t>SHINBO</t>
  </si>
  <si>
    <t>飯郷</t>
  </si>
  <si>
    <t>史幹</t>
  </si>
  <si>
    <t>イイゴウ</t>
  </si>
  <si>
    <t>ヒトキ</t>
  </si>
  <si>
    <t>IIGOU</t>
  </si>
  <si>
    <t>Hitoki</t>
  </si>
  <si>
    <t>蔵持</t>
  </si>
  <si>
    <t>尾見</t>
  </si>
  <si>
    <t>真泰</t>
  </si>
  <si>
    <t>琴未</t>
  </si>
  <si>
    <t>公賀</t>
  </si>
  <si>
    <t>村中</t>
  </si>
  <si>
    <t>ムラナカ</t>
  </si>
  <si>
    <t>MURANAKA</t>
  </si>
  <si>
    <t>Kyouko</t>
  </si>
  <si>
    <t>萌維</t>
  </si>
  <si>
    <t>岩瀬</t>
  </si>
  <si>
    <t>真優</t>
  </si>
  <si>
    <t>朝基</t>
  </si>
  <si>
    <t>水野谷</t>
  </si>
  <si>
    <t>航洋</t>
  </si>
  <si>
    <t>ミズノヤ</t>
  </si>
  <si>
    <t>MIZUNOYA</t>
  </si>
  <si>
    <t>鯉渕</t>
  </si>
  <si>
    <t>貴成</t>
  </si>
  <si>
    <t>コイブチ</t>
  </si>
  <si>
    <t>タカナリ</t>
  </si>
  <si>
    <t>KOIBUCHI</t>
  </si>
  <si>
    <t>Takanari</t>
  </si>
  <si>
    <t>三堀</t>
  </si>
  <si>
    <t>ミホリ</t>
  </si>
  <si>
    <t>MIHORI</t>
  </si>
  <si>
    <t>鴨林</t>
  </si>
  <si>
    <t>詩弥</t>
  </si>
  <si>
    <t>カモバヤシ</t>
  </si>
  <si>
    <t>ウタヤ</t>
  </si>
  <si>
    <t>KAMOBAYASHI</t>
  </si>
  <si>
    <t>Utaya</t>
  </si>
  <si>
    <t>大杉</t>
  </si>
  <si>
    <t>秋哉</t>
  </si>
  <si>
    <t>オオスギ</t>
  </si>
  <si>
    <t>OHSUGI</t>
  </si>
  <si>
    <t>Akiya</t>
  </si>
  <si>
    <t>達成</t>
  </si>
  <si>
    <t>タツナリ</t>
  </si>
  <si>
    <t>Tatsunari</t>
  </si>
  <si>
    <t>幸之助</t>
  </si>
  <si>
    <t>啓輝</t>
  </si>
  <si>
    <t>恩曽</t>
  </si>
  <si>
    <t>敬展</t>
  </si>
  <si>
    <t>オンソ</t>
  </si>
  <si>
    <t>ONSO</t>
  </si>
  <si>
    <t>諸星</t>
  </si>
  <si>
    <t>モロホシ</t>
  </si>
  <si>
    <t>MOROHOSHI</t>
  </si>
  <si>
    <t>城条</t>
  </si>
  <si>
    <t>ジョウジョウ</t>
  </si>
  <si>
    <t>JOJO</t>
  </si>
  <si>
    <t>四谷</t>
  </si>
  <si>
    <t>渉真</t>
  </si>
  <si>
    <t>ヨツヤ</t>
  </si>
  <si>
    <t>YOTSUYA</t>
  </si>
  <si>
    <t>管浪</t>
  </si>
  <si>
    <t>カンナミ</t>
  </si>
  <si>
    <t>KANNAMI</t>
  </si>
  <si>
    <t>雷羅</t>
  </si>
  <si>
    <t>ライラ</t>
  </si>
  <si>
    <t>Raira</t>
  </si>
  <si>
    <t>イデタ</t>
  </si>
  <si>
    <t>IDETA</t>
  </si>
  <si>
    <t>北峯</t>
  </si>
  <si>
    <t>キタミネ</t>
  </si>
  <si>
    <t>KITAMINE</t>
  </si>
  <si>
    <t>桑嶋</t>
  </si>
  <si>
    <t>翔琉</t>
  </si>
  <si>
    <t>クワジマ</t>
  </si>
  <si>
    <t>KUWAJIMA</t>
  </si>
  <si>
    <t>愛武</t>
  </si>
  <si>
    <t>真名世</t>
  </si>
  <si>
    <t>マナセ</t>
  </si>
  <si>
    <t>Manase</t>
  </si>
  <si>
    <t>ジンペイ</t>
  </si>
  <si>
    <t>Jinpei</t>
  </si>
  <si>
    <t>弘貴</t>
  </si>
  <si>
    <t>大知</t>
  </si>
  <si>
    <t>裕汰</t>
  </si>
  <si>
    <t>時輔</t>
  </si>
  <si>
    <t>トキスケ</t>
  </si>
  <si>
    <t>Tokisuke</t>
  </si>
  <si>
    <t>広登</t>
  </si>
  <si>
    <t>泰誓</t>
  </si>
  <si>
    <t>ハマサキ</t>
  </si>
  <si>
    <t>HAMASAKI</t>
  </si>
  <si>
    <t>稜子</t>
  </si>
  <si>
    <t>有希奈</t>
  </si>
  <si>
    <t>関田</t>
  </si>
  <si>
    <t>結穂</t>
  </si>
  <si>
    <t>セキタ</t>
  </si>
  <si>
    <t>ユイホ</t>
  </si>
  <si>
    <t>SEKITA</t>
  </si>
  <si>
    <t>Yuiho</t>
  </si>
  <si>
    <t>初田</t>
  </si>
  <si>
    <t>ハツダ</t>
  </si>
  <si>
    <t>HATSUDA</t>
  </si>
  <si>
    <t>大口</t>
  </si>
  <si>
    <t>桃果</t>
  </si>
  <si>
    <t>オオクチ</t>
  </si>
  <si>
    <t>OHKUCHI</t>
  </si>
  <si>
    <t>日南</t>
  </si>
  <si>
    <t>磯部</t>
  </si>
  <si>
    <t>イソベ</t>
  </si>
  <si>
    <t>ISOBE</t>
  </si>
  <si>
    <t>裕菜</t>
  </si>
  <si>
    <t>今元</t>
  </si>
  <si>
    <t>真奈花</t>
  </si>
  <si>
    <t>イマモト</t>
  </si>
  <si>
    <t>IMAMOTO</t>
  </si>
  <si>
    <t>原本</t>
  </si>
  <si>
    <t>ハラモト</t>
  </si>
  <si>
    <t>HARAMOTO</t>
  </si>
  <si>
    <t>オサイフウォーマン</t>
  </si>
  <si>
    <t>OSAIKHUIWUOMWAN</t>
  </si>
  <si>
    <t>篭原</t>
  </si>
  <si>
    <t>カゴハラ</t>
  </si>
  <si>
    <t>KAGOHARA</t>
  </si>
  <si>
    <t>北瀬</t>
  </si>
  <si>
    <t>キタセ</t>
  </si>
  <si>
    <t>KITASE</t>
  </si>
  <si>
    <t>猪野</t>
  </si>
  <si>
    <t>イノ</t>
  </si>
  <si>
    <t>利根川</t>
  </si>
  <si>
    <t>心暖</t>
  </si>
  <si>
    <t>トネガワ</t>
  </si>
  <si>
    <t>TONEGAWA</t>
  </si>
  <si>
    <t>間瀬</t>
  </si>
  <si>
    <t>乙津</t>
  </si>
  <si>
    <t>オツ</t>
  </si>
  <si>
    <t>アオネ</t>
  </si>
  <si>
    <t>Aone</t>
  </si>
  <si>
    <t>楓香</t>
  </si>
  <si>
    <t>田野倉</t>
  </si>
  <si>
    <t>タノクラ</t>
  </si>
  <si>
    <t>TANOKURA</t>
  </si>
  <si>
    <t>壱知</t>
  </si>
  <si>
    <t>イチ</t>
  </si>
  <si>
    <t>Ichi</t>
  </si>
  <si>
    <t>佐瀬</t>
  </si>
  <si>
    <t>サセ</t>
  </si>
  <si>
    <t>SASE</t>
  </si>
  <si>
    <t>響紀</t>
  </si>
  <si>
    <t>米重</t>
  </si>
  <si>
    <t>優叶</t>
  </si>
  <si>
    <t>ヨネシゲ</t>
  </si>
  <si>
    <t>YONESHIGE</t>
  </si>
  <si>
    <t>英</t>
  </si>
  <si>
    <t>ハナブサ</t>
  </si>
  <si>
    <t>Hanabusa</t>
  </si>
  <si>
    <t>智晴</t>
  </si>
  <si>
    <t>トモハル</t>
  </si>
  <si>
    <t>Tomoharu</t>
  </si>
  <si>
    <t>亀卦川</t>
  </si>
  <si>
    <t>諒太郎</t>
  </si>
  <si>
    <t>キケガワ</t>
  </si>
  <si>
    <t>KIKEGAWA</t>
  </si>
  <si>
    <t>Ryoutarou</t>
  </si>
  <si>
    <t>船井</t>
  </si>
  <si>
    <t>昇旭</t>
  </si>
  <si>
    <t>フナイ</t>
  </si>
  <si>
    <t>ノリアキ</t>
  </si>
  <si>
    <t>FUNAI</t>
  </si>
  <si>
    <t>Noriaki</t>
  </si>
  <si>
    <t>前島</t>
  </si>
  <si>
    <t>マエジマ</t>
  </si>
  <si>
    <t>MAEJIMA</t>
  </si>
  <si>
    <t>晋太朗</t>
  </si>
  <si>
    <t>瑛仁</t>
  </si>
  <si>
    <t>喜多</t>
  </si>
  <si>
    <t>悠晟</t>
  </si>
  <si>
    <t>雄優心</t>
  </si>
  <si>
    <t>ヨシ</t>
  </si>
  <si>
    <t>Yujin</t>
  </si>
  <si>
    <t>晴太朗</t>
  </si>
  <si>
    <t>Seitaro</t>
  </si>
  <si>
    <t>勇理</t>
  </si>
  <si>
    <t>Yuuri</t>
  </si>
  <si>
    <t>名倉</t>
  </si>
  <si>
    <t>文剛</t>
  </si>
  <si>
    <t>ナグラ</t>
  </si>
  <si>
    <t>フミタケ</t>
  </si>
  <si>
    <t>NAGURA</t>
  </si>
  <si>
    <t>Fumitake</t>
  </si>
  <si>
    <t>七音</t>
  </si>
  <si>
    <t>助岡</t>
  </si>
  <si>
    <t>佑一</t>
  </si>
  <si>
    <t>スケオカ</t>
  </si>
  <si>
    <t>SUKEOKA</t>
  </si>
  <si>
    <t>日比</t>
  </si>
  <si>
    <t>尚人</t>
  </si>
  <si>
    <t>ヒビ</t>
  </si>
  <si>
    <t>HIBI</t>
  </si>
  <si>
    <t>兼大</t>
  </si>
  <si>
    <t>太日陽</t>
  </si>
  <si>
    <t>YAMANO</t>
  </si>
  <si>
    <t>采佳</t>
  </si>
  <si>
    <t>紗花</t>
  </si>
  <si>
    <t>NKAKAYAMA</t>
  </si>
  <si>
    <t>アキヨ</t>
  </si>
  <si>
    <t>Akiyo</t>
  </si>
  <si>
    <t>鋤柄</t>
  </si>
  <si>
    <t>麻侑子</t>
  </si>
  <si>
    <t>スキガラ</t>
  </si>
  <si>
    <t>SUKIGARA</t>
  </si>
  <si>
    <t>米澤</t>
  </si>
  <si>
    <t>ヨネザワ</t>
  </si>
  <si>
    <t>YONEZAWA</t>
  </si>
  <si>
    <t>鈴奈</t>
  </si>
  <si>
    <t>土方</t>
  </si>
  <si>
    <t>唯莉</t>
  </si>
  <si>
    <t>ヒジカタ</t>
  </si>
  <si>
    <t>ユイリ</t>
  </si>
  <si>
    <t>HIZIKATA</t>
  </si>
  <si>
    <t>Yuiri</t>
  </si>
  <si>
    <t>優奈</t>
  </si>
  <si>
    <t>五郎川</t>
  </si>
  <si>
    <t>ゴロウカワ</t>
  </si>
  <si>
    <t>GOROKAWA</t>
  </si>
  <si>
    <t>竹花</t>
  </si>
  <si>
    <t>凌太</t>
  </si>
  <si>
    <t>タケハナ</t>
  </si>
  <si>
    <t>TAKEHANA</t>
  </si>
  <si>
    <t>侑暉</t>
  </si>
  <si>
    <t>結翔</t>
  </si>
  <si>
    <t>隆光</t>
  </si>
  <si>
    <t>タカミツ</t>
  </si>
  <si>
    <t>Takamitsu</t>
  </si>
  <si>
    <t>上新</t>
  </si>
  <si>
    <t>ウエシン</t>
  </si>
  <si>
    <t>UESHIN</t>
  </si>
  <si>
    <t>桑名</t>
  </si>
  <si>
    <t>快晴</t>
  </si>
  <si>
    <t>クワナ</t>
  </si>
  <si>
    <t>KUWANA</t>
  </si>
  <si>
    <t>原藤</t>
  </si>
  <si>
    <t>大祐</t>
  </si>
  <si>
    <t>ハラトウ</t>
  </si>
  <si>
    <t>HARATO</t>
  </si>
  <si>
    <t>永石</t>
  </si>
  <si>
    <t>ナガイシ</t>
  </si>
  <si>
    <t>NAGAISHI</t>
  </si>
  <si>
    <t>高林</t>
  </si>
  <si>
    <t>祥生</t>
  </si>
  <si>
    <t>タカバヤシ</t>
  </si>
  <si>
    <t>TAKABAYASHI</t>
  </si>
  <si>
    <t>古山</t>
  </si>
  <si>
    <t>尚季</t>
  </si>
  <si>
    <t>フルヤマ</t>
  </si>
  <si>
    <t>FURUYAMA</t>
  </si>
  <si>
    <t>鵜野</t>
  </si>
  <si>
    <t>惠冴</t>
  </si>
  <si>
    <t>敬典</t>
  </si>
  <si>
    <t>呉</t>
  </si>
  <si>
    <t>世安</t>
  </si>
  <si>
    <t>クレ</t>
  </si>
  <si>
    <t>セアン</t>
  </si>
  <si>
    <t>KURE</t>
  </si>
  <si>
    <t>Sean</t>
  </si>
  <si>
    <t>龍功</t>
  </si>
  <si>
    <t>李樹</t>
  </si>
  <si>
    <t>輝平</t>
  </si>
  <si>
    <t>侑輔</t>
  </si>
  <si>
    <t>陽輝</t>
  </si>
  <si>
    <t>寛成</t>
  </si>
  <si>
    <t>裕輝</t>
  </si>
  <si>
    <t>惇</t>
  </si>
  <si>
    <t>生武希</t>
  </si>
  <si>
    <t>凜佳</t>
  </si>
  <si>
    <t>舘野</t>
  </si>
  <si>
    <t>晃歩</t>
  </si>
  <si>
    <t>網倉</t>
  </si>
  <si>
    <t>アミクラ</t>
  </si>
  <si>
    <t>AMIKURA</t>
  </si>
  <si>
    <t>奈良澤</t>
  </si>
  <si>
    <t>侑希</t>
  </si>
  <si>
    <t>ナラサワ</t>
  </si>
  <si>
    <t>NARASAWA</t>
  </si>
  <si>
    <t>勝川</t>
  </si>
  <si>
    <t>茉矢</t>
  </si>
  <si>
    <t>カツカワ</t>
  </si>
  <si>
    <t>KATSUKAWA</t>
  </si>
  <si>
    <t>羽音</t>
  </si>
  <si>
    <t>ハネ</t>
  </si>
  <si>
    <t>Hane</t>
  </si>
  <si>
    <t>彩未</t>
  </si>
  <si>
    <t>小春</t>
  </si>
  <si>
    <t>さゆり</t>
  </si>
  <si>
    <t>片伊木</t>
  </si>
  <si>
    <t>うらら</t>
  </si>
  <si>
    <t>カタイキ</t>
  </si>
  <si>
    <t>ウララ</t>
  </si>
  <si>
    <t>KATAIKI</t>
  </si>
  <si>
    <t>Urara</t>
  </si>
  <si>
    <t>好乃美</t>
  </si>
  <si>
    <t>コノミ</t>
  </si>
  <si>
    <t>Konomi</t>
  </si>
  <si>
    <t>深桜</t>
  </si>
  <si>
    <t>座間</t>
  </si>
  <si>
    <t>幹子</t>
  </si>
  <si>
    <t>ザマ</t>
  </si>
  <si>
    <t>ミキコ</t>
  </si>
  <si>
    <t>ZAMA</t>
  </si>
  <si>
    <t>Mikiko</t>
  </si>
  <si>
    <t>波越</t>
  </si>
  <si>
    <t>ナミコシ</t>
  </si>
  <si>
    <t>NAMIKOSHI</t>
  </si>
  <si>
    <t>佑里香</t>
  </si>
  <si>
    <t>有花</t>
  </si>
  <si>
    <t>多誠</t>
  </si>
  <si>
    <t>タセイ</t>
  </si>
  <si>
    <t>Tasei</t>
  </si>
  <si>
    <t>空朗</t>
  </si>
  <si>
    <t>幸奏</t>
  </si>
  <si>
    <t>杉田</t>
  </si>
  <si>
    <t>スギタ</t>
  </si>
  <si>
    <t>SUGITA</t>
  </si>
  <si>
    <t>稜馬</t>
  </si>
  <si>
    <t>和久井</t>
  </si>
  <si>
    <t>里紗子</t>
  </si>
  <si>
    <t>ワクイ</t>
  </si>
  <si>
    <t>WAKUI</t>
  </si>
  <si>
    <t>矢田</t>
  </si>
  <si>
    <t>ヤダ</t>
  </si>
  <si>
    <t>YADA</t>
  </si>
  <si>
    <t>美稀</t>
  </si>
  <si>
    <t>万李江</t>
  </si>
  <si>
    <t>マリエ</t>
  </si>
  <si>
    <t>Marie</t>
  </si>
  <si>
    <t>秋沢</t>
  </si>
  <si>
    <t>幸佑</t>
  </si>
  <si>
    <t>アキサワ</t>
  </si>
  <si>
    <t>AKISAWA</t>
  </si>
  <si>
    <t>佑月</t>
  </si>
  <si>
    <t>門野</t>
  </si>
  <si>
    <t>カドノ</t>
  </si>
  <si>
    <t>KADONO</t>
  </si>
  <si>
    <t>小峯</t>
  </si>
  <si>
    <t>由香利</t>
  </si>
  <si>
    <t>KOMACHI</t>
  </si>
  <si>
    <t>髙梨</t>
  </si>
  <si>
    <t>史重</t>
  </si>
  <si>
    <t>フミエ</t>
  </si>
  <si>
    <t>Fumie</t>
  </si>
  <si>
    <t>涼音</t>
  </si>
  <si>
    <t>スズネ</t>
  </si>
  <si>
    <t>Suzune</t>
  </si>
  <si>
    <t>ムツミ</t>
  </si>
  <si>
    <t>Mutsumi</t>
  </si>
  <si>
    <t>キダイ</t>
  </si>
  <si>
    <t>Kidai</t>
  </si>
  <si>
    <t>進藤</t>
  </si>
  <si>
    <t>海威</t>
  </si>
  <si>
    <t>英和</t>
  </si>
  <si>
    <t>ヒデカズ</t>
  </si>
  <si>
    <t>Hidekazu</t>
  </si>
  <si>
    <t>聖哉</t>
  </si>
  <si>
    <t>縣</t>
  </si>
  <si>
    <t>アガタ</t>
  </si>
  <si>
    <t>AGATA</t>
  </si>
  <si>
    <t>和翔</t>
  </si>
  <si>
    <t>凌仁</t>
  </si>
  <si>
    <t>赤塩</t>
  </si>
  <si>
    <t>聡太朗</t>
  </si>
  <si>
    <t>アカシオ</t>
  </si>
  <si>
    <t>AKASHIO</t>
  </si>
  <si>
    <t>隆雅</t>
  </si>
  <si>
    <t>リュウガ</t>
  </si>
  <si>
    <t>Ryuga</t>
  </si>
  <si>
    <t>清野</t>
  </si>
  <si>
    <t>キヨノ</t>
  </si>
  <si>
    <t>ヒトシ</t>
  </si>
  <si>
    <t>KIYONO</t>
  </si>
  <si>
    <t>Hitoshi</t>
  </si>
  <si>
    <t>順也</t>
  </si>
  <si>
    <t>羽輝</t>
  </si>
  <si>
    <t>ウキ</t>
  </si>
  <si>
    <t>Uki</t>
  </si>
  <si>
    <t>天白</t>
  </si>
  <si>
    <t>琉海</t>
  </si>
  <si>
    <t>アマシロ</t>
  </si>
  <si>
    <t>リュウウ</t>
  </si>
  <si>
    <t>AMASHIRO</t>
  </si>
  <si>
    <t>李央</t>
  </si>
  <si>
    <t>新野</t>
  </si>
  <si>
    <t>ニイノ</t>
  </si>
  <si>
    <t>NIINO</t>
  </si>
  <si>
    <t>井草</t>
  </si>
  <si>
    <t>守琳</t>
  </si>
  <si>
    <t>イグサ</t>
  </si>
  <si>
    <t>マモリ</t>
  </si>
  <si>
    <t>IGUSA</t>
  </si>
  <si>
    <t>Mamori</t>
  </si>
  <si>
    <t>優凜</t>
  </si>
  <si>
    <t>貝瀬</t>
  </si>
  <si>
    <t>カイセ</t>
  </si>
  <si>
    <t>KAISE</t>
  </si>
  <si>
    <t>祐菜</t>
  </si>
  <si>
    <t>妃南</t>
  </si>
  <si>
    <t>晝間</t>
  </si>
  <si>
    <t>望愛</t>
  </si>
  <si>
    <t>フカタ</t>
  </si>
  <si>
    <t>FUKATA</t>
  </si>
  <si>
    <t>溝田</t>
  </si>
  <si>
    <t>明日海</t>
  </si>
  <si>
    <t>ミゾタ</t>
  </si>
  <si>
    <t>MIZOTA</t>
  </si>
  <si>
    <t>真友歌</t>
  </si>
  <si>
    <t>京岡</t>
  </si>
  <si>
    <t>キョウオカ</t>
  </si>
  <si>
    <t>KYOUOKA</t>
  </si>
  <si>
    <t>璃莉</t>
  </si>
  <si>
    <t>スグレ</t>
  </si>
  <si>
    <t>SUGURE</t>
  </si>
  <si>
    <t>芙季</t>
  </si>
  <si>
    <t>フキ</t>
  </si>
  <si>
    <t>Fuki</t>
  </si>
  <si>
    <t>絢音</t>
  </si>
  <si>
    <t>純芽</t>
  </si>
  <si>
    <t>TSUBOI</t>
  </si>
  <si>
    <t>窪田</t>
  </si>
  <si>
    <t>玲渚</t>
  </si>
  <si>
    <t>美畄町</t>
  </si>
  <si>
    <t>咲智</t>
  </si>
  <si>
    <t>ビルマチ</t>
  </si>
  <si>
    <t>BIRUMACHI</t>
  </si>
  <si>
    <t>奥脇</t>
  </si>
  <si>
    <t>オクワキ</t>
  </si>
  <si>
    <t>OKUWAKI</t>
  </si>
  <si>
    <t>文乃</t>
  </si>
  <si>
    <t>史恵凪</t>
  </si>
  <si>
    <t>理恵</t>
  </si>
  <si>
    <t>シュ</t>
  </si>
  <si>
    <t>リエ</t>
  </si>
  <si>
    <t>SYU</t>
  </si>
  <si>
    <t>Rie</t>
  </si>
  <si>
    <t>敏幸</t>
  </si>
  <si>
    <t>トシユキ</t>
  </si>
  <si>
    <t>Toshiyuki</t>
  </si>
  <si>
    <t>小柳</t>
  </si>
  <si>
    <t>慶太郎</t>
  </si>
  <si>
    <t>コヤナギ</t>
  </si>
  <si>
    <t>KOYANAGI</t>
  </si>
  <si>
    <t>武蔵</t>
  </si>
  <si>
    <t>ムサシ</t>
  </si>
  <si>
    <t>Musashi</t>
  </si>
  <si>
    <t>明彦</t>
  </si>
  <si>
    <t>アキヒコ</t>
  </si>
  <si>
    <t>Akihiko</t>
  </si>
  <si>
    <t>喬介</t>
  </si>
  <si>
    <t>松野</t>
  </si>
  <si>
    <t>マツノ</t>
  </si>
  <si>
    <t>MATSUNO</t>
  </si>
  <si>
    <t>正雄</t>
  </si>
  <si>
    <t>三澤</t>
  </si>
  <si>
    <t>和郎</t>
  </si>
  <si>
    <t>ミサワ</t>
  </si>
  <si>
    <t>カズロウ</t>
  </si>
  <si>
    <t>MISAWA</t>
  </si>
  <si>
    <t>Kazuro</t>
  </si>
  <si>
    <t>稜弥</t>
  </si>
  <si>
    <t>嘉蓮</t>
  </si>
  <si>
    <t>屋我</t>
  </si>
  <si>
    <t>ヤガ</t>
  </si>
  <si>
    <t>YAGA</t>
  </si>
  <si>
    <t>颯次郎</t>
  </si>
  <si>
    <t>ソウジロウ</t>
  </si>
  <si>
    <t>Sojiro</t>
  </si>
  <si>
    <t>祐太朗</t>
  </si>
  <si>
    <t>有一</t>
  </si>
  <si>
    <t>重田</t>
  </si>
  <si>
    <t>シゲタ</t>
  </si>
  <si>
    <t>SHIGETA</t>
  </si>
  <si>
    <t>Shumpei</t>
  </si>
  <si>
    <t>優臣</t>
  </si>
  <si>
    <t>唐梨子</t>
  </si>
  <si>
    <t>トナシ</t>
  </si>
  <si>
    <t>TONASHI</t>
  </si>
  <si>
    <t>オオクシ</t>
  </si>
  <si>
    <t>OKUSHI</t>
  </si>
  <si>
    <t>信久</t>
  </si>
  <si>
    <t>ノブヒサ</t>
  </si>
  <si>
    <t>Nobuhisa</t>
  </si>
  <si>
    <t>メグム</t>
  </si>
  <si>
    <t>Megumu</t>
  </si>
  <si>
    <t>平石</t>
  </si>
  <si>
    <t>ヒライシ</t>
  </si>
  <si>
    <t>HIRAISHI</t>
  </si>
  <si>
    <t>和茂</t>
  </si>
  <si>
    <t>カズシゲ</t>
  </si>
  <si>
    <t>Kazushige</t>
  </si>
  <si>
    <t>聖和</t>
  </si>
  <si>
    <t>マサカズ</t>
  </si>
  <si>
    <t>Masakazu</t>
  </si>
  <si>
    <t>弘明</t>
  </si>
  <si>
    <t>笹村</t>
  </si>
  <si>
    <t>ササムラ</t>
  </si>
  <si>
    <t>SASAMURA</t>
  </si>
  <si>
    <t>匠海</t>
  </si>
  <si>
    <t>新岡</t>
  </si>
  <si>
    <t>幸一</t>
  </si>
  <si>
    <t>ニイオカ</t>
  </si>
  <si>
    <t>NIIOKA</t>
  </si>
  <si>
    <t>藤川</t>
  </si>
  <si>
    <t>岬汰</t>
  </si>
  <si>
    <t>フジカワ</t>
  </si>
  <si>
    <t>FUJIKAWA</t>
  </si>
  <si>
    <t>夕奈</t>
  </si>
  <si>
    <t>瑠華</t>
  </si>
  <si>
    <t>瑞歩</t>
  </si>
  <si>
    <t>ミズホ</t>
  </si>
  <si>
    <t>Mizuho</t>
  </si>
  <si>
    <t>謙慎</t>
  </si>
  <si>
    <t>舜涼</t>
  </si>
  <si>
    <t>恵翔</t>
  </si>
  <si>
    <t>治樹</t>
  </si>
  <si>
    <t>長沢</t>
  </si>
  <si>
    <t>匠人</t>
  </si>
  <si>
    <t>スゲノ</t>
  </si>
  <si>
    <t>SUGENO</t>
  </si>
  <si>
    <t>優幸</t>
  </si>
  <si>
    <t>皆見</t>
  </si>
  <si>
    <t>愛貴</t>
  </si>
  <si>
    <t>Aiki</t>
  </si>
  <si>
    <t>英太</t>
  </si>
  <si>
    <t>エイタ</t>
  </si>
  <si>
    <t>Eita</t>
  </si>
  <si>
    <t>幸樹</t>
  </si>
  <si>
    <t>皓亮</t>
  </si>
  <si>
    <t>今</t>
  </si>
  <si>
    <t>信行</t>
  </si>
  <si>
    <t>ノブユキ</t>
  </si>
  <si>
    <t>Nobuyuki</t>
  </si>
  <si>
    <t>出</t>
  </si>
  <si>
    <t>廣大</t>
  </si>
  <si>
    <t>蒼輝</t>
  </si>
  <si>
    <t>隆利</t>
  </si>
  <si>
    <t>Ryuuto</t>
  </si>
  <si>
    <t>翔貴</t>
  </si>
  <si>
    <t>Syouki</t>
  </si>
  <si>
    <t>クガマイ</t>
  </si>
  <si>
    <t>優軌</t>
  </si>
  <si>
    <t>渓</t>
  </si>
  <si>
    <t>優馬</t>
  </si>
  <si>
    <t>AYAKA</t>
  </si>
  <si>
    <t>俊也</t>
  </si>
  <si>
    <t>カミムラ</t>
  </si>
  <si>
    <t>KAMIMURA</t>
  </si>
  <si>
    <t>新小倉</t>
  </si>
  <si>
    <t>シンコクラ</t>
  </si>
  <si>
    <t>SHINKOKURA</t>
  </si>
  <si>
    <t>秀介</t>
  </si>
  <si>
    <t>Syusuke</t>
  </si>
  <si>
    <t>郁斗</t>
  </si>
  <si>
    <t>淳平</t>
  </si>
  <si>
    <t>立</t>
  </si>
  <si>
    <t>功貴</t>
  </si>
  <si>
    <t>氏井</t>
  </si>
  <si>
    <t>正人</t>
  </si>
  <si>
    <t>ウジイ</t>
  </si>
  <si>
    <t>UJII</t>
  </si>
  <si>
    <t>宇津木</t>
  </si>
  <si>
    <t>ウツギ</t>
  </si>
  <si>
    <t>UTSUGI</t>
  </si>
  <si>
    <t>稜也</t>
  </si>
  <si>
    <t>元希</t>
  </si>
  <si>
    <t>西永</t>
  </si>
  <si>
    <t>ニシナガ</t>
  </si>
  <si>
    <t>NISHINAGA</t>
  </si>
  <si>
    <t>Tarou</t>
  </si>
  <si>
    <t>當間</t>
  </si>
  <si>
    <t>永淵</t>
  </si>
  <si>
    <t>ナガフチ</t>
  </si>
  <si>
    <t>NAGAHUCHI</t>
  </si>
  <si>
    <t>橋場</t>
  </si>
  <si>
    <t>守</t>
  </si>
  <si>
    <t>ハシバ</t>
  </si>
  <si>
    <t>HASHIBA</t>
  </si>
  <si>
    <t>山岸</t>
  </si>
  <si>
    <t>ヤマギシ</t>
  </si>
  <si>
    <t>YAMAGISHI</t>
  </si>
  <si>
    <t>Syun</t>
  </si>
  <si>
    <t>孝太朗</t>
  </si>
  <si>
    <t>Outa</t>
  </si>
  <si>
    <t>純怜</t>
  </si>
  <si>
    <t>Anju</t>
  </si>
  <si>
    <t>瑶実</t>
  </si>
  <si>
    <t>入戸</t>
  </si>
  <si>
    <t>イリト</t>
  </si>
  <si>
    <t>IRITO</t>
  </si>
  <si>
    <t>未羽</t>
  </si>
  <si>
    <t>貴子</t>
  </si>
  <si>
    <t>タカコ</t>
  </si>
  <si>
    <t>Takako</t>
  </si>
  <si>
    <t>瑛美</t>
  </si>
  <si>
    <t>エイミ</t>
  </si>
  <si>
    <t>Eimi</t>
  </si>
  <si>
    <t>俵</t>
  </si>
  <si>
    <t>やよい</t>
  </si>
  <si>
    <t>タワラ</t>
  </si>
  <si>
    <t>TAWARA</t>
  </si>
  <si>
    <t>矢内</t>
  </si>
  <si>
    <t>海愛</t>
  </si>
  <si>
    <t>谷本</t>
  </si>
  <si>
    <t>栞乃</t>
  </si>
  <si>
    <t>タニモト</t>
  </si>
  <si>
    <t>TANIMOTO</t>
  </si>
  <si>
    <t>穂乃香</t>
  </si>
  <si>
    <t>恵花</t>
  </si>
  <si>
    <t>知里</t>
  </si>
  <si>
    <t>Tisato</t>
  </si>
  <si>
    <t>満有花</t>
  </si>
  <si>
    <t>彩季</t>
  </si>
  <si>
    <t>HURUTA</t>
  </si>
  <si>
    <t>史織</t>
  </si>
  <si>
    <t>常盤</t>
  </si>
  <si>
    <t>麻文</t>
  </si>
  <si>
    <t>トキワ</t>
  </si>
  <si>
    <t>マアヤ</t>
  </si>
  <si>
    <t>TOKIWA</t>
  </si>
  <si>
    <t>Maaya</t>
  </si>
  <si>
    <t>八代</t>
  </si>
  <si>
    <t>梓理亜</t>
  </si>
  <si>
    <t>シリア</t>
  </si>
  <si>
    <t>Shiria</t>
  </si>
  <si>
    <t>綾奈</t>
  </si>
  <si>
    <t>帯金</t>
  </si>
  <si>
    <t>オビカネ</t>
  </si>
  <si>
    <t>OBIKANE</t>
  </si>
  <si>
    <t>奈良野</t>
  </si>
  <si>
    <t>ナラノ</t>
  </si>
  <si>
    <t>NARANO</t>
  </si>
  <si>
    <t>圭冴</t>
  </si>
  <si>
    <t>魁星</t>
  </si>
  <si>
    <t>和司</t>
  </si>
  <si>
    <t>波留弥</t>
  </si>
  <si>
    <t>孝平</t>
  </si>
  <si>
    <t>ヌデシマ</t>
  </si>
  <si>
    <t>NUDESHIMA</t>
  </si>
  <si>
    <t>慶喜</t>
  </si>
  <si>
    <t>裕優太</t>
  </si>
  <si>
    <t>卓実</t>
  </si>
  <si>
    <t>蓮翔</t>
  </si>
  <si>
    <t>レント</t>
  </si>
  <si>
    <t>Rento</t>
  </si>
  <si>
    <t>藍輝</t>
  </si>
  <si>
    <t>横内</t>
  </si>
  <si>
    <t>裕賀</t>
  </si>
  <si>
    <t>ヨコウチ</t>
  </si>
  <si>
    <t>YOKOUTI</t>
  </si>
  <si>
    <t>紗也加</t>
  </si>
  <si>
    <t>いつき</t>
  </si>
  <si>
    <t>迪夏</t>
  </si>
  <si>
    <t>ミチカ</t>
  </si>
  <si>
    <t>Michika</t>
  </si>
  <si>
    <t>真愛華</t>
  </si>
  <si>
    <t>綾我</t>
  </si>
  <si>
    <t>リヨウガ</t>
  </si>
  <si>
    <t>卓彌</t>
  </si>
  <si>
    <t>勇登</t>
  </si>
  <si>
    <t>星那</t>
  </si>
  <si>
    <t>翔基</t>
  </si>
  <si>
    <t>竜吾</t>
  </si>
  <si>
    <t>駿佑</t>
  </si>
  <si>
    <t>慧弥</t>
  </si>
  <si>
    <t>越</t>
  </si>
  <si>
    <t>エツ</t>
  </si>
  <si>
    <t>Etsu</t>
  </si>
  <si>
    <t>礼哉</t>
  </si>
  <si>
    <t>ライヤ</t>
  </si>
  <si>
    <t>Raiya</t>
  </si>
  <si>
    <t>崚太</t>
  </si>
  <si>
    <t>龍﨑</t>
  </si>
  <si>
    <t>智史</t>
  </si>
  <si>
    <t>リュウザキ</t>
  </si>
  <si>
    <t>RYUZAKI</t>
  </si>
  <si>
    <t>奥寺</t>
  </si>
  <si>
    <t>オクデラ</t>
  </si>
  <si>
    <t>OKUDERA</t>
  </si>
  <si>
    <t>河井</t>
  </si>
  <si>
    <t>Tsubaki</t>
  </si>
  <si>
    <t>希愛</t>
  </si>
  <si>
    <t>華見</t>
  </si>
  <si>
    <t>ハナミ</t>
  </si>
  <si>
    <t>Hanami</t>
  </si>
  <si>
    <t>降矢</t>
  </si>
  <si>
    <t>知海</t>
  </si>
  <si>
    <t>薦田</t>
  </si>
  <si>
    <t>コモダ</t>
  </si>
  <si>
    <t>KOMODA</t>
  </si>
  <si>
    <t>藤崎</t>
  </si>
  <si>
    <t>フジサキ</t>
  </si>
  <si>
    <t>FUJISAKI</t>
  </si>
  <si>
    <t>真奈海</t>
  </si>
  <si>
    <t>遥祐</t>
  </si>
  <si>
    <t>隼音</t>
  </si>
  <si>
    <t>龍二</t>
  </si>
  <si>
    <t>リュウジ</t>
  </si>
  <si>
    <t>Ryuji</t>
  </si>
  <si>
    <t>ウツキ</t>
  </si>
  <si>
    <t>UTSUKI</t>
  </si>
  <si>
    <t>燿人</t>
  </si>
  <si>
    <t>季高</t>
  </si>
  <si>
    <t>スエタカ</t>
  </si>
  <si>
    <t>SUETAKA</t>
  </si>
  <si>
    <t>Disuke</t>
  </si>
  <si>
    <t>琉太</t>
  </si>
  <si>
    <t>昼神</t>
  </si>
  <si>
    <t>光汰</t>
  </si>
  <si>
    <t>ヒルガミ</t>
  </si>
  <si>
    <t>HIRUGAMI</t>
  </si>
  <si>
    <t>柚汰</t>
  </si>
  <si>
    <t>晴侍</t>
  </si>
  <si>
    <t>Seji</t>
  </si>
  <si>
    <t>豊丈</t>
  </si>
  <si>
    <t>トヨタケ</t>
  </si>
  <si>
    <t>Toyotake</t>
  </si>
  <si>
    <t>古泉</t>
  </si>
  <si>
    <t>紀花</t>
  </si>
  <si>
    <t>もと</t>
  </si>
  <si>
    <t>モト</t>
  </si>
  <si>
    <t>Moto</t>
  </si>
  <si>
    <t>沢田</t>
  </si>
  <si>
    <t>信田</t>
  </si>
  <si>
    <t>セイカ</t>
  </si>
  <si>
    <t>Seika</t>
  </si>
  <si>
    <t>中丸</t>
  </si>
  <si>
    <t>颯乃</t>
  </si>
  <si>
    <t>ナカマル</t>
  </si>
  <si>
    <t>サヤノ</t>
  </si>
  <si>
    <t>NAKAMARU</t>
  </si>
  <si>
    <t>Sayano</t>
  </si>
  <si>
    <t>長沼</t>
  </si>
  <si>
    <t>春和</t>
  </si>
  <si>
    <t>ナガヌマ</t>
  </si>
  <si>
    <t>シュンナ</t>
  </si>
  <si>
    <t>NAGANUMA</t>
  </si>
  <si>
    <t>Shunna</t>
  </si>
  <si>
    <t>和那</t>
  </si>
  <si>
    <t>カズナ</t>
  </si>
  <si>
    <t>Kazuna</t>
  </si>
  <si>
    <t>准</t>
  </si>
  <si>
    <t>寺岡</t>
  </si>
  <si>
    <t>史恩</t>
  </si>
  <si>
    <t>テラオカ</t>
  </si>
  <si>
    <t>TERAOKA</t>
  </si>
  <si>
    <t>速斗</t>
  </si>
  <si>
    <t>心寧</t>
  </si>
  <si>
    <t>末宗</t>
  </si>
  <si>
    <t>実桜</t>
  </si>
  <si>
    <t>スエムネ</t>
  </si>
  <si>
    <t>SUEMUNE</t>
  </si>
  <si>
    <t>寳榮</t>
  </si>
  <si>
    <t>はな恵</t>
  </si>
  <si>
    <t>ホウエイ</t>
  </si>
  <si>
    <t>HOEI</t>
  </si>
  <si>
    <t>快飛</t>
  </si>
  <si>
    <t>ブエノ</t>
  </si>
  <si>
    <t>BUENO</t>
  </si>
  <si>
    <t>阪口</t>
  </si>
  <si>
    <t>堅太</t>
  </si>
  <si>
    <t>兼城</t>
  </si>
  <si>
    <t>雄一郎</t>
  </si>
  <si>
    <t>カネシロ</t>
  </si>
  <si>
    <t>KANESHIRO</t>
  </si>
  <si>
    <t>優咲</t>
  </si>
  <si>
    <t>碧矢</t>
  </si>
  <si>
    <t>Aoshi</t>
  </si>
  <si>
    <t>珠也</t>
  </si>
  <si>
    <t>Syuya</t>
  </si>
  <si>
    <t>小野田</t>
  </si>
  <si>
    <t>水翔</t>
  </si>
  <si>
    <t>オノダ</t>
  </si>
  <si>
    <t>ONODA</t>
  </si>
  <si>
    <t>蒼海</t>
  </si>
  <si>
    <t>貴聡</t>
  </si>
  <si>
    <t>タカアキ</t>
  </si>
  <si>
    <t>Takaaki</t>
  </si>
  <si>
    <t>颯哉</t>
  </si>
  <si>
    <t>カヅキ</t>
  </si>
  <si>
    <t>夏奈</t>
  </si>
  <si>
    <t>萌香</t>
  </si>
  <si>
    <t>哲太</t>
  </si>
  <si>
    <t>村國</t>
  </si>
  <si>
    <t>海衣</t>
  </si>
  <si>
    <t>ムラクニ</t>
  </si>
  <si>
    <t>MURAKUNI</t>
  </si>
  <si>
    <t>中林</t>
  </si>
  <si>
    <t>ナカバヤシ</t>
  </si>
  <si>
    <t>NAKABAYASHI</t>
  </si>
  <si>
    <t>稲福</t>
  </si>
  <si>
    <t>侑晟</t>
  </si>
  <si>
    <t>イナフク</t>
  </si>
  <si>
    <t>INAFUKU</t>
  </si>
  <si>
    <t>輝大</t>
  </si>
  <si>
    <t>見田</t>
  </si>
  <si>
    <t>ミタ</t>
  </si>
  <si>
    <t>MITA</t>
  </si>
  <si>
    <t>芳須</t>
  </si>
  <si>
    <t>清陽</t>
  </si>
  <si>
    <t>ヨシズ</t>
  </si>
  <si>
    <t>セイヨウ</t>
  </si>
  <si>
    <t>YOSHIZU</t>
  </si>
  <si>
    <t>Seiyo</t>
  </si>
  <si>
    <t>奎太</t>
  </si>
  <si>
    <t>松髙</t>
  </si>
  <si>
    <t>マツタカ</t>
  </si>
  <si>
    <t>MATSUTAKA</t>
  </si>
  <si>
    <t>八玖雲</t>
  </si>
  <si>
    <t>熊坂</t>
  </si>
  <si>
    <t>クマサカ</t>
  </si>
  <si>
    <t>KUMASAKA</t>
  </si>
  <si>
    <t>深谷</t>
  </si>
  <si>
    <t>大琉</t>
  </si>
  <si>
    <t>フカヤ</t>
  </si>
  <si>
    <t>トマル</t>
  </si>
  <si>
    <t>FUKAYA</t>
  </si>
  <si>
    <t>Tomaru</t>
  </si>
  <si>
    <t>友葵</t>
  </si>
  <si>
    <t>柊歩</t>
  </si>
  <si>
    <t>シュウホ</t>
  </si>
  <si>
    <t>Shuho</t>
  </si>
  <si>
    <t>永澤</t>
  </si>
  <si>
    <t>佳己</t>
  </si>
  <si>
    <t>澁坂</t>
  </si>
  <si>
    <t>瑞紀</t>
  </si>
  <si>
    <t>シブサカ</t>
  </si>
  <si>
    <t>SHIBUSAKA</t>
  </si>
  <si>
    <t>隼矢</t>
  </si>
  <si>
    <t>Syunya</t>
  </si>
  <si>
    <t>竹原</t>
  </si>
  <si>
    <t>タケハラ</t>
  </si>
  <si>
    <t>TAKEHARA</t>
  </si>
  <si>
    <t>富村</t>
  </si>
  <si>
    <t>太悟</t>
  </si>
  <si>
    <t>トミムラ</t>
  </si>
  <si>
    <t>TOMIMURA</t>
  </si>
  <si>
    <t>Jumpei</t>
  </si>
  <si>
    <t>茉珠</t>
  </si>
  <si>
    <t>マシュ</t>
  </si>
  <si>
    <t>Mashu</t>
  </si>
  <si>
    <t>竹渕</t>
  </si>
  <si>
    <t>タケブチ</t>
  </si>
  <si>
    <t>TAKEBUCHI</t>
  </si>
  <si>
    <t>岩野</t>
  </si>
  <si>
    <t>由菜</t>
  </si>
  <si>
    <t>イワノ</t>
  </si>
  <si>
    <t>IWANO</t>
  </si>
  <si>
    <t>日葉里</t>
  </si>
  <si>
    <t>杏梨</t>
  </si>
  <si>
    <t>アンリ</t>
  </si>
  <si>
    <t>Anri</t>
  </si>
  <si>
    <t>中鉢</t>
  </si>
  <si>
    <t>チュウバチ</t>
  </si>
  <si>
    <t>CHUBACHI</t>
  </si>
  <si>
    <t>KOMATHU</t>
  </si>
  <si>
    <t>京極ヌーリ</t>
  </si>
  <si>
    <t>メリナ</t>
  </si>
  <si>
    <t>キョウゴクヌーリ</t>
  </si>
  <si>
    <t>KYOUGOKUNUURI</t>
  </si>
  <si>
    <t>Melina</t>
  </si>
  <si>
    <t>千速</t>
  </si>
  <si>
    <t>斗詩</t>
  </si>
  <si>
    <t>トシ</t>
  </si>
  <si>
    <t>CHIHAYA</t>
  </si>
  <si>
    <t>Toshi</t>
  </si>
  <si>
    <t>YOSHIMATU</t>
  </si>
  <si>
    <t>藤沢</t>
  </si>
  <si>
    <t>チャンラ</t>
  </si>
  <si>
    <t>フィーゴ</t>
  </si>
  <si>
    <t>CHANNRA</t>
  </si>
  <si>
    <t>Freego</t>
  </si>
  <si>
    <t>榎戸</t>
  </si>
  <si>
    <t>エノキド</t>
  </si>
  <si>
    <t>ENOKIDO</t>
  </si>
  <si>
    <t>間木平</t>
  </si>
  <si>
    <t>華菜</t>
  </si>
  <si>
    <t>マキタイ</t>
  </si>
  <si>
    <t>MAKITAI</t>
  </si>
  <si>
    <t>龍喜</t>
  </si>
  <si>
    <t>克起</t>
  </si>
  <si>
    <t>MUTOU</t>
  </si>
  <si>
    <t>市倉</t>
  </si>
  <si>
    <t>悠椰</t>
  </si>
  <si>
    <t>イチクラ</t>
  </si>
  <si>
    <t>ICHIKURA</t>
  </si>
  <si>
    <t>翔陽</t>
  </si>
  <si>
    <t>Shouyou</t>
  </si>
  <si>
    <t>達貴</t>
  </si>
  <si>
    <t>大浦</t>
  </si>
  <si>
    <t>秀作</t>
  </si>
  <si>
    <t>オオウラ</t>
  </si>
  <si>
    <t>シュウサク</t>
  </si>
  <si>
    <t>OURA</t>
  </si>
  <si>
    <t>Shusaku</t>
  </si>
  <si>
    <t>尚子</t>
  </si>
  <si>
    <t>二之方</t>
  </si>
  <si>
    <t>ニノカタ</t>
  </si>
  <si>
    <t>NINOKATA</t>
  </si>
  <si>
    <t>Koi</t>
  </si>
  <si>
    <t>凪咲</t>
  </si>
  <si>
    <t>紗英</t>
  </si>
  <si>
    <t>桑島</t>
  </si>
  <si>
    <t>純花</t>
  </si>
  <si>
    <t>りか</t>
  </si>
  <si>
    <t>明梨</t>
  </si>
  <si>
    <t>竝木</t>
  </si>
  <si>
    <t>福保</t>
  </si>
  <si>
    <t>照恵</t>
  </si>
  <si>
    <t>フクヤス</t>
  </si>
  <si>
    <t>テルエ</t>
  </si>
  <si>
    <t>FUKUYASU</t>
  </si>
  <si>
    <t>Terue</t>
  </si>
  <si>
    <t>達斗</t>
  </si>
  <si>
    <t>佑磨</t>
  </si>
  <si>
    <t>雄史郎</t>
  </si>
  <si>
    <t>ユウジロウ</t>
  </si>
  <si>
    <t>Yujirou</t>
  </si>
  <si>
    <t>哉琉</t>
  </si>
  <si>
    <t>郁皓</t>
  </si>
  <si>
    <t>OHONO</t>
  </si>
  <si>
    <t>正剛</t>
  </si>
  <si>
    <t>セイゴウ</t>
  </si>
  <si>
    <t>Seigou</t>
  </si>
  <si>
    <t>寛大</t>
  </si>
  <si>
    <t>虹世</t>
  </si>
  <si>
    <t>ITHO</t>
  </si>
  <si>
    <t>佐相</t>
  </si>
  <si>
    <t>響也</t>
  </si>
  <si>
    <t>サソウ</t>
  </si>
  <si>
    <t>キョウヤ</t>
  </si>
  <si>
    <t>SASO</t>
  </si>
  <si>
    <t>Kyoya</t>
  </si>
  <si>
    <t>蒼斗</t>
  </si>
  <si>
    <t>笹野</t>
  </si>
  <si>
    <t>ササノ</t>
  </si>
  <si>
    <t>SASANO</t>
  </si>
  <si>
    <t>島本</t>
  </si>
  <si>
    <t>心香</t>
  </si>
  <si>
    <t>シマモト</t>
  </si>
  <si>
    <t>SHIMAMOTO</t>
  </si>
  <si>
    <t>愛加</t>
  </si>
  <si>
    <t>木住野</t>
  </si>
  <si>
    <t>愛紗</t>
  </si>
  <si>
    <t>キシノ</t>
  </si>
  <si>
    <t>アイサ</t>
  </si>
  <si>
    <t>KISHINO</t>
  </si>
  <si>
    <t>Aisa</t>
  </si>
  <si>
    <t>歌川</t>
  </si>
  <si>
    <t>真利子</t>
  </si>
  <si>
    <t>ウタガワ</t>
  </si>
  <si>
    <t>UTAGAWA</t>
  </si>
  <si>
    <t>舞美</t>
  </si>
  <si>
    <t>優華</t>
  </si>
  <si>
    <t>ユカ</t>
  </si>
  <si>
    <t>夢蘭</t>
  </si>
  <si>
    <t>かんな</t>
  </si>
  <si>
    <t>夢愛</t>
  </si>
  <si>
    <t>ユメア</t>
  </si>
  <si>
    <t>Yumea</t>
  </si>
  <si>
    <t>東澤</t>
  </si>
  <si>
    <t>捺果</t>
  </si>
  <si>
    <t>トウザワ</t>
  </si>
  <si>
    <t>ナツカ</t>
  </si>
  <si>
    <t>TOUZAWA</t>
  </si>
  <si>
    <t>Natsuka</t>
  </si>
  <si>
    <t>イガワ</t>
  </si>
  <si>
    <t>IGAWA</t>
  </si>
  <si>
    <t>湯本</t>
  </si>
  <si>
    <t>万結</t>
  </si>
  <si>
    <t>ユモト</t>
  </si>
  <si>
    <t>YUMOTO</t>
  </si>
  <si>
    <t>紗夏</t>
  </si>
  <si>
    <t>新村</t>
  </si>
  <si>
    <t>心結</t>
  </si>
  <si>
    <t>ニイムラ</t>
  </si>
  <si>
    <t>NIIMURA</t>
  </si>
  <si>
    <t>花里奈</t>
  </si>
  <si>
    <t>カリナ</t>
  </si>
  <si>
    <t>Karina</t>
  </si>
  <si>
    <t>草岡</t>
  </si>
  <si>
    <t>クサオカ</t>
  </si>
  <si>
    <t>KUSAOKA</t>
  </si>
  <si>
    <t>訓督</t>
  </si>
  <si>
    <t>ノリマサ</t>
  </si>
  <si>
    <t>Norimasa</t>
  </si>
  <si>
    <t>健祐</t>
  </si>
  <si>
    <t>聖渚</t>
  </si>
  <si>
    <t>康聖</t>
  </si>
  <si>
    <t>璃玖</t>
  </si>
  <si>
    <t>三富</t>
  </si>
  <si>
    <t>悠之介</t>
  </si>
  <si>
    <t>ミトミ</t>
  </si>
  <si>
    <t>MITOMI</t>
  </si>
  <si>
    <t>慎一朗</t>
  </si>
  <si>
    <t>Shinichirou</t>
  </si>
  <si>
    <t>各務</t>
  </si>
  <si>
    <t>カガミ</t>
  </si>
  <si>
    <t>KAGAMI</t>
  </si>
  <si>
    <t>萌珂</t>
  </si>
  <si>
    <t>仁田</t>
  </si>
  <si>
    <t>風美</t>
  </si>
  <si>
    <t>ニッタ</t>
  </si>
  <si>
    <t>NITTA</t>
  </si>
  <si>
    <t>恵里</t>
  </si>
  <si>
    <t>あずみ</t>
  </si>
  <si>
    <t>謙真</t>
  </si>
  <si>
    <t>白澤</t>
  </si>
  <si>
    <t>シラサワ</t>
  </si>
  <si>
    <t>SHIRASAWA</t>
  </si>
  <si>
    <t>弘毅</t>
  </si>
  <si>
    <t>柊成</t>
  </si>
  <si>
    <t>長岡</t>
  </si>
  <si>
    <t>蓮太郎</t>
  </si>
  <si>
    <t>ナガオカ</t>
  </si>
  <si>
    <t>NAGAOKA</t>
  </si>
  <si>
    <t>桑畑</t>
  </si>
  <si>
    <t>綸太郎</t>
  </si>
  <si>
    <t>クワハタ</t>
  </si>
  <si>
    <t>KUWAHATA</t>
  </si>
  <si>
    <t>宮沢</t>
  </si>
  <si>
    <t>照沼</t>
  </si>
  <si>
    <t>テルヌマ</t>
  </si>
  <si>
    <t>TERUNUMA</t>
  </si>
  <si>
    <t>宿谷</t>
  </si>
  <si>
    <t>智里花</t>
  </si>
  <si>
    <t>シュクヤ</t>
  </si>
  <si>
    <t>チリカ</t>
  </si>
  <si>
    <t>SHUKUYA</t>
  </si>
  <si>
    <t>Chirika</t>
  </si>
  <si>
    <t>佳菜子</t>
  </si>
  <si>
    <t>胡光</t>
  </si>
  <si>
    <t>滉人</t>
  </si>
  <si>
    <t>押本</t>
  </si>
  <si>
    <t>オシモト</t>
  </si>
  <si>
    <t>OSHIMOTO</t>
  </si>
  <si>
    <t>白木</t>
  </si>
  <si>
    <t>柚衣</t>
  </si>
  <si>
    <t>シラキ</t>
  </si>
  <si>
    <t>SHIRAKI</t>
  </si>
  <si>
    <t>武本</t>
  </si>
  <si>
    <t>淳</t>
  </si>
  <si>
    <t>雅也</t>
  </si>
  <si>
    <t>小岩井</t>
  </si>
  <si>
    <t>千寛</t>
  </si>
  <si>
    <t>コイワイ</t>
  </si>
  <si>
    <t>KOIWAI</t>
  </si>
  <si>
    <t>晃大</t>
  </si>
  <si>
    <t>翔栄</t>
  </si>
  <si>
    <t>堀篭</t>
  </si>
  <si>
    <t>ホリゴメ</t>
  </si>
  <si>
    <t>HORIGOME</t>
  </si>
  <si>
    <t>陸琥</t>
  </si>
  <si>
    <t>幸</t>
  </si>
  <si>
    <t>ミユキ</t>
  </si>
  <si>
    <t>Miyuki</t>
  </si>
  <si>
    <t>いちか</t>
  </si>
  <si>
    <t>紗愛</t>
  </si>
  <si>
    <t>サエラ</t>
  </si>
  <si>
    <t>Saera</t>
  </si>
  <si>
    <t>乙幡</t>
  </si>
  <si>
    <t>オッパタ</t>
  </si>
  <si>
    <t>OPPATA</t>
  </si>
  <si>
    <t>乙葉</t>
  </si>
  <si>
    <t>オトハ</t>
  </si>
  <si>
    <t>Otoha</t>
  </si>
  <si>
    <t>佳呂</t>
  </si>
  <si>
    <t>カロ</t>
  </si>
  <si>
    <t>Karo</t>
  </si>
  <si>
    <t>恭一</t>
  </si>
  <si>
    <t>キョウイチ</t>
  </si>
  <si>
    <t>Kyoichi</t>
  </si>
  <si>
    <t>沼尻</t>
  </si>
  <si>
    <t>尚大</t>
  </si>
  <si>
    <t>ヌマジリ</t>
  </si>
  <si>
    <t>NUMAJIRI</t>
  </si>
  <si>
    <t>珊瑚</t>
  </si>
  <si>
    <t>サンゴ</t>
  </si>
  <si>
    <t>SANGO</t>
  </si>
  <si>
    <t>真由菜</t>
  </si>
  <si>
    <t>マユナ</t>
  </si>
  <si>
    <t>Mayuna</t>
  </si>
  <si>
    <t>智恵莉</t>
  </si>
  <si>
    <t>チエリ</t>
  </si>
  <si>
    <t>Chieri</t>
  </si>
  <si>
    <t>帆希</t>
  </si>
  <si>
    <t>ホマレ</t>
  </si>
  <si>
    <t>Homare</t>
  </si>
  <si>
    <t>粕川</t>
  </si>
  <si>
    <t>カスカワ</t>
  </si>
  <si>
    <t>KASUKAWA</t>
  </si>
  <si>
    <t>慶應女</t>
    <rPh sb="0" eb="2">
      <t>ケイオウ</t>
    </rPh>
    <rPh sb="2" eb="3">
      <t>ジョ</t>
    </rPh>
    <phoneticPr fontId="52"/>
  </si>
  <si>
    <t>慶應女子高等学校</t>
    <rPh sb="0" eb="2">
      <t>ケイオウ</t>
    </rPh>
    <rPh sb="2" eb="4">
      <t>ジョシ</t>
    </rPh>
    <rPh sb="4" eb="6">
      <t>コウトウ</t>
    </rPh>
    <rPh sb="6" eb="8">
      <t>ガッコウ</t>
    </rPh>
    <phoneticPr fontId="52"/>
  </si>
  <si>
    <t>普連土</t>
    <rPh sb="0" eb="3">
      <t>フレンド</t>
    </rPh>
    <phoneticPr fontId="55"/>
  </si>
  <si>
    <t>普連土学園高等学校</t>
    <rPh sb="0" eb="3">
      <t>フレンド</t>
    </rPh>
    <rPh sb="3" eb="5">
      <t>ガクエン</t>
    </rPh>
    <rPh sb="5" eb="7">
      <t>コウトウ</t>
    </rPh>
    <rPh sb="7" eb="9">
      <t>ガッコウ</t>
    </rPh>
    <phoneticPr fontId="55"/>
  </si>
  <si>
    <t>日体大荏原</t>
    <rPh sb="2" eb="3">
      <t>ダイ</t>
    </rPh>
    <phoneticPr fontId="52"/>
  </si>
  <si>
    <t>日本体育大学荏原高等学校</t>
    <rPh sb="1" eb="2">
      <t>ホン</t>
    </rPh>
    <rPh sb="2" eb="4">
      <t>タイイク</t>
    </rPh>
    <rPh sb="4" eb="5">
      <t>ダイ</t>
    </rPh>
    <rPh sb="5" eb="6">
      <t>ガク</t>
    </rPh>
    <phoneticPr fontId="52"/>
  </si>
  <si>
    <t>日本工大駒場</t>
    <rPh sb="1" eb="2">
      <t>ホン</t>
    </rPh>
    <phoneticPr fontId="52"/>
  </si>
  <si>
    <t>目黒日大</t>
    <rPh sb="0" eb="2">
      <t>メグロ</t>
    </rPh>
    <rPh sb="2" eb="4">
      <t>ニチダイ</t>
    </rPh>
    <phoneticPr fontId="55"/>
  </si>
  <si>
    <t>目黒日本大学高等学校</t>
    <rPh sb="0" eb="2">
      <t>メグロ</t>
    </rPh>
    <rPh sb="2" eb="4">
      <t>ニホン</t>
    </rPh>
    <rPh sb="4" eb="6">
      <t>ダイガク</t>
    </rPh>
    <phoneticPr fontId="55"/>
  </si>
  <si>
    <t>都立産業技術高等専門学校品川</t>
    <rPh sb="0" eb="2">
      <t>トリツ</t>
    </rPh>
    <rPh sb="2" eb="4">
      <t>サンギョウ</t>
    </rPh>
    <rPh sb="4" eb="6">
      <t>ギジュツ</t>
    </rPh>
    <rPh sb="6" eb="8">
      <t>コウトウ</t>
    </rPh>
    <rPh sb="8" eb="10">
      <t>センモン</t>
    </rPh>
    <rPh sb="10" eb="12">
      <t>ガッコウ</t>
    </rPh>
    <rPh sb="12" eb="14">
      <t>シナガワ</t>
    </rPh>
    <phoneticPr fontId="52"/>
  </si>
  <si>
    <t>白百合</t>
    <rPh sb="0" eb="3">
      <t>シラユリ</t>
    </rPh>
    <phoneticPr fontId="55"/>
  </si>
  <si>
    <t>白百合学園高等学校</t>
    <rPh sb="0" eb="3">
      <t>シラユリ</t>
    </rPh>
    <rPh sb="3" eb="5">
      <t>ガクエン</t>
    </rPh>
    <rPh sb="5" eb="7">
      <t>コウトウ</t>
    </rPh>
    <rPh sb="7" eb="9">
      <t>ガッコウ</t>
    </rPh>
    <phoneticPr fontId="55"/>
  </si>
  <si>
    <t>開智日本橋</t>
    <rPh sb="0" eb="2">
      <t>カイチ</t>
    </rPh>
    <phoneticPr fontId="52"/>
  </si>
  <si>
    <t>開智日本橋高等学校</t>
    <rPh sb="0" eb="2">
      <t>カイチ</t>
    </rPh>
    <rPh sb="2" eb="5">
      <t>ニホンバシ</t>
    </rPh>
    <phoneticPr fontId="55"/>
  </si>
  <si>
    <t>都青井</t>
  </si>
  <si>
    <t>東京都立青井高等学校</t>
  </si>
  <si>
    <t>都足立</t>
  </si>
  <si>
    <t>東京都立足立高等学校</t>
  </si>
  <si>
    <t>都足立工</t>
  </si>
  <si>
    <t>東京都立足立工業高等学校</t>
  </si>
  <si>
    <t>都足立新田</t>
  </si>
  <si>
    <t>東京都立足立新田高等学校</t>
  </si>
  <si>
    <t>都足立西</t>
  </si>
  <si>
    <t>東京都立足立西高等学校</t>
  </si>
  <si>
    <t>都足立東</t>
  </si>
  <si>
    <t>東京都立足立東高等学校</t>
  </si>
  <si>
    <t>都荒川商</t>
  </si>
  <si>
    <t>東京都立荒川商業高等学校</t>
  </si>
  <si>
    <t>都江北</t>
  </si>
  <si>
    <t>東京都立江北高等学校</t>
  </si>
  <si>
    <t>都淵江</t>
  </si>
  <si>
    <t>東京都立淵江高等学校</t>
  </si>
  <si>
    <t>足立学園</t>
  </si>
  <si>
    <t>足立学園高等学校</t>
  </si>
  <si>
    <t>都荒川工</t>
    <rPh sb="0" eb="1">
      <t>ト</t>
    </rPh>
    <phoneticPr fontId="53"/>
  </si>
  <si>
    <t>東京都立荒川工業高等学校</t>
  </si>
  <si>
    <t>都竹台</t>
    <rPh sb="0" eb="1">
      <t>ト</t>
    </rPh>
    <rPh sb="1" eb="2">
      <t>タケ</t>
    </rPh>
    <rPh sb="2" eb="3">
      <t>ダイ</t>
    </rPh>
    <phoneticPr fontId="53"/>
  </si>
  <si>
    <t>東京都立竹台高等学校</t>
  </si>
  <si>
    <t>開成</t>
  </si>
  <si>
    <t>開成高等学校</t>
  </si>
  <si>
    <t>都江戸川</t>
  </si>
  <si>
    <t>東京都立江戸川高等学校</t>
  </si>
  <si>
    <t>都葛西工</t>
  </si>
  <si>
    <t>東京都立葛西工業高等学校</t>
  </si>
  <si>
    <t>都葛西南</t>
  </si>
  <si>
    <t>東京都立葛西南高等学校</t>
  </si>
  <si>
    <t>都小岩</t>
  </si>
  <si>
    <t>東京都立小岩高等学校</t>
  </si>
  <si>
    <t>都小松川</t>
  </si>
  <si>
    <t>東京都立小松川高等学校</t>
  </si>
  <si>
    <t>都篠崎</t>
  </si>
  <si>
    <t>東京都立篠崎高等学校</t>
  </si>
  <si>
    <t>都紅葉川</t>
  </si>
  <si>
    <t>東京都立紅葉川高等学校</t>
  </si>
  <si>
    <t>愛国</t>
  </si>
  <si>
    <t>愛国高等学校</t>
  </si>
  <si>
    <t>江戸川女</t>
  </si>
  <si>
    <t>江戸川女子高等学校</t>
  </si>
  <si>
    <t>関東一</t>
  </si>
  <si>
    <t>関東一高等学校</t>
  </si>
  <si>
    <t>都葛飾商</t>
  </si>
  <si>
    <t>東京都立葛飾商業高等学校</t>
  </si>
  <si>
    <t>都葛飾野</t>
  </si>
  <si>
    <t>東京都立葛飾野高等学校</t>
  </si>
  <si>
    <t>都葛飾ろう</t>
    <rPh sb="0" eb="1">
      <t>ト</t>
    </rPh>
    <rPh sb="1" eb="3">
      <t>カツシカ</t>
    </rPh>
    <phoneticPr fontId="53"/>
  </si>
  <si>
    <t>東京都立葛飾ろう学校</t>
  </si>
  <si>
    <t>都農産</t>
  </si>
  <si>
    <t>東京都立農産高等学校</t>
  </si>
  <si>
    <t>都葛飾総合</t>
  </si>
  <si>
    <t>東京都立葛飾総合高等学校</t>
  </si>
  <si>
    <t>都南葛飾</t>
  </si>
  <si>
    <t>東京都立南葛飾高等学校</t>
  </si>
  <si>
    <t>共栄</t>
  </si>
  <si>
    <t>共栄学園高等学校</t>
  </si>
  <si>
    <t>修徳</t>
  </si>
  <si>
    <t>修徳高等学校</t>
  </si>
  <si>
    <t>芝浦工大附</t>
    <rPh sb="0" eb="2">
      <t>シバウラ</t>
    </rPh>
    <rPh sb="2" eb="4">
      <t>コウダイ</t>
    </rPh>
    <rPh sb="4" eb="5">
      <t>フ</t>
    </rPh>
    <phoneticPr fontId="52"/>
  </si>
  <si>
    <t>芝浦工業大学附属高等学校</t>
    <rPh sb="0" eb="2">
      <t>シバウラ</t>
    </rPh>
    <rPh sb="2" eb="4">
      <t>コウギョウ</t>
    </rPh>
    <rPh sb="4" eb="6">
      <t>ダイガク</t>
    </rPh>
    <rPh sb="6" eb="8">
      <t>フゾク</t>
    </rPh>
    <rPh sb="8" eb="10">
      <t>コウトウ</t>
    </rPh>
    <rPh sb="10" eb="12">
      <t>ガッコウ</t>
    </rPh>
    <phoneticPr fontId="52"/>
  </si>
  <si>
    <t>都科学技術</t>
  </si>
  <si>
    <t>東京都立科学技術高等学校</t>
  </si>
  <si>
    <t>都城東</t>
  </si>
  <si>
    <t>東京都立城東高等学校</t>
  </si>
  <si>
    <t>都墨田工</t>
  </si>
  <si>
    <t>東京都立墨田工業高等学校</t>
  </si>
  <si>
    <t>都三商</t>
  </si>
  <si>
    <t>東京都立第三商業高等学校</t>
  </si>
  <si>
    <t>都東</t>
  </si>
  <si>
    <t>東京都立東高等学校</t>
  </si>
  <si>
    <t>都深川</t>
  </si>
  <si>
    <t>東京都立深川高等学校</t>
  </si>
  <si>
    <t>中央学大中央</t>
    <rPh sb="3" eb="4">
      <t>ダイ</t>
    </rPh>
    <phoneticPr fontId="52"/>
  </si>
  <si>
    <t>中央学院大学中央高等学校</t>
  </si>
  <si>
    <t>かえつ有明</t>
  </si>
  <si>
    <t>かえつ有明高等学校</t>
  </si>
  <si>
    <t>都墨田川</t>
  </si>
  <si>
    <t>東京都立墨田川高等学校</t>
  </si>
  <si>
    <t>都本所</t>
  </si>
  <si>
    <t>東京都立本所高等学校</t>
  </si>
  <si>
    <t>都橘</t>
  </si>
  <si>
    <t>東京都立橘高等学校</t>
  </si>
  <si>
    <t>都両国</t>
  </si>
  <si>
    <t>東京都立両国高等学校</t>
  </si>
  <si>
    <t>日大一</t>
  </si>
  <si>
    <t>日本大学第一高等学校</t>
  </si>
  <si>
    <t>安田学園高等学校</t>
  </si>
  <si>
    <t>立志舎</t>
  </si>
  <si>
    <t>立志舎高等学校</t>
  </si>
  <si>
    <t>都日本橋</t>
  </si>
  <si>
    <t>東京都立日本橋高等学校</t>
  </si>
  <si>
    <t>都上野</t>
  </si>
  <si>
    <t>東京都立上野高等学校</t>
  </si>
  <si>
    <t>都蔵前工</t>
  </si>
  <si>
    <t>東京都立蔵前工業高等学校</t>
  </si>
  <si>
    <t>都忍岡</t>
  </si>
  <si>
    <t>東京都立忍岡高等学校</t>
  </si>
  <si>
    <t>都白</t>
  </si>
  <si>
    <t>東京都立白高等学校</t>
  </si>
  <si>
    <t>岩倉</t>
  </si>
  <si>
    <t>岩倉高等学校</t>
  </si>
  <si>
    <t>上野学園</t>
    <rPh sb="0" eb="2">
      <t>ウエノ</t>
    </rPh>
    <rPh sb="2" eb="4">
      <t>ガクエン</t>
    </rPh>
    <phoneticPr fontId="51"/>
  </si>
  <si>
    <t>上野学園高等学校</t>
    <rPh sb="0" eb="2">
      <t>ウエノ</t>
    </rPh>
    <rPh sb="2" eb="4">
      <t>ガクエン</t>
    </rPh>
    <rPh sb="4" eb="6">
      <t>コウトウ</t>
    </rPh>
    <rPh sb="6" eb="8">
      <t>ガッコウ</t>
    </rPh>
    <phoneticPr fontId="51"/>
  </si>
  <si>
    <t>筑波大附</t>
  </si>
  <si>
    <t>筑波大学附属高等学校</t>
  </si>
  <si>
    <t>都小石川</t>
  </si>
  <si>
    <t>東京都立小石川中等教育学校</t>
    <rPh sb="7" eb="9">
      <t>チュウトウ</t>
    </rPh>
    <rPh sb="9" eb="11">
      <t>キョウイク</t>
    </rPh>
    <rPh sb="11" eb="13">
      <t>ガッコウ</t>
    </rPh>
    <phoneticPr fontId="53"/>
  </si>
  <si>
    <t>都工芸</t>
  </si>
  <si>
    <t>東京都立工芸高等学校</t>
  </si>
  <si>
    <t>都竹早</t>
  </si>
  <si>
    <t>東京都立竹早高等学校</t>
  </si>
  <si>
    <t>都向丘</t>
  </si>
  <si>
    <t>東京都立向丘高等学校</t>
  </si>
  <si>
    <t>郁文館</t>
  </si>
  <si>
    <t>郁文館高等学校</t>
  </si>
  <si>
    <t>京華</t>
  </si>
  <si>
    <t>京華高等学校</t>
  </si>
  <si>
    <t>東洋大京北</t>
    <rPh sb="0" eb="3">
      <t>トウヨウダイ</t>
    </rPh>
    <phoneticPr fontId="53"/>
  </si>
  <si>
    <t>東洋大学京北高等学校</t>
    <rPh sb="0" eb="2">
      <t>トウヨウ</t>
    </rPh>
    <rPh sb="2" eb="4">
      <t>ダイガク</t>
    </rPh>
    <phoneticPr fontId="53"/>
  </si>
  <si>
    <t>駒込</t>
  </si>
  <si>
    <t>駒込高等学校</t>
  </si>
  <si>
    <t>昭和一</t>
  </si>
  <si>
    <t>昭和第一高等学校</t>
  </si>
  <si>
    <t>獨協</t>
  </si>
  <si>
    <t>獨協高等学校</t>
  </si>
  <si>
    <t>日大豊山</t>
  </si>
  <si>
    <t>日本大学豊山高等学校</t>
  </si>
  <si>
    <t>文京学院</t>
  </si>
  <si>
    <t>文京学院大学女子高等学校</t>
  </si>
  <si>
    <t>京華商</t>
  </si>
  <si>
    <t>京華商業高等学校</t>
  </si>
  <si>
    <t>京華女</t>
  </si>
  <si>
    <t>京華女子高等学校</t>
  </si>
  <si>
    <t>都大島</t>
  </si>
  <si>
    <t>東京都立大島高等学校</t>
  </si>
  <si>
    <t>都八丈</t>
  </si>
  <si>
    <t>東京都立八丈高等学校</t>
  </si>
  <si>
    <t>産技高専荒川</t>
  </si>
  <si>
    <t>都立産業技術高等専門学校荒川</t>
    <rPh sb="0" eb="2">
      <t>トリツ</t>
    </rPh>
    <rPh sb="2" eb="4">
      <t>サンギョウ</t>
    </rPh>
    <rPh sb="4" eb="6">
      <t>ギジュツ</t>
    </rPh>
    <rPh sb="6" eb="8">
      <t>コウトウ</t>
    </rPh>
    <rPh sb="8" eb="10">
      <t>センモン</t>
    </rPh>
    <rPh sb="10" eb="12">
      <t>ガッコウ</t>
    </rPh>
    <phoneticPr fontId="55"/>
  </si>
  <si>
    <t>都海洋国際</t>
  </si>
  <si>
    <t>東京都立大島海洋国際高等学校</t>
  </si>
  <si>
    <t>跡見学園</t>
  </si>
  <si>
    <t>跡見学園高等学校</t>
  </si>
  <si>
    <t>お茶大附</t>
  </si>
  <si>
    <t>お茶の水女子大学附属高等学校</t>
  </si>
  <si>
    <t>学大国際</t>
  </si>
  <si>
    <t>東京学芸大附属国際中等教育学校</t>
  </si>
  <si>
    <t>都板橋</t>
  </si>
  <si>
    <t>東京都立板橋高等学校</t>
  </si>
  <si>
    <t>都大山</t>
  </si>
  <si>
    <t>東京都立大山高等学校</t>
  </si>
  <si>
    <t>都北園</t>
  </si>
  <si>
    <t>東京都立北園高等学校</t>
  </si>
  <si>
    <t>都北豊島工</t>
  </si>
  <si>
    <t>東京都立北豊島工業高等学校</t>
  </si>
  <si>
    <t>都板橋有徳</t>
  </si>
  <si>
    <t>東京都立板橋有徳高等学校</t>
  </si>
  <si>
    <t>都高島</t>
  </si>
  <si>
    <t>東京都立高島高等学校</t>
  </si>
  <si>
    <t>淑徳</t>
    <rPh sb="0" eb="2">
      <t>シュクトク</t>
    </rPh>
    <phoneticPr fontId="52"/>
  </si>
  <si>
    <t>淑徳高等学校</t>
    <rPh sb="0" eb="2">
      <t>シュクトク</t>
    </rPh>
    <rPh sb="2" eb="4">
      <t>コウトウ</t>
    </rPh>
    <rPh sb="4" eb="6">
      <t>ガッコウ</t>
    </rPh>
    <phoneticPr fontId="52"/>
  </si>
  <si>
    <t>城北</t>
  </si>
  <si>
    <t>城北高等学校</t>
  </si>
  <si>
    <t>大東一</t>
  </si>
  <si>
    <t>大東文化大学第一高等学校</t>
  </si>
  <si>
    <t>帝京</t>
  </si>
  <si>
    <t>帝京高等学校</t>
  </si>
  <si>
    <t>東京家政大附</t>
  </si>
  <si>
    <t>東京家政大学附属女子高等学校</t>
  </si>
  <si>
    <t>日大豊山女</t>
  </si>
  <si>
    <t>日本大学豊山女子高等学校</t>
  </si>
  <si>
    <t>都赤羽商</t>
  </si>
  <si>
    <t>東京都立赤羽商業高等学校</t>
  </si>
  <si>
    <t>都飛鳥</t>
  </si>
  <si>
    <t>東京都立飛鳥高等学校</t>
  </si>
  <si>
    <t>都王子総合</t>
  </si>
  <si>
    <t>東京都立王子総合高等学校</t>
  </si>
  <si>
    <t>順天</t>
  </si>
  <si>
    <t>順天高等学校</t>
  </si>
  <si>
    <t>女子聖学院</t>
  </si>
  <si>
    <t>女子聖学院高等学校</t>
  </si>
  <si>
    <t>聖学院</t>
  </si>
  <si>
    <t>聖学院高等学校</t>
  </si>
  <si>
    <t>星美</t>
  </si>
  <si>
    <t>星美学園高等学校</t>
  </si>
  <si>
    <t>成立学園</t>
  </si>
  <si>
    <t>成立学園高等学校</t>
  </si>
  <si>
    <t>瀧野川女</t>
  </si>
  <si>
    <t>瀧野川女子学園高等学校</t>
  </si>
  <si>
    <t>東京成徳</t>
  </si>
  <si>
    <t>東京成徳大学高等学校</t>
  </si>
  <si>
    <t>武蔵野</t>
  </si>
  <si>
    <t>武蔵野高等学校</t>
  </si>
  <si>
    <t>都戸山</t>
  </si>
  <si>
    <t>東京都立戸山高等学校</t>
  </si>
  <si>
    <t>海城</t>
  </si>
  <si>
    <t>海城高等学校</t>
  </si>
  <si>
    <t>学習院女</t>
  </si>
  <si>
    <t>学習院女子高等科</t>
  </si>
  <si>
    <t>成城</t>
  </si>
  <si>
    <t>成城高等学校</t>
  </si>
  <si>
    <t>保善</t>
  </si>
  <si>
    <t>保善高等学校</t>
  </si>
  <si>
    <t>目白研心</t>
  </si>
  <si>
    <t>目白研心高等学校</t>
  </si>
  <si>
    <t>早稲田</t>
  </si>
  <si>
    <t>早稲田高等学校</t>
  </si>
  <si>
    <t>都新宿</t>
  </si>
  <si>
    <t>東京都立新宿高等学校</t>
  </si>
  <si>
    <t>都千早</t>
  </si>
  <si>
    <t>東京都立千早高等学校</t>
  </si>
  <si>
    <t>都豊島</t>
  </si>
  <si>
    <t>東京都立豊島高等学校</t>
  </si>
  <si>
    <t>都文京</t>
  </si>
  <si>
    <t>東京都立文京高等学校</t>
  </si>
  <si>
    <t>川村高等学校</t>
  </si>
  <si>
    <t>学習院</t>
  </si>
  <si>
    <t>学習院高等科</t>
  </si>
  <si>
    <t>昭和鉄道</t>
  </si>
  <si>
    <t>昭和鉄道高等学校</t>
  </si>
  <si>
    <t>十文字</t>
  </si>
  <si>
    <t>十文字高等学校</t>
  </si>
  <si>
    <t>淑徳巣鴨</t>
  </si>
  <si>
    <t>淑徳巣鴨高等学校</t>
  </si>
  <si>
    <t>巣鴨</t>
  </si>
  <si>
    <t>巣鴨高等学校</t>
  </si>
  <si>
    <t>豊島学院</t>
  </si>
  <si>
    <t>豊島学院高等学校</t>
  </si>
  <si>
    <t>豊南</t>
  </si>
  <si>
    <t>豊南高等学校</t>
  </si>
  <si>
    <t>本郷高等学校</t>
  </si>
  <si>
    <t>立教池袋</t>
  </si>
  <si>
    <t>立教池袋高等学校</t>
  </si>
  <si>
    <t>都井草</t>
  </si>
  <si>
    <t>東京都立井草高等学校</t>
  </si>
  <si>
    <t>都大泉</t>
  </si>
  <si>
    <t>東京都立大泉高等学校</t>
  </si>
  <si>
    <t>都大泉桜</t>
  </si>
  <si>
    <t>東京都立大泉桜高等学校</t>
  </si>
  <si>
    <t>都石神井</t>
  </si>
  <si>
    <t>東京都立石神井高等学校</t>
  </si>
  <si>
    <t>都田柄</t>
  </si>
  <si>
    <t>東京都立田柄高等学校</t>
  </si>
  <si>
    <t>都四商</t>
    <rPh sb="1" eb="2">
      <t>ヨン</t>
    </rPh>
    <rPh sb="2" eb="3">
      <t>ショウ</t>
    </rPh>
    <phoneticPr fontId="1"/>
  </si>
  <si>
    <t>東京都立第四商業高等学校</t>
    <rPh sb="4" eb="5">
      <t>ダイ</t>
    </rPh>
    <rPh sb="5" eb="6">
      <t>ヨン</t>
    </rPh>
    <rPh sb="6" eb="8">
      <t>ショウギョウ</t>
    </rPh>
    <phoneticPr fontId="1"/>
  </si>
  <si>
    <t>都練馬</t>
  </si>
  <si>
    <t>東京都立練馬高等学校</t>
  </si>
  <si>
    <t>都練馬工</t>
  </si>
  <si>
    <t>東京都立練馬工業高等学校</t>
  </si>
  <si>
    <t>都光丘</t>
  </si>
  <si>
    <t>東京都立光丘高等学校</t>
  </si>
  <si>
    <t>富士見</t>
  </si>
  <si>
    <t>富士見高等学校</t>
    <rPh sb="0" eb="3">
      <t>フジミ</t>
    </rPh>
    <phoneticPr fontId="1"/>
  </si>
  <si>
    <t>武蔵高等学校</t>
  </si>
  <si>
    <t>早大学院</t>
  </si>
  <si>
    <t>早稲田大学高等学院</t>
  </si>
  <si>
    <t>東京朝鮮</t>
  </si>
  <si>
    <t>東京朝鮮中高級学校</t>
  </si>
  <si>
    <t>ウェルネス</t>
  </si>
  <si>
    <t>日本ウェルネス高等学校通信制</t>
  </si>
  <si>
    <t>都志村学園</t>
  </si>
  <si>
    <t>東京都立志村学園高等学校</t>
  </si>
  <si>
    <t>城西</t>
  </si>
  <si>
    <t>城西大学附属城西高等学校</t>
  </si>
  <si>
    <t>筑波大駒場</t>
  </si>
  <si>
    <t>筑波大学附属駒場高等学校</t>
  </si>
  <si>
    <t>学大附</t>
  </si>
  <si>
    <t>東京学芸大学附属高等学校</t>
  </si>
  <si>
    <t>都園芸</t>
    <rPh sb="0" eb="1">
      <t>ト</t>
    </rPh>
    <rPh sb="1" eb="3">
      <t>エンゲイ</t>
    </rPh>
    <phoneticPr fontId="56"/>
  </si>
  <si>
    <t>東京都立園芸高等学校</t>
    <rPh sb="0" eb="2">
      <t>トウキョウ</t>
    </rPh>
    <rPh sb="2" eb="4">
      <t>トリツ</t>
    </rPh>
    <rPh sb="4" eb="6">
      <t>エンゲイ</t>
    </rPh>
    <rPh sb="6" eb="8">
      <t>コウトウ</t>
    </rPh>
    <rPh sb="8" eb="10">
      <t>ガッコウ</t>
    </rPh>
    <phoneticPr fontId="56"/>
  </si>
  <si>
    <t>都世田谷泉</t>
  </si>
  <si>
    <t>東京都立世田谷泉高等学校</t>
  </si>
  <si>
    <t>都世田谷総合</t>
  </si>
  <si>
    <t>東京都立世田谷総合高等学校</t>
  </si>
  <si>
    <t>都桜町</t>
  </si>
  <si>
    <t>東京都立桜町高等学校</t>
  </si>
  <si>
    <t>都千歳丘</t>
  </si>
  <si>
    <t>東京都立千歳丘高等学校</t>
  </si>
  <si>
    <t>都芦花</t>
  </si>
  <si>
    <t>東京都立芦花高等学校</t>
  </si>
  <si>
    <t>都松原</t>
  </si>
  <si>
    <t>東京都立松原高等学校</t>
  </si>
  <si>
    <t>都深沢</t>
  </si>
  <si>
    <t>東京都立深沢高等学校</t>
    <rPh sb="4" eb="6">
      <t>フカザワ</t>
    </rPh>
    <phoneticPr fontId="55"/>
  </si>
  <si>
    <t>鴎友学園女</t>
  </si>
  <si>
    <t>鴎友学園女子高等学校</t>
  </si>
  <si>
    <t>科学技術学園</t>
  </si>
  <si>
    <t>科学技術学園高等学校</t>
  </si>
  <si>
    <t>恵泉女学園</t>
  </si>
  <si>
    <t>恵泉女学園高等学校</t>
    <rPh sb="5" eb="7">
      <t>コウトウ</t>
    </rPh>
    <rPh sb="7" eb="9">
      <t>ガッコウ</t>
    </rPh>
    <phoneticPr fontId="55"/>
  </si>
  <si>
    <t>佼成学園女</t>
  </si>
  <si>
    <t>佼成学園女子高等学校</t>
  </si>
  <si>
    <t>国士舘</t>
  </si>
  <si>
    <t>国士舘高等学校</t>
  </si>
  <si>
    <t>駒大</t>
  </si>
  <si>
    <t>駒澤大学高等学校</t>
  </si>
  <si>
    <t>駒場学園</t>
  </si>
  <si>
    <t>駒場学園高等学校</t>
  </si>
  <si>
    <t>駒場東邦</t>
  </si>
  <si>
    <t>駒場東邦高等学校</t>
  </si>
  <si>
    <t>松陰</t>
  </si>
  <si>
    <t>松蔭高等学校</t>
  </si>
  <si>
    <t>昭和女子大附</t>
  </si>
  <si>
    <t>昭和女子大学附属昭和高等学校</t>
  </si>
  <si>
    <t>成城学園</t>
  </si>
  <si>
    <t>成城学園高等学校</t>
    <rPh sb="4" eb="8">
      <t>コウトウガッコウ</t>
    </rPh>
    <phoneticPr fontId="55"/>
  </si>
  <si>
    <t>世田谷学園</t>
  </si>
  <si>
    <t>世田谷学園高等学校</t>
  </si>
  <si>
    <t>大東学園</t>
  </si>
  <si>
    <t>大東学園高等学校</t>
    <rPh sb="4" eb="8">
      <t>コウトウガッコウ</t>
    </rPh>
    <phoneticPr fontId="55"/>
  </si>
  <si>
    <t>三田国際学園</t>
    <rPh sb="0" eb="4">
      <t>ミタコクサイ</t>
    </rPh>
    <rPh sb="4" eb="6">
      <t>ガクエン</t>
    </rPh>
    <phoneticPr fontId="51"/>
  </si>
  <si>
    <t>三田国際学園高等学校</t>
    <rPh sb="0" eb="4">
      <t>ミタコクサイ</t>
    </rPh>
    <rPh sb="4" eb="6">
      <t>ガクエン</t>
    </rPh>
    <phoneticPr fontId="51"/>
  </si>
  <si>
    <t>東農大一</t>
  </si>
  <si>
    <t>東京農業大学第一高等学校</t>
  </si>
  <si>
    <t>都市大等々力</t>
  </si>
  <si>
    <t>東京都市大学等々力高等学校</t>
  </si>
  <si>
    <t>田園調布学園</t>
  </si>
  <si>
    <t>田園調布学園高等部</t>
  </si>
  <si>
    <t>日女体二階堂</t>
  </si>
  <si>
    <t>日本女子体育大学附属二階堂高等学校</t>
    <rPh sb="0" eb="2">
      <t>ニホン</t>
    </rPh>
    <rPh sb="2" eb="4">
      <t>ジョシ</t>
    </rPh>
    <rPh sb="4" eb="6">
      <t>タイイク</t>
    </rPh>
    <rPh sb="6" eb="8">
      <t>ダイガク</t>
    </rPh>
    <rPh sb="8" eb="10">
      <t>フゾク</t>
    </rPh>
    <rPh sb="10" eb="13">
      <t>ニカイドウ</t>
    </rPh>
    <rPh sb="13" eb="15">
      <t>コウトウ</t>
    </rPh>
    <rPh sb="15" eb="17">
      <t>ガッコウ</t>
    </rPh>
    <phoneticPr fontId="53"/>
  </si>
  <si>
    <t>日本学園</t>
  </si>
  <si>
    <t>日本学園高等学校</t>
  </si>
  <si>
    <t>日大櫻丘</t>
  </si>
  <si>
    <t>日本大学櫻丘高等学校</t>
  </si>
  <si>
    <t>都市大付属</t>
  </si>
  <si>
    <t>東京都市大学付属高等学校</t>
  </si>
  <si>
    <t>目黒星美学園</t>
  </si>
  <si>
    <t>目黒星美学園高等学校</t>
    <rPh sb="6" eb="10">
      <t>コウトウガッコウ</t>
    </rPh>
    <phoneticPr fontId="55"/>
  </si>
  <si>
    <t>東大附属</t>
  </si>
  <si>
    <t>東京大学教育学部附属中等教育学校</t>
    <rPh sb="0" eb="2">
      <t>トウキョウ</t>
    </rPh>
    <rPh sb="2" eb="4">
      <t>ダイガク</t>
    </rPh>
    <rPh sb="4" eb="6">
      <t>キョウイク</t>
    </rPh>
    <rPh sb="6" eb="8">
      <t>ガクブ</t>
    </rPh>
    <rPh sb="8" eb="10">
      <t>フゾク</t>
    </rPh>
    <rPh sb="10" eb="12">
      <t>チュウトウ</t>
    </rPh>
    <rPh sb="12" eb="14">
      <t>キョウイク</t>
    </rPh>
    <rPh sb="14" eb="16">
      <t>ガッコウ</t>
    </rPh>
    <phoneticPr fontId="52"/>
  </si>
  <si>
    <t>都鷺宮</t>
  </si>
  <si>
    <t>東京都立鷺宮高等学校</t>
    <rPh sb="0" eb="2">
      <t>トウキョウ</t>
    </rPh>
    <rPh sb="3" eb="4">
      <t>リツ</t>
    </rPh>
    <rPh sb="6" eb="10">
      <t>コウトウガッコウ</t>
    </rPh>
    <phoneticPr fontId="55"/>
  </si>
  <si>
    <t>都中野工</t>
  </si>
  <si>
    <t>東京都立中野工業高等学校</t>
    <rPh sb="0" eb="12">
      <t>トウキョウトリツナカノコウギョウコウトウガッコウ</t>
    </rPh>
    <phoneticPr fontId="54"/>
  </si>
  <si>
    <t>都富士</t>
  </si>
  <si>
    <t>東京都立富士高等学校</t>
  </si>
  <si>
    <t>都武蔵丘</t>
  </si>
  <si>
    <t>東京都立武蔵丘高等学校</t>
  </si>
  <si>
    <t>実践学園</t>
  </si>
  <si>
    <t>実践学園高等学校</t>
  </si>
  <si>
    <t>東亜学園</t>
  </si>
  <si>
    <t>東亜学園高等学校</t>
  </si>
  <si>
    <t>宝仙学園</t>
  </si>
  <si>
    <t>宝仙学園高等学校</t>
  </si>
  <si>
    <t>堀越高等学校</t>
  </si>
  <si>
    <t>明大中野</t>
  </si>
  <si>
    <t>明治大学付属中野高等学校</t>
    <rPh sb="0" eb="2">
      <t>メイジ</t>
    </rPh>
    <rPh sb="2" eb="4">
      <t>ダイガク</t>
    </rPh>
    <rPh sb="4" eb="6">
      <t>フゾク</t>
    </rPh>
    <rPh sb="6" eb="8">
      <t>ナカノ</t>
    </rPh>
    <rPh sb="8" eb="10">
      <t>コウトウ</t>
    </rPh>
    <rPh sb="10" eb="12">
      <t>ガッコウ</t>
    </rPh>
    <phoneticPr fontId="51"/>
  </si>
  <si>
    <t>都永福学園</t>
  </si>
  <si>
    <t>東京都立永福学園</t>
  </si>
  <si>
    <t>都杉並総合</t>
  </si>
  <si>
    <t>東京都立杉並総合高等学校</t>
    <rPh sb="0" eb="2">
      <t>トウキョウ</t>
    </rPh>
    <rPh sb="2" eb="4">
      <t>トリツ</t>
    </rPh>
    <rPh sb="4" eb="6">
      <t>スギナミ</t>
    </rPh>
    <rPh sb="6" eb="8">
      <t>ソウゴウ</t>
    </rPh>
    <rPh sb="8" eb="10">
      <t>コウトウ</t>
    </rPh>
    <rPh sb="10" eb="12">
      <t>ガッコウ</t>
    </rPh>
    <phoneticPr fontId="52"/>
  </si>
  <si>
    <t>都杉並</t>
  </si>
  <si>
    <t>東京都立杉並高等学校</t>
  </si>
  <si>
    <t>都杉並工</t>
  </si>
  <si>
    <t>東京都立杉並工業高等学校</t>
  </si>
  <si>
    <t>都豊多摩</t>
  </si>
  <si>
    <t>東京都立豊多摩高等学校</t>
  </si>
  <si>
    <t>都西</t>
  </si>
  <si>
    <t>東京都立西高等学校</t>
  </si>
  <si>
    <t>都農芸</t>
  </si>
  <si>
    <t>東京都立農芸高等学校</t>
  </si>
  <si>
    <t>佼成学園</t>
  </si>
  <si>
    <t>佼成学園高等学校</t>
  </si>
  <si>
    <t>國學院久我山</t>
  </si>
  <si>
    <t>國學院大學久我山高等学校</t>
  </si>
  <si>
    <t>専大附</t>
  </si>
  <si>
    <t>専修大学附属高等学校</t>
  </si>
  <si>
    <t>中大杉並</t>
  </si>
  <si>
    <t>中央大学杉並高等学校</t>
  </si>
  <si>
    <t>東京立正</t>
  </si>
  <si>
    <t>東京立正高等学校</t>
  </si>
  <si>
    <t>日大二</t>
  </si>
  <si>
    <t>日本大学第二高等学校</t>
  </si>
  <si>
    <t>日大鶴ヶ丘</t>
  </si>
  <si>
    <t>日本大学鶴ヶ丘高等学校</t>
  </si>
  <si>
    <t>文大杉並</t>
  </si>
  <si>
    <t>文化学園大学杉並高等学校</t>
  </si>
  <si>
    <t>立教女学院</t>
  </si>
  <si>
    <t>立教女学院高等学校</t>
  </si>
  <si>
    <t>都中央ろう</t>
  </si>
  <si>
    <t>東京都立中央ろう学校</t>
  </si>
  <si>
    <t>都武蔵</t>
    <rPh sb="0" eb="1">
      <t>ト</t>
    </rPh>
    <phoneticPr fontId="51"/>
  </si>
  <si>
    <t>東京都立武蔵高等学校</t>
  </si>
  <si>
    <t>都武蔵野北</t>
    <rPh sb="0" eb="1">
      <t>ト</t>
    </rPh>
    <phoneticPr fontId="51"/>
  </si>
  <si>
    <t>東京都立武蔵野北高等学校</t>
  </si>
  <si>
    <t>聖徳学園</t>
  </si>
  <si>
    <t>聖徳学園高等学校</t>
  </si>
  <si>
    <t>成蹊</t>
  </si>
  <si>
    <t>成蹊高等学校</t>
  </si>
  <si>
    <t>法政</t>
  </si>
  <si>
    <t>法政大学高等学校</t>
  </si>
  <si>
    <t>藤村女</t>
  </si>
  <si>
    <t>藤村女子高等学校</t>
  </si>
  <si>
    <t>吉祥女</t>
  </si>
  <si>
    <t>吉祥女子高等学校</t>
  </si>
  <si>
    <t>武蔵野東高専</t>
    <rPh sb="4" eb="5">
      <t>コウ</t>
    </rPh>
    <phoneticPr fontId="51"/>
  </si>
  <si>
    <t>武蔵野東高等専修学校</t>
  </si>
  <si>
    <t>都三鷹中等</t>
    <rPh sb="0" eb="1">
      <t>ト</t>
    </rPh>
    <rPh sb="3" eb="5">
      <t>チュウトウ</t>
    </rPh>
    <phoneticPr fontId="51"/>
  </si>
  <si>
    <t>東京都立三鷹中等教育学校</t>
  </si>
  <si>
    <t>大成高等学校</t>
  </si>
  <si>
    <t>明星学園</t>
  </si>
  <si>
    <t>明星学園高等学校</t>
  </si>
  <si>
    <t>都多摩科技</t>
    <rPh sb="0" eb="1">
      <t>ト</t>
    </rPh>
    <phoneticPr fontId="51"/>
  </si>
  <si>
    <t>東京都立多摩科学技術高等学校</t>
  </si>
  <si>
    <t>都小金井北</t>
    <rPh sb="0" eb="1">
      <t>ト</t>
    </rPh>
    <phoneticPr fontId="51"/>
  </si>
  <si>
    <t>東京都立小金井北高等学校</t>
  </si>
  <si>
    <t>ICU</t>
  </si>
  <si>
    <t>国際基督教大学高等学校</t>
  </si>
  <si>
    <t>中大附</t>
  </si>
  <si>
    <t>中央大学附属高等学校</t>
  </si>
  <si>
    <t>東京電機大</t>
  </si>
  <si>
    <t>東京電機大学高等学校</t>
  </si>
  <si>
    <t>都小川</t>
    <rPh sb="0" eb="1">
      <t>ト</t>
    </rPh>
    <phoneticPr fontId="51"/>
  </si>
  <si>
    <t>東京都立小川高等学校</t>
  </si>
  <si>
    <t>都成瀬</t>
    <rPh sb="0" eb="1">
      <t>ト</t>
    </rPh>
    <phoneticPr fontId="51"/>
  </si>
  <si>
    <t>東京都立成瀬高等学校</t>
  </si>
  <si>
    <t>都町田</t>
    <rPh sb="0" eb="1">
      <t>ト</t>
    </rPh>
    <phoneticPr fontId="51"/>
  </si>
  <si>
    <t>東京都立町田高等学校</t>
  </si>
  <si>
    <t>都野津田</t>
    <rPh sb="0" eb="1">
      <t>ト</t>
    </rPh>
    <phoneticPr fontId="51"/>
  </si>
  <si>
    <t>東京都立野津田高等学校</t>
  </si>
  <si>
    <t>都山崎</t>
    <rPh sb="0" eb="1">
      <t>ト</t>
    </rPh>
    <phoneticPr fontId="51"/>
  </si>
  <si>
    <t>東京都立山崎高等学校</t>
  </si>
  <si>
    <t>都町田工</t>
    <rPh sb="0" eb="1">
      <t>ト</t>
    </rPh>
    <phoneticPr fontId="51"/>
  </si>
  <si>
    <t>東京都立町田工業高等学校</t>
  </si>
  <si>
    <t>桜美林</t>
  </si>
  <si>
    <t>桜美林高等学校</t>
  </si>
  <si>
    <t>玉川学園</t>
  </si>
  <si>
    <t>玉川学園高等部</t>
  </si>
  <si>
    <t>日大三</t>
  </si>
  <si>
    <t>日本大学第三高等学校</t>
  </si>
  <si>
    <t>和光</t>
    <rPh sb="0" eb="2">
      <t>ワコウ</t>
    </rPh>
    <phoneticPr fontId="51"/>
  </si>
  <si>
    <t>和光高等学校</t>
  </si>
  <si>
    <t>都永山</t>
    <rPh sb="0" eb="1">
      <t>ト</t>
    </rPh>
    <phoneticPr fontId="51"/>
  </si>
  <si>
    <t>東京都立永山高等学校</t>
  </si>
  <si>
    <t>サレジオ高専</t>
  </si>
  <si>
    <t>サレジオ工業高等専門学校</t>
  </si>
  <si>
    <t>大妻多摩</t>
  </si>
  <si>
    <t>大妻多摩高等学校</t>
  </si>
  <si>
    <t>聖ヶ丘</t>
  </si>
  <si>
    <t>多摩大学附属聖ヶ丘高等学校</t>
  </si>
  <si>
    <t>都神代</t>
    <rPh sb="0" eb="1">
      <t>ト</t>
    </rPh>
    <phoneticPr fontId="51"/>
  </si>
  <si>
    <t>東京都立神代高等学校</t>
  </si>
  <si>
    <t>都調布北</t>
    <rPh sb="0" eb="1">
      <t>ト</t>
    </rPh>
    <phoneticPr fontId="51"/>
  </si>
  <si>
    <t>東京都立調布北高等学校</t>
  </si>
  <si>
    <t>都調布南</t>
    <rPh sb="0" eb="1">
      <t>ト</t>
    </rPh>
    <phoneticPr fontId="51"/>
  </si>
  <si>
    <t>東京都立調布南高等学校</t>
  </si>
  <si>
    <t>桐朋女</t>
  </si>
  <si>
    <t>桐朋女子高等学校</t>
  </si>
  <si>
    <t>晃華学園</t>
    <rPh sb="0" eb="1">
      <t>アキラ</t>
    </rPh>
    <rPh sb="1" eb="2">
      <t>ハナ</t>
    </rPh>
    <rPh sb="2" eb="4">
      <t>ガクエン</t>
    </rPh>
    <phoneticPr fontId="51"/>
  </si>
  <si>
    <t>晃華学園高等学校</t>
  </si>
  <si>
    <t>都狛江</t>
    <rPh sb="0" eb="1">
      <t>ト</t>
    </rPh>
    <phoneticPr fontId="51"/>
  </si>
  <si>
    <t>東京都立狛江高等学校</t>
  </si>
  <si>
    <t>都若葉総合</t>
    <rPh sb="0" eb="1">
      <t>ト</t>
    </rPh>
    <phoneticPr fontId="51"/>
  </si>
  <si>
    <t>東京都立若葉総合高等学校</t>
  </si>
  <si>
    <t>駒沢女</t>
  </si>
  <si>
    <t>駒沢学園女子高等学校</t>
  </si>
  <si>
    <t>都田無</t>
    <rPh sb="0" eb="1">
      <t>ト</t>
    </rPh>
    <phoneticPr fontId="51"/>
  </si>
  <si>
    <t>東京都立田無高等学校</t>
  </si>
  <si>
    <t>都田無工</t>
    <rPh sb="0" eb="1">
      <t>ト</t>
    </rPh>
    <phoneticPr fontId="51"/>
  </si>
  <si>
    <t>東京都立田無工業高等学校</t>
  </si>
  <si>
    <t>都府中</t>
    <rPh sb="0" eb="1">
      <t>ト</t>
    </rPh>
    <phoneticPr fontId="51"/>
  </si>
  <si>
    <t>東京都立府中高等学校</t>
  </si>
  <si>
    <t>都府中東</t>
    <rPh sb="0" eb="1">
      <t>ト</t>
    </rPh>
    <phoneticPr fontId="51"/>
  </si>
  <si>
    <t>東京都立府中東高等学校</t>
  </si>
  <si>
    <t>都府中西</t>
    <rPh sb="0" eb="1">
      <t>ト</t>
    </rPh>
    <phoneticPr fontId="51"/>
  </si>
  <si>
    <t>東京都立府中西高等学校</t>
  </si>
  <si>
    <t>都府中工</t>
    <rPh sb="0" eb="1">
      <t>ト</t>
    </rPh>
    <phoneticPr fontId="51"/>
  </si>
  <si>
    <t>東京都立府中工業高等学校</t>
  </si>
  <si>
    <t>明星</t>
  </si>
  <si>
    <t>明星高等学校</t>
  </si>
  <si>
    <t>都保谷</t>
    <rPh sb="0" eb="1">
      <t>ト</t>
    </rPh>
    <rPh sb="1" eb="3">
      <t>ホウヤ</t>
    </rPh>
    <phoneticPr fontId="51"/>
  </si>
  <si>
    <t>東京都立保谷高等学校</t>
  </si>
  <si>
    <t>武蔵野大</t>
    <rPh sb="0" eb="3">
      <t>ムサシノ</t>
    </rPh>
    <rPh sb="3" eb="4">
      <t>ダイ</t>
    </rPh>
    <phoneticPr fontId="55"/>
  </si>
  <si>
    <t>武蔵野大学高等学校</t>
    <rPh sb="0" eb="3">
      <t>ムサシノ</t>
    </rPh>
    <rPh sb="3" eb="5">
      <t>ダイガク</t>
    </rPh>
    <rPh sb="5" eb="7">
      <t>コウトウ</t>
    </rPh>
    <rPh sb="7" eb="9">
      <t>ガッコウ</t>
    </rPh>
    <phoneticPr fontId="55"/>
  </si>
  <si>
    <t>都清瀬</t>
    <rPh sb="0" eb="1">
      <t>ト</t>
    </rPh>
    <phoneticPr fontId="51"/>
  </si>
  <si>
    <t>東京都立清瀬高等学校</t>
  </si>
  <si>
    <t>都東久留米総</t>
    <rPh sb="0" eb="1">
      <t>ト</t>
    </rPh>
    <rPh sb="1" eb="2">
      <t>ヒガシ</t>
    </rPh>
    <rPh sb="5" eb="6">
      <t>ソウ</t>
    </rPh>
    <phoneticPr fontId="51"/>
  </si>
  <si>
    <t>東京都立東久留米総合高等学校</t>
  </si>
  <si>
    <t>都久留米西</t>
    <rPh sb="0" eb="1">
      <t>ト</t>
    </rPh>
    <phoneticPr fontId="51"/>
  </si>
  <si>
    <t>東京都立久留米西高等学校</t>
  </si>
  <si>
    <t>都国立</t>
    <rPh sb="0" eb="1">
      <t>ト</t>
    </rPh>
    <phoneticPr fontId="51"/>
  </si>
  <si>
    <t>東京都立国立高等学校</t>
  </si>
  <si>
    <t>都五商</t>
    <rPh sb="0" eb="1">
      <t>ト</t>
    </rPh>
    <phoneticPr fontId="51"/>
  </si>
  <si>
    <t>東京都立第五商業高等学校</t>
  </si>
  <si>
    <t>桐朋</t>
  </si>
  <si>
    <t>桐朋高等学校</t>
  </si>
  <si>
    <t>都日野</t>
    <rPh sb="0" eb="1">
      <t>ト</t>
    </rPh>
    <phoneticPr fontId="51"/>
  </si>
  <si>
    <t>東京都立日野高等学校</t>
  </si>
  <si>
    <t>都日野台</t>
    <rPh sb="0" eb="1">
      <t>ト</t>
    </rPh>
    <phoneticPr fontId="51"/>
  </si>
  <si>
    <t>東京都立日野台高等学校</t>
  </si>
  <si>
    <t>都南平</t>
    <rPh sb="0" eb="1">
      <t>ト</t>
    </rPh>
    <phoneticPr fontId="51"/>
  </si>
  <si>
    <t>東京都立南平高等学校</t>
  </si>
  <si>
    <t>都国分寺</t>
    <rPh sb="0" eb="1">
      <t>ト</t>
    </rPh>
    <phoneticPr fontId="51"/>
  </si>
  <si>
    <t>東京都立国分寺高等学校</t>
  </si>
  <si>
    <t>早稲田実</t>
  </si>
  <si>
    <t>早稲田実業学校高等部</t>
  </si>
  <si>
    <t>明大明治</t>
  </si>
  <si>
    <t>明治大学付属明治高等学校</t>
  </si>
  <si>
    <t>都町田総合</t>
    <rPh sb="0" eb="1">
      <t>ト</t>
    </rPh>
    <phoneticPr fontId="51"/>
  </si>
  <si>
    <t>東京都立町田総合高等学校</t>
  </si>
  <si>
    <t>都立川国際</t>
    <rPh sb="0" eb="1">
      <t>ト</t>
    </rPh>
    <phoneticPr fontId="51"/>
  </si>
  <si>
    <t>東京都立立川国際中等教育学校</t>
  </si>
  <si>
    <t>都砂川</t>
    <rPh sb="0" eb="1">
      <t>ト</t>
    </rPh>
    <rPh sb="1" eb="3">
      <t>スナガワ</t>
    </rPh>
    <phoneticPr fontId="51"/>
  </si>
  <si>
    <t>東京都立砂川高等学校</t>
  </si>
  <si>
    <t>都立川</t>
    <rPh sb="0" eb="1">
      <t>ト</t>
    </rPh>
    <phoneticPr fontId="51"/>
  </si>
  <si>
    <t>東京都立立川高等学校</t>
  </si>
  <si>
    <t>都立川ろう</t>
    <rPh sb="0" eb="1">
      <t>ト</t>
    </rPh>
    <phoneticPr fontId="51"/>
  </si>
  <si>
    <t>東京都立立川ろう学校</t>
  </si>
  <si>
    <t>昭和一学園</t>
  </si>
  <si>
    <t>昭和第一学園高等学校</t>
  </si>
  <si>
    <t>立川女</t>
    <rPh sb="0" eb="2">
      <t>タチカワ</t>
    </rPh>
    <rPh sb="2" eb="3">
      <t>オンナ</t>
    </rPh>
    <phoneticPr fontId="51"/>
  </si>
  <si>
    <t>立川女子高等学校</t>
  </si>
  <si>
    <t>都片倉</t>
    <rPh sb="0" eb="1">
      <t>ト</t>
    </rPh>
    <phoneticPr fontId="51"/>
  </si>
  <si>
    <t>東京都立片倉高等学校</t>
  </si>
  <si>
    <t>都翔陽</t>
    <rPh sb="0" eb="1">
      <t>ト</t>
    </rPh>
    <phoneticPr fontId="51"/>
  </si>
  <si>
    <t>東京都立翔陽高等学校</t>
  </si>
  <si>
    <t>都八王子北</t>
    <rPh sb="0" eb="1">
      <t>ト</t>
    </rPh>
    <phoneticPr fontId="51"/>
  </si>
  <si>
    <t>東京都立八王子北高等学校</t>
  </si>
  <si>
    <t>都八王子桑志</t>
    <rPh sb="0" eb="1">
      <t>ト</t>
    </rPh>
    <phoneticPr fontId="51"/>
  </si>
  <si>
    <t>東京都立八王子桑志高等学校</t>
  </si>
  <si>
    <t>都八王子東</t>
    <rPh sb="0" eb="1">
      <t>ト</t>
    </rPh>
    <phoneticPr fontId="51"/>
  </si>
  <si>
    <t>東京都立八王子東高等学校</t>
  </si>
  <si>
    <t>都富士森</t>
    <rPh sb="0" eb="1">
      <t>ト</t>
    </rPh>
    <phoneticPr fontId="51"/>
  </si>
  <si>
    <t>東京都立富士森高等学校</t>
  </si>
  <si>
    <t>都松が谷</t>
    <rPh sb="0" eb="1">
      <t>ト</t>
    </rPh>
    <phoneticPr fontId="51"/>
  </si>
  <si>
    <t>東京都立松が谷高等学校</t>
  </si>
  <si>
    <t>都南多摩中等</t>
    <rPh sb="0" eb="1">
      <t>ト</t>
    </rPh>
    <rPh sb="4" eb="6">
      <t>チュウトウ</t>
    </rPh>
    <phoneticPr fontId="51"/>
  </si>
  <si>
    <t>東京都立南多摩中等教育学校</t>
  </si>
  <si>
    <t>穎明館</t>
  </si>
  <si>
    <t>穎明館高等学校</t>
  </si>
  <si>
    <t>共立女二</t>
  </si>
  <si>
    <t>共立女子第二高等学校</t>
  </si>
  <si>
    <t>工学院</t>
  </si>
  <si>
    <t>工学院大学附属高等学校</t>
  </si>
  <si>
    <t>帝京八王子</t>
  </si>
  <si>
    <t>帝京八王子高等学校</t>
  </si>
  <si>
    <t>八王子</t>
  </si>
  <si>
    <t>八王子学園八王子高等学校</t>
  </si>
  <si>
    <t>八王子実践</t>
  </si>
  <si>
    <t>八王子実践高等学校</t>
  </si>
  <si>
    <t>明中八王子</t>
  </si>
  <si>
    <t>明治大学付属中野八王子高等学校</t>
  </si>
  <si>
    <t>東京工業高専</t>
  </si>
  <si>
    <t>東京工業高等専門学校</t>
  </si>
  <si>
    <t>都小平</t>
    <rPh sb="0" eb="1">
      <t>ト</t>
    </rPh>
    <phoneticPr fontId="51"/>
  </si>
  <si>
    <t>東京都立小平高等学校</t>
  </si>
  <si>
    <t>都小平西</t>
    <rPh sb="0" eb="1">
      <t>ト</t>
    </rPh>
    <rPh sb="3" eb="4">
      <t>ニシ</t>
    </rPh>
    <phoneticPr fontId="51"/>
  </si>
  <si>
    <t>東京都立小平西高等学校</t>
  </si>
  <si>
    <t>都小平南</t>
    <rPh sb="0" eb="1">
      <t>ト</t>
    </rPh>
    <phoneticPr fontId="51"/>
  </si>
  <si>
    <t>東京都立小平南高等学校</t>
  </si>
  <si>
    <t>錦城</t>
  </si>
  <si>
    <t>錦城高等学校</t>
  </si>
  <si>
    <t>白梅学園</t>
  </si>
  <si>
    <t>白梅学園高等学校</t>
  </si>
  <si>
    <t>創価</t>
  </si>
  <si>
    <t>創価高等学校</t>
  </si>
  <si>
    <t>拓大一</t>
  </si>
  <si>
    <t>拓殖大学第一高等学校</t>
  </si>
  <si>
    <t>都東大和</t>
    <rPh sb="0" eb="1">
      <t>ト</t>
    </rPh>
    <phoneticPr fontId="51"/>
  </si>
  <si>
    <t>東京都立東大和高等学校</t>
  </si>
  <si>
    <t>都東大和南</t>
    <rPh sb="0" eb="1">
      <t>ト</t>
    </rPh>
    <phoneticPr fontId="51"/>
  </si>
  <si>
    <t>東京都立東大和南高等学校</t>
  </si>
  <si>
    <t>都多摩工</t>
    <rPh sb="0" eb="1">
      <t>ト</t>
    </rPh>
    <phoneticPr fontId="51"/>
  </si>
  <si>
    <t>東京都立多摩工業高等学校</t>
  </si>
  <si>
    <t>都福生</t>
    <rPh sb="0" eb="1">
      <t>ト</t>
    </rPh>
    <phoneticPr fontId="51"/>
  </si>
  <si>
    <t>東京都立福生高等学校</t>
  </si>
  <si>
    <t>都多摩</t>
    <rPh sb="0" eb="1">
      <t>ト</t>
    </rPh>
    <phoneticPr fontId="51"/>
  </si>
  <si>
    <t>東京都立多摩高等学校</t>
  </si>
  <si>
    <t>都昭和</t>
    <rPh sb="0" eb="1">
      <t>ト</t>
    </rPh>
    <phoneticPr fontId="51"/>
  </si>
  <si>
    <t>東京都立昭和高等学校</t>
  </si>
  <si>
    <t>都拝島</t>
    <rPh sb="0" eb="1">
      <t>ト</t>
    </rPh>
    <phoneticPr fontId="51"/>
  </si>
  <si>
    <t>東京都立拝島高等学校</t>
  </si>
  <si>
    <t>啓明学園</t>
  </si>
  <si>
    <t>啓明学園高等学校</t>
  </si>
  <si>
    <t>都秋留台</t>
    <rPh sb="0" eb="1">
      <t>ト</t>
    </rPh>
    <phoneticPr fontId="51"/>
  </si>
  <si>
    <t>東京都立秋留台高等学校</t>
  </si>
  <si>
    <t>東海大菅生</t>
  </si>
  <si>
    <t>東海大学菅生高等学校</t>
  </si>
  <si>
    <t>都武蔵村山</t>
    <rPh sb="0" eb="1">
      <t>ト</t>
    </rPh>
    <phoneticPr fontId="51"/>
  </si>
  <si>
    <t>東京都立武蔵村山高等学校</t>
  </si>
  <si>
    <t>都上水</t>
    <rPh sb="0" eb="1">
      <t>ト</t>
    </rPh>
    <phoneticPr fontId="51"/>
  </si>
  <si>
    <t>東京都立上水高等学校</t>
  </si>
  <si>
    <t>都東村山</t>
    <rPh sb="0" eb="1">
      <t>ト</t>
    </rPh>
    <phoneticPr fontId="51"/>
  </si>
  <si>
    <t>東京都立東村山高等学校</t>
  </si>
  <si>
    <t>都東村山西</t>
    <rPh sb="0" eb="1">
      <t>ト</t>
    </rPh>
    <phoneticPr fontId="51"/>
  </si>
  <si>
    <t>東京都立東村山西高等学校</t>
  </si>
  <si>
    <t>日体大桜華</t>
    <rPh sb="2" eb="3">
      <t>ダイ</t>
    </rPh>
    <phoneticPr fontId="51"/>
  </si>
  <si>
    <t>日本体育大学桜華高等学校</t>
    <rPh sb="1" eb="2">
      <t>ホン</t>
    </rPh>
    <phoneticPr fontId="55"/>
  </si>
  <si>
    <t>明学東村山</t>
  </si>
  <si>
    <t>明治学院東村山高等学校</t>
  </si>
  <si>
    <t>明法</t>
  </si>
  <si>
    <t>明法高等学校</t>
  </si>
  <si>
    <t>都羽村</t>
    <rPh sb="0" eb="1">
      <t>ト</t>
    </rPh>
    <phoneticPr fontId="51"/>
  </si>
  <si>
    <t>東京都立羽村高等学校</t>
  </si>
  <si>
    <t>都瑞穂農芸</t>
  </si>
  <si>
    <t>東京都立瑞穂農芸高等学校</t>
  </si>
  <si>
    <t>都青梅総合</t>
  </si>
  <si>
    <t>東京都立青梅総合高等学校</t>
    <rPh sb="0" eb="2">
      <t>トウキョウ</t>
    </rPh>
    <phoneticPr fontId="51"/>
  </si>
  <si>
    <t>帝京大</t>
  </si>
  <si>
    <t>帝京大学高等学校</t>
  </si>
  <si>
    <t>都羽村特支</t>
  </si>
  <si>
    <t>東京都立羽村特別支援学校</t>
  </si>
  <si>
    <t>保存ファイル名→
右をコピーする</t>
    <rPh sb="0" eb="2">
      <t>ホゾン</t>
    </rPh>
    <rPh sb="6" eb="7">
      <t>メイ</t>
    </rPh>
    <rPh sb="9" eb="10">
      <t>ミギ</t>
    </rPh>
    <phoneticPr fontId="4"/>
  </si>
  <si>
    <t>なし</t>
    <phoneticPr fontId="4"/>
  </si>
  <si>
    <t>なし</t>
    <phoneticPr fontId="4"/>
  </si>
  <si>
    <t>男子100m</t>
  </si>
  <si>
    <t>男子200m</t>
  </si>
  <si>
    <t>男子400m</t>
  </si>
  <si>
    <t>男子800m</t>
  </si>
  <si>
    <t>男子1500m</t>
  </si>
  <si>
    <t>男子5000m</t>
  </si>
  <si>
    <t>男子110mH</t>
  </si>
  <si>
    <t>男子400mH</t>
  </si>
  <si>
    <t>男子5000mW</t>
  </si>
  <si>
    <t>男子走高跳</t>
  </si>
  <si>
    <t>男子棒高跳</t>
  </si>
  <si>
    <t>男子走幅跳</t>
  </si>
  <si>
    <t>男子三段跳</t>
  </si>
  <si>
    <t>男子砲丸投</t>
  </si>
  <si>
    <t>男子円盤投</t>
  </si>
  <si>
    <t>男子やり投</t>
  </si>
  <si>
    <t>女子100mH</t>
  </si>
  <si>
    <t>女子400mH</t>
  </si>
  <si>
    <t>女子5000mW</t>
  </si>
  <si>
    <t>女子走高跳</t>
  </si>
  <si>
    <t>女子棒高跳</t>
    <rPh sb="0" eb="2">
      <t>ジョシ</t>
    </rPh>
    <rPh sb="2" eb="5">
      <t>ボウタカト</t>
    </rPh>
    <phoneticPr fontId="4"/>
  </si>
  <si>
    <t>女子走幅跳</t>
  </si>
  <si>
    <t>女子三段跳</t>
  </si>
  <si>
    <t>女子砲丸投</t>
  </si>
  <si>
    <t>０．プログラム代は有料です。男女各１部以上の購入をお願いします。（中学生が出場する場合，高校とは別に1部購入下さい。）</t>
    <rPh sb="7" eb="8">
      <t>ダイ</t>
    </rPh>
    <rPh sb="9" eb="11">
      <t>ユウリョウ</t>
    </rPh>
    <rPh sb="14" eb="16">
      <t>ダンジョ</t>
    </rPh>
    <rPh sb="16" eb="17">
      <t>カク</t>
    </rPh>
    <rPh sb="18" eb="19">
      <t>ブ</t>
    </rPh>
    <rPh sb="19" eb="21">
      <t>イジョウ</t>
    </rPh>
    <rPh sb="22" eb="24">
      <t>コウニュウ</t>
    </rPh>
    <rPh sb="26" eb="27">
      <t>ネガ</t>
    </rPh>
    <rPh sb="33" eb="35">
      <t>チュウガク</t>
    </rPh>
    <rPh sb="35" eb="36">
      <t>セイ</t>
    </rPh>
    <rPh sb="37" eb="39">
      <t>シュツジョウ</t>
    </rPh>
    <rPh sb="41" eb="43">
      <t>バアイ</t>
    </rPh>
    <rPh sb="44" eb="46">
      <t>コウコウ</t>
    </rPh>
    <rPh sb="48" eb="49">
      <t>ベツ</t>
    </rPh>
    <rPh sb="51" eb="52">
      <t>ブ</t>
    </rPh>
    <rPh sb="52" eb="55">
      <t>コウニュウクダ</t>
    </rPh>
    <phoneticPr fontId="4"/>
  </si>
  <si>
    <t>※今回は中学生のエントリーができます。（ｴﾝﾄﾘｰﾌｧｲﾙは別に作成ください。）</t>
    <rPh sb="30" eb="31">
      <t>ベツ</t>
    </rPh>
    <rPh sb="32" eb="34">
      <t>サクセイ</t>
    </rPh>
    <phoneticPr fontId="4"/>
  </si>
  <si>
    <t>芝脇</t>
  </si>
  <si>
    <t>礼二</t>
  </si>
  <si>
    <t>シバワキ</t>
  </si>
  <si>
    <t>SIBAWAKI</t>
  </si>
  <si>
    <t>魚津</t>
  </si>
  <si>
    <t>ウオヅ</t>
  </si>
  <si>
    <t>UODU</t>
  </si>
  <si>
    <t>磯崎</t>
  </si>
  <si>
    <t>匡志</t>
  </si>
  <si>
    <t>Kousi</t>
  </si>
  <si>
    <t>Jyuri</t>
  </si>
  <si>
    <t>柴原</t>
  </si>
  <si>
    <t>シバハラ</t>
  </si>
  <si>
    <t>SIBAHARA</t>
  </si>
  <si>
    <t>咲蘭</t>
  </si>
  <si>
    <t>俊乃介</t>
  </si>
  <si>
    <t>済田</t>
  </si>
  <si>
    <t>サイダ</t>
  </si>
  <si>
    <t>SAIDA</t>
  </si>
  <si>
    <t>英喜</t>
  </si>
  <si>
    <t>Shutaro</t>
  </si>
  <si>
    <t>岳</t>
  </si>
  <si>
    <t>SHIBAHARA</t>
  </si>
  <si>
    <t>一実</t>
  </si>
  <si>
    <t>カズサネ</t>
  </si>
  <si>
    <t>Kazusane</t>
  </si>
  <si>
    <t>上坂</t>
  </si>
  <si>
    <t>ウエサカ</t>
  </si>
  <si>
    <t>UESAKA</t>
  </si>
  <si>
    <t>宗英</t>
  </si>
  <si>
    <t>シュウエイ</t>
  </si>
  <si>
    <t>Shuei</t>
  </si>
  <si>
    <t>福長</t>
  </si>
  <si>
    <t>竜之輔</t>
  </si>
  <si>
    <t>允希</t>
  </si>
  <si>
    <t>秋奈</t>
  </si>
  <si>
    <t>助川</t>
  </si>
  <si>
    <t>スケガワ</t>
  </si>
  <si>
    <t>SUKEGAWA</t>
  </si>
  <si>
    <t>祐衣</t>
  </si>
  <si>
    <t>真紀</t>
  </si>
  <si>
    <t>智絵</t>
  </si>
  <si>
    <t>涼汰</t>
  </si>
  <si>
    <t>木我</t>
  </si>
  <si>
    <t>波夢</t>
  </si>
  <si>
    <t>キガ</t>
  </si>
  <si>
    <t>ナム</t>
  </si>
  <si>
    <t>KIGA</t>
  </si>
  <si>
    <t>Namu</t>
  </si>
  <si>
    <t>洸翔</t>
  </si>
  <si>
    <t>掛水</t>
  </si>
  <si>
    <t>永季</t>
  </si>
  <si>
    <t>カケミズ</t>
  </si>
  <si>
    <t>ヒサキ</t>
  </si>
  <si>
    <t>KAKEMIZU</t>
  </si>
  <si>
    <t>Hisaki</t>
  </si>
  <si>
    <t>SAKASHITA</t>
  </si>
  <si>
    <t>YASODA</t>
  </si>
  <si>
    <t>徳嶋</t>
  </si>
  <si>
    <t>トクシマ</t>
  </si>
  <si>
    <t>TOKUSHIMA</t>
  </si>
  <si>
    <t>ナカガミ</t>
  </si>
  <si>
    <t>NAKAGAMI</t>
  </si>
  <si>
    <t>央祐</t>
  </si>
  <si>
    <t>Chihiroo</t>
  </si>
  <si>
    <t>谷岡</t>
  </si>
  <si>
    <t>タニオカ</t>
  </si>
  <si>
    <t>TANIOKA</t>
  </si>
  <si>
    <t>津屋</t>
  </si>
  <si>
    <t>喬</t>
  </si>
  <si>
    <t>ツヤ</t>
  </si>
  <si>
    <t>TSUYA</t>
  </si>
  <si>
    <t>陽弥</t>
  </si>
  <si>
    <t>寺下</t>
  </si>
  <si>
    <t>明徳</t>
  </si>
  <si>
    <t>テラシタ</t>
  </si>
  <si>
    <t>アキノリ</t>
  </si>
  <si>
    <t>TERASHITA</t>
  </si>
  <si>
    <t>Akinori</t>
  </si>
  <si>
    <t>纐纈</t>
  </si>
  <si>
    <t>コウケツ</t>
  </si>
  <si>
    <t>KOKETSU</t>
  </si>
  <si>
    <t>亘晴</t>
  </si>
  <si>
    <t>瑚美</t>
  </si>
  <si>
    <t>一ノ瀬</t>
  </si>
  <si>
    <t>旦</t>
  </si>
  <si>
    <t>ダン</t>
  </si>
  <si>
    <t>Dan</t>
  </si>
  <si>
    <t>智彰</t>
  </si>
  <si>
    <t>タカタ</t>
  </si>
  <si>
    <t>TAKATA</t>
  </si>
  <si>
    <t>飛鳥</t>
  </si>
  <si>
    <t>大瀧</t>
  </si>
  <si>
    <t>美衣奈</t>
  </si>
  <si>
    <t>オオタキ</t>
  </si>
  <si>
    <t>OTAKI</t>
  </si>
  <si>
    <t>青衣</t>
  </si>
  <si>
    <t>果桜</t>
  </si>
  <si>
    <t>カオ</t>
  </si>
  <si>
    <t>OOYAMA</t>
  </si>
  <si>
    <t>Kao</t>
  </si>
  <si>
    <t>愛仁香</t>
  </si>
  <si>
    <t>アニカ</t>
  </si>
  <si>
    <t>Annika</t>
  </si>
  <si>
    <t>村木</t>
  </si>
  <si>
    <t>絵美</t>
  </si>
  <si>
    <t>ムラキ</t>
  </si>
  <si>
    <t>MURAKI</t>
  </si>
  <si>
    <t>理菜</t>
  </si>
  <si>
    <t>仁奈</t>
  </si>
  <si>
    <t>ニナ</t>
  </si>
  <si>
    <t>Nina</t>
  </si>
  <si>
    <t>天崎</t>
  </si>
  <si>
    <t>愛彩</t>
  </si>
  <si>
    <t>アマザキ</t>
  </si>
  <si>
    <t>AMAZAKI</t>
  </si>
  <si>
    <t>茉凜</t>
  </si>
  <si>
    <t>千遥</t>
  </si>
  <si>
    <t>貝田</t>
  </si>
  <si>
    <t>カイダ</t>
  </si>
  <si>
    <t>KAIDA</t>
  </si>
  <si>
    <t>民田</t>
  </si>
  <si>
    <t>彩記</t>
  </si>
  <si>
    <t>タミダ</t>
  </si>
  <si>
    <t>TAMIDA</t>
  </si>
  <si>
    <t>津村</t>
  </si>
  <si>
    <t>颯葉子</t>
  </si>
  <si>
    <t>ツムラ</t>
  </si>
  <si>
    <t>ソヨコ</t>
  </si>
  <si>
    <t>TSUMURA</t>
  </si>
  <si>
    <t>Soyoko</t>
  </si>
  <si>
    <t>尚実</t>
  </si>
  <si>
    <t>万場</t>
  </si>
  <si>
    <t>マンバ</t>
  </si>
  <si>
    <t>MAMBA</t>
  </si>
  <si>
    <t>亜莉紗</t>
  </si>
  <si>
    <t>オヤマ</t>
  </si>
  <si>
    <t>希乃佳</t>
  </si>
  <si>
    <t>井村</t>
  </si>
  <si>
    <t>イムラ</t>
  </si>
  <si>
    <t>IMURA</t>
  </si>
  <si>
    <t>怜花</t>
  </si>
  <si>
    <t>涼香</t>
  </si>
  <si>
    <t>Ryoka</t>
  </si>
  <si>
    <t>洸也</t>
  </si>
  <si>
    <t>駒津</t>
  </si>
  <si>
    <t>儀間</t>
  </si>
  <si>
    <t>瑚道</t>
  </si>
  <si>
    <t>ギマ</t>
  </si>
  <si>
    <t>コミチ</t>
  </si>
  <si>
    <t>GIMA</t>
  </si>
  <si>
    <t>Komichi</t>
  </si>
  <si>
    <t>屋代</t>
  </si>
  <si>
    <t>海瑠</t>
  </si>
  <si>
    <t>カイル</t>
  </si>
  <si>
    <t>Kairu</t>
  </si>
  <si>
    <t>裕己</t>
  </si>
  <si>
    <t>余</t>
  </si>
  <si>
    <t>樹莉王</t>
  </si>
  <si>
    <t>ジュリオ</t>
  </si>
  <si>
    <t>YU</t>
  </si>
  <si>
    <t>Julio</t>
  </si>
  <si>
    <t>三原</t>
  </si>
  <si>
    <t>ミハラ</t>
  </si>
  <si>
    <t>MIHARA</t>
  </si>
  <si>
    <t>羽牟</t>
  </si>
  <si>
    <t>緋美香</t>
  </si>
  <si>
    <t>ハム</t>
  </si>
  <si>
    <t>HAMU</t>
  </si>
  <si>
    <t>百</t>
  </si>
  <si>
    <t>未夢</t>
  </si>
  <si>
    <t>布美子</t>
  </si>
  <si>
    <t>フミコ</t>
  </si>
  <si>
    <t>Fumiko</t>
  </si>
  <si>
    <t>平尾</t>
  </si>
  <si>
    <t>はるか</t>
  </si>
  <si>
    <t>ヒラオ</t>
  </si>
  <si>
    <t>HIRAO</t>
  </si>
  <si>
    <t>所</t>
  </si>
  <si>
    <t>トコロ</t>
  </si>
  <si>
    <t>TOKORO</t>
  </si>
  <si>
    <t>彦坂</t>
  </si>
  <si>
    <t>ヒコサカ</t>
  </si>
  <si>
    <t>ジンギ</t>
  </si>
  <si>
    <t>HIKOSAKA</t>
  </si>
  <si>
    <t>Jingi</t>
  </si>
  <si>
    <t>伊能</t>
  </si>
  <si>
    <t>伶</t>
  </si>
  <si>
    <t>光雲</t>
  </si>
  <si>
    <t>ミヤチ</t>
  </si>
  <si>
    <t>MIYACHI</t>
  </si>
  <si>
    <t>裕規</t>
  </si>
  <si>
    <t>根﨑</t>
  </si>
  <si>
    <t>椋大朗</t>
  </si>
  <si>
    <t>ネサキ</t>
  </si>
  <si>
    <t>NESAKI</t>
  </si>
  <si>
    <t>嘉本</t>
  </si>
  <si>
    <t>カモト</t>
  </si>
  <si>
    <t>KAMOTO</t>
  </si>
  <si>
    <t>琉玖</t>
  </si>
  <si>
    <t>ルク</t>
  </si>
  <si>
    <t>Ruku</t>
  </si>
  <si>
    <t>実優</t>
  </si>
  <si>
    <t>坂</t>
  </si>
  <si>
    <t>果恋</t>
  </si>
  <si>
    <t>バン</t>
  </si>
  <si>
    <t>BAN</t>
  </si>
  <si>
    <t>湯目</t>
  </si>
  <si>
    <t>さやか</t>
  </si>
  <si>
    <t>ユノメ</t>
  </si>
  <si>
    <t>YUNOME</t>
  </si>
  <si>
    <t>片石</t>
  </si>
  <si>
    <t>理咲</t>
  </si>
  <si>
    <t>カタイシ</t>
  </si>
  <si>
    <t>KATAISHI</t>
  </si>
  <si>
    <t>川筋</t>
  </si>
  <si>
    <t>秀哉</t>
  </si>
  <si>
    <t>カワスジ</t>
  </si>
  <si>
    <t>KAWASUJI</t>
  </si>
  <si>
    <t>妃陽里</t>
  </si>
  <si>
    <t>渕上</t>
  </si>
  <si>
    <t>フチガミ</t>
  </si>
  <si>
    <t>FUCHIGAMI</t>
  </si>
  <si>
    <t>小桃</t>
  </si>
  <si>
    <t>コモモ</t>
  </si>
  <si>
    <t>Komomo</t>
  </si>
  <si>
    <t>あゆ美</t>
  </si>
  <si>
    <t>隼一</t>
  </si>
  <si>
    <t>シュンイチ</t>
  </si>
  <si>
    <t>Shuniti</t>
  </si>
  <si>
    <t>長張</t>
  </si>
  <si>
    <t>ナガハリ</t>
  </si>
  <si>
    <t>NAGAHARI</t>
  </si>
  <si>
    <t>洸将</t>
  </si>
  <si>
    <t>コウショウ</t>
  </si>
  <si>
    <t>Kosyo</t>
  </si>
  <si>
    <t>蒔励</t>
  </si>
  <si>
    <t>マクレイ</t>
  </si>
  <si>
    <t>Makurei</t>
  </si>
  <si>
    <t>優紀</t>
  </si>
  <si>
    <t>大誉</t>
  </si>
  <si>
    <t>泰楽</t>
  </si>
  <si>
    <t>琢也</t>
  </si>
  <si>
    <t>タイラク</t>
  </si>
  <si>
    <t>TAIRAKU</t>
  </si>
  <si>
    <t>神長</t>
  </si>
  <si>
    <t>剛貴</t>
  </si>
  <si>
    <t>カミナガ</t>
  </si>
  <si>
    <t>KAMINAGA</t>
  </si>
  <si>
    <t>浩斗</t>
  </si>
  <si>
    <t>大志</t>
  </si>
  <si>
    <t>曾我部</t>
  </si>
  <si>
    <t>栞菜</t>
  </si>
  <si>
    <t>惇悠</t>
  </si>
  <si>
    <t>アツユウ</t>
  </si>
  <si>
    <t>Atuyu</t>
  </si>
  <si>
    <t>黛</t>
  </si>
  <si>
    <t>実吹</t>
  </si>
  <si>
    <t>マユズミ</t>
  </si>
  <si>
    <t>MAYUZUMI</t>
  </si>
  <si>
    <t>太瞭</t>
  </si>
  <si>
    <t>椎山</t>
  </si>
  <si>
    <t>豊海</t>
  </si>
  <si>
    <t>シイヤマ</t>
  </si>
  <si>
    <t>SIYAMA</t>
  </si>
  <si>
    <t>武山</t>
  </si>
  <si>
    <t>智基</t>
  </si>
  <si>
    <t>本村</t>
  </si>
  <si>
    <t>晴基</t>
  </si>
  <si>
    <t>モトムラ</t>
  </si>
  <si>
    <t>MOTOMURA</t>
  </si>
  <si>
    <t>護刀</t>
  </si>
  <si>
    <t>モリト</t>
  </si>
  <si>
    <t>Morito</t>
  </si>
  <si>
    <t>鹿島</t>
  </si>
  <si>
    <t>秀翼</t>
  </si>
  <si>
    <t>カシマ</t>
  </si>
  <si>
    <t>KASHIMA</t>
  </si>
  <si>
    <t>仁科</t>
  </si>
  <si>
    <t>ニシナ</t>
  </si>
  <si>
    <t>NISHINA</t>
  </si>
  <si>
    <t>Tomohumi</t>
  </si>
  <si>
    <t>季彦</t>
  </si>
  <si>
    <t>トキヒコ</t>
  </si>
  <si>
    <t>Tokihiko</t>
  </si>
  <si>
    <t>奥津</t>
  </si>
  <si>
    <t>龍誠</t>
  </si>
  <si>
    <t>オクツ</t>
  </si>
  <si>
    <t>OKUTSU</t>
  </si>
  <si>
    <t>昴</t>
  </si>
  <si>
    <t>スバル</t>
  </si>
  <si>
    <t>Subaru</t>
  </si>
  <si>
    <t>結奈</t>
  </si>
  <si>
    <t>桶本</t>
  </si>
  <si>
    <t>オケモト</t>
  </si>
  <si>
    <t>OKEMOTO</t>
  </si>
  <si>
    <t>瞭成</t>
  </si>
  <si>
    <t>鵬宇</t>
  </si>
  <si>
    <t>ホウウ</t>
  </si>
  <si>
    <t>OU</t>
  </si>
  <si>
    <t>Houn</t>
  </si>
  <si>
    <t>琉奈</t>
  </si>
  <si>
    <t>波多江</t>
  </si>
  <si>
    <t>ハタエ</t>
  </si>
  <si>
    <t>HATAE</t>
  </si>
  <si>
    <t>七斗</t>
  </si>
  <si>
    <t>ナナト</t>
  </si>
  <si>
    <t>Nanato</t>
  </si>
  <si>
    <t>万虎人</t>
  </si>
  <si>
    <t>マサル</t>
  </si>
  <si>
    <t>Masaru</t>
  </si>
  <si>
    <t>毅史</t>
  </si>
  <si>
    <t>坂和</t>
  </si>
  <si>
    <t>サカワ</t>
  </si>
  <si>
    <t>SAKAWA</t>
  </si>
  <si>
    <t>綾太</t>
  </si>
  <si>
    <t>小菅</t>
  </si>
  <si>
    <t>広太</t>
  </si>
  <si>
    <t>コスガ</t>
  </si>
  <si>
    <t>KOSUGA</t>
  </si>
  <si>
    <t>雅之</t>
  </si>
  <si>
    <t>一敏</t>
  </si>
  <si>
    <t>イット</t>
  </si>
  <si>
    <t>Ituto</t>
  </si>
  <si>
    <t>惠希</t>
  </si>
  <si>
    <t>智弥</t>
  </si>
  <si>
    <t>早紗</t>
  </si>
  <si>
    <t>ササ</t>
  </si>
  <si>
    <t>Sasa</t>
  </si>
  <si>
    <t>もも花</t>
  </si>
  <si>
    <t>寛乃</t>
  </si>
  <si>
    <t>スガハラ</t>
  </si>
  <si>
    <t>SUGAHARA</t>
  </si>
  <si>
    <t>川澄</t>
  </si>
  <si>
    <t>昭輝</t>
  </si>
  <si>
    <t>春優</t>
  </si>
  <si>
    <t>柴沼</t>
  </si>
  <si>
    <t>シバヌマ</t>
  </si>
  <si>
    <t>SIBANUMA</t>
  </si>
  <si>
    <t>壮大</t>
  </si>
  <si>
    <t>簔口</t>
  </si>
  <si>
    <t>ミノグチ</t>
  </si>
  <si>
    <t>MINOGUCHI</t>
  </si>
  <si>
    <t>長﨑</t>
  </si>
  <si>
    <t>紗</t>
  </si>
  <si>
    <t>紘樹</t>
  </si>
  <si>
    <t>友公</t>
  </si>
  <si>
    <t>ユキミ</t>
  </si>
  <si>
    <t>Yukimi</t>
  </si>
  <si>
    <t>吉尾</t>
  </si>
  <si>
    <t>涼夏</t>
  </si>
  <si>
    <t>ヨシオ</t>
  </si>
  <si>
    <t>YOSHIO</t>
  </si>
  <si>
    <t>薄羽</t>
  </si>
  <si>
    <t>遼香</t>
  </si>
  <si>
    <t>熊澤</t>
  </si>
  <si>
    <t>クマザワ</t>
  </si>
  <si>
    <t>KUMAZAWA</t>
  </si>
  <si>
    <t>宙士</t>
  </si>
  <si>
    <t>西海</t>
  </si>
  <si>
    <t>ニシガイ</t>
  </si>
  <si>
    <t>NISHIGAI</t>
  </si>
  <si>
    <t>克彦</t>
  </si>
  <si>
    <t>カツヒコ</t>
  </si>
  <si>
    <t>Katsuhiko</t>
  </si>
  <si>
    <t>畑山</t>
  </si>
  <si>
    <t>直之</t>
  </si>
  <si>
    <t>慧聡</t>
  </si>
  <si>
    <t>昂大</t>
  </si>
  <si>
    <t>陸玖</t>
  </si>
  <si>
    <t>吉﨑</t>
  </si>
  <si>
    <t>皓代</t>
  </si>
  <si>
    <t>浮貝</t>
  </si>
  <si>
    <t>ウキガイ</t>
  </si>
  <si>
    <t>UKIGAI</t>
  </si>
  <si>
    <t>正豊</t>
  </si>
  <si>
    <t>マサトヨ</t>
  </si>
  <si>
    <t>Masatoyo</t>
  </si>
  <si>
    <t>SIMADA</t>
  </si>
  <si>
    <t>奥西</t>
  </si>
  <si>
    <t>隆晟</t>
  </si>
  <si>
    <t>オクニシ</t>
  </si>
  <si>
    <t>OKUNISHI</t>
  </si>
  <si>
    <t>櫻沢</t>
  </si>
  <si>
    <t>慎哉</t>
  </si>
  <si>
    <t>凜凜</t>
  </si>
  <si>
    <t>吉開</t>
  </si>
  <si>
    <t>栞那</t>
  </si>
  <si>
    <t>ヨシカイ</t>
  </si>
  <si>
    <t>TOSIKAI</t>
  </si>
  <si>
    <t>那由太</t>
  </si>
  <si>
    <t>理人</t>
  </si>
  <si>
    <t>ロバーツ</t>
  </si>
  <si>
    <t>ジェイド</t>
  </si>
  <si>
    <t>ROBERTS</t>
  </si>
  <si>
    <t>Jade</t>
  </si>
  <si>
    <t>竣陽</t>
  </si>
  <si>
    <t>瞳海</t>
  </si>
  <si>
    <t>春仁</t>
  </si>
  <si>
    <t>ハルヒト</t>
  </si>
  <si>
    <t>Haruhito</t>
  </si>
  <si>
    <t>雅斗</t>
  </si>
  <si>
    <t>紀之介</t>
  </si>
  <si>
    <t>キノスケ</t>
  </si>
  <si>
    <t>Kinosuke</t>
  </si>
  <si>
    <t>爽来</t>
  </si>
  <si>
    <t>穴久保</t>
  </si>
  <si>
    <t>美侑</t>
  </si>
  <si>
    <t>アナクボ</t>
  </si>
  <si>
    <t>ANAKUBO</t>
  </si>
  <si>
    <t>加戸</t>
  </si>
  <si>
    <t>愛実</t>
  </si>
  <si>
    <t>希泉</t>
  </si>
  <si>
    <t>冬哉</t>
  </si>
  <si>
    <t>Touya</t>
  </si>
  <si>
    <t>榊間</t>
  </si>
  <si>
    <t>サカキマ</t>
  </si>
  <si>
    <t>SAKAKIMA</t>
  </si>
  <si>
    <t>隆人</t>
  </si>
  <si>
    <t>安彦</t>
  </si>
  <si>
    <t>勝稀</t>
  </si>
  <si>
    <t>アビコ</t>
  </si>
  <si>
    <t>ABIKO</t>
  </si>
  <si>
    <t>航志</t>
  </si>
  <si>
    <t>Koshi</t>
  </si>
  <si>
    <t>TOKUNAGA</t>
  </si>
  <si>
    <t>大平</t>
  </si>
  <si>
    <t>真英</t>
  </si>
  <si>
    <t>オオヒラ</t>
  </si>
  <si>
    <t>マサヒデ</t>
  </si>
  <si>
    <t>OHIRA</t>
  </si>
  <si>
    <t>Masahide</t>
  </si>
  <si>
    <t>野島</t>
  </si>
  <si>
    <t>ノジマ</t>
  </si>
  <si>
    <t>NOJIMA</t>
  </si>
  <si>
    <t>田尾</t>
  </si>
  <si>
    <t>TAO</t>
  </si>
  <si>
    <t>Shuuichi</t>
  </si>
  <si>
    <t>藤光</t>
  </si>
  <si>
    <t>フジミツ</t>
  </si>
  <si>
    <t>FUJIMITSU</t>
  </si>
  <si>
    <t>グエンレイ</t>
  </si>
  <si>
    <t>プーハオ</t>
  </si>
  <si>
    <t>NGUYENLE</t>
  </si>
  <si>
    <t>Puhao</t>
  </si>
  <si>
    <t>和友</t>
  </si>
  <si>
    <t>カズトモ</t>
  </si>
  <si>
    <t>Kazutomo</t>
  </si>
  <si>
    <t>ムナシンハ</t>
  </si>
  <si>
    <t>ラウィンデュ</t>
  </si>
  <si>
    <t>MUNASHINHA</t>
  </si>
  <si>
    <t>Rawindu</t>
  </si>
  <si>
    <t>五反田</t>
  </si>
  <si>
    <t>湧斗</t>
  </si>
  <si>
    <t>ゴタンダ</t>
  </si>
  <si>
    <t>GOTANDA</t>
  </si>
  <si>
    <t>知哉</t>
  </si>
  <si>
    <t>松林</t>
  </si>
  <si>
    <t>勇弥</t>
  </si>
  <si>
    <t>マツバヤシ</t>
  </si>
  <si>
    <t>MATUBAYASHI</t>
  </si>
  <si>
    <t>横濱</t>
  </si>
  <si>
    <t>ヨコハマ</t>
  </si>
  <si>
    <t>YOKOHAMA</t>
  </si>
  <si>
    <t>今成</t>
  </si>
  <si>
    <t>朋尋</t>
  </si>
  <si>
    <t>イマナリ</t>
  </si>
  <si>
    <t>IMANARI</t>
  </si>
  <si>
    <t>植野</t>
  </si>
  <si>
    <t>景虎</t>
  </si>
  <si>
    <t>カゲトラ</t>
  </si>
  <si>
    <t>Kagetora</t>
  </si>
  <si>
    <t>南薗</t>
  </si>
  <si>
    <t>志勇</t>
  </si>
  <si>
    <t>ミナミゾノ</t>
  </si>
  <si>
    <t>MINAMIZONO</t>
  </si>
  <si>
    <t>碧空</t>
  </si>
  <si>
    <t>智仁</t>
  </si>
  <si>
    <t>トモヒト</t>
  </si>
  <si>
    <t>OHNISHI</t>
  </si>
  <si>
    <t>Tomohito</t>
  </si>
  <si>
    <t>幹裕</t>
  </si>
  <si>
    <t>峻冬</t>
  </si>
  <si>
    <t>OHKUMA</t>
  </si>
  <si>
    <t>隈</t>
  </si>
  <si>
    <t>クマ</t>
  </si>
  <si>
    <t>KUMA</t>
  </si>
  <si>
    <t>好</t>
  </si>
  <si>
    <t>瑠南</t>
  </si>
  <si>
    <t>ルナン</t>
  </si>
  <si>
    <t>Runan</t>
  </si>
  <si>
    <t>安念</t>
  </si>
  <si>
    <t>アンネン</t>
  </si>
  <si>
    <t>ANNEN</t>
  </si>
  <si>
    <t>智香</t>
  </si>
  <si>
    <t>HIHRANO</t>
  </si>
  <si>
    <t>浩志</t>
  </si>
  <si>
    <t>梨玖</t>
  </si>
  <si>
    <t>妃菜</t>
  </si>
  <si>
    <t>高尾</t>
  </si>
  <si>
    <t>TAKAO</t>
  </si>
  <si>
    <t>十朱</t>
  </si>
  <si>
    <t>美保</t>
  </si>
  <si>
    <t>トアケ</t>
  </si>
  <si>
    <t>TOAKE</t>
  </si>
  <si>
    <t>泉本</t>
  </si>
  <si>
    <t>イズモト</t>
  </si>
  <si>
    <t>IZUMOTO</t>
  </si>
  <si>
    <t>美璃</t>
  </si>
  <si>
    <t>穂南</t>
  </si>
  <si>
    <t>将平</t>
  </si>
  <si>
    <t>Shohei</t>
  </si>
  <si>
    <t>OTOMO</t>
  </si>
  <si>
    <t>上條</t>
  </si>
  <si>
    <t>カミジョウ</t>
  </si>
  <si>
    <t>KAMIJYOU</t>
  </si>
  <si>
    <t>志茂</t>
  </si>
  <si>
    <t>透侍</t>
  </si>
  <si>
    <t>シモ</t>
  </si>
  <si>
    <t>トオジ</t>
  </si>
  <si>
    <t>SHIMO</t>
  </si>
  <si>
    <t>Toji</t>
  </si>
  <si>
    <t>渉太郎</t>
  </si>
  <si>
    <t>功刀</t>
  </si>
  <si>
    <t>クヌギ</t>
  </si>
  <si>
    <t>KUNUGI</t>
  </si>
  <si>
    <t>美乃里</t>
  </si>
  <si>
    <t>菊竹</t>
  </si>
  <si>
    <t>キクタケ</t>
  </si>
  <si>
    <t>KIKUTAKE</t>
  </si>
  <si>
    <t>徳永</t>
  </si>
  <si>
    <t>わたる</t>
  </si>
  <si>
    <t>OHSHIMA</t>
  </si>
  <si>
    <t>嵐</t>
  </si>
  <si>
    <t>アラシ</t>
  </si>
  <si>
    <t>Arashi</t>
  </si>
  <si>
    <t>木嶋</t>
  </si>
  <si>
    <t>美実</t>
  </si>
  <si>
    <t>久次米</t>
  </si>
  <si>
    <t>暁雄</t>
  </si>
  <si>
    <t>クジメ</t>
  </si>
  <si>
    <t>アキオ</t>
  </si>
  <si>
    <t>KUJIME</t>
  </si>
  <si>
    <t>Akio</t>
  </si>
  <si>
    <t>徳ノ信</t>
  </si>
  <si>
    <t>トクノシン</t>
  </si>
  <si>
    <t>Tokunoshin</t>
  </si>
  <si>
    <t>準</t>
  </si>
  <si>
    <t>穂山</t>
  </si>
  <si>
    <t>ホヤマ</t>
  </si>
  <si>
    <t>HOYAMA</t>
  </si>
  <si>
    <t>彩寧</t>
  </si>
  <si>
    <t>友花</t>
  </si>
  <si>
    <t>村永</t>
  </si>
  <si>
    <t>彩衣</t>
  </si>
  <si>
    <t>ムラナガ</t>
  </si>
  <si>
    <t>MURANAGA</t>
  </si>
  <si>
    <t>Kotro</t>
  </si>
  <si>
    <t>彩愛</t>
  </si>
  <si>
    <t>樹妃</t>
  </si>
  <si>
    <t>ジュキ</t>
  </si>
  <si>
    <t>Juki</t>
  </si>
  <si>
    <t>涼帆</t>
  </si>
  <si>
    <t>スズホ</t>
  </si>
  <si>
    <t>Suzuho</t>
  </si>
  <si>
    <t>涼風</t>
  </si>
  <si>
    <t>竹馬</t>
  </si>
  <si>
    <t>チクバ</t>
  </si>
  <si>
    <t>CHIKUBA</t>
  </si>
  <si>
    <t>後本</t>
  </si>
  <si>
    <t>恵梨葉</t>
  </si>
  <si>
    <t>ノチモト</t>
  </si>
  <si>
    <t>エリハ</t>
  </si>
  <si>
    <t>NOCHIMOTO</t>
  </si>
  <si>
    <t>Eriha</t>
  </si>
  <si>
    <t>伴場</t>
  </si>
  <si>
    <t>琉寧</t>
  </si>
  <si>
    <t>ルネ</t>
  </si>
  <si>
    <t>BAMBA</t>
  </si>
  <si>
    <t>Rune</t>
  </si>
  <si>
    <t>秋常</t>
  </si>
  <si>
    <t>宗幸</t>
  </si>
  <si>
    <t>アキツネ</t>
  </si>
  <si>
    <t>ムネユキ</t>
  </si>
  <si>
    <t>AKITUNE</t>
  </si>
  <si>
    <t>Muneyuki</t>
  </si>
  <si>
    <t>明世</t>
  </si>
  <si>
    <t>奧平</t>
  </si>
  <si>
    <t>美志乃</t>
  </si>
  <si>
    <t>オクダイラ</t>
  </si>
  <si>
    <t>OKUDAIRA</t>
  </si>
  <si>
    <t>里</t>
  </si>
  <si>
    <t>TAZIMA</t>
  </si>
  <si>
    <t>深津</t>
  </si>
  <si>
    <t>フカツ</t>
  </si>
  <si>
    <t>HUKATU</t>
  </si>
  <si>
    <t>吉伸</t>
  </si>
  <si>
    <t>宮林</t>
  </si>
  <si>
    <t>優利</t>
  </si>
  <si>
    <t>ミヤバヤシ</t>
  </si>
  <si>
    <t>MIYABAYASHI</t>
  </si>
  <si>
    <t>石坂</t>
  </si>
  <si>
    <t>旦妃</t>
  </si>
  <si>
    <t>イシザカ</t>
  </si>
  <si>
    <t>ISHIZAKA</t>
  </si>
  <si>
    <t>網代</t>
  </si>
  <si>
    <t>アジロ</t>
  </si>
  <si>
    <t>AJIRO</t>
  </si>
  <si>
    <t>峻佑</t>
  </si>
  <si>
    <t>Shyunsuke</t>
  </si>
  <si>
    <t>琉生</t>
  </si>
  <si>
    <t>下間</t>
  </si>
  <si>
    <t>達矢</t>
  </si>
  <si>
    <t>シモツマ</t>
  </si>
  <si>
    <t>SHIMOTSUMA</t>
  </si>
  <si>
    <t>津久井</t>
  </si>
  <si>
    <t>関矢</t>
  </si>
  <si>
    <t>晴生</t>
  </si>
  <si>
    <t>OOTSU</t>
  </si>
  <si>
    <t>神木</t>
  </si>
  <si>
    <t>カミキ</t>
  </si>
  <si>
    <t>KAMIKI</t>
  </si>
  <si>
    <t>新谷</t>
  </si>
  <si>
    <t>シンタニ</t>
  </si>
  <si>
    <t>SHINTANI</t>
  </si>
  <si>
    <t>坂内</t>
  </si>
  <si>
    <t>バンナイ</t>
  </si>
  <si>
    <t>BANNAI</t>
  </si>
  <si>
    <t>＠１５００円</t>
    <phoneticPr fontId="8"/>
  </si>
  <si>
    <t>女子円盤投</t>
    <phoneticPr fontId="4"/>
  </si>
  <si>
    <t>女子やり投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</si>
</sst>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Red]0"/>
    <numFmt numFmtId="178" formatCode="0&quot; チーム&quot;"/>
    <numFmt numFmtId="179" formatCode="0&quot; 冊&quot;"/>
    <numFmt numFmtId="180" formatCode="0\ &quot;種目&quot;"/>
    <numFmt numFmtId="181" formatCode="0&quot;　円&quot;"/>
    <numFmt numFmtId="182" formatCode="0_);[Red]\(0\)"/>
    <numFmt numFmtId="183" formatCode="m&quot;月&quot;d&quot;日&quot;;@"/>
    <numFmt numFmtId="184" formatCode="0&quot; 人&quot;"/>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11"/>
      <name val="ＭＳ 明朝"/>
      <family val="1"/>
      <charset val="128"/>
    </font>
    <font>
      <sz val="6"/>
      <name val="ＭＳ 明朝"/>
      <family val="1"/>
      <charset val="128"/>
    </font>
    <font>
      <sz val="14"/>
      <name val="ＭＳ 明朝"/>
      <family val="1"/>
      <charset val="128"/>
    </font>
    <font>
      <sz val="16"/>
      <name val="ＭＳ ゴシック"/>
      <family val="3"/>
      <charset val="128"/>
    </font>
    <font>
      <sz val="9"/>
      <name val="ＭＳ 明朝"/>
      <family val="1"/>
      <charset val="128"/>
    </font>
    <font>
      <sz val="10"/>
      <name val="ＭＳ 明朝"/>
      <family val="1"/>
      <charset val="128"/>
    </font>
    <font>
      <sz val="16"/>
      <name val="ＭＳ 明朝"/>
      <family val="1"/>
      <charset val="128"/>
    </font>
    <font>
      <b/>
      <sz val="14"/>
      <name val="ＭＳ 明朝"/>
      <family val="1"/>
      <charset val="128"/>
    </font>
    <font>
      <b/>
      <sz val="16"/>
      <color indexed="10"/>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14"/>
      <name val="ＭＳ Ｐゴシック"/>
      <family val="3"/>
      <charset val="128"/>
    </font>
    <font>
      <sz val="12"/>
      <name val="ＭＳ Ｐ明朝"/>
      <family val="1"/>
      <charset val="128"/>
    </font>
    <font>
      <sz val="9"/>
      <name val="ＭＳ Ｐゴシック"/>
      <family val="3"/>
      <charset val="128"/>
    </font>
    <font>
      <b/>
      <sz val="11"/>
      <color indexed="10"/>
      <name val="ＭＳ Ｐゴシック"/>
      <family val="3"/>
      <charset val="128"/>
    </font>
    <font>
      <sz val="12"/>
      <name val="ＭＳ 明朝"/>
      <family val="1"/>
      <charset val="128"/>
    </font>
    <font>
      <b/>
      <u/>
      <sz val="16"/>
      <name val="ＭＳ Ｐゴシック"/>
      <family val="3"/>
      <charset val="128"/>
    </font>
    <font>
      <b/>
      <sz val="9"/>
      <name val="ＭＳ Ｐゴシック"/>
      <family val="3"/>
      <charset val="128"/>
    </font>
    <font>
      <sz val="9"/>
      <color indexed="9"/>
      <name val="ＭＳ Ｐゴシック"/>
      <family val="3"/>
      <charset val="128"/>
    </font>
    <font>
      <b/>
      <sz val="9"/>
      <color indexed="9"/>
      <name val="ＭＳ Ｐゴシック"/>
      <family val="3"/>
      <charset val="128"/>
    </font>
    <font>
      <sz val="8"/>
      <name val="ＭＳ Ｐゴシック"/>
      <family val="3"/>
      <charset val="128"/>
    </font>
    <font>
      <b/>
      <sz val="8"/>
      <name val="ＭＳ Ｐゴシック"/>
      <family val="3"/>
      <charset val="128"/>
    </font>
    <font>
      <b/>
      <sz val="7"/>
      <color indexed="9"/>
      <name val="ＭＳ Ｐゴシック"/>
      <family val="3"/>
      <charset val="128"/>
    </font>
    <font>
      <b/>
      <sz val="7"/>
      <name val="ＭＳ Ｐゴシック"/>
      <family val="3"/>
      <charset val="128"/>
    </font>
    <font>
      <sz val="7"/>
      <name val="ＭＳ Ｐゴシック"/>
      <family val="3"/>
      <charset val="128"/>
    </font>
    <font>
      <sz val="18"/>
      <name val="ＭＳ Ｐゴシック"/>
      <family val="3"/>
      <charset val="128"/>
    </font>
    <font>
      <sz val="9"/>
      <name val="ＭＳ Ｐ明朝"/>
      <family val="1"/>
      <charset val="128"/>
    </font>
    <font>
      <sz val="10"/>
      <name val="ＭＳ Ｐ明朝"/>
      <family val="1"/>
      <charset val="128"/>
    </font>
    <font>
      <sz val="11"/>
      <color rgb="FFFF0000"/>
      <name val="ＭＳ Ｐゴシック"/>
      <family val="3"/>
      <charset val="128"/>
    </font>
    <font>
      <b/>
      <sz val="16"/>
      <color rgb="FFFF0000"/>
      <name val="ＭＳ Ｐゴシック"/>
      <family val="3"/>
      <charset val="128"/>
    </font>
    <font>
      <sz val="16"/>
      <color rgb="FFFF0000"/>
      <name val="ＭＳ Ｐゴシック"/>
      <family val="3"/>
      <charset val="128"/>
    </font>
    <font>
      <b/>
      <sz val="18"/>
      <name val="HGP創英ﾌﾟﾚｾﾞﾝｽEB"/>
      <family val="1"/>
      <charset val="128"/>
    </font>
    <font>
      <b/>
      <sz val="12"/>
      <name val="ＭＳ Ｐゴシック"/>
      <family val="3"/>
      <charset val="128"/>
    </font>
    <font>
      <sz val="8"/>
      <color indexed="10"/>
      <name val="HG創英角ﾎﾟｯﾌﾟ体"/>
      <family val="3"/>
      <charset val="128"/>
    </font>
    <font>
      <b/>
      <sz val="8"/>
      <color rgb="FFFF0000"/>
      <name val="ＭＳ Ｐゴシック"/>
      <family val="3"/>
      <charset val="128"/>
    </font>
    <font>
      <b/>
      <sz val="28"/>
      <name val="ＭＳ Ｐゴシック"/>
      <family val="3"/>
      <charset val="128"/>
    </font>
    <font>
      <b/>
      <sz val="24"/>
      <color indexed="10"/>
      <name val="ＭＳ Ｐゴシック"/>
      <family val="3"/>
      <charset val="128"/>
    </font>
    <font>
      <sz val="6"/>
      <color rgb="FFFF0000"/>
      <name val="ＭＳ Ｐゴシック"/>
      <family val="3"/>
      <charset val="128"/>
    </font>
    <font>
      <sz val="20"/>
      <color rgb="FF0070C0"/>
      <name val="ＭＳ Ｐ明朝"/>
      <family val="1"/>
      <charset val="128"/>
    </font>
    <font>
      <u/>
      <sz val="20"/>
      <color rgb="FF0070C0"/>
      <name val="ＭＳ Ｐ明朝"/>
      <family val="1"/>
      <charset val="128"/>
    </font>
    <font>
      <b/>
      <sz val="20"/>
      <color rgb="FF0070C0"/>
      <name val="ＭＳ Ｐ明朝"/>
      <family val="1"/>
      <charset val="128"/>
    </font>
    <font>
      <sz val="16"/>
      <color rgb="FF0070C0"/>
      <name val="ＭＳ Ｐゴシック"/>
      <family val="3"/>
      <charset val="128"/>
    </font>
    <font>
      <b/>
      <sz val="14"/>
      <color rgb="FFFF0000"/>
      <name val="ＭＳ 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34"/>
        <bgColor indexed="64"/>
      </patternFill>
    </fill>
    <fill>
      <patternFill patternType="solid">
        <fgColor rgb="FFFFFAFF"/>
        <bgColor indexed="64"/>
      </patternFill>
    </fill>
    <fill>
      <patternFill patternType="solid">
        <fgColor rgb="FFFFFF99"/>
        <bgColor indexed="64"/>
      </patternFill>
    </fill>
    <fill>
      <patternFill patternType="solid">
        <fgColor rgb="FFCCFFCC"/>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rgb="FFFFEBFF"/>
        <bgColor indexed="64"/>
      </patternFill>
    </fill>
    <fill>
      <patternFill patternType="solid">
        <fgColor rgb="FFCEEAB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style="thin">
        <color indexed="64"/>
      </top>
      <bottom/>
      <diagonal/>
    </border>
    <border>
      <left style="hair">
        <color indexed="10"/>
      </left>
      <right style="hair">
        <color indexed="10"/>
      </right>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double">
        <color indexed="64"/>
      </left>
      <right style="double">
        <color indexed="64"/>
      </right>
      <top style="double">
        <color indexed="64"/>
      </top>
      <bottom style="thin">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xf numFmtId="0" fontId="7" fillId="0" borderId="0"/>
    <xf numFmtId="0" fontId="2" fillId="0" borderId="0">
      <alignment vertical="center"/>
    </xf>
  </cellStyleXfs>
  <cellXfs count="534">
    <xf numFmtId="0" fontId="0" fillId="0" borderId="0" xfId="0">
      <alignment vertical="center"/>
    </xf>
    <xf numFmtId="0" fontId="0" fillId="2" borderId="1" xfId="0" applyFill="1" applyBorder="1" applyAlignment="1">
      <alignment horizontal="center"/>
    </xf>
    <xf numFmtId="49" fontId="3" fillId="2" borderId="1" xfId="0" applyNumberFormat="1" applyFont="1"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9" fillId="0" borderId="0" xfId="4" applyFont="1" applyAlignment="1">
      <alignment vertical="top"/>
    </xf>
    <xf numFmtId="0" fontId="7" fillId="0" borderId="0" xfId="4"/>
    <xf numFmtId="0" fontId="17" fillId="0" borderId="0" xfId="0" applyFont="1">
      <alignment vertical="center"/>
    </xf>
    <xf numFmtId="0" fontId="0" fillId="3" borderId="0" xfId="0" applyFill="1">
      <alignment vertical="center"/>
    </xf>
    <xf numFmtId="0" fontId="19" fillId="3" borderId="0" xfId="0" applyFont="1" applyFill="1">
      <alignment vertical="center"/>
    </xf>
    <xf numFmtId="0" fontId="17" fillId="3" borderId="0" xfId="0" applyFont="1" applyFill="1">
      <alignment vertical="center"/>
    </xf>
    <xf numFmtId="176" fontId="0" fillId="4" borderId="1" xfId="0" applyNumberFormat="1"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2" borderId="10" xfId="0" applyFill="1" applyBorder="1" applyAlignment="1">
      <alignment horizontal="center" vertical="center"/>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0" fontId="0" fillId="5" borderId="1" xfId="0" applyFill="1" applyBorder="1" applyProtection="1">
      <alignment vertical="center"/>
      <protection locked="0"/>
    </xf>
    <xf numFmtId="49" fontId="0" fillId="6" borderId="11" xfId="0" applyNumberFormat="1" applyFill="1" applyBorder="1" applyProtection="1">
      <alignment vertical="center"/>
      <protection locked="0"/>
    </xf>
    <xf numFmtId="49" fontId="0" fillId="6" borderId="12" xfId="0" applyNumberFormat="1" applyFill="1" applyBorder="1" applyProtection="1">
      <alignment vertical="center"/>
      <protection locked="0"/>
    </xf>
    <xf numFmtId="49" fontId="0" fillId="6" borderId="9" xfId="0" applyNumberFormat="1" applyFill="1" applyBorder="1" applyProtection="1">
      <alignment vertical="center"/>
      <protection locked="0"/>
    </xf>
    <xf numFmtId="0" fontId="0" fillId="6" borderId="1" xfId="0" applyFill="1" applyBorder="1" applyProtection="1">
      <alignment vertical="center"/>
      <protection locked="0"/>
    </xf>
    <xf numFmtId="49" fontId="0" fillId="0" borderId="13" xfId="0" applyNumberFormat="1" applyBorder="1" applyProtection="1">
      <alignment vertical="center"/>
      <protection locked="0"/>
    </xf>
    <xf numFmtId="49" fontId="0" fillId="6" borderId="11" xfId="0" applyNumberFormat="1" applyFill="1" applyBorder="1" applyAlignment="1" applyProtection="1">
      <alignment horizontal="center" vertical="center"/>
      <protection locked="0"/>
    </xf>
    <xf numFmtId="49" fontId="0" fillId="6" borderId="12" xfId="0" applyNumberFormat="1" applyFill="1" applyBorder="1" applyAlignment="1" applyProtection="1">
      <alignment horizontal="center" vertical="center"/>
      <protection locked="0"/>
    </xf>
    <xf numFmtId="49" fontId="0" fillId="6" borderId="9" xfId="0" applyNumberFormat="1" applyFill="1" applyBorder="1" applyAlignment="1" applyProtection="1">
      <alignment horizontal="center" vertical="center"/>
      <protection locked="0"/>
    </xf>
    <xf numFmtId="49" fontId="9" fillId="0" borderId="0" xfId="4" applyNumberFormat="1" applyFont="1" applyAlignment="1">
      <alignment vertical="top"/>
    </xf>
    <xf numFmtId="49" fontId="7" fillId="0" borderId="0" xfId="4" applyNumberFormat="1"/>
    <xf numFmtId="0" fontId="7" fillId="0" borderId="16" xfId="4" applyBorder="1" applyAlignment="1">
      <alignment horizontal="center" vertical="center" shrinkToFit="1"/>
    </xf>
    <xf numFmtId="0" fontId="13" fillId="0" borderId="0" xfId="4" applyFont="1" applyAlignment="1">
      <alignment horizontal="center" vertical="center" shrinkToFit="1"/>
    </xf>
    <xf numFmtId="0" fontId="7" fillId="0" borderId="0" xfId="4" applyAlignment="1">
      <alignment horizontal="center" shrinkToFit="1"/>
    </xf>
    <xf numFmtId="0" fontId="19" fillId="0" borderId="0" xfId="0" applyFont="1">
      <alignment vertical="center"/>
    </xf>
    <xf numFmtId="0" fontId="7" fillId="0" borderId="0" xfId="4" applyAlignment="1">
      <alignment horizontal="center" vertical="center" shrinkToFit="1"/>
    </xf>
    <xf numFmtId="0" fontId="0" fillId="0" borderId="0" xfId="0" applyAlignment="1">
      <alignment horizontal="center" vertical="center"/>
    </xf>
    <xf numFmtId="49" fontId="0" fillId="0" borderId="0" xfId="0" applyNumberFormat="1">
      <alignment vertical="center"/>
    </xf>
    <xf numFmtId="0" fontId="0" fillId="0" borderId="20" xfId="0" applyBorder="1" applyAlignment="1">
      <alignment horizontal="center" vertical="center"/>
    </xf>
    <xf numFmtId="0" fontId="0" fillId="0" borderId="0" xfId="0" applyAlignment="1">
      <alignment horizontal="center" vertical="center" shrinkToFit="1"/>
    </xf>
    <xf numFmtId="0" fontId="15" fillId="3" borderId="0" xfId="0" applyFont="1" applyFill="1">
      <alignment vertical="center"/>
    </xf>
    <xf numFmtId="0" fontId="5" fillId="3" borderId="0" xfId="0" applyFont="1" applyFill="1">
      <alignment vertical="center"/>
    </xf>
    <xf numFmtId="0" fontId="0" fillId="3" borderId="0" xfId="0" applyFill="1" applyAlignment="1">
      <alignment horizontal="left" vertical="center"/>
    </xf>
    <xf numFmtId="0" fontId="19" fillId="3" borderId="0" xfId="0" applyFont="1" applyFill="1" applyAlignment="1">
      <alignment horizontal="center" vertical="center"/>
    </xf>
    <xf numFmtId="0" fontId="0" fillId="3" borderId="0" xfId="0" applyFill="1" applyAlignment="1">
      <alignment horizontal="center" vertical="center"/>
    </xf>
    <xf numFmtId="0" fontId="18" fillId="0" borderId="0" xfId="3" applyFont="1" applyAlignment="1" applyProtection="1">
      <alignment horizontal="distributed" justifyLastLine="1"/>
      <protection hidden="1"/>
    </xf>
    <xf numFmtId="0" fontId="0" fillId="0" borderId="0" xfId="0" applyProtection="1">
      <alignment vertical="center"/>
      <protection hidden="1"/>
    </xf>
    <xf numFmtId="0" fontId="18" fillId="0" borderId="0" xfId="3" applyFont="1" applyProtection="1">
      <protection hidden="1"/>
    </xf>
    <xf numFmtId="182" fontId="18" fillId="0" borderId="0" xfId="3" applyNumberFormat="1" applyFont="1" applyAlignment="1" applyProtection="1">
      <alignment horizontal="left"/>
      <protection hidden="1"/>
    </xf>
    <xf numFmtId="0" fontId="18" fillId="0" borderId="0" xfId="3" applyFont="1" applyAlignment="1" applyProtection="1">
      <alignment horizontal="center"/>
      <protection hidden="1"/>
    </xf>
    <xf numFmtId="0" fontId="0" fillId="0" borderId="0" xfId="0" applyAlignment="1" applyProtection="1">
      <alignment horizontal="center" vertical="center"/>
      <protection hidden="1"/>
    </xf>
    <xf numFmtId="0" fontId="28" fillId="0" borderId="8" xfId="0" applyFont="1" applyBorder="1" applyProtection="1">
      <alignment vertical="center"/>
      <protection locked="0"/>
    </xf>
    <xf numFmtId="0" fontId="28" fillId="0" borderId="9" xfId="0" applyFont="1" applyBorder="1" applyProtection="1">
      <alignment vertical="center"/>
      <protection locked="0"/>
    </xf>
    <xf numFmtId="0" fontId="28" fillId="0" borderId="1" xfId="0" applyFont="1" applyBorder="1" applyProtection="1">
      <alignment vertical="center"/>
      <protection locked="0"/>
    </xf>
    <xf numFmtId="0" fontId="28" fillId="0" borderId="22" xfId="0" applyFont="1" applyBorder="1" applyProtection="1">
      <alignment vertical="center"/>
      <protection locked="0"/>
    </xf>
    <xf numFmtId="0" fontId="28" fillId="0" borderId="23" xfId="0" applyFont="1" applyBorder="1" applyProtection="1">
      <alignment vertical="center"/>
      <protection locked="0"/>
    </xf>
    <xf numFmtId="0" fontId="28" fillId="0" borderId="24" xfId="0" applyFont="1" applyBorder="1" applyProtection="1">
      <alignment vertical="center"/>
      <protection locked="0"/>
    </xf>
    <xf numFmtId="0" fontId="28" fillId="0" borderId="25" xfId="0" applyFont="1" applyBorder="1" applyProtection="1">
      <alignment vertical="center"/>
      <protection locked="0"/>
    </xf>
    <xf numFmtId="0" fontId="28" fillId="0" borderId="7" xfId="0" applyFont="1" applyBorder="1" applyProtection="1">
      <alignment vertical="center"/>
      <protection locked="0"/>
    </xf>
    <xf numFmtId="0" fontId="28" fillId="0" borderId="26" xfId="0" applyFont="1" applyBorder="1" applyProtection="1">
      <alignment vertical="center"/>
      <protection locked="0"/>
    </xf>
    <xf numFmtId="0" fontId="28" fillId="0" borderId="27" xfId="0" applyFont="1" applyBorder="1" applyProtection="1">
      <alignment vertical="center"/>
      <protection locked="0"/>
    </xf>
    <xf numFmtId="0" fontId="28" fillId="0" borderId="28" xfId="0" applyFont="1" applyBorder="1" applyProtection="1">
      <alignment vertical="center"/>
      <protection locked="0"/>
    </xf>
    <xf numFmtId="0" fontId="28" fillId="0" borderId="29" xfId="0" applyFont="1" applyBorder="1" applyProtection="1">
      <alignment vertical="center"/>
      <protection locked="0"/>
    </xf>
    <xf numFmtId="0" fontId="28" fillId="0" borderId="30" xfId="0" applyFont="1" applyBorder="1" applyProtection="1">
      <alignment vertical="center"/>
      <protection locked="0"/>
    </xf>
    <xf numFmtId="0" fontId="28" fillId="0" borderId="31" xfId="0" applyFont="1" applyBorder="1" applyProtection="1">
      <alignment vertical="center"/>
      <protection locked="0"/>
    </xf>
    <xf numFmtId="0" fontId="28" fillId="0" borderId="32" xfId="0" applyFont="1" applyBorder="1" applyProtection="1">
      <alignment vertical="center"/>
      <protection locked="0"/>
    </xf>
    <xf numFmtId="0" fontId="9" fillId="0" borderId="0" xfId="4" applyFont="1" applyAlignment="1" applyProtection="1">
      <alignment vertical="top"/>
      <protection hidden="1"/>
    </xf>
    <xf numFmtId="0" fontId="9" fillId="0" borderId="0" xfId="4" applyFont="1" applyAlignment="1" applyProtection="1">
      <alignment horizontal="center" vertical="top"/>
      <protection hidden="1"/>
    </xf>
    <xf numFmtId="0" fontId="7" fillId="0" borderId="33" xfId="4" applyBorder="1" applyProtection="1">
      <protection hidden="1"/>
    </xf>
    <xf numFmtId="0" fontId="7" fillId="0" borderId="0" xfId="4" applyProtection="1">
      <protection hidden="1"/>
    </xf>
    <xf numFmtId="0" fontId="7" fillId="0" borderId="0" xfId="4" applyAlignment="1" applyProtection="1">
      <alignment horizontal="center"/>
      <protection hidden="1"/>
    </xf>
    <xf numFmtId="0" fontId="7" fillId="0" borderId="1" xfId="4" applyBorder="1" applyAlignment="1" applyProtection="1">
      <alignment horizontal="center" vertical="center"/>
      <protection hidden="1"/>
    </xf>
    <xf numFmtId="0" fontId="12" fillId="0" borderId="1" xfId="4" applyFont="1" applyBorder="1" applyAlignment="1" applyProtection="1">
      <alignment horizontal="center" vertical="center"/>
      <protection hidden="1"/>
    </xf>
    <xf numFmtId="176" fontId="7" fillId="0" borderId="26" xfId="4" applyNumberFormat="1" applyBorder="1" applyAlignment="1" applyProtection="1">
      <alignment vertical="center"/>
      <protection hidden="1"/>
    </xf>
    <xf numFmtId="177" fontId="7" fillId="0" borderId="26" xfId="4" applyNumberFormat="1" applyBorder="1" applyAlignment="1" applyProtection="1">
      <alignment horizontal="center" vertical="center" shrinkToFit="1"/>
      <protection hidden="1"/>
    </xf>
    <xf numFmtId="176" fontId="7" fillId="0" borderId="26" xfId="4" applyNumberFormat="1" applyBorder="1" applyAlignment="1" applyProtection="1">
      <alignment horizontal="center" vertical="center" shrinkToFit="1"/>
      <protection hidden="1"/>
    </xf>
    <xf numFmtId="0" fontId="7" fillId="0" borderId="26" xfId="4" applyBorder="1" applyAlignment="1" applyProtection="1">
      <alignment horizontal="center" vertical="center"/>
      <protection hidden="1"/>
    </xf>
    <xf numFmtId="176" fontId="7" fillId="0" borderId="1" xfId="4" applyNumberFormat="1" applyBorder="1" applyAlignment="1" applyProtection="1">
      <alignment vertical="center"/>
      <protection hidden="1"/>
    </xf>
    <xf numFmtId="0" fontId="7" fillId="0" borderId="34" xfId="4" applyBorder="1" applyProtection="1">
      <protection hidden="1"/>
    </xf>
    <xf numFmtId="49" fontId="7" fillId="0" borderId="0" xfId="4" applyNumberFormat="1" applyAlignment="1" applyProtection="1">
      <alignment horizontal="center"/>
      <protection hidden="1"/>
    </xf>
    <xf numFmtId="0" fontId="7" fillId="0" borderId="0" xfId="4" applyAlignment="1" applyProtection="1">
      <alignment shrinkToFit="1"/>
      <protection hidden="1"/>
    </xf>
    <xf numFmtId="0" fontId="11" fillId="0" borderId="0" xfId="4" applyFont="1" applyAlignment="1" applyProtection="1">
      <alignment vertical="top"/>
      <protection hidden="1"/>
    </xf>
    <xf numFmtId="0" fontId="11" fillId="0" borderId="19" xfId="4" applyFont="1" applyBorder="1" applyProtection="1">
      <protection hidden="1"/>
    </xf>
    <xf numFmtId="0" fontId="11" fillId="0" borderId="0" xfId="4" applyFont="1" applyProtection="1">
      <protection hidden="1"/>
    </xf>
    <xf numFmtId="49" fontId="11" fillId="0" borderId="0" xfId="4" applyNumberFormat="1" applyFont="1" applyAlignment="1" applyProtection="1">
      <alignment vertical="top"/>
      <protection hidden="1"/>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49" fontId="21" fillId="0" borderId="0" xfId="0" applyNumberFormat="1" applyFont="1" applyProtection="1">
      <alignment vertical="center"/>
      <protection hidden="1"/>
    </xf>
    <xf numFmtId="49" fontId="21" fillId="0" borderId="0" xfId="0" applyNumberFormat="1" applyFont="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21" fillId="2" borderId="2" xfId="0" applyFont="1" applyFill="1" applyBorder="1" applyAlignment="1" applyProtection="1">
      <alignment horizontal="center" vertical="center"/>
      <protection hidden="1"/>
    </xf>
    <xf numFmtId="0" fontId="21" fillId="2" borderId="3" xfId="0" applyFont="1" applyFill="1" applyBorder="1" applyAlignment="1" applyProtection="1">
      <alignment horizontal="center" vertical="center"/>
      <protection hidden="1"/>
    </xf>
    <xf numFmtId="0" fontId="21" fillId="2" borderId="4" xfId="0" applyFont="1" applyFill="1" applyBorder="1" applyAlignment="1" applyProtection="1">
      <alignment horizontal="center" vertical="center"/>
      <protection hidden="1"/>
    </xf>
    <xf numFmtId="0" fontId="21" fillId="2" borderId="35" xfId="0" applyFont="1" applyFill="1" applyBorder="1" applyAlignment="1" applyProtection="1">
      <alignment horizontal="center" vertical="center"/>
      <protection hidden="1"/>
    </xf>
    <xf numFmtId="0" fontId="28" fillId="0" borderId="0" xfId="0" applyFont="1" applyProtection="1">
      <alignment vertical="center"/>
      <protection hidden="1"/>
    </xf>
    <xf numFmtId="176" fontId="28" fillId="2" borderId="24" xfId="0" applyNumberFormat="1" applyFont="1" applyFill="1" applyBorder="1" applyAlignment="1" applyProtection="1">
      <alignment horizontal="center" vertical="center"/>
      <protection hidden="1"/>
    </xf>
    <xf numFmtId="0" fontId="28" fillId="2" borderId="22" xfId="0" applyFont="1" applyFill="1" applyBorder="1" applyAlignment="1" applyProtection="1">
      <alignment horizontal="center" vertical="center"/>
      <protection hidden="1"/>
    </xf>
    <xf numFmtId="0" fontId="28" fillId="2" borderId="23" xfId="0" applyFont="1" applyFill="1" applyBorder="1" applyAlignment="1" applyProtection="1">
      <alignment horizontal="center" vertical="center"/>
      <protection hidden="1"/>
    </xf>
    <xf numFmtId="49" fontId="28" fillId="2" borderId="37" xfId="0" applyNumberFormat="1" applyFont="1" applyFill="1" applyBorder="1" applyAlignment="1" applyProtection="1">
      <alignment horizontal="center" vertical="center"/>
      <protection hidden="1"/>
    </xf>
    <xf numFmtId="0" fontId="28" fillId="2" borderId="29" xfId="0" applyFont="1" applyFill="1" applyBorder="1" applyAlignment="1" applyProtection="1">
      <alignment horizontal="center" vertical="center"/>
      <protection hidden="1"/>
    </xf>
    <xf numFmtId="49" fontId="28" fillId="2" borderId="38" xfId="0" applyNumberFormat="1" applyFont="1" applyFill="1" applyBorder="1" applyAlignment="1" applyProtection="1">
      <alignment horizontal="center" vertical="center"/>
      <protection hidden="1"/>
    </xf>
    <xf numFmtId="49" fontId="28" fillId="2" borderId="39" xfId="0" applyNumberFormat="1" applyFont="1" applyFill="1" applyBorder="1" applyAlignment="1" applyProtection="1">
      <alignment horizontal="center" vertical="center"/>
      <protection hidden="1"/>
    </xf>
    <xf numFmtId="49" fontId="28" fillId="2" borderId="40" xfId="0" applyNumberFormat="1" applyFont="1" applyFill="1" applyBorder="1" applyAlignment="1" applyProtection="1">
      <alignment horizontal="center" vertical="center"/>
      <protection hidden="1"/>
    </xf>
    <xf numFmtId="0" fontId="28" fillId="2" borderId="41" xfId="0" applyFont="1" applyFill="1" applyBorder="1" applyAlignment="1" applyProtection="1">
      <alignment horizontal="center" vertical="center"/>
      <protection hidden="1"/>
    </xf>
    <xf numFmtId="49" fontId="28" fillId="0" borderId="0" xfId="0" applyNumberFormat="1" applyFont="1" applyProtection="1">
      <alignment vertical="center"/>
      <protection hidden="1"/>
    </xf>
    <xf numFmtId="0" fontId="29" fillId="5" borderId="32" xfId="0" applyFont="1" applyFill="1" applyBorder="1" applyAlignment="1" applyProtection="1">
      <alignment horizontal="center" vertical="center"/>
      <protection hidden="1"/>
    </xf>
    <xf numFmtId="176" fontId="28" fillId="5" borderId="32" xfId="0" applyNumberFormat="1" applyFont="1" applyFill="1" applyBorder="1" applyProtection="1">
      <alignment vertical="center"/>
      <protection locked="0" hidden="1"/>
    </xf>
    <xf numFmtId="176" fontId="28" fillId="4" borderId="32" xfId="0" applyNumberFormat="1" applyFont="1" applyFill="1" applyBorder="1" applyAlignment="1" applyProtection="1">
      <alignment vertical="center" shrinkToFit="1"/>
      <protection locked="0" hidden="1"/>
    </xf>
    <xf numFmtId="49" fontId="28" fillId="6" borderId="42" xfId="0" applyNumberFormat="1" applyFont="1" applyFill="1" applyBorder="1" applyProtection="1">
      <alignment vertical="center"/>
      <protection locked="0" hidden="1"/>
    </xf>
    <xf numFmtId="49" fontId="28" fillId="6" borderId="43" xfId="0" applyNumberFormat="1" applyFont="1" applyFill="1" applyBorder="1" applyProtection="1">
      <alignment vertical="center"/>
      <protection locked="0" hidden="1"/>
    </xf>
    <xf numFmtId="49" fontId="28" fillId="6" borderId="31" xfId="0" applyNumberFormat="1" applyFont="1" applyFill="1" applyBorder="1" applyProtection="1">
      <alignment vertical="center"/>
      <protection locked="0" hidden="1"/>
    </xf>
    <xf numFmtId="0" fontId="28" fillId="8" borderId="32" xfId="0" applyFont="1" applyFill="1" applyBorder="1" applyProtection="1">
      <alignment vertical="center"/>
      <protection hidden="1"/>
    </xf>
    <xf numFmtId="0" fontId="29" fillId="5" borderId="1" xfId="0" applyFont="1" applyFill="1" applyBorder="1" applyAlignment="1" applyProtection="1">
      <alignment horizontal="center" vertical="center"/>
      <protection hidden="1"/>
    </xf>
    <xf numFmtId="176" fontId="28" fillId="5" borderId="1" xfId="0" applyNumberFormat="1" applyFont="1" applyFill="1" applyBorder="1" applyProtection="1">
      <alignment vertical="center"/>
      <protection locked="0" hidden="1"/>
    </xf>
    <xf numFmtId="176" fontId="28" fillId="4" borderId="1" xfId="0" applyNumberFormat="1" applyFont="1" applyFill="1" applyBorder="1" applyAlignment="1" applyProtection="1">
      <alignment vertical="center" shrinkToFit="1"/>
      <protection locked="0" hidden="1"/>
    </xf>
    <xf numFmtId="49" fontId="28" fillId="6" borderId="11" xfId="0" applyNumberFormat="1" applyFont="1" applyFill="1" applyBorder="1" applyProtection="1">
      <alignment vertical="center"/>
      <protection locked="0" hidden="1"/>
    </xf>
    <xf numFmtId="49" fontId="28" fillId="6" borderId="12" xfId="0" applyNumberFormat="1" applyFont="1" applyFill="1" applyBorder="1" applyProtection="1">
      <alignment vertical="center"/>
      <protection locked="0" hidden="1"/>
    </xf>
    <xf numFmtId="49" fontId="28" fillId="6" borderId="9" xfId="0" applyNumberFormat="1" applyFont="1" applyFill="1" applyBorder="1" applyProtection="1">
      <alignment vertical="center"/>
      <protection locked="0" hidden="1"/>
    </xf>
    <xf numFmtId="0" fontId="28" fillId="0" borderId="1" xfId="0" applyFont="1" applyBorder="1" applyProtection="1">
      <alignment vertical="center"/>
      <protection hidden="1"/>
    </xf>
    <xf numFmtId="49" fontId="11" fillId="0" borderId="0" xfId="4" applyNumberFormat="1" applyFont="1" applyProtection="1">
      <protection hidden="1"/>
    </xf>
    <xf numFmtId="0" fontId="29" fillId="5" borderId="24" xfId="0" applyFont="1" applyFill="1" applyBorder="1" applyAlignment="1" applyProtection="1">
      <alignment horizontal="center" vertical="center"/>
      <protection hidden="1"/>
    </xf>
    <xf numFmtId="176" fontId="28" fillId="5" borderId="24" xfId="0" applyNumberFormat="1" applyFont="1" applyFill="1" applyBorder="1" applyProtection="1">
      <alignment vertical="center"/>
      <protection locked="0" hidden="1"/>
    </xf>
    <xf numFmtId="176" fontId="28" fillId="4" borderId="24" xfId="0" applyNumberFormat="1" applyFont="1" applyFill="1" applyBorder="1" applyAlignment="1" applyProtection="1">
      <alignment vertical="center" shrinkToFit="1"/>
      <protection locked="0" hidden="1"/>
    </xf>
    <xf numFmtId="49" fontId="28" fillId="6" borderId="44" xfId="0" applyNumberFormat="1" applyFont="1" applyFill="1" applyBorder="1" applyProtection="1">
      <alignment vertical="center"/>
      <protection locked="0" hidden="1"/>
    </xf>
    <xf numFmtId="49" fontId="28" fillId="6" borderId="45" xfId="0" applyNumberFormat="1" applyFont="1" applyFill="1" applyBorder="1" applyProtection="1">
      <alignment vertical="center"/>
      <protection locked="0" hidden="1"/>
    </xf>
    <xf numFmtId="49" fontId="28" fillId="6" borderId="23" xfId="0" applyNumberFormat="1" applyFont="1" applyFill="1" applyBorder="1" applyProtection="1">
      <alignment vertical="center"/>
      <protection locked="0" hidden="1"/>
    </xf>
    <xf numFmtId="0" fontId="28" fillId="0" borderId="24" xfId="0" applyFont="1" applyBorder="1" applyProtection="1">
      <alignment vertical="center"/>
      <protection hidden="1"/>
    </xf>
    <xf numFmtId="0" fontId="29" fillId="5" borderId="26" xfId="0" applyFont="1" applyFill="1" applyBorder="1" applyAlignment="1" applyProtection="1">
      <alignment horizontal="center" vertical="center"/>
      <protection hidden="1"/>
    </xf>
    <xf numFmtId="176" fontId="28" fillId="5" borderId="26" xfId="0" applyNumberFormat="1" applyFont="1" applyFill="1" applyBorder="1" applyProtection="1">
      <alignment vertical="center"/>
      <protection locked="0" hidden="1"/>
    </xf>
    <xf numFmtId="176" fontId="28" fillId="4" borderId="26" xfId="0" applyNumberFormat="1" applyFont="1" applyFill="1" applyBorder="1" applyAlignment="1" applyProtection="1">
      <alignment vertical="center" shrinkToFit="1"/>
      <protection locked="0" hidden="1"/>
    </xf>
    <xf numFmtId="49" fontId="28" fillId="6" borderId="5" xfId="0" applyNumberFormat="1" applyFont="1" applyFill="1" applyBorder="1" applyProtection="1">
      <alignment vertical="center"/>
      <protection locked="0" hidden="1"/>
    </xf>
    <xf numFmtId="49" fontId="28" fillId="6" borderId="6" xfId="0" applyNumberFormat="1" applyFont="1" applyFill="1" applyBorder="1" applyProtection="1">
      <alignment vertical="center"/>
      <protection locked="0" hidden="1"/>
    </xf>
    <xf numFmtId="49" fontId="28" fillId="6" borderId="7" xfId="0" applyNumberFormat="1" applyFont="1" applyFill="1" applyBorder="1" applyProtection="1">
      <alignment vertical="center"/>
      <protection locked="0" hidden="1"/>
    </xf>
    <xf numFmtId="0" fontId="28" fillId="0" borderId="26" xfId="0" applyFont="1" applyBorder="1" applyProtection="1">
      <alignment vertical="center"/>
      <protection hidden="1"/>
    </xf>
    <xf numFmtId="0" fontId="29" fillId="5" borderId="29" xfId="0" applyFont="1" applyFill="1" applyBorder="1" applyAlignment="1" applyProtection="1">
      <alignment horizontal="center" vertical="center"/>
      <protection hidden="1"/>
    </xf>
    <xf numFmtId="176" fontId="28" fillId="5" borderId="29" xfId="0" applyNumberFormat="1" applyFont="1" applyFill="1" applyBorder="1" applyProtection="1">
      <alignment vertical="center"/>
      <protection locked="0" hidden="1"/>
    </xf>
    <xf numFmtId="176" fontId="28" fillId="4" borderId="29" xfId="0" applyNumberFormat="1" applyFont="1" applyFill="1" applyBorder="1" applyAlignment="1" applyProtection="1">
      <alignment vertical="center" shrinkToFit="1"/>
      <protection locked="0" hidden="1"/>
    </xf>
    <xf numFmtId="49" fontId="28" fillId="6" borderId="46" xfId="0" applyNumberFormat="1" applyFont="1" applyFill="1" applyBorder="1" applyProtection="1">
      <alignment vertical="center"/>
      <protection locked="0" hidden="1"/>
    </xf>
    <xf numFmtId="49" fontId="28" fillId="6" borderId="47" xfId="0" applyNumberFormat="1" applyFont="1" applyFill="1" applyBorder="1" applyProtection="1">
      <alignment vertical="center"/>
      <protection locked="0" hidden="1"/>
    </xf>
    <xf numFmtId="49" fontId="28" fillId="6" borderId="28" xfId="0" applyNumberFormat="1" applyFont="1" applyFill="1" applyBorder="1" applyProtection="1">
      <alignment vertical="center"/>
      <protection locked="0" hidden="1"/>
    </xf>
    <xf numFmtId="0" fontId="28" fillId="0" borderId="29" xfId="0" applyFont="1" applyBorder="1" applyProtection="1">
      <alignment vertical="center"/>
      <protection hidden="1"/>
    </xf>
    <xf numFmtId="0" fontId="28" fillId="0" borderId="32" xfId="0" applyFont="1" applyBorder="1" applyProtection="1">
      <alignment vertical="center"/>
      <protection hidden="1"/>
    </xf>
    <xf numFmtId="176" fontId="21" fillId="0" borderId="0" xfId="0" applyNumberFormat="1" applyFont="1" applyProtection="1">
      <alignment vertical="center"/>
      <protection hidden="1"/>
    </xf>
    <xf numFmtId="0" fontId="28" fillId="9" borderId="0" xfId="0" applyFont="1" applyFill="1" applyAlignment="1" applyProtection="1">
      <alignment horizontal="center" vertical="center"/>
      <protection hidden="1"/>
    </xf>
    <xf numFmtId="0" fontId="28" fillId="9" borderId="0" xfId="0" applyFont="1" applyFill="1" applyProtection="1">
      <alignment vertical="center"/>
      <protection hidden="1"/>
    </xf>
    <xf numFmtId="0" fontId="21" fillId="0" borderId="4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26" fillId="0" borderId="0" xfId="0" applyFont="1" applyProtection="1">
      <alignment vertical="center"/>
      <protection hidden="1"/>
    </xf>
    <xf numFmtId="0" fontId="21" fillId="0" borderId="49" xfId="0" applyFont="1" applyBorder="1" applyAlignment="1" applyProtection="1">
      <alignment horizontal="center" vertical="center" shrinkToFit="1"/>
      <protection hidden="1"/>
    </xf>
    <xf numFmtId="0" fontId="21" fillId="0" borderId="8" xfId="0" applyFont="1" applyBorder="1" applyAlignment="1" applyProtection="1">
      <alignment horizontal="center" vertical="center" shrinkToFit="1"/>
      <protection hidden="1"/>
    </xf>
    <xf numFmtId="0" fontId="21" fillId="0" borderId="50" xfId="0" applyFont="1" applyBorder="1" applyAlignment="1" applyProtection="1">
      <alignment horizontal="center" vertical="center" shrinkToFit="1"/>
      <protection hidden="1"/>
    </xf>
    <xf numFmtId="0" fontId="21" fillId="0" borderId="51" xfId="0" applyFont="1" applyBorder="1" applyAlignment="1" applyProtection="1">
      <alignment horizontal="center" vertical="center" shrinkToFit="1"/>
      <protection hidden="1"/>
    </xf>
    <xf numFmtId="0" fontId="21" fillId="0" borderId="52" xfId="0" applyFont="1" applyBorder="1" applyAlignment="1" applyProtection="1">
      <alignment horizontal="center" vertical="center" shrinkToFit="1"/>
      <protection hidden="1"/>
    </xf>
    <xf numFmtId="0" fontId="28" fillId="0" borderId="0" xfId="0" applyFont="1" applyAlignment="1" applyProtection="1">
      <alignment horizontal="left" vertical="center"/>
      <protection hidden="1"/>
    </xf>
    <xf numFmtId="49" fontId="28" fillId="0" borderId="33" xfId="0" applyNumberFormat="1" applyFont="1" applyBorder="1" applyAlignment="1" applyProtection="1">
      <alignment horizontal="left" vertical="center"/>
      <protection hidden="1"/>
    </xf>
    <xf numFmtId="0" fontId="5" fillId="0" borderId="0" xfId="0" applyFont="1">
      <alignment vertical="center"/>
    </xf>
    <xf numFmtId="0" fontId="5" fillId="11" borderId="0" xfId="0" applyFont="1" applyFill="1">
      <alignment vertical="center"/>
    </xf>
    <xf numFmtId="0" fontId="16" fillId="11" borderId="0" xfId="0" applyFont="1" applyFill="1">
      <alignment vertical="center"/>
    </xf>
    <xf numFmtId="0" fontId="5" fillId="11" borderId="0" xfId="0" applyFont="1" applyFill="1" applyAlignment="1">
      <alignment horizontal="right" vertical="center"/>
    </xf>
    <xf numFmtId="176" fontId="11" fillId="5" borderId="14" xfId="4" applyNumberFormat="1" applyFont="1" applyFill="1" applyBorder="1" applyAlignment="1" applyProtection="1">
      <alignment shrinkToFit="1"/>
      <protection hidden="1"/>
    </xf>
    <xf numFmtId="176" fontId="28" fillId="12" borderId="1" xfId="0" applyNumberFormat="1" applyFont="1" applyFill="1" applyBorder="1" applyAlignment="1" applyProtection="1">
      <alignment vertical="center" shrinkToFit="1"/>
      <protection locked="0" hidden="1"/>
    </xf>
    <xf numFmtId="49" fontId="28" fillId="13" borderId="42" xfId="0" applyNumberFormat="1" applyFont="1" applyFill="1" applyBorder="1" applyProtection="1">
      <alignment vertical="center"/>
      <protection locked="0" hidden="1"/>
    </xf>
    <xf numFmtId="49" fontId="28" fillId="13" borderId="43" xfId="0" applyNumberFormat="1" applyFont="1" applyFill="1" applyBorder="1" applyProtection="1">
      <alignment vertical="center"/>
      <protection locked="0" hidden="1"/>
    </xf>
    <xf numFmtId="49" fontId="28" fillId="13" borderId="31" xfId="0" applyNumberFormat="1" applyFont="1" applyFill="1" applyBorder="1" applyProtection="1">
      <alignment vertical="center"/>
      <protection locked="0" hidden="1"/>
    </xf>
    <xf numFmtId="49" fontId="28" fillId="13" borderId="11" xfId="0" applyNumberFormat="1" applyFont="1" applyFill="1" applyBorder="1" applyProtection="1">
      <alignment vertical="center"/>
      <protection locked="0" hidden="1"/>
    </xf>
    <xf numFmtId="49" fontId="28" fillId="13" borderId="12" xfId="0" applyNumberFormat="1" applyFont="1" applyFill="1" applyBorder="1" applyProtection="1">
      <alignment vertical="center"/>
      <protection locked="0" hidden="1"/>
    </xf>
    <xf numFmtId="49" fontId="28" fillId="13" borderId="9" xfId="0" applyNumberFormat="1" applyFont="1" applyFill="1" applyBorder="1" applyProtection="1">
      <alignment vertical="center"/>
      <protection locked="0" hidden="1"/>
    </xf>
    <xf numFmtId="49" fontId="28" fillId="13" borderId="44" xfId="0" applyNumberFormat="1" applyFont="1" applyFill="1" applyBorder="1" applyProtection="1">
      <alignment vertical="center"/>
      <protection locked="0" hidden="1"/>
    </xf>
    <xf numFmtId="49" fontId="28" fillId="13" borderId="45" xfId="0" applyNumberFormat="1" applyFont="1" applyFill="1" applyBorder="1" applyProtection="1">
      <alignment vertical="center"/>
      <protection locked="0" hidden="1"/>
    </xf>
    <xf numFmtId="49" fontId="28" fillId="13" borderId="23" xfId="0" applyNumberFormat="1" applyFont="1" applyFill="1" applyBorder="1" applyProtection="1">
      <alignment vertical="center"/>
      <protection locked="0" hidden="1"/>
    </xf>
    <xf numFmtId="49" fontId="28" fillId="13" borderId="5" xfId="0" applyNumberFormat="1" applyFont="1" applyFill="1" applyBorder="1" applyProtection="1">
      <alignment vertical="center"/>
      <protection locked="0" hidden="1"/>
    </xf>
    <xf numFmtId="49" fontId="28" fillId="13" borderId="6" xfId="0" applyNumberFormat="1" applyFont="1" applyFill="1" applyBorder="1" applyProtection="1">
      <alignment vertical="center"/>
      <protection locked="0" hidden="1"/>
    </xf>
    <xf numFmtId="49" fontId="28" fillId="13" borderId="7" xfId="0" applyNumberFormat="1" applyFont="1" applyFill="1" applyBorder="1" applyProtection="1">
      <alignment vertical="center"/>
      <protection locked="0" hidden="1"/>
    </xf>
    <xf numFmtId="49" fontId="28" fillId="13" borderId="46" xfId="0" applyNumberFormat="1" applyFont="1" applyFill="1" applyBorder="1" applyProtection="1">
      <alignment vertical="center"/>
      <protection locked="0" hidden="1"/>
    </xf>
    <xf numFmtId="49" fontId="28" fillId="13" borderId="47" xfId="0" applyNumberFormat="1" applyFont="1" applyFill="1" applyBorder="1" applyProtection="1">
      <alignment vertical="center"/>
      <protection locked="0" hidden="1"/>
    </xf>
    <xf numFmtId="49" fontId="28" fillId="13" borderId="28" xfId="0" applyNumberFormat="1" applyFont="1" applyFill="1" applyBorder="1" applyProtection="1">
      <alignment vertical="center"/>
      <protection locked="0" hidden="1"/>
    </xf>
    <xf numFmtId="0" fontId="28" fillId="14" borderId="32" xfId="0" applyFont="1" applyFill="1" applyBorder="1" applyProtection="1">
      <alignment vertical="center"/>
      <protection locked="0" hidden="1"/>
    </xf>
    <xf numFmtId="0" fontId="28" fillId="14" borderId="1" xfId="0" applyFont="1" applyFill="1" applyBorder="1" applyProtection="1">
      <alignment vertical="center"/>
      <protection locked="0" hidden="1"/>
    </xf>
    <xf numFmtId="0" fontId="28" fillId="14" borderId="24" xfId="0" applyFont="1" applyFill="1" applyBorder="1" applyProtection="1">
      <alignment vertical="center"/>
      <protection locked="0" hidden="1"/>
    </xf>
    <xf numFmtId="0" fontId="28" fillId="14" borderId="26" xfId="0" applyFont="1" applyFill="1" applyBorder="1" applyProtection="1">
      <alignment vertical="center"/>
      <protection locked="0" hidden="1"/>
    </xf>
    <xf numFmtId="0" fontId="28" fillId="14" borderId="29" xfId="0" applyFont="1" applyFill="1" applyBorder="1" applyProtection="1">
      <alignment vertical="center"/>
      <protection locked="0" hidden="1"/>
    </xf>
    <xf numFmtId="0" fontId="28" fillId="14" borderId="20" xfId="0" applyFont="1" applyFill="1" applyBorder="1" applyAlignment="1" applyProtection="1">
      <alignment horizontal="center"/>
      <protection hidden="1"/>
    </xf>
    <xf numFmtId="0" fontId="21" fillId="13" borderId="36" xfId="0" applyFont="1" applyFill="1" applyBorder="1" applyAlignment="1" applyProtection="1">
      <alignment horizontal="center" vertical="center"/>
      <protection hidden="1"/>
    </xf>
    <xf numFmtId="0" fontId="21" fillId="13" borderId="3" xfId="0" applyFont="1" applyFill="1" applyBorder="1" applyAlignment="1" applyProtection="1">
      <alignment horizontal="center" vertical="center"/>
      <protection hidden="1"/>
    </xf>
    <xf numFmtId="0" fontId="21" fillId="13" borderId="35" xfId="0" applyFont="1" applyFill="1" applyBorder="1" applyAlignment="1" applyProtection="1">
      <alignment horizontal="center" vertical="center"/>
      <protection hidden="1"/>
    </xf>
    <xf numFmtId="49" fontId="28" fillId="13" borderId="38" xfId="0" applyNumberFormat="1" applyFont="1" applyFill="1" applyBorder="1" applyAlignment="1" applyProtection="1">
      <alignment horizontal="center" vertical="center"/>
      <protection hidden="1"/>
    </xf>
    <xf numFmtId="49" fontId="28" fillId="13" borderId="39" xfId="0" applyNumberFormat="1" applyFont="1" applyFill="1" applyBorder="1" applyAlignment="1" applyProtection="1">
      <alignment horizontal="center" vertical="center"/>
      <protection hidden="1"/>
    </xf>
    <xf numFmtId="49" fontId="28" fillId="13" borderId="40" xfId="0" applyNumberFormat="1" applyFont="1" applyFill="1" applyBorder="1" applyAlignment="1" applyProtection="1">
      <alignment horizontal="center" vertical="center"/>
      <protection hidden="1"/>
    </xf>
    <xf numFmtId="49" fontId="28" fillId="14" borderId="20" xfId="0" applyNumberFormat="1" applyFont="1" applyFill="1" applyBorder="1" applyAlignment="1" applyProtection="1">
      <alignment horizontal="center"/>
      <protection hidden="1"/>
    </xf>
    <xf numFmtId="0" fontId="16" fillId="15" borderId="0" xfId="0" applyFont="1" applyFill="1">
      <alignment vertical="center"/>
    </xf>
    <xf numFmtId="0" fontId="35" fillId="7" borderId="21" xfId="3" applyFont="1" applyFill="1" applyBorder="1" applyAlignment="1" applyProtection="1">
      <alignment horizontal="distributed" justifyLastLine="1"/>
      <protection hidden="1"/>
    </xf>
    <xf numFmtId="0" fontId="35" fillId="7" borderId="21" xfId="3" applyFont="1" applyFill="1" applyBorder="1" applyAlignment="1" applyProtection="1">
      <alignment horizontal="left"/>
      <protection hidden="1"/>
    </xf>
    <xf numFmtId="0" fontId="35" fillId="7" borderId="21" xfId="3" applyFont="1" applyFill="1" applyBorder="1" applyAlignment="1" applyProtection="1">
      <alignment horizontal="center" justifyLastLine="1"/>
      <protection hidden="1"/>
    </xf>
    <xf numFmtId="0" fontId="35" fillId="7" borderId="21" xfId="3" applyFont="1" applyFill="1" applyBorder="1" applyAlignment="1" applyProtection="1">
      <alignment horizontal="distributed" wrapText="1" justifyLastLine="1"/>
      <protection hidden="1"/>
    </xf>
    <xf numFmtId="49" fontId="21" fillId="16" borderId="0" xfId="0" applyNumberFormat="1" applyFont="1" applyFill="1" applyProtection="1">
      <alignment vertical="center"/>
      <protection hidden="1"/>
    </xf>
    <xf numFmtId="0" fontId="34" fillId="0" borderId="0" xfId="3" applyFont="1" applyAlignment="1" applyProtection="1">
      <alignment horizontal="distributed" wrapText="1" justifyLastLine="1"/>
      <protection hidden="1"/>
    </xf>
    <xf numFmtId="0" fontId="34" fillId="0" borderId="0" xfId="3" applyFont="1" applyAlignment="1" applyProtection="1">
      <alignment horizontal="distributed" justifyLastLine="1"/>
      <protection hidden="1"/>
    </xf>
    <xf numFmtId="0" fontId="16" fillId="0" borderId="0" xfId="0" applyFont="1">
      <alignment vertical="center"/>
    </xf>
    <xf numFmtId="0" fontId="24" fillId="0" borderId="0" xfId="1" applyFont="1" applyAlignment="1" applyProtection="1">
      <alignment vertical="center"/>
    </xf>
    <xf numFmtId="176" fontId="28" fillId="12" borderId="32" xfId="0" applyNumberFormat="1" applyFont="1" applyFill="1" applyBorder="1" applyAlignment="1" applyProtection="1">
      <alignment vertical="center" shrinkToFit="1"/>
      <protection locked="0" hidden="1"/>
    </xf>
    <xf numFmtId="176" fontId="28" fillId="12" borderId="24" xfId="0" applyNumberFormat="1" applyFont="1" applyFill="1" applyBorder="1" applyAlignment="1" applyProtection="1">
      <alignment vertical="center" shrinkToFit="1"/>
      <protection locked="0" hidden="1"/>
    </xf>
    <xf numFmtId="176" fontId="28" fillId="12" borderId="26" xfId="0" applyNumberFormat="1" applyFont="1" applyFill="1" applyBorder="1" applyAlignment="1" applyProtection="1">
      <alignment vertical="center" shrinkToFit="1"/>
      <protection locked="0" hidden="1"/>
    </xf>
    <xf numFmtId="176" fontId="28" fillId="12" borderId="29" xfId="0" applyNumberFormat="1" applyFont="1" applyFill="1" applyBorder="1" applyAlignment="1" applyProtection="1">
      <alignment vertical="center" shrinkToFit="1"/>
      <protection locked="0" hidden="1"/>
    </xf>
    <xf numFmtId="0" fontId="36" fillId="16" borderId="0" xfId="0" applyFont="1" applyFill="1" applyProtection="1">
      <alignment vertical="center"/>
      <protection hidden="1"/>
    </xf>
    <xf numFmtId="0" fontId="21" fillId="0" borderId="0" xfId="0" applyFont="1" applyAlignment="1" applyProtection="1">
      <alignment horizontal="left" vertical="center"/>
      <protection hidden="1"/>
    </xf>
    <xf numFmtId="0" fontId="0" fillId="0" borderId="34" xfId="0" applyFill="1" applyBorder="1">
      <alignment vertical="center"/>
    </xf>
    <xf numFmtId="49" fontId="0" fillId="0" borderId="34" xfId="0" applyNumberFormat="1" applyFill="1" applyBorder="1" applyProtection="1">
      <alignment vertical="center"/>
      <protection locked="0"/>
    </xf>
    <xf numFmtId="0" fontId="4" fillId="0" borderId="0" xfId="0" applyFont="1">
      <alignment vertical="center"/>
    </xf>
    <xf numFmtId="0" fontId="28" fillId="2" borderId="37" xfId="0" applyFont="1" applyFill="1" applyBorder="1" applyAlignment="1" applyProtection="1">
      <alignment horizontal="center" vertical="center"/>
      <protection hidden="1"/>
    </xf>
    <xf numFmtId="0" fontId="28" fillId="0" borderId="13" xfId="0" applyFont="1" applyBorder="1" applyProtection="1">
      <alignment vertical="center"/>
      <protection locked="0"/>
    </xf>
    <xf numFmtId="0" fontId="28" fillId="0" borderId="37" xfId="0" applyFont="1" applyBorder="1" applyProtection="1">
      <alignment vertical="center"/>
      <protection locked="0"/>
    </xf>
    <xf numFmtId="0" fontId="28" fillId="0" borderId="54" xfId="0" applyFont="1" applyBorder="1" applyProtection="1">
      <alignment vertical="center"/>
      <protection locked="0"/>
    </xf>
    <xf numFmtId="0" fontId="28" fillId="0" borderId="41" xfId="0" applyFont="1" applyBorder="1" applyProtection="1">
      <alignment vertical="center"/>
      <protection locked="0"/>
    </xf>
    <xf numFmtId="0" fontId="28" fillId="0" borderId="53" xfId="0" applyFont="1" applyBorder="1" applyProtection="1">
      <alignment vertical="center"/>
      <protection locked="0"/>
    </xf>
    <xf numFmtId="0" fontId="21" fillId="0" borderId="0" xfId="0" applyFont="1" applyAlignment="1" applyProtection="1">
      <alignment horizontal="center" vertical="center"/>
      <protection hidden="1"/>
    </xf>
    <xf numFmtId="0" fontId="28" fillId="17" borderId="30" xfId="0" applyFont="1" applyFill="1" applyBorder="1" applyProtection="1">
      <alignment vertical="center"/>
      <protection locked="0"/>
    </xf>
    <xf numFmtId="0" fontId="28" fillId="17" borderId="31" xfId="0" applyFont="1" applyFill="1" applyBorder="1" applyProtection="1">
      <alignment vertical="center"/>
      <protection locked="0"/>
    </xf>
    <xf numFmtId="0" fontId="28" fillId="17" borderId="53" xfId="0" applyFont="1" applyFill="1" applyBorder="1" applyProtection="1">
      <alignment vertical="center"/>
      <protection locked="0"/>
    </xf>
    <xf numFmtId="0" fontId="28" fillId="17" borderId="32" xfId="0" applyFont="1" applyFill="1" applyBorder="1" applyProtection="1">
      <alignment vertical="center"/>
      <protection locked="0"/>
    </xf>
    <xf numFmtId="49" fontId="21" fillId="0" borderId="33" xfId="0" applyNumberFormat="1" applyFont="1" applyFill="1" applyBorder="1" applyAlignment="1" applyProtection="1">
      <alignment horizontal="center" vertical="center"/>
      <protection hidden="1"/>
    </xf>
    <xf numFmtId="0" fontId="28" fillId="17" borderId="32" xfId="0"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26" fillId="0" borderId="0" xfId="0" applyFont="1" applyAlignment="1" applyProtection="1">
      <alignment horizontal="center" vertical="center"/>
      <protection hidden="1"/>
    </xf>
    <xf numFmtId="0" fontId="0" fillId="15" borderId="16" xfId="0" applyFill="1" applyBorder="1" applyAlignment="1">
      <alignment horizontal="center" vertical="center"/>
    </xf>
    <xf numFmtId="0" fontId="0" fillId="15" borderId="0" xfId="0" applyFill="1" applyAlignment="1">
      <alignment horizontal="center" vertical="center"/>
    </xf>
    <xf numFmtId="0" fontId="0" fillId="15" borderId="0" xfId="0" applyFill="1" applyBorder="1" applyAlignment="1">
      <alignment horizontal="center" vertical="center"/>
    </xf>
    <xf numFmtId="0" fontId="5" fillId="15" borderId="0" xfId="0" applyFont="1" applyFill="1">
      <alignment vertical="center"/>
    </xf>
    <xf numFmtId="0" fontId="16" fillId="15" borderId="0" xfId="0" applyFont="1" applyFill="1" applyProtection="1">
      <alignment vertical="center"/>
      <protection locked="0"/>
    </xf>
    <xf numFmtId="0" fontId="0" fillId="5" borderId="65" xfId="0" applyFill="1" applyBorder="1" applyAlignment="1" applyProtection="1">
      <alignment horizontal="center" vertical="center" shrinkToFit="1"/>
      <protection locked="0"/>
    </xf>
    <xf numFmtId="0" fontId="0" fillId="15" borderId="66" xfId="0" applyFill="1" applyBorder="1">
      <alignment vertical="center"/>
    </xf>
    <xf numFmtId="0" fontId="0" fillId="15" borderId="67" xfId="0" applyFill="1" applyBorder="1">
      <alignment vertical="center"/>
    </xf>
    <xf numFmtId="0" fontId="0" fillId="15" borderId="14" xfId="0" applyFill="1" applyBorder="1" applyAlignment="1">
      <alignment horizontal="left" vertical="center"/>
    </xf>
    <xf numFmtId="0" fontId="28" fillId="2" borderId="40" xfId="0" applyFont="1" applyFill="1" applyBorder="1" applyAlignment="1" applyProtection="1">
      <alignment horizontal="center" vertical="center"/>
      <protection hidden="1"/>
    </xf>
    <xf numFmtId="0" fontId="21" fillId="0" borderId="86" xfId="0" applyFont="1" applyBorder="1" applyAlignment="1" applyProtection="1">
      <alignment horizontal="center" vertical="center" shrinkToFit="1"/>
      <protection hidden="1"/>
    </xf>
    <xf numFmtId="0" fontId="21" fillId="0" borderId="14" xfId="0" applyFont="1" applyBorder="1" applyAlignment="1" applyProtection="1">
      <alignment horizontal="center" vertical="center" shrinkToFit="1"/>
      <protection hidden="1"/>
    </xf>
    <xf numFmtId="56" fontId="16" fillId="11" borderId="0" xfId="0" applyNumberFormat="1" applyFont="1" applyFill="1" applyAlignment="1" applyProtection="1">
      <alignment horizontal="center" vertical="center"/>
      <protection locked="0"/>
    </xf>
    <xf numFmtId="56" fontId="16" fillId="11" borderId="0" xfId="0" applyNumberFormat="1" applyFont="1" applyFill="1" applyAlignment="1">
      <alignment horizontal="center" vertical="center"/>
    </xf>
    <xf numFmtId="20" fontId="16" fillId="11" borderId="0" xfId="0" applyNumberFormat="1" applyFont="1" applyFill="1" applyAlignment="1" applyProtection="1">
      <alignment vertical="center"/>
      <protection locked="0"/>
    </xf>
    <xf numFmtId="56" fontId="16" fillId="11" borderId="0" xfId="0" applyNumberFormat="1" applyFont="1" applyFill="1" applyAlignment="1">
      <alignment vertical="center"/>
    </xf>
    <xf numFmtId="0" fontId="16" fillId="11" borderId="0" xfId="0" applyFont="1" applyFill="1" applyProtection="1">
      <alignment vertical="center"/>
      <protection locked="0"/>
    </xf>
    <xf numFmtId="0" fontId="5" fillId="11" borderId="27" xfId="0" applyFont="1" applyFill="1" applyBorder="1">
      <alignment vertical="center"/>
    </xf>
    <xf numFmtId="0" fontId="5" fillId="11" borderId="20" xfId="0" applyFont="1" applyFill="1" applyBorder="1">
      <alignment vertical="center"/>
    </xf>
    <xf numFmtId="0" fontId="5" fillId="0" borderId="20" xfId="0" applyFont="1" applyBorder="1">
      <alignment vertical="center"/>
    </xf>
    <xf numFmtId="0" fontId="5" fillId="0" borderId="41" xfId="0" applyFont="1" applyBorder="1">
      <alignment vertical="center"/>
    </xf>
    <xf numFmtId="0" fontId="5" fillId="11" borderId="25" xfId="0" applyFont="1" applyFill="1" applyBorder="1">
      <alignment vertical="center"/>
    </xf>
    <xf numFmtId="0" fontId="5" fillId="11" borderId="33" xfId="0" applyFont="1" applyFill="1" applyBorder="1">
      <alignment vertical="center"/>
    </xf>
    <xf numFmtId="0" fontId="5" fillId="0" borderId="33" xfId="0" applyFont="1" applyBorder="1">
      <alignment vertical="center"/>
    </xf>
    <xf numFmtId="0" fontId="5" fillId="0" borderId="54" xfId="0" applyFont="1" applyBorder="1">
      <alignment vertical="center"/>
    </xf>
    <xf numFmtId="0" fontId="0" fillId="0" borderId="0" xfId="0" applyFont="1">
      <alignment vertical="center"/>
    </xf>
    <xf numFmtId="0" fontId="0" fillId="11" borderId="0" xfId="0" applyFont="1" applyFill="1">
      <alignment vertical="center"/>
    </xf>
    <xf numFmtId="183" fontId="16" fillId="11" borderId="0" xfId="0" applyNumberFormat="1" applyFont="1" applyFill="1" applyAlignment="1">
      <alignment horizontal="center" vertical="center"/>
    </xf>
    <xf numFmtId="0" fontId="33" fillId="0" borderId="0" xfId="0" applyFont="1" applyFill="1" applyBorder="1" applyAlignment="1">
      <alignment vertical="center"/>
    </xf>
    <xf numFmtId="0" fontId="33" fillId="15" borderId="0" xfId="0" applyFont="1" applyFill="1" applyBorder="1" applyAlignment="1">
      <alignment vertical="center"/>
    </xf>
    <xf numFmtId="0" fontId="37" fillId="11" borderId="0" xfId="0" applyFont="1" applyFill="1" applyProtection="1">
      <alignment vertical="center"/>
      <protection locked="0"/>
    </xf>
    <xf numFmtId="56" fontId="37" fillId="11" borderId="0" xfId="0" applyNumberFormat="1" applyFont="1" applyFill="1" applyAlignment="1">
      <alignment vertical="center"/>
    </xf>
    <xf numFmtId="0" fontId="38" fillId="0" borderId="0" xfId="0" applyFont="1">
      <alignment vertical="center"/>
    </xf>
    <xf numFmtId="0" fontId="4" fillId="0" borderId="0" xfId="0" applyFont="1" applyFill="1">
      <alignment vertical="center"/>
    </xf>
    <xf numFmtId="0" fontId="0" fillId="0" borderId="0" xfId="0" applyFill="1">
      <alignment vertical="center"/>
    </xf>
    <xf numFmtId="0" fontId="39" fillId="0" borderId="0" xfId="0" applyFont="1" applyFill="1">
      <alignment vertical="center"/>
    </xf>
    <xf numFmtId="0" fontId="0" fillId="0" borderId="0" xfId="0" applyFont="1" applyFill="1">
      <alignment vertical="center"/>
    </xf>
    <xf numFmtId="0" fontId="33" fillId="0" borderId="0" xfId="0" applyFont="1" applyFill="1">
      <alignment vertical="center"/>
    </xf>
    <xf numFmtId="0" fontId="37" fillId="0" borderId="0" xfId="0" applyFont="1" applyFill="1">
      <alignment vertical="center"/>
    </xf>
    <xf numFmtId="0" fontId="36" fillId="0" borderId="0" xfId="0" applyFont="1" applyFill="1">
      <alignment vertical="center"/>
    </xf>
    <xf numFmtId="0" fontId="45" fillId="0" borderId="0" xfId="0" applyFont="1" applyFill="1">
      <alignment vertical="center"/>
    </xf>
    <xf numFmtId="0" fontId="19" fillId="17" borderId="1" xfId="0" applyFont="1" applyFill="1" applyBorder="1" applyAlignment="1" applyProtection="1">
      <alignment horizontal="center" vertical="center"/>
      <protection hidden="1"/>
    </xf>
    <xf numFmtId="0" fontId="46" fillId="11" borderId="0" xfId="0" applyFont="1" applyFill="1">
      <alignment vertical="center"/>
    </xf>
    <xf numFmtId="0" fontId="47" fillId="11" borderId="0" xfId="1" applyFont="1" applyFill="1" applyAlignment="1" applyProtection="1">
      <alignment vertical="center"/>
    </xf>
    <xf numFmtId="0" fontId="48" fillId="11" borderId="0" xfId="0" applyFont="1" applyFill="1">
      <alignment vertical="center"/>
    </xf>
    <xf numFmtId="0" fontId="49" fillId="0" borderId="0" xfId="0" applyFont="1">
      <alignment vertical="center"/>
    </xf>
    <xf numFmtId="0" fontId="9" fillId="0" borderId="62" xfId="4" applyFont="1" applyBorder="1" applyAlignment="1">
      <alignment vertical="top"/>
    </xf>
    <xf numFmtId="0" fontId="41" fillId="10" borderId="15" xfId="4" applyFont="1" applyFill="1" applyBorder="1" applyAlignment="1" applyProtection="1">
      <alignment horizontal="left" vertical="center"/>
      <protection hidden="1"/>
    </xf>
    <xf numFmtId="0" fontId="41" fillId="10" borderId="0" xfId="4" applyFont="1" applyFill="1" applyAlignment="1" applyProtection="1">
      <alignment horizontal="left" vertical="center"/>
      <protection hidden="1"/>
    </xf>
    <xf numFmtId="0" fontId="7" fillId="0" borderId="10" xfId="4" applyFill="1" applyBorder="1" applyAlignment="1" applyProtection="1">
      <alignment shrinkToFit="1"/>
      <protection hidden="1"/>
    </xf>
    <xf numFmtId="0" fontId="7" fillId="0" borderId="10" xfId="4" applyFill="1" applyBorder="1" applyProtection="1">
      <protection hidden="1"/>
    </xf>
    <xf numFmtId="0" fontId="7" fillId="0" borderId="0" xfId="4" applyFill="1" applyAlignment="1" applyProtection="1">
      <alignment horizontal="center" shrinkToFit="1"/>
      <protection hidden="1"/>
    </xf>
    <xf numFmtId="0" fontId="7" fillId="0" borderId="20" xfId="4" applyFill="1" applyBorder="1" applyProtection="1">
      <protection hidden="1"/>
    </xf>
    <xf numFmtId="0" fontId="7" fillId="0" borderId="0" xfId="4" applyFill="1" applyBorder="1" applyAlignment="1" applyProtection="1">
      <alignment horizontal="center"/>
      <protection hidden="1"/>
    </xf>
    <xf numFmtId="49" fontId="7" fillId="0" borderId="0" xfId="4" applyNumberFormat="1" applyFill="1" applyBorder="1" applyAlignment="1" applyProtection="1">
      <alignment horizontal="center"/>
      <protection hidden="1"/>
    </xf>
    <xf numFmtId="0" fontId="7" fillId="0" borderId="0" xfId="4" applyFill="1" applyProtection="1">
      <protection hidden="1"/>
    </xf>
    <xf numFmtId="0" fontId="7" fillId="0" borderId="13" xfId="4" applyFill="1" applyBorder="1" applyAlignment="1" applyProtection="1">
      <alignment horizontal="center"/>
      <protection hidden="1"/>
    </xf>
    <xf numFmtId="180" fontId="7" fillId="0" borderId="13" xfId="4" quotePrefix="1" applyNumberFormat="1" applyFill="1" applyBorder="1" applyAlignment="1" applyProtection="1">
      <alignment horizontal="center"/>
      <protection hidden="1"/>
    </xf>
    <xf numFmtId="49" fontId="7" fillId="0" borderId="0" xfId="4" applyNumberFormat="1" applyFill="1" applyBorder="1" applyAlignment="1" applyProtection="1">
      <alignment horizontal="right"/>
      <protection hidden="1"/>
    </xf>
    <xf numFmtId="181" fontId="7" fillId="0" borderId="13" xfId="2" applyNumberFormat="1" applyFont="1" applyFill="1" applyBorder="1" applyAlignment="1" applyProtection="1">
      <alignment horizontal="center"/>
      <protection hidden="1"/>
    </xf>
    <xf numFmtId="49" fontId="7" fillId="0" borderId="33" xfId="4" applyNumberFormat="1" applyFill="1" applyBorder="1" applyAlignment="1" applyProtection="1">
      <alignment horizontal="right"/>
      <protection hidden="1"/>
    </xf>
    <xf numFmtId="0" fontId="7" fillId="0" borderId="13" xfId="4" applyFill="1" applyBorder="1" applyAlignment="1" applyProtection="1">
      <alignment horizontal="center" shrinkToFit="1"/>
      <protection hidden="1"/>
    </xf>
    <xf numFmtId="49" fontId="7" fillId="0" borderId="13" xfId="4" applyNumberFormat="1" applyFill="1" applyBorder="1" applyAlignment="1" applyProtection="1">
      <alignment horizontal="center" shrinkToFit="1"/>
      <protection hidden="1"/>
    </xf>
    <xf numFmtId="180" fontId="7" fillId="0" borderId="13" xfId="4" quotePrefix="1" applyNumberFormat="1" applyFill="1" applyBorder="1" applyAlignment="1" applyProtection="1">
      <alignment horizontal="center" shrinkToFit="1"/>
      <protection hidden="1"/>
    </xf>
    <xf numFmtId="181" fontId="7" fillId="0" borderId="13" xfId="2" applyNumberFormat="1" applyFont="1" applyFill="1" applyBorder="1" applyAlignment="1" applyProtection="1">
      <alignment horizontal="center" shrinkToFit="1"/>
      <protection hidden="1"/>
    </xf>
    <xf numFmtId="0" fontId="12" fillId="0" borderId="1" xfId="4" applyFont="1" applyFill="1" applyBorder="1" applyAlignment="1" applyProtection="1">
      <alignment horizontal="center" vertical="center"/>
      <protection hidden="1"/>
    </xf>
    <xf numFmtId="0" fontId="9" fillId="0" borderId="63" xfId="4" applyFont="1" applyBorder="1" applyAlignment="1" applyProtection="1">
      <alignment vertical="top"/>
      <protection locked="0"/>
    </xf>
    <xf numFmtId="0" fontId="50" fillId="0" borderId="63" xfId="4" applyFont="1" applyBorder="1" applyAlignment="1" applyProtection="1">
      <alignment vertical="center"/>
      <protection locked="0"/>
    </xf>
    <xf numFmtId="0" fontId="9" fillId="0" borderId="0" xfId="4" applyFont="1" applyAlignment="1" applyProtection="1">
      <alignment horizontal="center" vertical="top"/>
      <protection locked="0"/>
    </xf>
    <xf numFmtId="0" fontId="9" fillId="0" borderId="0" xfId="4" applyFont="1" applyAlignment="1" applyProtection="1">
      <alignment vertical="top"/>
      <protection locked="0"/>
    </xf>
    <xf numFmtId="49" fontId="7" fillId="0" borderId="13" xfId="4" applyNumberFormat="1" applyFill="1" applyBorder="1" applyAlignment="1" applyProtection="1">
      <alignment horizontal="center"/>
      <protection hidden="1"/>
    </xf>
    <xf numFmtId="49" fontId="28" fillId="17" borderId="53"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49" fontId="28" fillId="0" borderId="37" xfId="0" applyNumberFormat="1" applyFont="1" applyFill="1" applyBorder="1" applyAlignment="1" applyProtection="1">
      <alignment horizontal="center" vertical="center"/>
      <protection locked="0"/>
    </xf>
    <xf numFmtId="49" fontId="28" fillId="0" borderId="54" xfId="0" applyNumberFormat="1" applyFont="1" applyFill="1" applyBorder="1" applyAlignment="1" applyProtection="1">
      <alignment horizontal="center" vertical="center"/>
      <protection locked="0"/>
    </xf>
    <xf numFmtId="49" fontId="28" fillId="0" borderId="41" xfId="0" applyNumberFormat="1" applyFont="1" applyFill="1" applyBorder="1" applyAlignment="1" applyProtection="1">
      <alignment horizontal="center" vertical="center"/>
      <protection locked="0"/>
    </xf>
    <xf numFmtId="49" fontId="28" fillId="0" borderId="53" xfId="0" applyNumberFormat="1" applyFont="1" applyFill="1" applyBorder="1" applyAlignment="1" applyProtection="1">
      <alignment horizontal="center" vertical="center"/>
      <protection locked="0"/>
    </xf>
    <xf numFmtId="0" fontId="35" fillId="18" borderId="21" xfId="3" applyFont="1" applyFill="1" applyBorder="1" applyAlignment="1" applyProtection="1">
      <alignment horizontal="distributed" justifyLastLine="1"/>
      <protection hidden="1"/>
    </xf>
    <xf numFmtId="0" fontId="20" fillId="18" borderId="21" xfId="3" applyFont="1" applyFill="1" applyBorder="1" applyAlignment="1" applyProtection="1">
      <alignment horizontal="distributed" justifyLastLine="1"/>
      <protection hidden="1"/>
    </xf>
    <xf numFmtId="0" fontId="18" fillId="18" borderId="0" xfId="3" applyFont="1" applyFill="1" applyAlignment="1" applyProtection="1">
      <alignment horizontal="center" justifyLastLine="1"/>
      <protection hidden="1"/>
    </xf>
    <xf numFmtId="0" fontId="18" fillId="18" borderId="21" xfId="3" applyFont="1" applyFill="1" applyBorder="1" applyAlignment="1" applyProtection="1">
      <alignment horizontal="center" justifyLastLine="1"/>
      <protection hidden="1"/>
    </xf>
    <xf numFmtId="0" fontId="18" fillId="18" borderId="21" xfId="3" applyFont="1" applyFill="1" applyBorder="1" applyAlignment="1" applyProtection="1">
      <alignment horizontal="distributed" justifyLastLine="1"/>
      <protection hidden="1"/>
    </xf>
    <xf numFmtId="0" fontId="18" fillId="18" borderId="0" xfId="3" applyFont="1" applyFill="1" applyAlignment="1" applyProtection="1">
      <alignment horizontal="distributed" justifyLastLine="1"/>
      <protection hidden="1"/>
    </xf>
    <xf numFmtId="0" fontId="19" fillId="0" borderId="0" xfId="0" applyFont="1" applyFill="1" applyBorder="1" applyAlignment="1">
      <alignment horizontal="center" vertical="center" wrapText="1"/>
    </xf>
    <xf numFmtId="0" fontId="44" fillId="0" borderId="0" xfId="0" applyFont="1" applyFill="1" applyAlignment="1">
      <alignment horizontal="center" vertical="center"/>
    </xf>
    <xf numFmtId="0" fontId="16" fillId="11" borderId="0" xfId="0" applyFont="1" applyFill="1" applyAlignment="1" applyProtection="1">
      <alignment horizontal="left" vertical="top" wrapText="1"/>
      <protection locked="0"/>
    </xf>
    <xf numFmtId="56" fontId="37" fillId="11" borderId="0" xfId="0" applyNumberFormat="1" applyFont="1" applyFill="1" applyAlignment="1" applyProtection="1">
      <alignment horizontal="center" vertical="center"/>
      <protection locked="0"/>
    </xf>
    <xf numFmtId="0" fontId="37" fillId="11" borderId="0" xfId="0" applyFont="1" applyFill="1" applyAlignment="1" applyProtection="1">
      <alignment horizontal="center" vertical="center"/>
      <protection locked="0"/>
    </xf>
    <xf numFmtId="183" fontId="37" fillId="11" borderId="0" xfId="0" applyNumberFormat="1" applyFont="1" applyFill="1" applyAlignment="1" applyProtection="1">
      <alignment horizontal="center" vertical="center"/>
      <protection locked="0"/>
    </xf>
    <xf numFmtId="20" fontId="16" fillId="11" borderId="0" xfId="0" applyNumberFormat="1" applyFont="1" applyFill="1" applyAlignment="1">
      <alignment horizontal="center" vertical="center"/>
    </xf>
    <xf numFmtId="0" fontId="16" fillId="11" borderId="0" xfId="0" applyFont="1" applyFill="1" applyAlignment="1">
      <alignment horizontal="center" vertical="center"/>
    </xf>
    <xf numFmtId="0" fontId="5" fillId="11" borderId="0" xfId="0" applyFont="1" applyFill="1" applyAlignment="1">
      <alignment horizontal="center" vertical="center"/>
    </xf>
    <xf numFmtId="0" fontId="40" fillId="0" borderId="0" xfId="0" applyFont="1" applyFill="1" applyAlignment="1">
      <alignment horizontal="center" vertical="center"/>
    </xf>
    <xf numFmtId="0" fontId="16" fillId="0" borderId="0" xfId="0" applyFont="1" applyFill="1" applyAlignment="1">
      <alignment horizontal="center" vertical="center"/>
    </xf>
    <xf numFmtId="20" fontId="37" fillId="11" borderId="0" xfId="0" applyNumberFormat="1" applyFont="1" applyFill="1" applyAlignment="1" applyProtection="1">
      <alignment horizontal="center" vertical="center"/>
      <protection locked="0"/>
    </xf>
    <xf numFmtId="20" fontId="16" fillId="11" borderId="0" xfId="0" applyNumberFormat="1" applyFont="1" applyFill="1" applyAlignment="1" applyProtection="1">
      <alignment horizontal="center" vertical="center"/>
      <protection locked="0"/>
    </xf>
    <xf numFmtId="56" fontId="37" fillId="11" borderId="0" xfId="0" applyNumberFormat="1" applyFont="1" applyFill="1" applyAlignment="1">
      <alignment horizontal="center" vertical="center"/>
    </xf>
    <xf numFmtId="0" fontId="0" fillId="2" borderId="0" xfId="0" applyFill="1" applyAlignment="1">
      <alignment horizontal="center" vertical="center"/>
    </xf>
    <xf numFmtId="0" fontId="0" fillId="2" borderId="29" xfId="0" applyFill="1"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xf>
    <xf numFmtId="0" fontId="10" fillId="3" borderId="65" xfId="4" applyFont="1" applyFill="1" applyBorder="1" applyAlignment="1">
      <alignment horizontal="center" vertical="center" shrinkToFit="1"/>
    </xf>
    <xf numFmtId="0" fontId="10" fillId="3" borderId="66" xfId="4" applyFont="1" applyFill="1" applyBorder="1" applyAlignment="1">
      <alignment horizontal="center" vertical="center" shrinkToFit="1"/>
    </xf>
    <xf numFmtId="0" fontId="10" fillId="3" borderId="67" xfId="4" applyFont="1" applyFill="1" applyBorder="1" applyAlignment="1">
      <alignment horizontal="center" vertical="center" shrinkToFit="1"/>
    </xf>
    <xf numFmtId="0" fontId="7" fillId="0" borderId="1" xfId="4" applyBorder="1" applyAlignment="1">
      <alignment horizontal="center" vertical="center" wrapText="1"/>
    </xf>
    <xf numFmtId="0" fontId="7" fillId="0" borderId="1" xfId="4" applyBorder="1" applyAlignment="1">
      <alignment horizontal="center" vertical="center"/>
    </xf>
    <xf numFmtId="0" fontId="7" fillId="0" borderId="68" xfId="4" applyBorder="1" applyAlignment="1">
      <alignment horizontal="center" vertical="center"/>
    </xf>
    <xf numFmtId="0" fontId="7" fillId="0" borderId="69" xfId="4" applyBorder="1" applyAlignment="1">
      <alignment horizontal="center" vertical="center"/>
    </xf>
    <xf numFmtId="0" fontId="13" fillId="5" borderId="15" xfId="4" applyFont="1" applyFill="1" applyBorder="1" applyAlignment="1" applyProtection="1">
      <alignment horizontal="center" vertical="center" shrinkToFit="1"/>
      <protection locked="0"/>
    </xf>
    <xf numFmtId="0" fontId="13" fillId="5" borderId="0" xfId="4" applyFont="1" applyFill="1" applyAlignment="1" applyProtection="1">
      <alignment horizontal="center" vertical="center" shrinkToFit="1"/>
      <protection locked="0"/>
    </xf>
    <xf numFmtId="0" fontId="13" fillId="5" borderId="17" xfId="4" applyFont="1" applyFill="1" applyBorder="1" applyAlignment="1" applyProtection="1">
      <alignment horizontal="center" vertical="center" shrinkToFit="1"/>
      <protection locked="0"/>
    </xf>
    <xf numFmtId="0" fontId="13" fillId="5" borderId="70" xfId="4" applyFont="1" applyFill="1" applyBorder="1" applyAlignment="1" applyProtection="1">
      <alignment horizontal="center" vertical="center" shrinkToFit="1"/>
      <protection locked="0"/>
    </xf>
    <xf numFmtId="0" fontId="13" fillId="5" borderId="33" xfId="4" applyFont="1" applyFill="1" applyBorder="1" applyAlignment="1" applyProtection="1">
      <alignment horizontal="center" vertical="center" shrinkToFit="1"/>
      <protection locked="0"/>
    </xf>
    <xf numFmtId="0" fontId="13" fillId="5" borderId="71" xfId="4" applyFont="1" applyFill="1" applyBorder="1" applyAlignment="1" applyProtection="1">
      <alignment horizontal="center" vertical="center" shrinkToFit="1"/>
      <protection locked="0"/>
    </xf>
    <xf numFmtId="0" fontId="7" fillId="0" borderId="72" xfId="4" applyBorder="1" applyAlignment="1">
      <alignment horizontal="center" vertical="center"/>
    </xf>
    <xf numFmtId="0" fontId="7" fillId="0" borderId="73" xfId="4" applyBorder="1" applyAlignment="1">
      <alignment horizontal="center" vertical="center"/>
    </xf>
    <xf numFmtId="0" fontId="23" fillId="5" borderId="18" xfId="4" applyFont="1" applyFill="1" applyBorder="1" applyAlignment="1" applyProtection="1">
      <alignment horizontal="center" vertical="center" shrinkToFit="1"/>
      <protection locked="0"/>
    </xf>
    <xf numFmtId="0" fontId="23" fillId="5" borderId="16" xfId="4" applyFont="1" applyFill="1" applyBorder="1" applyAlignment="1" applyProtection="1">
      <alignment horizontal="center" vertical="center" shrinkToFit="1"/>
      <protection locked="0"/>
    </xf>
    <xf numFmtId="0" fontId="23" fillId="5" borderId="17" xfId="4" applyFont="1" applyFill="1" applyBorder="1" applyAlignment="1" applyProtection="1">
      <alignment horizontal="center" vertical="center" shrinkToFit="1"/>
      <protection locked="0"/>
    </xf>
    <xf numFmtId="0" fontId="7" fillId="0" borderId="50" xfId="4" applyBorder="1" applyAlignment="1">
      <alignment horizontal="center" vertical="center"/>
    </xf>
    <xf numFmtId="0" fontId="7" fillId="0" borderId="74" xfId="4"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7" fillId="0" borderId="8" xfId="4" applyBorder="1" applyAlignment="1">
      <alignment horizontal="center" vertical="center" wrapText="1"/>
    </xf>
    <xf numFmtId="0" fontId="7" fillId="0" borderId="56" xfId="4" applyBorder="1" applyAlignment="1">
      <alignment horizontal="center" vertical="center" wrapText="1"/>
    </xf>
    <xf numFmtId="0" fontId="7" fillId="0" borderId="57" xfId="4" applyBorder="1" applyAlignment="1">
      <alignment horizontal="center" vertical="center" wrapText="1"/>
    </xf>
    <xf numFmtId="0" fontId="7" fillId="0" borderId="58" xfId="4" applyBorder="1" applyAlignment="1">
      <alignment horizontal="center" vertical="center"/>
    </xf>
    <xf numFmtId="0" fontId="7" fillId="0" borderId="59" xfId="4" applyBorder="1" applyAlignment="1">
      <alignment horizontal="center" vertical="center"/>
    </xf>
    <xf numFmtId="0" fontId="13" fillId="5" borderId="60" xfId="4" applyFont="1" applyFill="1" applyBorder="1" applyAlignment="1" applyProtection="1">
      <alignment horizontal="center" vertical="center" shrinkToFit="1"/>
      <protection locked="0"/>
    </xf>
    <xf numFmtId="0" fontId="13" fillId="5" borderId="20" xfId="4" applyFont="1" applyFill="1" applyBorder="1" applyAlignment="1" applyProtection="1">
      <alignment horizontal="center" vertical="center" shrinkToFit="1"/>
      <protection locked="0"/>
    </xf>
    <xf numFmtId="0" fontId="13" fillId="5" borderId="61" xfId="4" applyFont="1" applyFill="1" applyBorder="1" applyAlignment="1" applyProtection="1">
      <alignment horizontal="center" vertical="center" shrinkToFit="1"/>
      <protection locked="0"/>
    </xf>
    <xf numFmtId="0" fontId="13" fillId="5" borderId="19" xfId="4" applyFont="1" applyFill="1" applyBorder="1" applyAlignment="1" applyProtection="1">
      <alignment horizontal="center" vertical="center" shrinkToFit="1"/>
      <protection locked="0"/>
    </xf>
    <xf numFmtId="0" fontId="13" fillId="5" borderId="62" xfId="4" applyFont="1" applyFill="1" applyBorder="1" applyAlignment="1" applyProtection="1">
      <alignment horizontal="center" vertical="center" shrinkToFit="1"/>
      <protection locked="0"/>
    </xf>
    <xf numFmtId="0" fontId="13" fillId="5" borderId="63" xfId="4" applyFont="1" applyFill="1" applyBorder="1" applyAlignment="1" applyProtection="1">
      <alignment horizontal="center" vertical="center" shrinkToFit="1"/>
      <protection locked="0"/>
    </xf>
    <xf numFmtId="0" fontId="13" fillId="5" borderId="64" xfId="4" applyFont="1" applyFill="1" applyBorder="1" applyAlignment="1" applyProtection="1">
      <alignment horizontal="center" vertical="center" shrinkToFit="1"/>
      <protection locked="0"/>
    </xf>
    <xf numFmtId="0" fontId="22" fillId="15" borderId="0" xfId="0" applyFont="1" applyFill="1" applyAlignment="1">
      <alignment horizontal="left" vertical="center" wrapText="1"/>
    </xf>
    <xf numFmtId="0" fontId="0" fillId="0" borderId="0" xfId="0" applyAlignment="1">
      <alignment horizontal="center" vertical="center"/>
    </xf>
    <xf numFmtId="49" fontId="23" fillId="5" borderId="50" xfId="4" applyNumberFormat="1" applyFont="1" applyFill="1" applyBorder="1" applyAlignment="1" applyProtection="1">
      <alignment horizontal="center" vertical="center" shrinkToFit="1"/>
      <protection locked="0"/>
    </xf>
    <xf numFmtId="49" fontId="23" fillId="5" borderId="10" xfId="4" applyNumberFormat="1" applyFont="1" applyFill="1" applyBorder="1" applyAlignment="1" applyProtection="1">
      <alignment horizontal="center" vertical="center" shrinkToFit="1"/>
      <protection locked="0"/>
    </xf>
    <xf numFmtId="49" fontId="23" fillId="5" borderId="74" xfId="4" applyNumberFormat="1" applyFont="1" applyFill="1" applyBorder="1" applyAlignment="1" applyProtection="1">
      <alignment horizontal="center" vertical="center" shrinkToFit="1"/>
      <protection locked="0"/>
    </xf>
    <xf numFmtId="49" fontId="23" fillId="5" borderId="58" xfId="4" applyNumberFormat="1" applyFont="1" applyFill="1" applyBorder="1" applyAlignment="1" applyProtection="1">
      <alignment horizontal="center" vertical="center" shrinkToFit="1"/>
      <protection locked="0"/>
    </xf>
    <xf numFmtId="49" fontId="23" fillId="5" borderId="75" xfId="4" applyNumberFormat="1" applyFont="1" applyFill="1" applyBorder="1" applyAlignment="1" applyProtection="1">
      <alignment horizontal="center" vertical="center" shrinkToFit="1"/>
      <protection locked="0"/>
    </xf>
    <xf numFmtId="49" fontId="23" fillId="5" borderId="59" xfId="4" applyNumberFormat="1" applyFont="1" applyFill="1" applyBorder="1" applyAlignment="1" applyProtection="1">
      <alignment horizontal="center" vertical="center" shrinkToFit="1"/>
      <protection locked="0"/>
    </xf>
    <xf numFmtId="14" fontId="23" fillId="5" borderId="56" xfId="4" applyNumberFormat="1" applyFont="1" applyFill="1" applyBorder="1" applyAlignment="1" applyProtection="1">
      <alignment horizontal="center" vertical="center" shrinkToFit="1"/>
      <protection locked="0"/>
    </xf>
    <xf numFmtId="0" fontId="23" fillId="5" borderId="76" xfId="4" applyFont="1" applyFill="1" applyBorder="1" applyAlignment="1" applyProtection="1">
      <alignment horizontal="center" vertical="center" shrinkToFit="1"/>
      <protection locked="0"/>
    </xf>
    <xf numFmtId="0" fontId="23" fillId="5" borderId="57" xfId="4" applyFont="1" applyFill="1" applyBorder="1" applyAlignment="1" applyProtection="1">
      <alignment horizontal="center" vertical="center" shrinkToFit="1"/>
      <protection locked="0"/>
    </xf>
    <xf numFmtId="0" fontId="11" fillId="3" borderId="65" xfId="4" applyFont="1" applyFill="1" applyBorder="1" applyAlignment="1" applyProtection="1">
      <alignment horizontal="center" vertical="center" shrinkToFit="1"/>
      <protection hidden="1"/>
    </xf>
    <xf numFmtId="0" fontId="11" fillId="3" borderId="66" xfId="4" applyFont="1" applyFill="1" applyBorder="1" applyAlignment="1" applyProtection="1">
      <alignment horizontal="center" vertical="center" shrinkToFit="1"/>
      <protection hidden="1"/>
    </xf>
    <xf numFmtId="0" fontId="11" fillId="3" borderId="67" xfId="4" applyFont="1" applyFill="1" applyBorder="1" applyAlignment="1" applyProtection="1">
      <alignment horizontal="center" vertical="center" shrinkToFit="1"/>
      <protection hidden="1"/>
    </xf>
    <xf numFmtId="0" fontId="21" fillId="0" borderId="24"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5" fillId="0" borderId="8" xfId="0" applyFont="1" applyBorder="1" applyAlignment="1" applyProtection="1">
      <alignment horizontal="center" vertical="center" shrinkToFit="1"/>
      <protection hidden="1"/>
    </xf>
    <xf numFmtId="0" fontId="25" fillId="0" borderId="13" xfId="0" applyFont="1" applyBorder="1" applyAlignment="1" applyProtection="1">
      <alignment horizontal="center" vertical="center" shrinkToFit="1"/>
      <protection hidden="1"/>
    </xf>
    <xf numFmtId="0" fontId="27" fillId="0" borderId="8" xfId="0" applyFont="1" applyBorder="1" applyAlignment="1" applyProtection="1">
      <alignment vertical="center" shrinkToFit="1"/>
      <protection hidden="1"/>
    </xf>
    <xf numFmtId="0" fontId="27" fillId="0" borderId="10" xfId="0" applyFont="1" applyBorder="1" applyAlignment="1" applyProtection="1">
      <alignment vertical="center" shrinkToFit="1"/>
      <protection hidden="1"/>
    </xf>
    <xf numFmtId="0" fontId="21" fillId="0" borderId="77" xfId="0" applyFont="1" applyBorder="1" applyAlignment="1" applyProtection="1">
      <alignment horizontal="center" vertical="center" shrinkToFit="1"/>
      <protection hidden="1"/>
    </xf>
    <xf numFmtId="0" fontId="21" fillId="0" borderId="1" xfId="0" applyFont="1" applyBorder="1" applyAlignment="1" applyProtection="1">
      <alignment horizontal="center" vertical="center" shrinkToFit="1"/>
      <protection hidden="1"/>
    </xf>
    <xf numFmtId="0" fontId="21" fillId="2" borderId="27"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21" fillId="2" borderId="85" xfId="0" applyFont="1" applyFill="1" applyBorder="1" applyAlignment="1" applyProtection="1">
      <alignment horizontal="center" vertical="center"/>
      <protection hidden="1"/>
    </xf>
    <xf numFmtId="0" fontId="21" fillId="0" borderId="18"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30" fillId="0" borderId="1" xfId="0" applyFont="1" applyBorder="1" applyProtection="1">
      <alignment vertical="center"/>
      <protection hidden="1"/>
    </xf>
    <xf numFmtId="0" fontId="30" fillId="0" borderId="69" xfId="0" applyFont="1" applyBorder="1" applyProtection="1">
      <alignment vertical="center"/>
      <protection hidden="1"/>
    </xf>
    <xf numFmtId="0" fontId="21" fillId="13" borderId="34" xfId="0" applyFont="1" applyFill="1" applyBorder="1" applyAlignment="1" applyProtection="1">
      <alignment horizontal="center" vertical="center"/>
      <protection hidden="1"/>
    </xf>
    <xf numFmtId="0" fontId="21" fillId="13" borderId="0" xfId="0" applyFont="1" applyFill="1" applyBorder="1" applyAlignment="1" applyProtection="1">
      <alignment horizontal="center" vertical="center"/>
      <protection hidden="1"/>
    </xf>
    <xf numFmtId="0" fontId="21" fillId="13" borderId="85" xfId="0" applyFont="1" applyFill="1" applyBorder="1" applyAlignment="1" applyProtection="1">
      <alignment horizontal="center" vertical="center"/>
      <protection hidden="1"/>
    </xf>
    <xf numFmtId="0" fontId="21" fillId="2" borderId="29" xfId="0" applyFont="1" applyFill="1" applyBorder="1" applyAlignment="1" applyProtection="1">
      <alignment horizontal="center" vertical="center"/>
      <protection hidden="1"/>
    </xf>
    <xf numFmtId="0" fontId="21" fillId="0" borderId="55" xfId="0" applyFont="1" applyBorder="1" applyAlignment="1" applyProtection="1">
      <alignment horizontal="center" vertical="center"/>
      <protection hidden="1"/>
    </xf>
    <xf numFmtId="0" fontId="21" fillId="0" borderId="78" xfId="0" applyFont="1" applyBorder="1" applyAlignment="1" applyProtection="1">
      <alignment horizontal="center" vertical="center"/>
      <protection hidden="1"/>
    </xf>
    <xf numFmtId="0" fontId="21" fillId="2" borderId="55" xfId="0" applyFont="1" applyFill="1" applyBorder="1" applyAlignment="1" applyProtection="1">
      <alignment horizontal="center" vertical="center"/>
      <protection hidden="1"/>
    </xf>
    <xf numFmtId="0" fontId="21" fillId="2" borderId="78" xfId="0" applyFont="1" applyFill="1" applyBorder="1" applyAlignment="1" applyProtection="1">
      <alignment horizontal="center" vertical="center"/>
      <protection hidden="1"/>
    </xf>
    <xf numFmtId="0" fontId="21" fillId="2" borderId="41" xfId="0" applyFont="1" applyFill="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11" fillId="0" borderId="8" xfId="4" applyFont="1" applyFill="1" applyBorder="1" applyAlignment="1" applyProtection="1">
      <alignment horizontal="center" vertical="center"/>
      <protection hidden="1"/>
    </xf>
    <xf numFmtId="0" fontId="11" fillId="0" borderId="10" xfId="4" applyFont="1" applyFill="1" applyBorder="1" applyAlignment="1" applyProtection="1">
      <alignment horizontal="center" vertical="center"/>
      <protection hidden="1"/>
    </xf>
    <xf numFmtId="0" fontId="11" fillId="0" borderId="13" xfId="4" applyFont="1" applyFill="1" applyBorder="1" applyAlignment="1" applyProtection="1">
      <alignment horizontal="center" vertical="center"/>
      <protection hidden="1"/>
    </xf>
    <xf numFmtId="0" fontId="41" fillId="13" borderId="33" xfId="4" applyFont="1" applyFill="1" applyBorder="1" applyAlignment="1" applyProtection="1">
      <alignment horizontal="center" vertical="center" wrapText="1"/>
      <protection hidden="1"/>
    </xf>
    <xf numFmtId="0" fontId="41" fillId="13" borderId="33" xfId="4" applyFont="1" applyFill="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21" fillId="0" borderId="80" xfId="0" applyFont="1" applyBorder="1" applyProtection="1">
      <alignment vertical="center"/>
      <protection hidden="1"/>
    </xf>
    <xf numFmtId="0" fontId="21" fillId="0" borderId="1" xfId="0" applyFont="1" applyBorder="1" applyProtection="1">
      <alignment vertical="center"/>
      <protection hidden="1"/>
    </xf>
    <xf numFmtId="0" fontId="21" fillId="0" borderId="51" xfId="0" applyFont="1" applyBorder="1" applyAlignment="1" applyProtection="1">
      <alignment horizontal="center" vertical="center" shrinkToFit="1"/>
      <protection hidden="1"/>
    </xf>
    <xf numFmtId="0" fontId="21" fillId="0" borderId="80" xfId="0" applyFont="1" applyBorder="1" applyAlignment="1" applyProtection="1">
      <alignment horizontal="center" vertical="center" shrinkToFit="1"/>
      <protection hidden="1"/>
    </xf>
    <xf numFmtId="0" fontId="21" fillId="0" borderId="0" xfId="0" applyFont="1" applyAlignment="1" applyProtection="1">
      <alignment horizontal="center" vertical="center"/>
      <protection hidden="1"/>
    </xf>
    <xf numFmtId="0" fontId="28" fillId="9" borderId="0" xfId="0" applyFont="1" applyFill="1" applyAlignment="1" applyProtection="1">
      <alignment horizontal="right" vertical="center"/>
      <protection hidden="1"/>
    </xf>
    <xf numFmtId="49" fontId="21" fillId="0" borderId="49" xfId="0" applyNumberFormat="1" applyFont="1" applyBorder="1" applyAlignment="1" applyProtection="1">
      <alignment horizontal="center" vertical="center" shrinkToFit="1"/>
      <protection hidden="1"/>
    </xf>
    <xf numFmtId="0" fontId="21" fillId="0" borderId="26" xfId="0" applyFont="1" applyBorder="1" applyAlignment="1" applyProtection="1">
      <alignment horizontal="center" vertical="center" shrinkToFit="1"/>
      <protection hidden="1"/>
    </xf>
    <xf numFmtId="0" fontId="27" fillId="0" borderId="30" xfId="0" applyFont="1" applyBorder="1" applyAlignment="1" applyProtection="1">
      <alignment vertical="center" shrinkToFit="1"/>
      <protection hidden="1"/>
    </xf>
    <xf numFmtId="0" fontId="27" fillId="0" borderId="79" xfId="0" applyFont="1" applyBorder="1" applyAlignment="1" applyProtection="1">
      <alignment vertical="center" shrinkToFit="1"/>
      <protection hidden="1"/>
    </xf>
    <xf numFmtId="0" fontId="25" fillId="0" borderId="52" xfId="0" applyFont="1" applyBorder="1" applyAlignment="1" applyProtection="1">
      <alignment horizontal="center" vertical="center" shrinkToFit="1"/>
      <protection hidden="1"/>
    </xf>
    <xf numFmtId="0" fontId="25" fillId="0" borderId="81" xfId="0" applyFont="1" applyBorder="1" applyAlignment="1" applyProtection="1">
      <alignment horizontal="center" vertical="center" shrinkToFit="1"/>
      <protection hidden="1"/>
    </xf>
    <xf numFmtId="176" fontId="25" fillId="0" borderId="30" xfId="0" applyNumberFormat="1" applyFont="1" applyBorder="1" applyAlignment="1" applyProtection="1">
      <alignment horizontal="center" vertical="center" shrinkToFit="1"/>
      <protection hidden="1"/>
    </xf>
    <xf numFmtId="0" fontId="25" fillId="0" borderId="53" xfId="0" applyFont="1" applyBorder="1" applyAlignment="1" applyProtection="1">
      <alignment horizontal="center" vertical="center" shrinkToFit="1"/>
      <protection hidden="1"/>
    </xf>
    <xf numFmtId="0" fontId="21" fillId="0" borderId="1" xfId="0" applyFont="1" applyBorder="1" applyAlignment="1" applyProtection="1">
      <alignment horizontal="center" vertical="center"/>
      <protection hidden="1"/>
    </xf>
    <xf numFmtId="0" fontId="27" fillId="0" borderId="52" xfId="0" applyFont="1" applyBorder="1" applyAlignment="1" applyProtection="1">
      <alignment vertical="center" shrinkToFit="1"/>
      <protection hidden="1"/>
    </xf>
    <xf numFmtId="0" fontId="27" fillId="0" borderId="75" xfId="0" applyFont="1" applyBorder="1" applyAlignment="1" applyProtection="1">
      <alignment vertical="center" shrinkToFit="1"/>
      <protection hidden="1"/>
    </xf>
    <xf numFmtId="0" fontId="32" fillId="0" borderId="1" xfId="0" applyFont="1" applyBorder="1" applyProtection="1">
      <alignment vertical="center"/>
      <protection hidden="1"/>
    </xf>
    <xf numFmtId="0" fontId="32" fillId="0" borderId="69" xfId="0" applyFont="1" applyBorder="1" applyProtection="1">
      <alignment vertical="center"/>
      <protection hidden="1"/>
    </xf>
    <xf numFmtId="0" fontId="31" fillId="0" borderId="1" xfId="0" applyFont="1" applyBorder="1" applyAlignment="1" applyProtection="1">
      <alignment horizontal="center" vertical="center"/>
      <protection hidden="1"/>
    </xf>
    <xf numFmtId="0" fontId="31" fillId="0" borderId="69" xfId="0" applyFont="1" applyBorder="1" applyAlignment="1" applyProtection="1">
      <alignment horizontal="center" vertical="center"/>
      <protection hidden="1"/>
    </xf>
    <xf numFmtId="0" fontId="32" fillId="0" borderId="80" xfId="0" applyFont="1" applyBorder="1" applyProtection="1">
      <alignment vertical="center"/>
      <protection hidden="1"/>
    </xf>
    <xf numFmtId="0" fontId="32" fillId="0" borderId="82" xfId="0" applyFont="1" applyBorder="1" applyProtection="1">
      <alignment vertical="center"/>
      <protection hidden="1"/>
    </xf>
    <xf numFmtId="0" fontId="21"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7" xfId="0" applyFont="1" applyBorder="1" applyAlignment="1" applyProtection="1">
      <alignment horizontal="center" vertical="center"/>
      <protection hidden="1"/>
    </xf>
    <xf numFmtId="0" fontId="21" fillId="0" borderId="80" xfId="0" applyFont="1" applyBorder="1" applyAlignment="1" applyProtection="1">
      <alignment horizontal="center" vertical="center"/>
      <protection hidden="1"/>
    </xf>
    <xf numFmtId="0" fontId="31" fillId="0" borderId="26" xfId="0" applyFont="1" applyBorder="1" applyProtection="1">
      <alignment vertical="center"/>
      <protection hidden="1"/>
    </xf>
    <xf numFmtId="0" fontId="31" fillId="0" borderId="68" xfId="0" applyFont="1" applyBorder="1" applyProtection="1">
      <alignment vertical="center"/>
      <protection hidden="1"/>
    </xf>
    <xf numFmtId="0" fontId="7" fillId="0" borderId="1" xfId="4" applyBorder="1" applyAlignment="1" applyProtection="1">
      <alignment horizontal="center" vertical="center" shrinkToFit="1"/>
      <protection hidden="1"/>
    </xf>
    <xf numFmtId="178" fontId="7" fillId="0" borderId="8" xfId="4" applyNumberFormat="1" applyFill="1" applyBorder="1" applyAlignment="1" applyProtection="1">
      <alignment horizontal="center"/>
      <protection hidden="1"/>
    </xf>
    <xf numFmtId="178" fontId="7" fillId="0" borderId="13" xfId="4" applyNumberFormat="1" applyFill="1" applyBorder="1" applyAlignment="1" applyProtection="1">
      <alignment horizontal="center"/>
      <protection hidden="1"/>
    </xf>
    <xf numFmtId="181" fontId="7" fillId="0" borderId="8" xfId="4" applyNumberFormat="1" applyFill="1" applyBorder="1" applyAlignment="1" applyProtection="1">
      <alignment horizontal="center"/>
      <protection hidden="1"/>
    </xf>
    <xf numFmtId="181" fontId="7" fillId="0" borderId="13" xfId="4" applyNumberFormat="1" applyFill="1" applyBorder="1" applyAlignment="1" applyProtection="1">
      <alignment horizontal="center"/>
      <protection hidden="1"/>
    </xf>
    <xf numFmtId="0" fontId="9" fillId="0" borderId="0" xfId="4" applyFont="1" applyAlignment="1" applyProtection="1">
      <alignment horizontal="center" vertical="top" shrinkToFit="1"/>
      <protection hidden="1"/>
    </xf>
    <xf numFmtId="0" fontId="7" fillId="0" borderId="29" xfId="4" applyFill="1" applyBorder="1" applyAlignment="1" applyProtection="1">
      <alignment horizontal="center" vertical="center"/>
      <protection hidden="1"/>
    </xf>
    <xf numFmtId="0" fontId="9" fillId="0" borderId="0" xfId="4" applyFont="1" applyAlignment="1" applyProtection="1">
      <alignment horizontal="center" vertical="top"/>
      <protection hidden="1"/>
    </xf>
    <xf numFmtId="0" fontId="14" fillId="0" borderId="8" xfId="4" applyFont="1" applyBorder="1" applyAlignment="1" applyProtection="1">
      <alignment horizontal="center" vertical="center"/>
      <protection hidden="1"/>
    </xf>
    <xf numFmtId="0" fontId="14" fillId="0" borderId="10" xfId="4" applyFont="1" applyBorder="1" applyAlignment="1" applyProtection="1">
      <alignment horizontal="center" vertical="center"/>
      <protection hidden="1"/>
    </xf>
    <xf numFmtId="0" fontId="14" fillId="0" borderId="13" xfId="4" applyFont="1" applyBorder="1" applyAlignment="1" applyProtection="1">
      <alignment horizontal="center" vertical="center"/>
      <protection hidden="1"/>
    </xf>
    <xf numFmtId="0" fontId="7" fillId="0" borderId="8" xfId="4" applyBorder="1" applyAlignment="1" applyProtection="1">
      <alignment horizontal="center" vertical="center" shrinkToFit="1"/>
      <protection hidden="1"/>
    </xf>
    <xf numFmtId="0" fontId="7" fillId="0" borderId="10" xfId="4" applyBorder="1" applyAlignment="1" applyProtection="1">
      <alignment horizontal="center" vertical="center" shrinkToFit="1"/>
      <protection hidden="1"/>
    </xf>
    <xf numFmtId="0" fontId="7" fillId="0" borderId="13" xfId="4" applyBorder="1" applyAlignment="1" applyProtection="1">
      <alignment horizontal="center" vertical="center" shrinkToFit="1"/>
      <protection hidden="1"/>
    </xf>
    <xf numFmtId="0" fontId="7" fillId="0" borderId="0" xfId="4" applyProtection="1">
      <protection hidden="1"/>
    </xf>
    <xf numFmtId="0" fontId="7" fillId="0" borderId="27" xfId="4" applyBorder="1" applyAlignment="1" applyProtection="1">
      <alignment horizontal="center" vertical="center" shrinkToFit="1"/>
      <protection hidden="1"/>
    </xf>
    <xf numFmtId="0" fontId="7" fillId="0" borderId="20" xfId="4" applyBorder="1" applyAlignment="1" applyProtection="1">
      <alignment horizontal="center" vertical="center" shrinkToFit="1"/>
      <protection hidden="1"/>
    </xf>
    <xf numFmtId="0" fontId="7" fillId="0" borderId="41" xfId="4" applyBorder="1" applyAlignment="1" applyProtection="1">
      <alignment horizontal="center" vertical="center" shrinkToFit="1"/>
      <protection hidden="1"/>
    </xf>
    <xf numFmtId="0" fontId="7" fillId="0" borderId="25" xfId="4" applyBorder="1" applyAlignment="1" applyProtection="1">
      <alignment horizontal="center" vertical="center" shrinkToFit="1"/>
      <protection hidden="1"/>
    </xf>
    <xf numFmtId="0" fontId="7" fillId="0" borderId="33" xfId="4" applyBorder="1" applyAlignment="1" applyProtection="1">
      <alignment horizontal="center" vertical="center" shrinkToFit="1"/>
      <protection hidden="1"/>
    </xf>
    <xf numFmtId="0" fontId="7" fillId="0" borderId="54" xfId="4" applyBorder="1" applyAlignment="1" applyProtection="1">
      <alignment horizontal="center" vertical="center" shrinkToFit="1"/>
      <protection hidden="1"/>
    </xf>
    <xf numFmtId="0" fontId="7" fillId="0" borderId="1" xfId="4" applyFill="1" applyBorder="1" applyAlignment="1" applyProtection="1">
      <alignment horizontal="center" vertical="center"/>
      <protection hidden="1"/>
    </xf>
    <xf numFmtId="0" fontId="10" fillId="0" borderId="27" xfId="4" applyFont="1" applyFill="1" applyBorder="1" applyAlignment="1" applyProtection="1">
      <alignment horizontal="center" vertical="center" shrinkToFit="1"/>
      <protection hidden="1"/>
    </xf>
    <xf numFmtId="0" fontId="7" fillId="0" borderId="20" xfId="4" applyFill="1" applyBorder="1" applyAlignment="1" applyProtection="1">
      <alignment horizontal="center" shrinkToFit="1"/>
      <protection hidden="1"/>
    </xf>
    <xf numFmtId="0" fontId="7" fillId="0" borderId="41" xfId="4" applyFill="1" applyBorder="1" applyAlignment="1" applyProtection="1">
      <alignment horizontal="center" shrinkToFit="1"/>
      <protection hidden="1"/>
    </xf>
    <xf numFmtId="0" fontId="7" fillId="0" borderId="25" xfId="4" applyFill="1" applyBorder="1" applyAlignment="1" applyProtection="1">
      <alignment horizontal="center" shrinkToFit="1"/>
      <protection hidden="1"/>
    </xf>
    <xf numFmtId="0" fontId="7" fillId="0" borderId="33" xfId="4" applyFill="1" applyBorder="1" applyAlignment="1" applyProtection="1">
      <alignment horizontal="center" shrinkToFit="1"/>
      <protection hidden="1"/>
    </xf>
    <xf numFmtId="0" fontId="7" fillId="0" borderId="54" xfId="4" applyFill="1" applyBorder="1" applyAlignment="1" applyProtection="1">
      <alignment horizontal="center" shrinkToFit="1"/>
      <protection hidden="1"/>
    </xf>
    <xf numFmtId="0" fontId="12" fillId="0" borderId="1" xfId="4" applyFont="1" applyFill="1" applyBorder="1" applyAlignment="1" applyProtection="1">
      <alignment horizontal="center" vertical="center"/>
      <protection hidden="1"/>
    </xf>
    <xf numFmtId="0" fontId="7" fillId="0" borderId="8" xfId="4" applyFill="1" applyBorder="1" applyAlignment="1" applyProtection="1">
      <alignment horizontal="center" vertical="center" shrinkToFit="1"/>
      <protection hidden="1"/>
    </xf>
    <xf numFmtId="0" fontId="7" fillId="0" borderId="10" xfId="4" applyFill="1" applyBorder="1" applyAlignment="1" applyProtection="1">
      <alignment horizontal="center" vertical="center" shrinkToFit="1"/>
      <protection hidden="1"/>
    </xf>
    <xf numFmtId="0" fontId="7" fillId="0" borderId="13" xfId="4" applyFill="1" applyBorder="1" applyAlignment="1" applyProtection="1">
      <alignment horizontal="center" vertical="center" shrinkToFit="1"/>
      <protection hidden="1"/>
    </xf>
    <xf numFmtId="0" fontId="7" fillId="0" borderId="33" xfId="4" applyBorder="1" applyAlignment="1" applyProtection="1">
      <alignment horizontal="center"/>
      <protection hidden="1"/>
    </xf>
    <xf numFmtId="180" fontId="7" fillId="0" borderId="8" xfId="4" quotePrefix="1" applyNumberFormat="1" applyFill="1" applyBorder="1" applyAlignment="1" applyProtection="1">
      <alignment horizontal="center"/>
      <protection hidden="1"/>
    </xf>
    <xf numFmtId="180" fontId="7" fillId="0" borderId="10" xfId="4" quotePrefix="1" applyNumberFormat="1" applyFill="1" applyBorder="1" applyAlignment="1" applyProtection="1">
      <alignment horizontal="center"/>
      <protection hidden="1"/>
    </xf>
    <xf numFmtId="180" fontId="7" fillId="0" borderId="13" xfId="4" quotePrefix="1" applyNumberFormat="1" applyFill="1" applyBorder="1" applyAlignment="1" applyProtection="1">
      <alignment horizontal="center"/>
      <protection hidden="1"/>
    </xf>
    <xf numFmtId="0" fontId="7" fillId="0" borderId="1" xfId="4" applyBorder="1" applyAlignment="1" applyProtection="1">
      <alignment horizontal="center" vertical="center"/>
      <protection hidden="1"/>
    </xf>
    <xf numFmtId="0" fontId="7" fillId="0" borderId="1" xfId="4" applyFont="1" applyFill="1" applyBorder="1" applyAlignment="1" applyProtection="1">
      <alignment horizontal="center" vertical="center" wrapText="1"/>
      <protection hidden="1"/>
    </xf>
    <xf numFmtId="0" fontId="13" fillId="0" borderId="27" xfId="4" applyFont="1" applyFill="1" applyBorder="1" applyAlignment="1" applyProtection="1">
      <alignment horizontal="center" vertical="center" shrinkToFit="1"/>
      <protection hidden="1"/>
    </xf>
    <xf numFmtId="0" fontId="13" fillId="0" borderId="20" xfId="4" applyFont="1" applyFill="1" applyBorder="1" applyAlignment="1" applyProtection="1">
      <alignment horizontal="center" vertical="center" shrinkToFit="1"/>
      <protection hidden="1"/>
    </xf>
    <xf numFmtId="0" fontId="13" fillId="0" borderId="41" xfId="4" applyFont="1" applyFill="1" applyBorder="1" applyAlignment="1" applyProtection="1">
      <alignment horizontal="center" vertical="center" shrinkToFit="1"/>
      <protection hidden="1"/>
    </xf>
    <xf numFmtId="0" fontId="13" fillId="0" borderId="34" xfId="4" applyFont="1" applyFill="1" applyBorder="1" applyAlignment="1" applyProtection="1">
      <alignment horizontal="center" vertical="center" shrinkToFit="1"/>
      <protection hidden="1"/>
    </xf>
    <xf numFmtId="0" fontId="13" fillId="0" borderId="0" xfId="4" applyFont="1" applyFill="1" applyBorder="1" applyAlignment="1" applyProtection="1">
      <alignment horizontal="center" vertical="center" shrinkToFit="1"/>
      <protection hidden="1"/>
    </xf>
    <xf numFmtId="0" fontId="13" fillId="0" borderId="85" xfId="4" applyFont="1" applyFill="1" applyBorder="1" applyAlignment="1" applyProtection="1">
      <alignment horizontal="center" vertical="center" shrinkToFit="1"/>
      <protection hidden="1"/>
    </xf>
    <xf numFmtId="0" fontId="13" fillId="0" borderId="25" xfId="4" applyFont="1" applyFill="1" applyBorder="1" applyAlignment="1" applyProtection="1">
      <alignment horizontal="center" vertical="center" shrinkToFit="1"/>
      <protection hidden="1"/>
    </xf>
    <xf numFmtId="0" fontId="13" fillId="0" borderId="33" xfId="4" applyFont="1" applyFill="1" applyBorder="1" applyAlignment="1" applyProtection="1">
      <alignment horizontal="center" vertical="center" shrinkToFit="1"/>
      <protection hidden="1"/>
    </xf>
    <xf numFmtId="0" fontId="13" fillId="0" borderId="54" xfId="4" applyFont="1" applyFill="1" applyBorder="1" applyAlignment="1" applyProtection="1">
      <alignment horizontal="center" vertical="center" shrinkToFit="1"/>
      <protection hidden="1"/>
    </xf>
    <xf numFmtId="0" fontId="13" fillId="0" borderId="27" xfId="4" applyFont="1" applyBorder="1" applyAlignment="1" applyProtection="1">
      <alignment horizontal="center" vertical="center" shrinkToFit="1"/>
      <protection hidden="1"/>
    </xf>
    <xf numFmtId="0" fontId="13" fillId="0" borderId="20" xfId="4" applyFont="1" applyBorder="1" applyAlignment="1" applyProtection="1">
      <alignment horizontal="center" vertical="center" shrinkToFit="1"/>
      <protection hidden="1"/>
    </xf>
    <xf numFmtId="0" fontId="13" fillId="0" borderId="41" xfId="4" applyFont="1" applyBorder="1" applyAlignment="1" applyProtection="1">
      <alignment horizontal="center" vertical="center" shrinkToFit="1"/>
      <protection hidden="1"/>
    </xf>
    <xf numFmtId="0" fontId="13" fillId="0" borderId="34" xfId="4" applyFont="1" applyBorder="1" applyAlignment="1" applyProtection="1">
      <alignment horizontal="center" vertical="center" shrinkToFit="1"/>
      <protection hidden="1"/>
    </xf>
    <xf numFmtId="0" fontId="13" fillId="0" borderId="0" xfId="4" applyFont="1" applyAlignment="1" applyProtection="1">
      <alignment horizontal="center" vertical="center" shrinkToFit="1"/>
      <protection hidden="1"/>
    </xf>
    <xf numFmtId="0" fontId="13" fillId="0" borderId="85" xfId="4" applyFont="1" applyBorder="1" applyAlignment="1" applyProtection="1">
      <alignment horizontal="center" vertical="center" shrinkToFit="1"/>
      <protection hidden="1"/>
    </xf>
    <xf numFmtId="0" fontId="13" fillId="0" borderId="25" xfId="4" applyFont="1" applyBorder="1" applyAlignment="1" applyProtection="1">
      <alignment horizontal="center" vertical="center" shrinkToFit="1"/>
      <protection hidden="1"/>
    </xf>
    <xf numFmtId="0" fontId="13" fillId="0" borderId="33" xfId="4" applyFont="1" applyBorder="1" applyAlignment="1" applyProtection="1">
      <alignment horizontal="center" vertical="center" shrinkToFit="1"/>
      <protection hidden="1"/>
    </xf>
    <xf numFmtId="0" fontId="13" fillId="0" borderId="54" xfId="4" applyFont="1" applyBorder="1" applyAlignment="1" applyProtection="1">
      <alignment horizontal="center" vertical="center" shrinkToFit="1"/>
      <protection hidden="1"/>
    </xf>
    <xf numFmtId="0" fontId="7" fillId="0" borderId="1" xfId="4" applyFill="1" applyBorder="1" applyAlignment="1" applyProtection="1">
      <alignment horizontal="center" vertical="center" wrapText="1"/>
      <protection hidden="1"/>
    </xf>
    <xf numFmtId="0" fontId="11" fillId="0" borderId="1" xfId="4" applyFont="1" applyFill="1" applyBorder="1" applyAlignment="1" applyProtection="1">
      <alignment horizontal="center" vertical="center"/>
      <protection hidden="1"/>
    </xf>
    <xf numFmtId="0" fontId="7" fillId="0" borderId="27" xfId="4" applyFill="1" applyBorder="1" applyAlignment="1" applyProtection="1">
      <alignment horizontal="center" vertical="center" shrinkToFit="1"/>
      <protection hidden="1"/>
    </xf>
    <xf numFmtId="0" fontId="7" fillId="0" borderId="41" xfId="4" applyFill="1" applyBorder="1" applyAlignment="1" applyProtection="1">
      <alignment horizontal="center" vertical="center" shrinkToFit="1"/>
      <protection hidden="1"/>
    </xf>
    <xf numFmtId="0" fontId="7" fillId="0" borderId="25" xfId="4" applyFill="1" applyBorder="1" applyAlignment="1" applyProtection="1">
      <alignment horizontal="center" vertical="center" shrinkToFit="1"/>
      <protection hidden="1"/>
    </xf>
    <xf numFmtId="0" fontId="7" fillId="0" borderId="54" xfId="4" applyFill="1" applyBorder="1" applyAlignment="1" applyProtection="1">
      <alignment horizontal="center" vertical="center" shrinkToFit="1"/>
      <protection hidden="1"/>
    </xf>
    <xf numFmtId="181" fontId="7" fillId="0" borderId="1" xfId="4" applyNumberFormat="1" applyFill="1" applyBorder="1" applyAlignment="1" applyProtection="1">
      <alignment horizontal="center" shrinkToFit="1"/>
      <protection hidden="1"/>
    </xf>
    <xf numFmtId="179" fontId="7" fillId="0" borderId="8" xfId="4" applyNumberFormat="1" applyFill="1" applyBorder="1" applyAlignment="1" applyProtection="1">
      <alignment horizontal="center"/>
      <protection hidden="1"/>
    </xf>
    <xf numFmtId="179" fontId="7" fillId="0" borderId="13" xfId="4" applyNumberFormat="1" applyFill="1" applyBorder="1" applyAlignment="1" applyProtection="1">
      <alignment horizontal="center"/>
      <protection hidden="1"/>
    </xf>
    <xf numFmtId="0" fontId="7" fillId="0" borderId="1" xfId="4" applyFill="1" applyBorder="1" applyAlignment="1" applyProtection="1">
      <alignment horizontal="center" shrinkToFit="1"/>
      <protection hidden="1"/>
    </xf>
    <xf numFmtId="0" fontId="7" fillId="0" borderId="8" xfId="4" applyFill="1" applyBorder="1" applyAlignment="1" applyProtection="1">
      <alignment horizontal="center"/>
      <protection hidden="1"/>
    </xf>
    <xf numFmtId="0" fontId="7" fillId="0" borderId="13" xfId="4" applyFill="1" applyBorder="1" applyAlignment="1" applyProtection="1">
      <alignment horizontal="center"/>
      <protection hidden="1"/>
    </xf>
    <xf numFmtId="0" fontId="7" fillId="0" borderId="10" xfId="4" applyFill="1" applyBorder="1" applyAlignment="1" applyProtection="1">
      <alignment horizontal="center"/>
      <protection hidden="1"/>
    </xf>
    <xf numFmtId="49" fontId="7" fillId="0" borderId="8" xfId="4" applyNumberFormat="1" applyFill="1" applyBorder="1" applyAlignment="1" applyProtection="1">
      <alignment horizontal="center"/>
      <protection hidden="1"/>
    </xf>
    <xf numFmtId="49" fontId="7" fillId="0" borderId="13" xfId="4" applyNumberFormat="1" applyFill="1" applyBorder="1" applyAlignment="1" applyProtection="1">
      <alignment horizontal="center"/>
      <protection hidden="1"/>
    </xf>
    <xf numFmtId="0" fontId="12" fillId="0" borderId="1" xfId="4" applyFont="1" applyFill="1" applyBorder="1" applyAlignment="1" applyProtection="1">
      <alignment horizontal="center" vertical="center" wrapText="1"/>
      <protection hidden="1"/>
    </xf>
    <xf numFmtId="49" fontId="7" fillId="0" borderId="10" xfId="4" applyNumberFormat="1" applyFill="1" applyBorder="1" applyAlignment="1" applyProtection="1">
      <alignment horizontal="center"/>
      <protection hidden="1"/>
    </xf>
    <xf numFmtId="181" fontId="7" fillId="0" borderId="8" xfId="2" applyNumberFormat="1" applyFont="1" applyFill="1" applyBorder="1" applyAlignment="1" applyProtection="1">
      <alignment horizontal="center"/>
      <protection hidden="1"/>
    </xf>
    <xf numFmtId="181" fontId="7" fillId="0" borderId="10" xfId="2" applyNumberFormat="1" applyFont="1" applyFill="1" applyBorder="1" applyAlignment="1" applyProtection="1">
      <alignment horizontal="center"/>
      <protection hidden="1"/>
    </xf>
    <xf numFmtId="181" fontId="7" fillId="0" borderId="13" xfId="2" applyNumberFormat="1" applyFont="1" applyFill="1" applyBorder="1" applyAlignment="1" applyProtection="1">
      <alignment horizontal="center"/>
      <protection hidden="1"/>
    </xf>
    <xf numFmtId="184" fontId="7" fillId="0" borderId="8" xfId="4" applyNumberFormat="1" applyFill="1" applyBorder="1" applyAlignment="1" applyProtection="1">
      <alignment horizontal="center"/>
      <protection locked="0" hidden="1"/>
    </xf>
    <xf numFmtId="184" fontId="7" fillId="0" borderId="13" xfId="4" applyNumberFormat="1" applyFill="1" applyBorder="1" applyAlignment="1" applyProtection="1">
      <alignment horizontal="center"/>
      <protection locked="0" hidden="1"/>
    </xf>
    <xf numFmtId="0" fontId="7" fillId="0" borderId="27" xfId="4" applyBorder="1" applyAlignment="1" applyProtection="1">
      <alignment horizontal="center" vertical="center"/>
      <protection hidden="1"/>
    </xf>
    <xf numFmtId="0" fontId="7" fillId="0" borderId="41" xfId="4" applyBorder="1" applyAlignment="1" applyProtection="1">
      <alignment horizontal="center" vertical="center"/>
      <protection hidden="1"/>
    </xf>
    <xf numFmtId="0" fontId="7" fillId="0" borderId="25" xfId="4" applyBorder="1" applyAlignment="1" applyProtection="1">
      <alignment horizontal="center" vertical="center"/>
      <protection hidden="1"/>
    </xf>
    <xf numFmtId="0" fontId="7" fillId="0" borderId="54" xfId="4" applyBorder="1" applyAlignment="1" applyProtection="1">
      <alignment horizontal="center" vertical="center"/>
      <protection hidden="1"/>
    </xf>
    <xf numFmtId="0" fontId="11" fillId="0" borderId="1" xfId="4" applyFont="1" applyBorder="1" applyAlignment="1" applyProtection="1">
      <alignment horizontal="center" vertical="center"/>
      <protection hidden="1"/>
    </xf>
    <xf numFmtId="0" fontId="12" fillId="0" borderId="1" xfId="4" applyFont="1" applyBorder="1" applyAlignment="1" applyProtection="1">
      <alignment horizontal="center" vertical="center"/>
      <protection hidden="1"/>
    </xf>
    <xf numFmtId="0" fontId="12" fillId="0" borderId="1" xfId="4" applyFont="1" applyBorder="1" applyAlignment="1" applyProtection="1">
      <alignment horizontal="center" vertical="center" wrapText="1"/>
      <protection hidden="1"/>
    </xf>
  </cellXfs>
  <cellStyles count="6">
    <cellStyle name="ハイパーリンク" xfId="1" builtinId="8"/>
    <cellStyle name="桁区切り" xfId="2" builtinId="6"/>
    <cellStyle name="標準" xfId="0" builtinId="0"/>
    <cellStyle name="標準 2" xfId="5" xr:uid="{00000000-0005-0000-0000-000003000000}"/>
    <cellStyle name="標準_1支部DETA" xfId="3" xr:uid="{00000000-0005-0000-0000-000004000000}"/>
    <cellStyle name="標準_大会申込用紙元枠19" xfId="4" xr:uid="{00000000-0005-0000-0000-000005000000}"/>
  </cellStyles>
  <dxfs count="8">
    <dxf>
      <font>
        <color theme="0"/>
      </font>
    </dxf>
    <dxf>
      <font>
        <color theme="0"/>
      </font>
    </dxf>
    <dxf>
      <font>
        <color theme="0"/>
      </font>
    </dxf>
    <dxf>
      <font>
        <color theme="0"/>
      </font>
    </dxf>
    <dxf>
      <font>
        <condense val="0"/>
        <extend val="0"/>
        <color indexed="10"/>
      </font>
      <fill>
        <patternFill>
          <bgColor indexed="10"/>
        </patternFill>
      </fill>
    </dxf>
    <dxf>
      <font>
        <condense val="0"/>
        <extend val="0"/>
        <color indexed="10"/>
      </font>
      <fill>
        <patternFill>
          <bgColor indexed="10"/>
        </patternFill>
      </fill>
    </dxf>
    <dxf>
      <font>
        <b/>
        <i val="0"/>
        <strike/>
        <color rgb="FFFF0000"/>
        <name val="ＭＳ Ｐゴシック"/>
        <scheme val="none"/>
      </font>
    </dxf>
    <dxf>
      <font>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EEAB0"/>
      <color rgb="FF78B832"/>
      <color rgb="FF92D050"/>
      <color rgb="FFFF99CC"/>
      <color rgb="FFFFCCFF"/>
      <color rgb="FFFFEBFF"/>
      <color rgb="FFCCFFCC"/>
      <color rgb="FFEBFFEB"/>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Y$1" noThreeD="1"/>
</file>

<file path=xl/drawings/drawing1.xml><?xml version="1.0" encoding="utf-8"?>
<xdr:wsDr xmlns:xdr="http://schemas.openxmlformats.org/drawingml/2006/spreadsheetDrawing" xmlns:a="http://schemas.openxmlformats.org/drawingml/2006/main">
  <xdr:twoCellAnchor editAs="oneCell">
    <xdr:from>
      <xdr:col>4</xdr:col>
      <xdr:colOff>119342</xdr:colOff>
      <xdr:row>66</xdr:row>
      <xdr:rowOff>99173</xdr:rowOff>
    </xdr:from>
    <xdr:to>
      <xdr:col>7</xdr:col>
      <xdr:colOff>355786</xdr:colOff>
      <xdr:row>72</xdr:row>
      <xdr:rowOff>107578</xdr:rowOff>
    </xdr:to>
    <xdr:sp macro="" textlink="" fLocksText="0">
      <xdr:nvSpPr>
        <xdr:cNvPr id="11423" name="AutoShape 1">
          <a:extLst>
            <a:ext uri="{FF2B5EF4-FFF2-40B4-BE49-F238E27FC236}">
              <a16:creationId xmlns:a16="http://schemas.microsoft.com/office/drawing/2014/main" id="{00000000-0008-0000-0000-00009F2C0000}"/>
            </a:ext>
          </a:extLst>
        </xdr:cNvPr>
        <xdr:cNvSpPr>
          <a:spLocks noChangeArrowheads="1"/>
        </xdr:cNvSpPr>
      </xdr:nvSpPr>
      <xdr:spPr bwMode="auto">
        <a:xfrm>
          <a:off x="1984001" y="16181855"/>
          <a:ext cx="2181785" cy="1030382"/>
        </a:xfrm>
        <a:prstGeom prst="wedgeRoundRectCallout">
          <a:avLst>
            <a:gd name="adj1" fmla="val -30477"/>
            <a:gd name="adj2" fmla="val -68347"/>
            <a:gd name="adj3" fmla="val 16667"/>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白いセルの部分には、演算が埋め込まれています。今年度登録済みの氏名が出るようになっています。登録が済んでいない選手や中学生などは直接入力をします。</a:t>
          </a:r>
        </a:p>
      </xdr:txBody>
    </xdr:sp>
    <xdr:clientData fLocksWithSheet="0"/>
  </xdr:twoCellAnchor>
  <xdr:oneCellAnchor>
    <xdr:from>
      <xdr:col>8</xdr:col>
      <xdr:colOff>324971</xdr:colOff>
      <xdr:row>67</xdr:row>
      <xdr:rowOff>23771</xdr:rowOff>
    </xdr:from>
    <xdr:ext cx="1736911" cy="986998"/>
    <xdr:sp macro="" textlink="" fLocksText="0">
      <xdr:nvSpPr>
        <xdr:cNvPr id="11424" name="AutoShape 2">
          <a:extLst>
            <a:ext uri="{FF2B5EF4-FFF2-40B4-BE49-F238E27FC236}">
              <a16:creationId xmlns:a16="http://schemas.microsoft.com/office/drawing/2014/main" id="{00000000-0008-0000-0000-0000A02C0000}"/>
            </a:ext>
          </a:extLst>
        </xdr:cNvPr>
        <xdr:cNvSpPr>
          <a:spLocks noChangeArrowheads="1"/>
        </xdr:cNvSpPr>
      </xdr:nvSpPr>
      <xdr:spPr bwMode="auto">
        <a:xfrm>
          <a:off x="4269442" y="16276783"/>
          <a:ext cx="1736911" cy="986998"/>
        </a:xfrm>
        <a:prstGeom prst="wedgeRoundRectCallout">
          <a:avLst>
            <a:gd name="adj1" fmla="val -27183"/>
            <a:gd name="adj2" fmla="val -75779"/>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黄色いセルの部分は、入力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項目を選びます</a:t>
          </a:r>
          <a:r>
            <a:rPr lang="ja-JP" altLang="en-US" sz="1100" b="1" i="0" u="none" strike="noStrike" baseline="0">
              <a:solidFill>
                <a:srgbClr val="FF0000"/>
              </a:solidFill>
              <a:latin typeface="ＭＳ Ｐゴシック"/>
              <a:ea typeface="ＭＳ Ｐゴシック"/>
            </a:rPr>
            <a:t>。人数制限</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のある種目は制限人数を</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超えるとセルが赤くなるので，</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訂正してください</a:t>
          </a:r>
          <a:r>
            <a:rPr lang="ja-JP" altLang="en-US" sz="1100" b="0" i="0" u="none" strike="noStrike" baseline="0">
              <a:solidFill>
                <a:srgbClr val="000000"/>
              </a:solidFill>
              <a:latin typeface="ＭＳ Ｐゴシック"/>
              <a:ea typeface="ＭＳ Ｐゴシック"/>
            </a:rPr>
            <a:t>。</a:t>
          </a:r>
        </a:p>
      </xdr:txBody>
    </xdr:sp>
    <xdr:clientData fLocksWithSheet="0"/>
  </xdr:oneCellAnchor>
  <xdr:twoCellAnchor editAs="oneCell">
    <xdr:from>
      <xdr:col>14</xdr:col>
      <xdr:colOff>201706</xdr:colOff>
      <xdr:row>66</xdr:row>
      <xdr:rowOff>22223</xdr:rowOff>
    </xdr:from>
    <xdr:to>
      <xdr:col>22</xdr:col>
      <xdr:colOff>89647</xdr:colOff>
      <xdr:row>74</xdr:row>
      <xdr:rowOff>284628</xdr:rowOff>
    </xdr:to>
    <xdr:sp macro="" textlink="" fLocksText="0">
      <xdr:nvSpPr>
        <xdr:cNvPr id="11316" name="AutoShape 5">
          <a:extLst>
            <a:ext uri="{FF2B5EF4-FFF2-40B4-BE49-F238E27FC236}">
              <a16:creationId xmlns:a16="http://schemas.microsoft.com/office/drawing/2014/main" id="{00000000-0008-0000-0000-0000342C0000}"/>
            </a:ext>
          </a:extLst>
        </xdr:cNvPr>
        <xdr:cNvSpPr>
          <a:spLocks noChangeArrowheads="1"/>
        </xdr:cNvSpPr>
      </xdr:nvSpPr>
      <xdr:spPr bwMode="auto">
        <a:xfrm>
          <a:off x="6243918" y="16104905"/>
          <a:ext cx="2658035" cy="1813299"/>
        </a:xfrm>
        <a:prstGeom prst="wedgeRoundRectCallout">
          <a:avLst>
            <a:gd name="adj1" fmla="val -73139"/>
            <a:gd name="adj2" fmla="val -79399"/>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記録の入力は</a:t>
          </a:r>
          <a:r>
            <a:rPr lang="ja-JP" altLang="en-US" sz="1200" b="0"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空欄を作らない</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トラック　　　</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桁 ）</a:t>
          </a:r>
        </a:p>
        <a:p>
          <a:pPr algn="l" rtl="0">
            <a:lnSpc>
              <a:spcPts val="1500"/>
            </a:lnSpc>
            <a:defRPr sz="1000"/>
          </a:pPr>
          <a:r>
            <a:rPr lang="ja-JP" altLang="en-US" sz="1200" b="0" i="0" u="none" strike="noStrike" baseline="0">
              <a:solidFill>
                <a:srgbClr val="000000"/>
              </a:solidFill>
              <a:latin typeface="ＭＳ Ｐゴシック"/>
              <a:ea typeface="ＭＳ Ｐゴシック"/>
            </a:rPr>
            <a:t>フィールド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桁 ）</a:t>
          </a:r>
        </a:p>
        <a:p>
          <a:pPr algn="l" rtl="0">
            <a:lnSpc>
              <a:spcPts val="1400"/>
            </a:lnSpc>
            <a:defRPr sz="1000"/>
          </a:pPr>
          <a:r>
            <a:rPr lang="ja-JP" altLang="en-US" sz="1200" b="0" i="0" u="none" strike="noStrike" baseline="0">
              <a:solidFill>
                <a:srgbClr val="000000"/>
              </a:solidFill>
              <a:latin typeface="ＭＳ Ｐゴシック"/>
              <a:ea typeface="ＭＳ Ｐゴシック"/>
            </a:rPr>
            <a:t>リレー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baseline="0">
              <a:solidFill>
                <a:srgbClr val="FF0000"/>
              </a:solidFill>
              <a:latin typeface="+mn-ea"/>
              <a:ea typeface="+mn-ea"/>
              <a:cs typeface="+mn-cs"/>
            </a:rPr>
            <a:t>5</a:t>
          </a:r>
          <a:r>
            <a:rPr lang="ja-JP" altLang="en-US" sz="1200" b="0" i="0" u="none" strike="noStrike" baseline="0">
              <a:solidFill>
                <a:srgbClr val="000000"/>
              </a:solidFill>
              <a:latin typeface="ＭＳ Ｐゴシック"/>
              <a:ea typeface="ＭＳ Ｐゴシック"/>
            </a:rPr>
            <a:t>桁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混成　　　　　</a:t>
          </a:r>
          <a:r>
            <a:rPr lang="ja-JP" altLang="ja-JP" sz="1200" b="0" i="0" baseline="0">
              <a:effectLst/>
              <a:latin typeface="+mn-lt"/>
              <a:ea typeface="+mn-ea"/>
              <a:cs typeface="+mn-cs"/>
            </a:rPr>
            <a:t> </a:t>
          </a:r>
          <a:r>
            <a:rPr lang="en-US" altLang="ja-JP" sz="1200" b="0" i="0" baseline="0">
              <a:effectLst/>
              <a:latin typeface="ＭＳ Ｐゴシック" pitchFamily="50" charset="-128"/>
              <a:ea typeface="ＭＳ Ｐゴシック" pitchFamily="50" charset="-128"/>
              <a:cs typeface="+mn-cs"/>
            </a:rPr>
            <a:t>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ja-JP" sz="1200" b="0" i="0" baseline="0">
              <a:effectLst/>
              <a:latin typeface="ＭＳ Ｐゴシック" pitchFamily="50" charset="-128"/>
              <a:ea typeface="ＭＳ Ｐゴシック" pitchFamily="50" charset="-128"/>
              <a:cs typeface="+mn-cs"/>
            </a:rPr>
            <a:t>　</a:t>
          </a:r>
          <a:r>
            <a:rPr lang="ja-JP" altLang="ja-JP" sz="1200" b="0" i="0" baseline="0">
              <a:effectLst/>
              <a:latin typeface="+mn-lt"/>
              <a:ea typeface="+mn-ea"/>
              <a:cs typeface="+mn-cs"/>
            </a:rPr>
            <a:t>（ </a:t>
          </a:r>
          <a:r>
            <a:rPr lang="en-US" altLang="ja-JP" sz="1600" b="1" i="0" baseline="0">
              <a:solidFill>
                <a:srgbClr val="FF0000"/>
              </a:solidFill>
              <a:effectLst/>
              <a:latin typeface="ＭＳ Ｐゴシック" pitchFamily="50" charset="-128"/>
              <a:ea typeface="ＭＳ Ｐゴシック" pitchFamily="50" charset="-128"/>
              <a:cs typeface="+mn-cs"/>
            </a:rPr>
            <a:t>5</a:t>
          </a:r>
          <a:r>
            <a:rPr lang="ja-JP" altLang="ja-JP" sz="1200" b="0" i="0" baseline="0">
              <a:effectLst/>
              <a:latin typeface="+mn-lt"/>
              <a:ea typeface="+mn-ea"/>
              <a:cs typeface="+mn-cs"/>
            </a:rPr>
            <a:t>桁 </a:t>
          </a:r>
          <a:r>
            <a:rPr lang="ja-JP" altLang="en-US" sz="1200" b="0" i="0" baseline="0">
              <a:effectLst/>
              <a:latin typeface="+mn-lt"/>
              <a:ea typeface="+mn-ea"/>
              <a:cs typeface="+mn-cs"/>
            </a:rPr>
            <a:t>）</a:t>
          </a:r>
          <a:endParaRPr lang="en-US" altLang="ja-JP" sz="1200" b="0" i="0" baseline="0">
            <a:effectLst/>
            <a:latin typeface="+mn-lt"/>
            <a:ea typeface="+mn-ea"/>
            <a:cs typeface="+mn-cs"/>
          </a:endParaRPr>
        </a:p>
        <a:p>
          <a:pPr algn="l" rtl="0">
            <a:lnSpc>
              <a:spcPts val="1400"/>
            </a:lnSpc>
            <a:defRPr sz="1000"/>
          </a:pPr>
          <a:r>
            <a:rPr lang="ja-JP" altLang="en-US" sz="1200" b="0" i="0" baseline="0">
              <a:effectLst/>
              <a:latin typeface="+mn-lt"/>
              <a:ea typeface="+mn-ea"/>
              <a:cs typeface="+mn-cs"/>
            </a:rPr>
            <a:t>　（下４桁に得点を入力する）</a:t>
          </a:r>
          <a:endParaRPr lang="en-US" altLang="ja-JP" sz="1200" b="0" i="0" baseline="0">
            <a:effectLst/>
            <a:latin typeface="+mn-lt"/>
            <a:ea typeface="+mn-ea"/>
            <a:cs typeface="+mn-cs"/>
          </a:endParaRPr>
        </a:p>
        <a:p>
          <a:pPr rtl="0">
            <a:lnSpc>
              <a:spcPts val="1700"/>
            </a:lnSpc>
          </a:pPr>
          <a:r>
            <a:rPr lang="ja-JP" altLang="en-US" sz="1200" b="0" i="0" u="none" strike="noStrike" baseline="0">
              <a:solidFill>
                <a:srgbClr val="000000"/>
              </a:solidFill>
              <a:latin typeface="ＭＳ Ｐゴシック"/>
              <a:ea typeface="ＭＳ Ｐゴシック"/>
            </a:rPr>
            <a:t>　　のように</a:t>
          </a:r>
          <a:r>
            <a:rPr lang="en-US" altLang="ja-JP" sz="1400" b="0" i="0" u="none" strike="noStrike" baseline="0">
              <a:solidFill>
                <a:srgbClr val="DD0806"/>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を入力して下さい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rtl="0">
            <a:lnSpc>
              <a:spcPts val="1700"/>
            </a:lnSpc>
          </a:pPr>
          <a:r>
            <a:rPr lang="ja-JP" altLang="en-US" sz="1200" b="0" i="0" u="none" strike="noStrike" baseline="0">
              <a:solidFill>
                <a:srgbClr val="FF0000"/>
              </a:solidFill>
              <a:latin typeface="ＭＳ Ｐゴシック"/>
              <a:ea typeface="ＭＳ Ｐゴシック"/>
            </a:rPr>
            <a:t>記録なしの場合には，空欄で構いません。</a:t>
          </a:r>
        </a:p>
      </xdr:txBody>
    </xdr:sp>
    <xdr:clientData fLocksWithSheet="0"/>
  </xdr:twoCellAnchor>
  <xdr:oneCellAnchor>
    <xdr:from>
      <xdr:col>0</xdr:col>
      <xdr:colOff>66675</xdr:colOff>
      <xdr:row>65</xdr:row>
      <xdr:rowOff>159585</xdr:rowOff>
    </xdr:from>
    <xdr:ext cx="1652768" cy="1005826"/>
    <xdr:sp macro="" textlink="" fLocksText="0">
      <xdr:nvSpPr>
        <xdr:cNvPr id="11426" name="AutoShape 8">
          <a:extLst>
            <a:ext uri="{FF2B5EF4-FFF2-40B4-BE49-F238E27FC236}">
              <a16:creationId xmlns:a16="http://schemas.microsoft.com/office/drawing/2014/main" id="{00000000-0008-0000-0000-0000A22C0000}"/>
            </a:ext>
          </a:extLst>
        </xdr:cNvPr>
        <xdr:cNvSpPr>
          <a:spLocks noChangeArrowheads="1"/>
        </xdr:cNvSpPr>
      </xdr:nvSpPr>
      <xdr:spPr bwMode="auto">
        <a:xfrm>
          <a:off x="66675" y="6580556"/>
          <a:ext cx="1652768" cy="1005826"/>
        </a:xfrm>
        <a:prstGeom prst="wedgeRoundRectCallout">
          <a:avLst>
            <a:gd name="adj1" fmla="val -27599"/>
            <a:gd name="adj2" fmla="val -78415"/>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支部番号を先頭に入れて、</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桁の登録番号を入力。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別ファイルから番号の列</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のみをコピー</a:t>
          </a:r>
          <a:r>
            <a:rPr lang="en-US" altLang="ja-JP" sz="1100" b="1" i="0" u="none" strike="noStrike" baseline="0">
              <a:solidFill>
                <a:srgbClr val="FF0000"/>
              </a:solidFill>
              <a:latin typeface="ＭＳ Ｐゴシック"/>
              <a:ea typeface="ＭＳ Ｐゴシック"/>
            </a:rPr>
            <a:t>&amp;</a:t>
          </a:r>
          <a:r>
            <a:rPr lang="ja-JP" altLang="en-US" sz="1100" b="1" i="0" u="none" strike="noStrike" baseline="0">
              <a:solidFill>
                <a:srgbClr val="FF0000"/>
              </a:solidFill>
              <a:latin typeface="ＭＳ Ｐゴシック"/>
              <a:ea typeface="ＭＳ Ｐゴシック"/>
            </a:rPr>
            <a:t>ペースト</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できます。</a:t>
          </a:r>
        </a:p>
      </xdr:txBody>
    </xdr:sp>
    <xdr:clientData fLocksWithSheet="0"/>
  </xdr:oneCellAnchor>
  <xdr:twoCellAnchor editAs="oneCell">
    <xdr:from>
      <xdr:col>23</xdr:col>
      <xdr:colOff>223781</xdr:colOff>
      <xdr:row>67</xdr:row>
      <xdr:rowOff>109257</xdr:rowOff>
    </xdr:from>
    <xdr:to>
      <xdr:col>29</xdr:col>
      <xdr:colOff>416299</xdr:colOff>
      <xdr:row>72</xdr:row>
      <xdr:rowOff>33617</xdr:rowOff>
    </xdr:to>
    <xdr:sp macro="" textlink="" fLocksText="0">
      <xdr:nvSpPr>
        <xdr:cNvPr id="11427" name="AutoShape 10">
          <a:extLst>
            <a:ext uri="{FF2B5EF4-FFF2-40B4-BE49-F238E27FC236}">
              <a16:creationId xmlns:a16="http://schemas.microsoft.com/office/drawing/2014/main" id="{00000000-0008-0000-0000-0000A32C0000}"/>
            </a:ext>
          </a:extLst>
        </xdr:cNvPr>
        <xdr:cNvSpPr>
          <a:spLocks noChangeArrowheads="1"/>
        </xdr:cNvSpPr>
      </xdr:nvSpPr>
      <xdr:spPr bwMode="auto">
        <a:xfrm>
          <a:off x="9305028" y="16362269"/>
          <a:ext cx="1868918" cy="776007"/>
        </a:xfrm>
        <a:prstGeom prst="wedgeRoundRectCallout">
          <a:avLst>
            <a:gd name="adj1" fmla="val -59005"/>
            <a:gd name="adj2" fmla="val -123758"/>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リレーの出場者全員に記録を入力してください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すべて５桁で入力すること。</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分の</a:t>
          </a:r>
          <a:r>
            <a:rPr lang="en-US" altLang="ja-JP" sz="1100" b="1" i="0" u="none" strike="noStrike" baseline="0">
              <a:solidFill>
                <a:srgbClr val="FF0000"/>
              </a:solidFill>
              <a:latin typeface="ＭＳ Ｐゴシック"/>
              <a:ea typeface="ＭＳ Ｐゴシック"/>
            </a:rPr>
            <a:t>"0"</a:t>
          </a:r>
          <a:r>
            <a:rPr lang="ja-JP" altLang="en-US" sz="1100" b="1" i="0" u="none" strike="noStrike" baseline="0">
              <a:solidFill>
                <a:srgbClr val="FF0000"/>
              </a:solidFill>
              <a:latin typeface="ＭＳ Ｐゴシック"/>
              <a:ea typeface="ＭＳ Ｐゴシック"/>
            </a:rPr>
            <a:t>も必要です。</a:t>
          </a:r>
          <a:endParaRPr lang="en-US" altLang="ja-JP" sz="1100" b="1" i="0" u="none" strike="noStrike" baseline="0">
            <a:solidFill>
              <a:srgbClr val="FF0000"/>
            </a:solidFill>
            <a:latin typeface="ＭＳ Ｐゴシック"/>
            <a:ea typeface="ＭＳ Ｐゴシック"/>
          </a:endParaRPr>
        </a:p>
      </xdr:txBody>
    </xdr:sp>
    <xdr:clientData fLocksWithSheet="0"/>
  </xdr:twoCellAnchor>
  <xdr:twoCellAnchor>
    <xdr:from>
      <xdr:col>7</xdr:col>
      <xdr:colOff>304800</xdr:colOff>
      <xdr:row>9</xdr:row>
      <xdr:rowOff>0</xdr:rowOff>
    </xdr:from>
    <xdr:to>
      <xdr:col>8</xdr:col>
      <xdr:colOff>200025</xdr:colOff>
      <xdr:row>10</xdr:row>
      <xdr:rowOff>47625</xdr:rowOff>
    </xdr:to>
    <xdr:sp macro="" textlink="">
      <xdr:nvSpPr>
        <xdr:cNvPr id="11324" name="Text Box 60">
          <a:extLst>
            <a:ext uri="{FF2B5EF4-FFF2-40B4-BE49-F238E27FC236}">
              <a16:creationId xmlns:a16="http://schemas.microsoft.com/office/drawing/2014/main" id="{00000000-0008-0000-0000-00003C2C0000}"/>
            </a:ext>
          </a:extLst>
        </xdr:cNvPr>
        <xdr:cNvSpPr txBox="1">
          <a:spLocks noChangeArrowheads="1"/>
        </xdr:cNvSpPr>
      </xdr:nvSpPr>
      <xdr:spPr bwMode="auto">
        <a:xfrm>
          <a:off x="3609975" y="1352550"/>
          <a:ext cx="323850" cy="2476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twoCellAnchor>
    <xdr:from>
      <xdr:col>15</xdr:col>
      <xdr:colOff>561</xdr:colOff>
      <xdr:row>50</xdr:row>
      <xdr:rowOff>118227</xdr:rowOff>
    </xdr:from>
    <xdr:to>
      <xdr:col>29</xdr:col>
      <xdr:colOff>986117</xdr:colOff>
      <xdr:row>55</xdr:row>
      <xdr:rowOff>156887</xdr:rowOff>
    </xdr:to>
    <xdr:sp macro="" textlink="">
      <xdr:nvSpPr>
        <xdr:cNvPr id="14" name="Text Box 14">
          <a:extLst>
            <a:ext uri="{FF2B5EF4-FFF2-40B4-BE49-F238E27FC236}">
              <a16:creationId xmlns:a16="http://schemas.microsoft.com/office/drawing/2014/main" id="{00000000-0008-0000-0000-00000E000000}"/>
            </a:ext>
          </a:extLst>
        </xdr:cNvPr>
        <xdr:cNvSpPr txBox="1">
          <a:spLocks noChangeArrowheads="1"/>
        </xdr:cNvSpPr>
      </xdr:nvSpPr>
      <xdr:spPr bwMode="auto">
        <a:xfrm>
          <a:off x="6302749" y="9593921"/>
          <a:ext cx="5449980" cy="1078566"/>
        </a:xfrm>
        <a:prstGeom prst="rect">
          <a:avLst/>
        </a:prstGeom>
        <a:solidFill>
          <a:srgbClr val="FFCC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1" i="0" u="none" strike="noStrike" baseline="0">
              <a:solidFill>
                <a:srgbClr val="DD0806"/>
              </a:solidFill>
              <a:latin typeface="ＭＳ Ｐゴシック"/>
              <a:ea typeface="ＭＳ Ｐゴシック"/>
            </a:rPr>
            <a:t>入力したら再度確認</a:t>
          </a:r>
          <a:endParaRPr lang="ja-JP" altLang="en-US" sz="1600" b="0"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□ゼッケン番号は登録したものになっていますか？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□資格記録は、トラックは</a:t>
          </a:r>
          <a:r>
            <a:rPr lang="en-US" altLang="ja-JP" sz="1300" b="1" i="0" u="none" strike="noStrike" baseline="0">
              <a:solidFill>
                <a:srgbClr val="000000"/>
              </a:solidFill>
              <a:latin typeface="ＭＳ Ｐゴシック"/>
              <a:ea typeface="ＭＳ Ｐゴシック"/>
            </a:rPr>
            <a:t>6</a:t>
          </a:r>
          <a:r>
            <a:rPr lang="ja-JP" altLang="en-US" sz="1300" b="1" i="0" u="none" strike="noStrike" baseline="0">
              <a:solidFill>
                <a:srgbClr val="000000"/>
              </a:solidFill>
              <a:latin typeface="ＭＳ Ｐゴシック"/>
              <a:ea typeface="ＭＳ Ｐゴシック"/>
            </a:rPr>
            <a:t>桁、フィールド・リレーは</a:t>
          </a:r>
          <a:r>
            <a:rPr lang="en-US" altLang="ja-JP" sz="1300" b="1" i="0" u="none" strike="noStrike" baseline="0">
              <a:solidFill>
                <a:srgbClr val="000000"/>
              </a:solidFill>
              <a:latin typeface="ＭＳ Ｐゴシック"/>
              <a:ea typeface="ＭＳ Ｐゴシック"/>
            </a:rPr>
            <a:t>5</a:t>
          </a:r>
          <a:r>
            <a:rPr lang="ja-JP" altLang="en-US" sz="1300" b="1" i="0" u="none" strike="noStrike" baseline="0">
              <a:solidFill>
                <a:srgbClr val="000000"/>
              </a:solidFill>
              <a:latin typeface="ＭＳ Ｐゴシック"/>
              <a:ea typeface="ＭＳ Ｐゴシック"/>
            </a:rPr>
            <a:t>桁になっていますか？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a:t>
          </a: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400mH</a:t>
          </a:r>
          <a:r>
            <a:rPr lang="ja-JP" altLang="en-US" sz="1300" b="1" i="0" u="none" strike="noStrike" baseline="0">
              <a:solidFill>
                <a:srgbClr val="000000"/>
              </a:solidFill>
              <a:latin typeface="ＭＳ Ｐゴシック"/>
              <a:ea typeface="ＭＳ Ｐゴシック"/>
            </a:rPr>
            <a:t>の記録は分と秒で（</a:t>
          </a:r>
          <a:r>
            <a:rPr lang="en-US" altLang="ja-JP" sz="1300" b="1" i="0" u="none" strike="noStrike" baseline="0">
              <a:solidFill>
                <a:srgbClr val="000000"/>
              </a:solidFill>
              <a:latin typeface="ＭＳ Ｐゴシック"/>
              <a:ea typeface="ＭＳ Ｐゴシック"/>
            </a:rPr>
            <a:t>64</a:t>
          </a:r>
          <a:r>
            <a:rPr lang="ja-JP" altLang="en-US" sz="1300" b="1" i="0" u="none" strike="noStrike" baseline="0">
              <a:solidFill>
                <a:srgbClr val="000000"/>
              </a:solidFill>
              <a:latin typeface="ＭＳ Ｐゴシック"/>
              <a:ea typeface="ＭＳ Ｐゴシック"/>
            </a:rPr>
            <a:t>秒などはダメ）入力していますか？</a:t>
          </a:r>
        </a:p>
        <a:p>
          <a:pPr algn="l" rtl="0">
            <a:lnSpc>
              <a:spcPts val="1400"/>
            </a:lnSpc>
            <a:defRPr sz="1000"/>
          </a:pPr>
          <a:r>
            <a:rPr lang="ja-JP" altLang="en-US" sz="1300" b="1" i="0" u="none" strike="noStrike" baseline="0">
              <a:solidFill>
                <a:srgbClr val="000000"/>
              </a:solidFill>
              <a:latin typeface="ＭＳ Ｐゴシック"/>
              <a:ea typeface="ＭＳ Ｐゴシック"/>
            </a:rPr>
            <a:t>□出場種目と人数を一番下の表で確認してください。</a:t>
          </a:r>
        </a:p>
      </xdr:txBody>
    </xdr:sp>
    <xdr:clientData/>
  </xdr:twoCellAnchor>
  <xdr:twoCellAnchor>
    <xdr:from>
      <xdr:col>7</xdr:col>
      <xdr:colOff>304800</xdr:colOff>
      <xdr:row>9</xdr:row>
      <xdr:rowOff>0</xdr:rowOff>
    </xdr:from>
    <xdr:to>
      <xdr:col>8</xdr:col>
      <xdr:colOff>200025</xdr:colOff>
      <xdr:row>10</xdr:row>
      <xdr:rowOff>47625</xdr:rowOff>
    </xdr:to>
    <xdr:sp macro="" textlink="">
      <xdr:nvSpPr>
        <xdr:cNvPr id="15" name="Text Box 60">
          <a:extLst>
            <a:ext uri="{FF2B5EF4-FFF2-40B4-BE49-F238E27FC236}">
              <a16:creationId xmlns:a16="http://schemas.microsoft.com/office/drawing/2014/main" id="{00000000-0008-0000-0000-00000F000000}"/>
            </a:ext>
          </a:extLst>
        </xdr:cNvPr>
        <xdr:cNvSpPr txBox="1">
          <a:spLocks noChangeArrowheads="1"/>
        </xdr:cNvSpPr>
      </xdr:nvSpPr>
      <xdr:spPr bwMode="auto">
        <a:xfrm>
          <a:off x="3705225" y="2324100"/>
          <a:ext cx="3238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60960</xdr:colOff>
          <xdr:row>0</xdr:row>
          <xdr:rowOff>60960</xdr:rowOff>
        </xdr:from>
        <xdr:to>
          <xdr:col>23</xdr:col>
          <xdr:colOff>335280</xdr:colOff>
          <xdr:row>0</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161925</xdr:colOff>
      <xdr:row>1</xdr:row>
      <xdr:rowOff>200025</xdr:rowOff>
    </xdr:from>
    <xdr:to>
      <xdr:col>17</xdr:col>
      <xdr:colOff>504825</xdr:colOff>
      <xdr:row>1</xdr:row>
      <xdr:rowOff>200025</xdr:rowOff>
    </xdr:to>
    <xdr:sp macro="" textlink="">
      <xdr:nvSpPr>
        <xdr:cNvPr id="2742" name="Line 2">
          <a:extLst>
            <a:ext uri="{FF2B5EF4-FFF2-40B4-BE49-F238E27FC236}">
              <a16:creationId xmlns:a16="http://schemas.microsoft.com/office/drawing/2014/main" id="{00000000-0008-0000-0300-0000B60A0000}"/>
            </a:ext>
          </a:extLst>
        </xdr:cNvPr>
        <xdr:cNvSpPr>
          <a:spLocks noChangeShapeType="1"/>
        </xdr:cNvSpPr>
      </xdr:nvSpPr>
      <xdr:spPr bwMode="auto">
        <a:xfrm>
          <a:off x="8562975" y="409575"/>
          <a:ext cx="1504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731520</xdr:colOff>
      <xdr:row>5</xdr:row>
      <xdr:rowOff>167640</xdr:rowOff>
    </xdr:from>
    <xdr:to>
      <xdr:col>7</xdr:col>
      <xdr:colOff>284659</xdr:colOff>
      <xdr:row>7</xdr:row>
      <xdr:rowOff>99454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093720" y="1074420"/>
          <a:ext cx="467539" cy="25947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公印</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161925</xdr:colOff>
      <xdr:row>1</xdr:row>
      <xdr:rowOff>200025</xdr:rowOff>
    </xdr:from>
    <xdr:to>
      <xdr:col>17</xdr:col>
      <xdr:colOff>504825</xdr:colOff>
      <xdr:row>1</xdr:row>
      <xdr:rowOff>200025</xdr:rowOff>
    </xdr:to>
    <xdr:sp macro="" textlink="">
      <xdr:nvSpPr>
        <xdr:cNvPr id="3782" name="Line 2">
          <a:extLst>
            <a:ext uri="{FF2B5EF4-FFF2-40B4-BE49-F238E27FC236}">
              <a16:creationId xmlns:a16="http://schemas.microsoft.com/office/drawing/2014/main" id="{00000000-0008-0000-0400-0000C60E0000}"/>
            </a:ext>
          </a:extLst>
        </xdr:cNvPr>
        <xdr:cNvSpPr>
          <a:spLocks noChangeShapeType="1"/>
        </xdr:cNvSpPr>
      </xdr:nvSpPr>
      <xdr:spPr bwMode="auto">
        <a:xfrm>
          <a:off x="8591550" y="409575"/>
          <a:ext cx="15144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662940</xdr:colOff>
      <xdr:row>5</xdr:row>
      <xdr:rowOff>144781</xdr:rowOff>
    </xdr:from>
    <xdr:to>
      <xdr:col>7</xdr:col>
      <xdr:colOff>214648</xdr:colOff>
      <xdr:row>7</xdr:row>
      <xdr:rowOff>75128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027644" y="1053457"/>
          <a:ext cx="467539" cy="25947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riku1shibu@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88"/>
  <sheetViews>
    <sheetView showGridLines="0" zoomScale="85" zoomScaleNormal="100" workbookViewId="0">
      <selection activeCell="H8" sqref="H8"/>
    </sheetView>
  </sheetViews>
  <sheetFormatPr defaultColWidth="8.88671875" defaultRowHeight="13.2" x14ac:dyDescent="0.2"/>
  <cols>
    <col min="1" max="1" width="7.6640625" customWidth="1"/>
    <col min="2" max="2" width="8" customWidth="1"/>
    <col min="3" max="3" width="7.77734375" customWidth="1"/>
    <col min="4" max="4" width="3.6640625" customWidth="1"/>
    <col min="5" max="6" width="8.109375" customWidth="1"/>
    <col min="7" max="7" width="12.109375" bestFit="1" customWidth="1"/>
    <col min="8" max="8" width="5.6640625" customWidth="1"/>
    <col min="9" max="9" width="7" customWidth="1"/>
    <col min="10" max="10" width="7.33203125" customWidth="1"/>
    <col min="11" max="12" width="2.77734375" customWidth="1"/>
    <col min="13" max="13" width="3.44140625" customWidth="1"/>
    <col min="14" max="14" width="7.33203125" customWidth="1"/>
    <col min="15" max="15" width="3.6640625" customWidth="1"/>
    <col min="16" max="16" width="8.44140625" customWidth="1"/>
    <col min="17" max="17" width="6" customWidth="1"/>
    <col min="18" max="18" width="7.33203125" customWidth="1"/>
    <col min="19" max="21" width="3.6640625" customWidth="1"/>
    <col min="22" max="22" width="3.88671875" bestFit="1" customWidth="1"/>
    <col min="23" max="25" width="3.88671875" customWidth="1"/>
    <col min="26" max="26" width="3.88671875" bestFit="1" customWidth="1"/>
    <col min="27" max="27" width="3.88671875" customWidth="1"/>
    <col min="28" max="28" width="4.77734375" customWidth="1"/>
    <col min="29" max="29" width="3.88671875" customWidth="1"/>
    <col min="30" max="30" width="48.33203125" customWidth="1"/>
    <col min="31" max="32" width="8.88671875" style="211" hidden="1" customWidth="1"/>
    <col min="33" max="35" width="8.88671875" customWidth="1"/>
  </cols>
  <sheetData>
    <row r="1" spans="1:32" s="265" customFormat="1" ht="36" customHeight="1" x14ac:dyDescent="0.2">
      <c r="A1" s="315" t="str">
        <f>"【"&amp;出場選手エントリー票!H1&amp;"の申し込みについて 】"</f>
        <v>【東京都高体連　第一支部　秋季競技会の申し込みについて 】</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264">
        <v>1</v>
      </c>
      <c r="AF1" s="264" t="s">
        <v>994</v>
      </c>
    </row>
    <row r="2" spans="1:32" s="267" customFormat="1" ht="39" customHeight="1" x14ac:dyDescent="0.2">
      <c r="A2" s="266" t="s">
        <v>3560</v>
      </c>
      <c r="AE2" s="264">
        <v>2</v>
      </c>
      <c r="AF2" s="264" t="s">
        <v>995</v>
      </c>
    </row>
    <row r="3" spans="1:32" s="270" customFormat="1" ht="21" customHeight="1" x14ac:dyDescent="0.2">
      <c r="A3" s="269" t="s">
        <v>15034</v>
      </c>
      <c r="AE3" s="271">
        <v>3</v>
      </c>
      <c r="AF3" s="271" t="s">
        <v>996</v>
      </c>
    </row>
    <row r="4" spans="1:32" s="267" customFormat="1" ht="21" customHeight="1" x14ac:dyDescent="0.2">
      <c r="A4" s="268" t="s">
        <v>3566</v>
      </c>
      <c r="AE4" s="264">
        <v>4</v>
      </c>
      <c r="AF4" s="264" t="s">
        <v>997</v>
      </c>
    </row>
    <row r="5" spans="1:32" s="256" customFormat="1" ht="21" customHeight="1" x14ac:dyDescent="0.2">
      <c r="A5" s="161"/>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11">
        <v>5</v>
      </c>
      <c r="AF5" s="211" t="s">
        <v>998</v>
      </c>
    </row>
    <row r="6" spans="1:32" s="159" customFormat="1" ht="21" customHeight="1" x14ac:dyDescent="0.2">
      <c r="A6" s="161" t="s">
        <v>387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211">
        <v>6</v>
      </c>
      <c r="AF6" s="211" t="s">
        <v>458</v>
      </c>
    </row>
    <row r="7" spans="1:32" s="159" customFormat="1" ht="21" customHeight="1" x14ac:dyDescent="0.2">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211">
        <v>7</v>
      </c>
      <c r="AF7" s="211" t="s">
        <v>459</v>
      </c>
    </row>
    <row r="8" spans="1:32" s="159" customFormat="1" ht="21" customHeight="1" x14ac:dyDescent="0.2">
      <c r="A8" s="160"/>
      <c r="B8" s="161" t="s">
        <v>383</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211"/>
      <c r="AF8" s="211"/>
    </row>
    <row r="9" spans="1:32" s="159" customFormat="1" ht="6.6" customHeight="1" x14ac:dyDescent="0.2">
      <c r="A9" s="160"/>
      <c r="B9" s="193"/>
      <c r="C9" s="193"/>
      <c r="D9" s="234"/>
      <c r="E9" s="234"/>
      <c r="F9" s="234"/>
      <c r="G9" s="234"/>
      <c r="H9" s="234"/>
      <c r="I9" s="234"/>
      <c r="J9" s="234"/>
      <c r="K9" s="234"/>
      <c r="L9" s="234"/>
      <c r="M9" s="234"/>
      <c r="N9" s="234"/>
      <c r="O9" s="234"/>
      <c r="P9" s="234"/>
      <c r="Q9" s="234"/>
      <c r="R9" s="234"/>
      <c r="S9" s="234"/>
      <c r="T9" s="160"/>
      <c r="U9" s="160"/>
      <c r="V9" s="160"/>
      <c r="W9" s="160"/>
      <c r="X9" s="160"/>
      <c r="Y9" s="160"/>
      <c r="Z9" s="160"/>
      <c r="AA9" s="160"/>
      <c r="AB9" s="160"/>
      <c r="AC9" s="160"/>
      <c r="AD9" s="160"/>
      <c r="AE9" s="211"/>
      <c r="AF9" s="211"/>
    </row>
    <row r="10" spans="1:32" s="159" customFormat="1" ht="21" customHeight="1" x14ac:dyDescent="0.2">
      <c r="A10" s="160"/>
      <c r="B10" s="317">
        <v>44124</v>
      </c>
      <c r="C10" s="318"/>
      <c r="D10" s="322" t="s">
        <v>403</v>
      </c>
      <c r="E10" s="322"/>
      <c r="F10" s="319">
        <v>44130</v>
      </c>
      <c r="G10" s="319"/>
      <c r="H10" s="319"/>
      <c r="I10" s="320">
        <v>0.70833333333333337</v>
      </c>
      <c r="J10" s="321"/>
      <c r="K10" s="160" t="s">
        <v>286</v>
      </c>
      <c r="L10" s="258"/>
      <c r="M10" s="160"/>
      <c r="N10" s="160"/>
      <c r="O10" s="160"/>
      <c r="P10" s="160"/>
      <c r="Q10" s="247" t="s">
        <v>15035</v>
      </c>
      <c r="R10" s="160"/>
      <c r="S10" s="160"/>
      <c r="T10" s="160"/>
      <c r="U10" s="160"/>
      <c r="V10" s="160"/>
      <c r="W10" s="160"/>
      <c r="X10" s="160"/>
      <c r="Y10" s="160"/>
      <c r="Z10" s="160"/>
      <c r="AA10" s="160"/>
      <c r="AB10" s="160"/>
      <c r="AC10" s="160"/>
      <c r="AD10" s="160"/>
      <c r="AE10" s="211"/>
      <c r="AF10" s="211" t="s">
        <v>3488</v>
      </c>
    </row>
    <row r="11" spans="1:32" s="159" customFormat="1" ht="21" customHeight="1" x14ac:dyDescent="0.2">
      <c r="A11" s="160"/>
      <c r="B11" s="162" t="s">
        <v>404</v>
      </c>
      <c r="C11" s="193" t="s">
        <v>693</v>
      </c>
      <c r="D11" s="234"/>
      <c r="E11" s="234"/>
      <c r="F11" s="234"/>
      <c r="G11" s="234"/>
      <c r="H11" s="234"/>
      <c r="I11" s="234"/>
      <c r="J11" s="234"/>
      <c r="K11" s="234"/>
      <c r="L11" s="234"/>
      <c r="M11" s="234"/>
      <c r="N11" s="234"/>
      <c r="O11" s="234"/>
      <c r="P11" s="193"/>
      <c r="Q11" s="234"/>
      <c r="R11" s="193"/>
      <c r="S11" s="193"/>
      <c r="T11" s="234"/>
      <c r="U11" s="193"/>
      <c r="V11" s="234"/>
      <c r="W11" s="234"/>
      <c r="X11" s="193"/>
      <c r="Y11" s="193"/>
      <c r="Z11" s="193"/>
      <c r="AA11" s="193"/>
      <c r="AB11" s="193"/>
      <c r="AC11" s="193"/>
      <c r="AD11" s="234"/>
      <c r="AE11" s="211"/>
      <c r="AF11" s="211" t="s">
        <v>15035</v>
      </c>
    </row>
    <row r="12" spans="1:32" s="159" customFormat="1" ht="21" customHeight="1" x14ac:dyDescent="0.2">
      <c r="A12" s="160"/>
      <c r="B12" s="162"/>
      <c r="C12" s="193"/>
      <c r="D12" s="234"/>
      <c r="E12" s="234"/>
      <c r="F12" s="234"/>
      <c r="G12" s="234" t="s">
        <v>577</v>
      </c>
      <c r="H12" s="234"/>
      <c r="I12" s="234"/>
      <c r="J12" s="234"/>
      <c r="K12" s="234"/>
      <c r="L12" s="234"/>
      <c r="M12" s="234"/>
      <c r="N12" s="234"/>
      <c r="O12" s="234"/>
      <c r="P12" s="193"/>
      <c r="Q12" s="234"/>
      <c r="R12" s="193"/>
      <c r="S12" s="193"/>
      <c r="T12" s="234"/>
      <c r="U12" s="193"/>
      <c r="V12" s="234"/>
      <c r="W12" s="234"/>
      <c r="X12" s="193"/>
      <c r="Y12" s="193"/>
      <c r="Z12" s="193"/>
      <c r="AA12" s="193"/>
      <c r="AB12" s="193"/>
      <c r="AC12" s="193"/>
      <c r="AD12" s="234"/>
      <c r="AE12" s="211"/>
      <c r="AF12" s="211"/>
    </row>
    <row r="13" spans="1:32" s="159" customFormat="1" ht="21" customHeight="1" x14ac:dyDescent="0.2">
      <c r="A13" s="259"/>
      <c r="B13" s="259"/>
      <c r="C13" s="260"/>
      <c r="D13" s="260"/>
      <c r="E13" s="234" t="s">
        <v>573</v>
      </c>
      <c r="F13" s="234" t="s">
        <v>574</v>
      </c>
      <c r="G13" s="234"/>
      <c r="H13" s="234"/>
      <c r="I13" s="234"/>
      <c r="J13" s="234"/>
      <c r="K13" s="234" t="s">
        <v>575</v>
      </c>
      <c r="L13" s="234"/>
      <c r="M13" s="234" t="s">
        <v>576</v>
      </c>
      <c r="N13" s="234"/>
      <c r="O13" s="234"/>
      <c r="P13" s="193"/>
      <c r="Q13" s="234"/>
      <c r="R13" s="193"/>
      <c r="S13" s="193"/>
      <c r="T13" s="234"/>
      <c r="U13" s="234"/>
      <c r="V13" s="193"/>
      <c r="W13" s="324" t="s">
        <v>992</v>
      </c>
      <c r="X13" s="324"/>
      <c r="Y13" s="324"/>
      <c r="Z13" s="324"/>
      <c r="AA13" s="324"/>
      <c r="AB13" s="324"/>
      <c r="AC13" s="324"/>
      <c r="AD13" s="324"/>
      <c r="AE13" s="211"/>
      <c r="AF13" s="211"/>
    </row>
    <row r="14" spans="1:32" s="159" customFormat="1" ht="21" customHeight="1" x14ac:dyDescent="0.2">
      <c r="A14" s="259"/>
      <c r="B14" s="259"/>
      <c r="C14" s="260"/>
      <c r="D14" s="260"/>
      <c r="E14" s="234"/>
      <c r="F14" s="234"/>
      <c r="G14" s="234"/>
      <c r="H14" s="234"/>
      <c r="I14" s="234"/>
      <c r="J14" s="234"/>
      <c r="K14" s="234"/>
      <c r="L14" s="234"/>
      <c r="M14" s="234"/>
      <c r="N14" s="234" t="s">
        <v>993</v>
      </c>
      <c r="O14" s="234"/>
      <c r="P14" s="193"/>
      <c r="Q14" s="234"/>
      <c r="R14" s="193"/>
      <c r="S14" s="193"/>
      <c r="T14" s="234"/>
      <c r="U14" s="193"/>
      <c r="V14" s="193"/>
      <c r="W14" s="235"/>
      <c r="X14" s="193"/>
      <c r="Y14" s="193"/>
      <c r="Z14" s="193"/>
      <c r="AA14" s="323" t="s">
        <v>991</v>
      </c>
      <c r="AB14" s="323"/>
      <c r="AC14" s="323"/>
      <c r="AD14" s="272" t="str">
        <f>LEFT(出場選手エントリー票!F5,3)&amp;"_"&amp;出場選手エントリー票!P5&amp;"_"&amp;VLOOKUP(出場選手エントリー票!$H$1,出場選手エントリー票!$AX$6:$AY$12,2,0)</f>
        <v>__秋季</v>
      </c>
      <c r="AE14" s="211"/>
      <c r="AF14" s="211"/>
    </row>
    <row r="15" spans="1:32" s="159" customFormat="1" ht="47.4" customHeight="1" x14ac:dyDescent="0.2">
      <c r="A15" s="160"/>
      <c r="B15" s="162" t="s">
        <v>404</v>
      </c>
      <c r="C15" s="193" t="s">
        <v>3561</v>
      </c>
      <c r="D15" s="234"/>
      <c r="E15" s="234"/>
      <c r="F15" s="234"/>
      <c r="G15" s="234"/>
      <c r="H15" s="234"/>
      <c r="I15" s="234"/>
      <c r="J15" s="234"/>
      <c r="K15" s="234"/>
      <c r="L15" s="234"/>
      <c r="M15" s="234"/>
      <c r="N15" s="234"/>
      <c r="O15" s="234"/>
      <c r="P15" s="193"/>
      <c r="Q15" s="234"/>
      <c r="R15" s="234"/>
      <c r="S15" s="234"/>
      <c r="T15" s="234"/>
      <c r="U15" s="234"/>
      <c r="V15" s="234"/>
      <c r="W15" s="234"/>
      <c r="X15" s="234"/>
      <c r="Y15" s="234"/>
      <c r="Z15" s="234"/>
      <c r="AA15" s="314" t="s">
        <v>990</v>
      </c>
      <c r="AB15" s="314"/>
      <c r="AC15" s="314"/>
      <c r="AD15" s="314"/>
      <c r="AE15" s="211"/>
      <c r="AF15" s="211"/>
    </row>
    <row r="16" spans="1:32" s="159" customFormat="1" ht="23.25" customHeight="1" x14ac:dyDescent="0.2">
      <c r="A16" s="160"/>
      <c r="B16" s="160"/>
      <c r="C16" s="161" t="s">
        <v>384</v>
      </c>
      <c r="D16" s="160"/>
      <c r="E16" s="160"/>
      <c r="F16" s="160"/>
      <c r="G16" s="160"/>
      <c r="H16" s="273"/>
      <c r="I16" s="274" t="s">
        <v>405</v>
      </c>
      <c r="J16" s="273"/>
      <c r="K16" s="273"/>
      <c r="L16" s="273"/>
      <c r="M16" s="273"/>
      <c r="N16" s="273"/>
      <c r="O16" s="273"/>
      <c r="P16" s="275"/>
      <c r="Q16" s="276"/>
      <c r="AE16" s="211"/>
      <c r="AF16" s="211"/>
    </row>
    <row r="17" spans="1:32" s="159" customFormat="1" ht="24.6" customHeight="1" x14ac:dyDescent="0.2">
      <c r="A17" s="160"/>
      <c r="B17" s="160"/>
      <c r="C17" s="160"/>
      <c r="D17" s="160"/>
      <c r="E17" s="160"/>
      <c r="F17" s="160"/>
      <c r="G17" s="160"/>
      <c r="H17" s="160"/>
      <c r="I17" s="160"/>
      <c r="J17" s="160"/>
      <c r="K17" s="160"/>
      <c r="L17" s="160"/>
      <c r="M17" s="161"/>
      <c r="N17" s="160"/>
      <c r="O17" s="161"/>
      <c r="P17" s="161"/>
      <c r="Q17" s="316" t="s">
        <v>435</v>
      </c>
      <c r="R17" s="316"/>
      <c r="S17" s="316"/>
      <c r="T17" s="316"/>
      <c r="U17" s="316"/>
      <c r="V17" s="316"/>
      <c r="W17" s="316"/>
      <c r="X17" s="316"/>
      <c r="Y17" s="316"/>
      <c r="Z17" s="316"/>
      <c r="AA17" s="316"/>
      <c r="AB17" s="316"/>
      <c r="AC17" s="316"/>
      <c r="AD17" s="316"/>
      <c r="AE17" s="211"/>
      <c r="AF17" s="211"/>
    </row>
    <row r="18" spans="1:32" s="159" customFormat="1" ht="27.75" hidden="1" customHeight="1" x14ac:dyDescent="0.2">
      <c r="A18" s="201" t="s">
        <v>3559</v>
      </c>
      <c r="B18" s="202"/>
      <c r="C18" s="201"/>
      <c r="D18" s="201"/>
      <c r="E18" s="201"/>
      <c r="F18" s="201"/>
      <c r="G18" s="201"/>
      <c r="H18" s="201"/>
      <c r="I18" s="201"/>
      <c r="J18" s="201"/>
      <c r="K18" s="201"/>
      <c r="L18" s="201"/>
      <c r="M18" s="201"/>
      <c r="N18" s="201"/>
      <c r="Q18" s="316"/>
      <c r="R18" s="316"/>
      <c r="S18" s="316"/>
      <c r="T18" s="316"/>
      <c r="U18" s="316"/>
      <c r="V18" s="316"/>
      <c r="W18" s="316"/>
      <c r="X18" s="316"/>
      <c r="Y18" s="316"/>
      <c r="Z18" s="316"/>
      <c r="AA18" s="316"/>
      <c r="AB18" s="316"/>
      <c r="AC18" s="316"/>
      <c r="AD18" s="316"/>
      <c r="AE18" s="211"/>
      <c r="AF18" s="211"/>
    </row>
    <row r="19" spans="1:32" s="159" customFormat="1" ht="15.75" hidden="1" customHeight="1" x14ac:dyDescent="0.2">
      <c r="A19" s="161"/>
      <c r="B19" s="160"/>
      <c r="C19" s="160"/>
      <c r="D19" s="160"/>
      <c r="E19" s="160"/>
      <c r="F19" s="160"/>
      <c r="G19" s="161"/>
      <c r="H19" s="161"/>
      <c r="I19" s="161"/>
      <c r="J19" s="161"/>
      <c r="K19" s="161"/>
      <c r="L19" s="161"/>
      <c r="M19" s="161"/>
      <c r="N19" s="161"/>
      <c r="O19" s="161"/>
      <c r="P19" s="161"/>
      <c r="Q19" s="161"/>
      <c r="R19" s="161"/>
      <c r="S19" s="161"/>
      <c r="T19" s="161"/>
      <c r="U19" s="161"/>
      <c r="V19" s="161"/>
      <c r="W19" s="161"/>
      <c r="X19" s="160"/>
      <c r="Y19" s="160"/>
      <c r="Z19" s="160"/>
      <c r="AA19" s="160"/>
      <c r="AB19" s="160"/>
      <c r="AC19" s="160"/>
      <c r="AD19" s="160"/>
      <c r="AE19" s="211"/>
      <c r="AF19" s="211"/>
    </row>
    <row r="20" spans="1:32" s="159" customFormat="1" ht="22.5" hidden="1" customHeight="1" x14ac:dyDescent="0.2">
      <c r="A20" s="161"/>
      <c r="B20" s="160"/>
      <c r="C20" s="160" t="s">
        <v>288</v>
      </c>
      <c r="D20" s="160"/>
      <c r="E20" s="317">
        <v>44032</v>
      </c>
      <c r="F20" s="317"/>
      <c r="G20" s="261" t="str">
        <f>"（"&amp;VLOOKUP(WEEKDAY(E20),$AE$1:$AF$7,2,0)&amp;"）"</f>
        <v>（月）</v>
      </c>
      <c r="H20" s="245" t="s">
        <v>3552</v>
      </c>
      <c r="I20" s="327">
        <v>44041</v>
      </c>
      <c r="J20" s="327"/>
      <c r="K20" s="262" t="str">
        <f>"（"&amp;VLOOKUP(WEEKDAY(I20),AE1:AF7,2,0)&amp;"）"</f>
        <v>（水）</v>
      </c>
      <c r="L20" s="262"/>
      <c r="M20" s="263"/>
      <c r="N20" s="161" t="s">
        <v>3576</v>
      </c>
      <c r="O20" s="160"/>
      <c r="T20" s="193"/>
      <c r="U20" s="193"/>
      <c r="V20" s="193"/>
      <c r="W20" s="193"/>
      <c r="X20" s="193"/>
      <c r="Y20" s="193"/>
      <c r="Z20" s="193"/>
      <c r="AA20" s="193"/>
      <c r="AB20" s="193"/>
      <c r="AC20" s="193"/>
      <c r="AD20" s="193"/>
      <c r="AE20" s="211"/>
      <c r="AF20" s="211"/>
    </row>
    <row r="21" spans="1:32" s="159" customFormat="1" ht="9.6" hidden="1" customHeight="1" x14ac:dyDescent="0.2">
      <c r="A21" s="161"/>
      <c r="B21" s="160"/>
      <c r="C21" s="160"/>
      <c r="D21" s="160"/>
      <c r="E21" s="243"/>
      <c r="F21" s="243"/>
      <c r="G21" s="247"/>
      <c r="H21" s="245"/>
      <c r="I21" s="244"/>
      <c r="J21" s="244"/>
      <c r="K21" s="246"/>
      <c r="L21" s="246"/>
      <c r="N21" s="161"/>
      <c r="O21" s="160"/>
      <c r="T21" s="193"/>
      <c r="U21" s="193"/>
      <c r="V21" s="193"/>
      <c r="W21" s="193"/>
      <c r="X21" s="193"/>
      <c r="Y21" s="193"/>
      <c r="Z21" s="193"/>
      <c r="AA21" s="193"/>
      <c r="AB21" s="193"/>
      <c r="AC21" s="193"/>
      <c r="AD21" s="193"/>
      <c r="AE21" s="211"/>
      <c r="AF21" s="211"/>
    </row>
    <row r="22" spans="1:32" s="159" customFormat="1" ht="22.5" hidden="1" customHeight="1" x14ac:dyDescent="0.2">
      <c r="A22" s="160"/>
      <c r="B22" s="160"/>
      <c r="C22" s="248" t="s">
        <v>3553</v>
      </c>
      <c r="D22" s="249"/>
      <c r="E22" s="250" t="s">
        <v>3554</v>
      </c>
      <c r="F22" s="250"/>
      <c r="G22" s="250"/>
      <c r="H22" s="250"/>
      <c r="I22" s="250"/>
      <c r="J22" s="250"/>
      <c r="K22" s="250"/>
      <c r="L22" s="250"/>
      <c r="M22" s="251"/>
      <c r="S22" s="160"/>
      <c r="T22" s="160"/>
      <c r="U22" s="160"/>
      <c r="V22" s="160"/>
      <c r="W22" s="160"/>
      <c r="X22" s="160"/>
      <c r="Y22" s="160"/>
      <c r="Z22" s="160"/>
      <c r="AA22" s="160"/>
      <c r="AB22" s="160"/>
      <c r="AC22" s="160"/>
      <c r="AD22" s="160"/>
      <c r="AE22" s="211"/>
      <c r="AF22" s="211"/>
    </row>
    <row r="23" spans="1:32" s="159" customFormat="1" ht="22.5" hidden="1" customHeight="1" x14ac:dyDescent="0.2">
      <c r="A23" s="160"/>
      <c r="B23" s="160"/>
      <c r="C23" s="252"/>
      <c r="D23" s="253"/>
      <c r="E23" s="254" t="s">
        <v>3555</v>
      </c>
      <c r="F23" s="254"/>
      <c r="G23" s="254"/>
      <c r="H23" s="254"/>
      <c r="I23" s="254"/>
      <c r="J23" s="254"/>
      <c r="K23" s="254"/>
      <c r="L23" s="254"/>
      <c r="M23" s="255"/>
      <c r="S23" s="160"/>
      <c r="T23" s="160"/>
      <c r="U23" s="160"/>
      <c r="V23" s="160"/>
      <c r="W23" s="160"/>
      <c r="X23" s="160"/>
      <c r="Y23" s="160"/>
      <c r="Z23" s="160"/>
      <c r="AA23" s="160"/>
      <c r="AB23" s="160"/>
      <c r="AC23" s="160"/>
      <c r="AD23" s="160"/>
      <c r="AE23" s="211"/>
      <c r="AF23" s="211"/>
    </row>
    <row r="24" spans="1:32" s="159" customFormat="1" ht="11.4" hidden="1" customHeight="1" x14ac:dyDescent="0.2">
      <c r="A24" s="160"/>
      <c r="B24" s="160"/>
      <c r="C24" s="160"/>
      <c r="D24" s="160"/>
      <c r="S24" s="160"/>
      <c r="T24" s="160"/>
      <c r="U24" s="160"/>
      <c r="V24" s="160"/>
      <c r="W24" s="160"/>
      <c r="X24" s="160"/>
      <c r="Y24" s="160"/>
      <c r="Z24" s="160"/>
      <c r="AA24" s="160"/>
      <c r="AB24" s="160"/>
      <c r="AC24" s="160"/>
      <c r="AD24" s="160"/>
      <c r="AE24" s="211"/>
      <c r="AF24" s="211"/>
    </row>
    <row r="25" spans="1:32" s="159" customFormat="1" ht="17.25" hidden="1" customHeight="1" x14ac:dyDescent="0.2">
      <c r="A25" s="160"/>
      <c r="B25" s="160"/>
      <c r="C25" s="161" t="s">
        <v>3556</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211"/>
      <c r="AF25" s="211"/>
    </row>
    <row r="26" spans="1:32" s="159" customFormat="1" ht="7.95" hidden="1" customHeight="1" x14ac:dyDescent="0.2">
      <c r="A26" s="160"/>
      <c r="B26" s="160"/>
      <c r="C26" s="161" t="s">
        <v>3557</v>
      </c>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211"/>
      <c r="AF26" s="211"/>
    </row>
    <row r="27" spans="1:32" s="159" customFormat="1" ht="10.95" hidden="1" customHeight="1" x14ac:dyDescent="0.2">
      <c r="A27" s="160"/>
      <c r="B27" s="160"/>
      <c r="C27" s="161" t="s">
        <v>3558</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211"/>
      <c r="AF27" s="211"/>
    </row>
    <row r="28" spans="1:32" s="159" customFormat="1" ht="17.25" customHeight="1" x14ac:dyDescent="0.2">
      <c r="A28" s="160"/>
      <c r="B28" s="160"/>
      <c r="C28" s="161"/>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211"/>
      <c r="AF28" s="211"/>
    </row>
    <row r="29" spans="1:32" s="159" customFormat="1" ht="17.25" customHeight="1" x14ac:dyDescent="0.2">
      <c r="A29" s="161" t="s">
        <v>4375</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211"/>
      <c r="AF29" s="211"/>
    </row>
    <row r="30" spans="1:32" s="159" customFormat="1" ht="17.25" customHeight="1" x14ac:dyDescent="0.2">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211"/>
      <c r="AF30" s="211"/>
    </row>
    <row r="31" spans="1:32" s="159" customFormat="1" ht="22.5" customHeight="1" x14ac:dyDescent="0.2">
      <c r="A31" s="161"/>
      <c r="B31" s="160"/>
      <c r="C31" s="160" t="s">
        <v>288</v>
      </c>
      <c r="D31" s="160"/>
      <c r="E31" s="317">
        <v>44133</v>
      </c>
      <c r="F31" s="317"/>
      <c r="G31" s="261" t="str">
        <f>"（"&amp;VLOOKUP(WEEKDAY(E31),$AE$1:$AF$7,2,0)&amp;"）"</f>
        <v>（木）</v>
      </c>
      <c r="H31" s="325">
        <v>0.72916666666666663</v>
      </c>
      <c r="I31" s="325"/>
      <c r="J31" s="161" t="s">
        <v>406</v>
      </c>
      <c r="K31" s="326">
        <v>0.75</v>
      </c>
      <c r="L31" s="326"/>
      <c r="M31" s="326"/>
      <c r="N31" s="161" t="s">
        <v>407</v>
      </c>
      <c r="O31" s="160"/>
      <c r="P31" s="193"/>
      <c r="Q31" s="193"/>
      <c r="R31" s="193"/>
      <c r="S31" s="193"/>
      <c r="T31" s="193"/>
      <c r="U31" s="193"/>
      <c r="V31" s="193"/>
      <c r="W31" s="193"/>
      <c r="X31" s="193"/>
      <c r="Y31" s="193"/>
      <c r="Z31" s="193"/>
      <c r="AA31" s="193"/>
      <c r="AB31" s="193"/>
      <c r="AC31" s="193"/>
      <c r="AD31" s="193"/>
      <c r="AE31" s="211"/>
      <c r="AF31" s="211"/>
    </row>
    <row r="32" spans="1:32" s="159" customFormat="1" ht="22.5" customHeight="1" x14ac:dyDescent="0.2">
      <c r="A32" s="160"/>
      <c r="B32" s="160"/>
      <c r="C32" s="160" t="s">
        <v>289</v>
      </c>
      <c r="D32" s="160"/>
      <c r="E32" s="247" t="s">
        <v>287</v>
      </c>
      <c r="F32" s="247"/>
      <c r="G32" s="247"/>
      <c r="H32" s="247"/>
      <c r="I32" s="247"/>
      <c r="J32" s="247"/>
      <c r="K32" s="247"/>
      <c r="L32" s="247"/>
      <c r="M32" s="247"/>
      <c r="N32" s="247"/>
      <c r="O32" s="247"/>
      <c r="P32" s="247"/>
      <c r="Q32" s="247"/>
      <c r="R32" s="247"/>
      <c r="S32" s="160"/>
      <c r="T32" s="160"/>
      <c r="U32" s="160"/>
      <c r="V32" s="160"/>
      <c r="W32" s="160"/>
      <c r="X32" s="160"/>
      <c r="Y32" s="160"/>
      <c r="Z32" s="160"/>
      <c r="AA32" s="160"/>
      <c r="AB32" s="160"/>
      <c r="AC32" s="160"/>
      <c r="AD32" s="160"/>
      <c r="AE32" s="211"/>
      <c r="AF32" s="211"/>
    </row>
    <row r="33" spans="1:32" s="159" customFormat="1" ht="7.95" customHeight="1" x14ac:dyDescent="0.2">
      <c r="A33" s="160"/>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211"/>
      <c r="AF33" s="211"/>
    </row>
    <row r="34" spans="1:32" s="159" customFormat="1" ht="21" customHeight="1" x14ac:dyDescent="0.2">
      <c r="A34" s="160"/>
      <c r="B34" s="160"/>
      <c r="C34" s="161" t="s">
        <v>4386</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211"/>
      <c r="AF34" s="211"/>
    </row>
    <row r="35" spans="1:32" s="159" customFormat="1" ht="21" customHeight="1" x14ac:dyDescent="0.2">
      <c r="A35" s="160"/>
      <c r="B35" s="160"/>
      <c r="C35" s="161" t="s">
        <v>460</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211"/>
      <c r="AF35" s="211"/>
    </row>
    <row r="36" spans="1:32" s="159" customFormat="1" ht="17.25" customHeight="1" x14ac:dyDescent="0.2">
      <c r="A36" s="160"/>
      <c r="B36" s="160"/>
      <c r="C36" s="161"/>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211"/>
      <c r="AF36" s="211"/>
    </row>
    <row r="37" spans="1:32" s="159" customFormat="1" ht="24" customHeight="1" x14ac:dyDescent="0.2">
      <c r="A37" s="161" t="s">
        <v>4376</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211"/>
      <c r="AF37" s="211"/>
    </row>
    <row r="38" spans="1:32" s="159" customFormat="1" ht="21.75" hidden="1" customHeight="1" x14ac:dyDescent="0.2">
      <c r="A38" s="161"/>
      <c r="B38" s="161" t="s">
        <v>3564</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211"/>
      <c r="AF38" s="211"/>
    </row>
    <row r="39" spans="1:32" s="159" customFormat="1" ht="21.75" hidden="1" customHeight="1" x14ac:dyDescent="0.2">
      <c r="A39" s="161"/>
      <c r="B39" s="161" t="s">
        <v>3565</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211"/>
      <c r="AF39" s="211"/>
    </row>
    <row r="40" spans="1:32" s="159" customFormat="1" ht="21.75" hidden="1" customHeight="1" x14ac:dyDescent="0.2">
      <c r="A40" s="161"/>
      <c r="B40" s="161"/>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211"/>
      <c r="AF40" s="211"/>
    </row>
    <row r="41" spans="1:32" s="159" customFormat="1" ht="21.75" customHeight="1" x14ac:dyDescent="0.2">
      <c r="A41" s="161"/>
      <c r="B41" s="161" t="s">
        <v>4377</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211"/>
      <c r="AF41" s="211"/>
    </row>
    <row r="42" spans="1:32" s="159" customFormat="1" ht="21.75" customHeight="1" x14ac:dyDescent="0.2">
      <c r="A42" s="161"/>
      <c r="B42" s="160"/>
      <c r="C42" s="161" t="s">
        <v>3562</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211"/>
      <c r="AF42" s="211"/>
    </row>
    <row r="43" spans="1:32" s="159" customFormat="1" ht="21.75" customHeight="1" x14ac:dyDescent="0.2">
      <c r="A43" s="161"/>
      <c r="B43" s="160"/>
      <c r="C43" s="160" t="s">
        <v>3563</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211"/>
      <c r="AF43" s="211"/>
    </row>
    <row r="44" spans="1:32" s="159" customFormat="1" ht="21.75" customHeight="1" x14ac:dyDescent="0.2">
      <c r="A44" s="161"/>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211"/>
      <c r="AF44" s="211"/>
    </row>
    <row r="45" spans="1:32" s="159" customFormat="1" ht="21.75" customHeight="1" x14ac:dyDescent="0.2">
      <c r="A45" s="161"/>
      <c r="B45" s="161" t="s">
        <v>4378</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211"/>
      <c r="AF45" s="211"/>
    </row>
    <row r="46" spans="1:32" s="159" customFormat="1" ht="21.75" customHeight="1" x14ac:dyDescent="0.2">
      <c r="A46" s="161"/>
      <c r="B46" s="161"/>
      <c r="C46" s="161" t="s">
        <v>385</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211"/>
      <c r="AF46" s="211"/>
    </row>
    <row r="47" spans="1:32" s="159" customFormat="1" ht="21.75" customHeight="1" x14ac:dyDescent="0.2">
      <c r="A47" s="161"/>
      <c r="B47" s="161"/>
      <c r="C47" s="161" t="s">
        <v>3487</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211"/>
      <c r="AF47" s="211"/>
    </row>
    <row r="48" spans="1:32" s="159" customFormat="1" ht="21.75" customHeight="1" x14ac:dyDescent="0.2">
      <c r="A48" s="161"/>
      <c r="B48" s="161"/>
      <c r="C48" s="161" t="s">
        <v>386</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211"/>
      <c r="AF48" s="211"/>
    </row>
    <row r="49" spans="1:32" s="159" customFormat="1" ht="21.75" customHeight="1" x14ac:dyDescent="0.2">
      <c r="A49" s="161"/>
      <c r="B49" s="161"/>
      <c r="C49" s="161" t="s">
        <v>388</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211"/>
      <c r="AF49" s="211"/>
    </row>
    <row r="50" spans="1:32" ht="21.75" customHeight="1" x14ac:dyDescent="0.2">
      <c r="A50" s="15"/>
      <c r="C50" s="161"/>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2" ht="21.75" customHeight="1" x14ac:dyDescent="0.2">
      <c r="A51" s="15"/>
      <c r="B51" s="15"/>
      <c r="C51" s="161"/>
      <c r="D51" s="15"/>
      <c r="E51" s="15"/>
      <c r="F51" s="15"/>
      <c r="G51" s="15"/>
      <c r="H51" s="15"/>
      <c r="I51" s="15"/>
      <c r="J51" s="15"/>
      <c r="K51" s="15"/>
      <c r="L51" s="15"/>
      <c r="M51" s="15"/>
      <c r="N51" s="15"/>
      <c r="O51" s="15"/>
      <c r="S51" s="15"/>
      <c r="T51" s="15"/>
      <c r="U51" s="15"/>
      <c r="V51" s="15"/>
      <c r="W51" s="15"/>
      <c r="X51" s="15"/>
      <c r="Y51" s="15"/>
      <c r="Z51" s="15"/>
      <c r="AA51" s="15"/>
      <c r="AB51" s="15"/>
      <c r="AC51" s="15"/>
      <c r="AD51" s="15"/>
    </row>
    <row r="52" spans="1:32" ht="21.75" customHeight="1" x14ac:dyDescent="0.2">
      <c r="A52" s="44" t="s">
        <v>151</v>
      </c>
      <c r="B52" s="45"/>
      <c r="C52" s="15"/>
      <c r="D52" s="15"/>
      <c r="E52" s="15"/>
      <c r="F52" s="15"/>
      <c r="G52" s="15"/>
      <c r="H52" s="15"/>
      <c r="I52" s="15"/>
      <c r="J52" s="15"/>
      <c r="K52" s="15"/>
      <c r="L52" s="15"/>
      <c r="M52" s="15"/>
      <c r="N52" s="15"/>
      <c r="O52" s="15"/>
      <c r="S52" s="15"/>
      <c r="T52" s="15"/>
      <c r="U52" s="15"/>
      <c r="V52" s="15"/>
      <c r="W52" s="15"/>
      <c r="X52" s="15"/>
      <c r="Y52" s="15"/>
      <c r="Z52" s="15"/>
      <c r="AA52" s="15"/>
      <c r="AB52" s="15"/>
      <c r="AC52" s="15"/>
      <c r="AD52" s="15"/>
    </row>
    <row r="53" spans="1:32" ht="7.5" customHeight="1" x14ac:dyDescent="0.2">
      <c r="A53" s="46"/>
      <c r="B53" s="46"/>
      <c r="C53" s="46"/>
      <c r="D53" s="46"/>
      <c r="E53" s="46"/>
      <c r="F53" s="46"/>
      <c r="G53" s="15"/>
      <c r="H53" s="15"/>
      <c r="I53" s="15"/>
      <c r="J53" s="15"/>
      <c r="K53" s="15"/>
      <c r="L53" s="15"/>
      <c r="M53" s="15"/>
      <c r="N53" s="15"/>
      <c r="O53" s="15"/>
      <c r="S53" s="15"/>
      <c r="T53" s="15"/>
      <c r="U53" s="15"/>
      <c r="V53" s="15"/>
      <c r="W53" s="15"/>
      <c r="X53" s="15"/>
      <c r="Y53" s="15"/>
      <c r="Z53" s="15"/>
      <c r="AA53" s="15"/>
      <c r="AB53" s="15"/>
      <c r="AC53" s="15"/>
      <c r="AD53" s="15"/>
    </row>
    <row r="54" spans="1:32" ht="15.75" customHeight="1" x14ac:dyDescent="0.2">
      <c r="A54" s="16" t="s">
        <v>175</v>
      </c>
      <c r="B54" s="16"/>
      <c r="C54" s="16"/>
      <c r="D54" s="16"/>
      <c r="E54" s="16"/>
      <c r="F54" s="16"/>
      <c r="G54" s="16"/>
      <c r="H54" s="16"/>
      <c r="I54" s="16"/>
      <c r="J54" s="15"/>
      <c r="K54" s="15"/>
      <c r="L54" s="15"/>
      <c r="M54" s="15"/>
      <c r="N54" s="15"/>
      <c r="O54" s="15"/>
      <c r="S54" s="15"/>
      <c r="T54" s="15"/>
      <c r="U54" s="15"/>
      <c r="V54" s="15"/>
      <c r="W54" s="15"/>
      <c r="X54" s="15"/>
      <c r="Y54" s="15"/>
      <c r="Z54" s="15"/>
      <c r="AA54" s="15"/>
      <c r="AB54" s="15"/>
      <c r="AC54" s="15"/>
      <c r="AD54" s="15"/>
    </row>
    <row r="55" spans="1:32" ht="15.75" customHeight="1" x14ac:dyDescent="0.2">
      <c r="A55" s="16" t="s">
        <v>180</v>
      </c>
      <c r="B55" s="16"/>
      <c r="C55" s="16"/>
      <c r="D55" s="16"/>
      <c r="E55" s="16"/>
      <c r="F55" s="16"/>
      <c r="G55" s="16"/>
      <c r="H55" s="16"/>
      <c r="I55" s="16"/>
      <c r="J55" s="15"/>
      <c r="K55" s="15"/>
      <c r="L55" s="15"/>
      <c r="M55" s="15"/>
      <c r="N55" s="15"/>
      <c r="O55" s="15"/>
      <c r="S55" s="15"/>
      <c r="T55" s="15"/>
      <c r="U55" s="15"/>
      <c r="V55" s="15"/>
      <c r="W55" s="15"/>
      <c r="X55" s="15"/>
      <c r="Y55" s="15"/>
      <c r="Z55" s="15"/>
      <c r="AA55" s="15"/>
      <c r="AB55" s="15"/>
      <c r="AC55" s="15"/>
      <c r="AD55" s="15"/>
    </row>
    <row r="56" spans="1:32" ht="15.75" customHeight="1" x14ac:dyDescent="0.2">
      <c r="A56" s="16"/>
      <c r="B56" s="16" t="s">
        <v>181</v>
      </c>
      <c r="C56" s="16"/>
      <c r="D56" s="16"/>
      <c r="E56" s="16"/>
      <c r="F56" s="16"/>
      <c r="G56" s="16"/>
      <c r="H56" s="16"/>
      <c r="I56" s="16"/>
      <c r="J56" s="15"/>
      <c r="K56" s="15"/>
      <c r="L56" s="15"/>
      <c r="M56" s="15"/>
      <c r="N56" s="15"/>
      <c r="O56" s="15"/>
      <c r="S56" s="15"/>
      <c r="T56" s="15"/>
      <c r="U56" s="15"/>
      <c r="V56" s="15"/>
      <c r="W56" s="15"/>
      <c r="X56" s="15"/>
      <c r="Y56" s="15"/>
      <c r="Z56" s="15"/>
      <c r="AA56" s="15"/>
      <c r="AB56" s="15"/>
      <c r="AC56" s="15"/>
      <c r="AD56" s="15"/>
    </row>
    <row r="57" spans="1:32" ht="17.25" customHeight="1" x14ac:dyDescent="0.2">
      <c r="A57" s="16"/>
      <c r="B57" s="16" t="s">
        <v>408</v>
      </c>
      <c r="C57" s="47"/>
      <c r="D57" s="47"/>
      <c r="E57" s="47"/>
      <c r="F57" s="47"/>
      <c r="G57" s="47"/>
      <c r="H57" s="47"/>
      <c r="I57" s="47"/>
      <c r="J57" s="329" t="s">
        <v>147</v>
      </c>
      <c r="K57" s="328" t="s">
        <v>142</v>
      </c>
      <c r="L57" s="328"/>
      <c r="M57" s="328"/>
      <c r="N57" s="329" t="s">
        <v>148</v>
      </c>
      <c r="O57" s="328" t="s">
        <v>142</v>
      </c>
      <c r="P57" s="328"/>
      <c r="Q57" s="328"/>
      <c r="R57" s="329" t="s">
        <v>155</v>
      </c>
      <c r="S57" s="328" t="s">
        <v>142</v>
      </c>
      <c r="T57" s="328"/>
      <c r="U57" s="328"/>
      <c r="V57" s="48"/>
      <c r="W57" s="328" t="s">
        <v>142</v>
      </c>
      <c r="X57" s="328"/>
      <c r="Y57" s="328"/>
      <c r="Z57" s="48"/>
      <c r="AA57" s="328" t="s">
        <v>142</v>
      </c>
      <c r="AB57" s="328"/>
      <c r="AC57" s="328"/>
      <c r="AD57" s="15"/>
    </row>
    <row r="58" spans="1:32" x14ac:dyDescent="0.2">
      <c r="A58" s="48"/>
      <c r="B58" s="15"/>
      <c r="C58" s="48"/>
      <c r="D58" s="48"/>
      <c r="E58" s="48"/>
      <c r="F58" s="48"/>
      <c r="G58" s="48"/>
      <c r="H58" s="48"/>
      <c r="I58" s="48"/>
      <c r="J58" s="330"/>
      <c r="K58" s="3" t="s">
        <v>143</v>
      </c>
      <c r="L58" s="4" t="s">
        <v>144</v>
      </c>
      <c r="M58" s="5"/>
      <c r="N58" s="330"/>
      <c r="O58" s="3" t="s">
        <v>143</v>
      </c>
      <c r="P58" s="4" t="s">
        <v>144</v>
      </c>
      <c r="Q58" s="5"/>
      <c r="R58" s="330"/>
      <c r="S58" s="3" t="s">
        <v>143</v>
      </c>
      <c r="T58" s="4" t="s">
        <v>144</v>
      </c>
      <c r="U58" s="5"/>
      <c r="V58" s="48"/>
      <c r="W58" s="3" t="s">
        <v>143</v>
      </c>
      <c r="X58" s="4" t="s">
        <v>144</v>
      </c>
      <c r="Y58" s="5"/>
      <c r="Z58" s="48"/>
      <c r="AA58" s="3" t="s">
        <v>143</v>
      </c>
      <c r="AB58" s="4" t="s">
        <v>144</v>
      </c>
      <c r="AC58" s="5"/>
      <c r="AD58" s="15"/>
    </row>
    <row r="59" spans="1:32" x14ac:dyDescent="0.2">
      <c r="A59" s="6" t="s">
        <v>409</v>
      </c>
      <c r="B59" s="10" t="s">
        <v>136</v>
      </c>
      <c r="C59" s="11" t="s">
        <v>137</v>
      </c>
      <c r="D59" s="20"/>
      <c r="E59" s="10" t="s">
        <v>138</v>
      </c>
      <c r="F59" s="11" t="s">
        <v>139</v>
      </c>
      <c r="G59" s="6" t="s">
        <v>145</v>
      </c>
      <c r="H59" s="6" t="s">
        <v>140</v>
      </c>
      <c r="I59" s="6" t="s">
        <v>141</v>
      </c>
      <c r="J59" s="331"/>
      <c r="K59" s="7"/>
      <c r="L59" s="8" t="s">
        <v>410</v>
      </c>
      <c r="M59" s="9" t="s">
        <v>411</v>
      </c>
      <c r="N59" s="331"/>
      <c r="O59" s="7"/>
      <c r="P59" s="8" t="s">
        <v>410</v>
      </c>
      <c r="Q59" s="9" t="s">
        <v>411</v>
      </c>
      <c r="R59" s="331"/>
      <c r="S59" s="7"/>
      <c r="T59" s="8" t="s">
        <v>410</v>
      </c>
      <c r="U59" s="9" t="s">
        <v>411</v>
      </c>
      <c r="V59" s="1" t="s">
        <v>412</v>
      </c>
      <c r="W59" s="7"/>
      <c r="X59" s="8" t="s">
        <v>410</v>
      </c>
      <c r="Y59" s="9" t="s">
        <v>411</v>
      </c>
      <c r="Z59" s="2" t="s">
        <v>413</v>
      </c>
      <c r="AA59" s="7"/>
      <c r="AB59" s="8" t="s">
        <v>410</v>
      </c>
      <c r="AC59" s="9" t="s">
        <v>411</v>
      </c>
      <c r="AD59" s="209"/>
    </row>
    <row r="60" spans="1:32" x14ac:dyDescent="0.2">
      <c r="A60" s="24">
        <v>13421</v>
      </c>
      <c r="B60" s="21" t="s">
        <v>150</v>
      </c>
      <c r="C60" s="22" t="s">
        <v>152</v>
      </c>
      <c r="D60" s="21" t="str">
        <f>ASC(PHONETIC(B60))</f>
        <v>ﾄｳｷｮｳ</v>
      </c>
      <c r="E60" s="22"/>
      <c r="F60" s="29" t="str">
        <f>ASC(PHONETIC(C60))</f>
        <v>ﾀﾛｳ</v>
      </c>
      <c r="G60" s="23">
        <v>3</v>
      </c>
      <c r="H60" s="23" t="s">
        <v>146</v>
      </c>
      <c r="I60" s="23" t="s">
        <v>173</v>
      </c>
      <c r="J60" s="18" t="s">
        <v>131</v>
      </c>
      <c r="K60" s="30" t="s">
        <v>414</v>
      </c>
      <c r="L60" s="31" t="s">
        <v>415</v>
      </c>
      <c r="M60" s="32" t="s">
        <v>416</v>
      </c>
      <c r="N60" s="19"/>
      <c r="O60" s="25"/>
      <c r="P60" s="26"/>
      <c r="Q60" s="27"/>
      <c r="R60" s="19"/>
      <c r="S60" s="25"/>
      <c r="T60" s="26"/>
      <c r="U60" s="27"/>
      <c r="V60" s="28">
        <v>1</v>
      </c>
      <c r="W60" s="25" t="s">
        <v>417</v>
      </c>
      <c r="X60" s="26" t="s">
        <v>418</v>
      </c>
      <c r="Y60" s="27" t="s">
        <v>419</v>
      </c>
      <c r="Z60" s="28">
        <v>1</v>
      </c>
      <c r="AA60" s="25" t="s">
        <v>420</v>
      </c>
      <c r="AB60" s="26" t="s">
        <v>421</v>
      </c>
      <c r="AC60" s="27" t="s">
        <v>422</v>
      </c>
      <c r="AD60" s="210"/>
    </row>
    <row r="61" spans="1:32" x14ac:dyDescent="0.2">
      <c r="A61" s="24">
        <v>13422</v>
      </c>
      <c r="B61" s="21" t="s">
        <v>150</v>
      </c>
      <c r="C61" s="22" t="s">
        <v>154</v>
      </c>
      <c r="D61" s="21" t="str">
        <f>ASC(PHONETIC(B61))</f>
        <v>ﾄｳｷｮｳ</v>
      </c>
      <c r="E61" s="22"/>
      <c r="F61" s="29" t="str">
        <f>ASC(PHONETIC(C61))</f>
        <v>ｼﾞﾛｳ</v>
      </c>
      <c r="G61" s="23">
        <v>2</v>
      </c>
      <c r="H61" s="23" t="s">
        <v>146</v>
      </c>
      <c r="I61" s="23" t="s">
        <v>173</v>
      </c>
      <c r="J61" s="18" t="s">
        <v>153</v>
      </c>
      <c r="K61" s="30" t="s">
        <v>423</v>
      </c>
      <c r="L61" s="31" t="s">
        <v>424</v>
      </c>
      <c r="M61" s="32" t="s">
        <v>425</v>
      </c>
      <c r="N61" s="19"/>
      <c r="O61" s="25"/>
      <c r="P61" s="26"/>
      <c r="Q61" s="27"/>
      <c r="R61" s="19"/>
      <c r="S61" s="25"/>
      <c r="T61" s="26"/>
      <c r="U61" s="27"/>
      <c r="V61" s="28">
        <v>1</v>
      </c>
      <c r="W61" s="25" t="s">
        <v>426</v>
      </c>
      <c r="X61" s="26" t="s">
        <v>427</v>
      </c>
      <c r="Y61" s="27" t="s">
        <v>425</v>
      </c>
      <c r="Z61" s="28">
        <v>1</v>
      </c>
      <c r="AA61" s="25" t="s">
        <v>428</v>
      </c>
      <c r="AB61" s="26" t="s">
        <v>429</v>
      </c>
      <c r="AC61" s="27" t="s">
        <v>430</v>
      </c>
      <c r="AD61" s="210"/>
    </row>
    <row r="62" spans="1:32" x14ac:dyDescent="0.2">
      <c r="A62" s="24">
        <v>13423</v>
      </c>
      <c r="B62" s="21" t="s">
        <v>150</v>
      </c>
      <c r="C62" s="22" t="s">
        <v>178</v>
      </c>
      <c r="D62" s="21" t="str">
        <f>ASC(PHONETIC(B62))</f>
        <v>ﾄｳｷｮｳ</v>
      </c>
      <c r="E62" s="22"/>
      <c r="F62" s="29" t="str">
        <f>ASC(PHONETIC(C62))</f>
        <v>ｻﾌﾞﾛｳ</v>
      </c>
      <c r="G62" s="23">
        <v>1</v>
      </c>
      <c r="H62" s="23" t="s">
        <v>146</v>
      </c>
      <c r="I62" s="23" t="s">
        <v>173</v>
      </c>
      <c r="J62" s="18" t="s">
        <v>149</v>
      </c>
      <c r="K62" s="30" t="s">
        <v>426</v>
      </c>
      <c r="L62" s="31" t="s">
        <v>431</v>
      </c>
      <c r="M62" s="32" t="s">
        <v>432</v>
      </c>
      <c r="N62" s="19"/>
      <c r="O62" s="25"/>
      <c r="P62" s="26"/>
      <c r="Q62" s="27"/>
      <c r="R62" s="19"/>
      <c r="S62" s="25"/>
      <c r="T62" s="26"/>
      <c r="U62" s="27"/>
      <c r="V62" s="28">
        <v>1</v>
      </c>
      <c r="W62" s="25" t="s">
        <v>426</v>
      </c>
      <c r="X62" s="26" t="s">
        <v>427</v>
      </c>
      <c r="Y62" s="27" t="s">
        <v>425</v>
      </c>
      <c r="Z62" s="28">
        <v>1</v>
      </c>
      <c r="AA62" s="25" t="s">
        <v>428</v>
      </c>
      <c r="AB62" s="26" t="s">
        <v>429</v>
      </c>
      <c r="AC62" s="27" t="s">
        <v>430</v>
      </c>
      <c r="AD62" s="210"/>
    </row>
    <row r="63" spans="1:32" x14ac:dyDescent="0.2">
      <c r="A63" s="24">
        <v>13424</v>
      </c>
      <c r="B63" s="21" t="s">
        <v>150</v>
      </c>
      <c r="C63" s="22" t="s">
        <v>182</v>
      </c>
      <c r="D63" s="21" t="s">
        <v>183</v>
      </c>
      <c r="E63" s="22"/>
      <c r="F63" s="29" t="s">
        <v>184</v>
      </c>
      <c r="G63" s="23">
        <v>1</v>
      </c>
      <c r="H63" s="23" t="s">
        <v>146</v>
      </c>
      <c r="I63" s="23" t="s">
        <v>173</v>
      </c>
      <c r="J63" s="18" t="s">
        <v>179</v>
      </c>
      <c r="K63" s="30" t="s">
        <v>185</v>
      </c>
      <c r="L63" s="31" t="s">
        <v>186</v>
      </c>
      <c r="M63" s="32" t="s">
        <v>187</v>
      </c>
      <c r="N63" s="19"/>
      <c r="O63" s="25"/>
      <c r="P63" s="26"/>
      <c r="Q63" s="27"/>
      <c r="R63" s="19"/>
      <c r="S63" s="25"/>
      <c r="T63" s="26"/>
      <c r="U63" s="27"/>
      <c r="V63" s="28"/>
      <c r="W63" s="25"/>
      <c r="X63" s="26"/>
      <c r="Y63" s="27"/>
      <c r="Z63" s="28">
        <v>1</v>
      </c>
      <c r="AA63" s="25" t="s">
        <v>428</v>
      </c>
      <c r="AB63" s="26" t="s">
        <v>429</v>
      </c>
      <c r="AC63" s="27" t="s">
        <v>430</v>
      </c>
      <c r="AD63" s="210"/>
    </row>
    <row r="64" spans="1:32" x14ac:dyDescent="0.2">
      <c r="A64" s="24">
        <v>13422</v>
      </c>
      <c r="B64" s="21" t="s">
        <v>150</v>
      </c>
      <c r="C64" s="22" t="s">
        <v>282</v>
      </c>
      <c r="D64" s="21" t="str">
        <f>ASC(PHONETIC(B64))</f>
        <v>ﾄｳｷｮｳ</v>
      </c>
      <c r="E64" s="22"/>
      <c r="F64" s="29" t="str">
        <f>ASC(PHONETIC(C64))</f>
        <v>ｺﾞﾛｳ</v>
      </c>
      <c r="G64" s="23">
        <v>2</v>
      </c>
      <c r="H64" s="23" t="s">
        <v>146</v>
      </c>
      <c r="I64" s="23" t="s">
        <v>173</v>
      </c>
      <c r="J64" s="18" t="s">
        <v>153</v>
      </c>
      <c r="K64" s="30" t="s">
        <v>423</v>
      </c>
      <c r="L64" s="31" t="s">
        <v>424</v>
      </c>
      <c r="M64" s="32" t="s">
        <v>425</v>
      </c>
      <c r="N64" s="19"/>
      <c r="O64" s="25"/>
      <c r="P64" s="26"/>
      <c r="Q64" s="27"/>
      <c r="R64" s="19"/>
      <c r="S64" s="25"/>
      <c r="T64" s="26"/>
      <c r="U64" s="27"/>
      <c r="V64" s="28">
        <v>1</v>
      </c>
      <c r="W64" s="25" t="s">
        <v>426</v>
      </c>
      <c r="X64" s="26" t="s">
        <v>427</v>
      </c>
      <c r="Y64" s="27" t="s">
        <v>425</v>
      </c>
      <c r="Z64" s="28">
        <v>2</v>
      </c>
      <c r="AA64" s="25" t="s">
        <v>428</v>
      </c>
      <c r="AB64" s="26" t="s">
        <v>433</v>
      </c>
      <c r="AC64" s="27" t="s">
        <v>434</v>
      </c>
      <c r="AD64" s="210"/>
    </row>
    <row r="65" spans="1:30" x14ac:dyDescent="0.2">
      <c r="A65" s="24">
        <v>13423</v>
      </c>
      <c r="B65" s="21" t="s">
        <v>150</v>
      </c>
      <c r="C65" s="22" t="s">
        <v>283</v>
      </c>
      <c r="D65" s="21" t="str">
        <f>ASC(PHONETIC(B65))</f>
        <v>ﾄｳｷｮｳ</v>
      </c>
      <c r="E65" s="22"/>
      <c r="F65" s="29" t="str">
        <f>ASC(PHONETIC(C65))</f>
        <v>ﾑﾂｵ</v>
      </c>
      <c r="G65" s="23">
        <v>1</v>
      </c>
      <c r="H65" s="23" t="s">
        <v>146</v>
      </c>
      <c r="I65" s="23" t="s">
        <v>173</v>
      </c>
      <c r="J65" s="18" t="s">
        <v>149</v>
      </c>
      <c r="K65" s="30" t="s">
        <v>426</v>
      </c>
      <c r="L65" s="31" t="s">
        <v>431</v>
      </c>
      <c r="M65" s="32" t="s">
        <v>432</v>
      </c>
      <c r="N65" s="19"/>
      <c r="O65" s="25"/>
      <c r="P65" s="26"/>
      <c r="Q65" s="27"/>
      <c r="R65" s="19"/>
      <c r="S65" s="25"/>
      <c r="T65" s="26"/>
      <c r="U65" s="27"/>
      <c r="V65" s="28"/>
      <c r="W65" s="25"/>
      <c r="X65" s="26"/>
      <c r="Y65" s="27"/>
      <c r="Z65" s="28">
        <v>2</v>
      </c>
      <c r="AA65" s="25" t="s">
        <v>428</v>
      </c>
      <c r="AB65" s="26" t="s">
        <v>433</v>
      </c>
      <c r="AC65" s="27" t="s">
        <v>434</v>
      </c>
      <c r="AD65" s="210"/>
    </row>
    <row r="66" spans="1:30" x14ac:dyDescent="0.2">
      <c r="A66" s="24">
        <v>13424</v>
      </c>
      <c r="B66" s="21" t="s">
        <v>150</v>
      </c>
      <c r="C66" s="22" t="s">
        <v>284</v>
      </c>
      <c r="D66" s="21" t="s">
        <v>183</v>
      </c>
      <c r="E66" s="22"/>
      <c r="F66" s="29" t="s">
        <v>184</v>
      </c>
      <c r="G66" s="23">
        <v>1</v>
      </c>
      <c r="H66" s="23" t="s">
        <v>146</v>
      </c>
      <c r="I66" s="23" t="s">
        <v>173</v>
      </c>
      <c r="J66" s="18" t="s">
        <v>179</v>
      </c>
      <c r="K66" s="30" t="s">
        <v>185</v>
      </c>
      <c r="L66" s="31" t="s">
        <v>186</v>
      </c>
      <c r="M66" s="32" t="s">
        <v>187</v>
      </c>
      <c r="N66" s="19"/>
      <c r="O66" s="25"/>
      <c r="P66" s="26"/>
      <c r="Q66" s="27"/>
      <c r="R66" s="19"/>
      <c r="S66" s="25"/>
      <c r="T66" s="26"/>
      <c r="U66" s="27"/>
      <c r="V66" s="28"/>
      <c r="W66" s="25"/>
      <c r="X66" s="26"/>
      <c r="Y66" s="27"/>
      <c r="Z66" s="28">
        <v>2</v>
      </c>
      <c r="AA66" s="25" t="s">
        <v>428</v>
      </c>
      <c r="AB66" s="26" t="s">
        <v>433</v>
      </c>
      <c r="AC66" s="27" t="s">
        <v>434</v>
      </c>
      <c r="AD66" s="210"/>
    </row>
    <row r="67" spans="1:30"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0"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0"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0"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0"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0"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0" ht="19.2" x14ac:dyDescent="0.2">
      <c r="A73" s="44" t="s">
        <v>172</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ht="23.25" customHeight="1" x14ac:dyDescent="0.2">
      <c r="A74" s="17" t="s">
        <v>176</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0" ht="23.25" customHeight="1" x14ac:dyDescent="0.2">
      <c r="A75" s="17" t="s">
        <v>177</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0" ht="23.25" customHeight="1" x14ac:dyDescent="0.2">
      <c r="A76" s="44" t="s">
        <v>3577</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0" ht="23.25" customHeight="1" x14ac:dyDescent="0.2">
      <c r="A77" s="17"/>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0" ht="23.25" customHeight="1" x14ac:dyDescent="0.2">
      <c r="A78" s="17"/>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0" ht="23.25" customHeight="1" x14ac:dyDescent="0.2">
      <c r="A79" s="17"/>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0" ht="23.25" customHeight="1" x14ac:dyDescent="0.2">
      <c r="A80" s="17"/>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1" ht="23.25" customHeight="1" x14ac:dyDescent="0.2">
      <c r="A81" s="14"/>
    </row>
    <row r="82" spans="1:1" ht="23.25" customHeight="1" x14ac:dyDescent="0.2">
      <c r="A82" s="14"/>
    </row>
    <row r="83" spans="1:1" ht="23.25" customHeight="1" x14ac:dyDescent="0.2">
      <c r="A83" s="14"/>
    </row>
    <row r="84" spans="1:1" ht="23.25" customHeight="1" x14ac:dyDescent="0.2">
      <c r="A84" s="14"/>
    </row>
    <row r="85" spans="1:1" ht="23.25" customHeight="1" x14ac:dyDescent="0.2">
      <c r="A85" s="14"/>
    </row>
    <row r="86" spans="1:1" ht="23.25" customHeight="1" x14ac:dyDescent="0.2">
      <c r="A86" s="14"/>
    </row>
    <row r="87" spans="1:1" ht="23.25" customHeight="1" x14ac:dyDescent="0.2">
      <c r="A87" s="14"/>
    </row>
    <row r="88" spans="1:1" ht="23.25" customHeight="1" x14ac:dyDescent="0.2">
      <c r="A88" s="14"/>
    </row>
  </sheetData>
  <sheetProtection sheet="1" objects="1" scenarios="1"/>
  <mergeCells count="22">
    <mergeCell ref="E31:F31"/>
    <mergeCell ref="H31:I31"/>
    <mergeCell ref="K31:M31"/>
    <mergeCell ref="I20:J20"/>
    <mergeCell ref="AA57:AC57"/>
    <mergeCell ref="J57:J59"/>
    <mergeCell ref="K57:M57"/>
    <mergeCell ref="N57:N59"/>
    <mergeCell ref="O57:Q57"/>
    <mergeCell ref="S57:U57"/>
    <mergeCell ref="R57:R59"/>
    <mergeCell ref="W57:Y57"/>
    <mergeCell ref="AA15:AD15"/>
    <mergeCell ref="A1:AD1"/>
    <mergeCell ref="Q17:AD18"/>
    <mergeCell ref="E20:F20"/>
    <mergeCell ref="B10:C10"/>
    <mergeCell ref="F10:H10"/>
    <mergeCell ref="I10:J10"/>
    <mergeCell ref="D10:E10"/>
    <mergeCell ref="AA14:AC14"/>
    <mergeCell ref="W13:AD13"/>
  </mergeCells>
  <phoneticPr fontId="4"/>
  <dataValidations xWindow="462" yWindow="451" count="14">
    <dataValidation allowBlank="1" showInputMessage="1" showErrorMessage="1" promptTitle="ﾌﾘｶﾞﾅ" prompt="姓・名の欄を入力するとﾌﾘｶﾞﾅが半角で表示されるよう、演算が挿入してあります。_x000a_正しくﾌﾘｶﾞﾅが表示されない場合には演算の上に正しいﾌﾘｶﾞﾅを半角カタカナで入力してください。" sqref="D60:D66 F60:F66" xr:uid="{00000000-0002-0000-0000-000000000000}"/>
    <dataValidation imeMode="halfAlpha" allowBlank="1" showInputMessage="1" showErrorMessage="1" promptTitle="分" prompt="半角数字で入力してください。_x000a_" sqref="K60:K66" xr:uid="{00000000-0002-0000-0000-000001000000}"/>
    <dataValidation imeMode="halfAlpha" allowBlank="1" showInputMessage="1" showErrorMessage="1" promptTitle="秒・ｍ" prompt="半角数字で入力してください。_x000a_" sqref="L60:L66" xr:uid="{00000000-0002-0000-0000-000002000000}"/>
    <dataValidation imeMode="halfAlpha" allowBlank="1" showInputMessage="1" showErrorMessage="1" promptTitle="秒以下・ｃｍ" prompt="秒以下のタイム・ｃｍを半角数字で入力してください。_x000a_" sqref="M60:M66" xr:uid="{00000000-0002-0000-0000-000003000000}"/>
    <dataValidation imeMode="halfAlpha" allowBlank="1" showInputMessage="1" showErrorMessage="1" promptTitle="４R" prompt="4×100MRの出場選手を４人から６人まで入力します。_x000a_１チーム目は 1_x000a_２チーム目は 2・・・・" sqref="V60:V66" xr:uid="{00000000-0002-0000-0000-000004000000}"/>
    <dataValidation imeMode="halfAlpha" allowBlank="1" showInputMessage="1" showErrorMessage="1" promptTitle="１６Ｒ" prompt="4×400MRの出場選手を入力します。_x000a_１チーム目は 1_x000a_２チーム目は 2・・・・" sqref="Z60:Z66" xr:uid="{00000000-0002-0000-0000-000005000000}"/>
    <dataValidation allowBlank="1" showInputMessage="1" showErrorMessage="1" promptTitle="学年" prompt="小学生・中学生・高校生は学年を記入してください。_x000a_一般の方は空欄で結構です。" sqref="G60:G62 G64:G65" xr:uid="{00000000-0002-0000-0000-000006000000}"/>
    <dataValidation allowBlank="1" showInputMessage="1" showErrorMessage="1" promptTitle="所属" prompt="なるべく６文字以内の略称でお願いします。_x000a_中学校は&quot;中&quot;、大学は&quot;大&quot;を必ず最後につけてください。_x000a__x000a_高校生は&quot;高&quot;をつけないで下さい。_x000a_都立校は最初に&quot;都&quot;をつけて下さい" sqref="I60:I66" xr:uid="{00000000-0002-0000-0000-000007000000}"/>
    <dataValidation showDropDown="1" showInputMessage="1" showErrorMessage="1" sqref="Q17:AD18" xr:uid="{00000000-0002-0000-0000-000008000000}"/>
    <dataValidation type="list" allowBlank="1" showInputMessage="1" showErrorMessage="1" sqref="R60:R66 N60:N66" xr:uid="{00000000-0002-0000-0000-000009000000}">
      <formula1>$AB$6:$AB$66</formula1>
    </dataValidation>
    <dataValidation type="list" allowBlank="1" showInputMessage="1" showErrorMessage="1" sqref="E32:P32 W14" xr:uid="{00000000-0002-0000-0000-00000A000000}">
      <formula1>#REF!</formula1>
    </dataValidation>
    <dataValidation type="list" allowBlank="1" showInputMessage="1" showErrorMessage="1" promptTitle="学年" prompt="小学生・中学生・高校生は学年を記入してください。_x000a_一般の方は空欄で結構です。" sqref="G66 G63" xr:uid="{00000000-0002-0000-0000-00000B000000}">
      <formula1>#REF!</formula1>
    </dataValidation>
    <dataValidation type="list" allowBlank="1" showInputMessage="1" showErrorMessage="1" promptTitle="性別" prompt="性別を選び、入力してください。" sqref="H60:H66" xr:uid="{00000000-0002-0000-0000-00000C000000}">
      <formula1>#REF!</formula1>
    </dataValidation>
    <dataValidation type="list" allowBlank="1" showInputMessage="1" showErrorMessage="1" sqref="Q10" xr:uid="{00000000-0002-0000-0000-00000D000000}">
      <formula1>$AF$10:$AF$11</formula1>
    </dataValidation>
  </dataValidations>
  <hyperlinks>
    <hyperlink ref="I16" r:id="rId1" xr:uid="{00000000-0004-0000-0000-000000000000}"/>
  </hyperlinks>
  <printOptions horizontalCentered="1" verticalCentered="1"/>
  <pageMargins left="0" right="0" top="0" bottom="0" header="0.15748031496062992" footer="0.15748031496062992"/>
  <pageSetup paperSize="9" scale="60" orientation="landscape"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2"/>
  <sheetViews>
    <sheetView workbookViewId="0">
      <selection activeCell="L5" sqref="L5:P5"/>
    </sheetView>
  </sheetViews>
  <sheetFormatPr defaultColWidth="9" defaultRowHeight="13.2" x14ac:dyDescent="0.2"/>
  <cols>
    <col min="1" max="3" width="5.77734375" customWidth="1"/>
    <col min="4" max="4" width="8.21875" customWidth="1"/>
    <col min="5" max="7" width="4.21875" customWidth="1"/>
    <col min="10" max="10" width="7.21875" customWidth="1"/>
    <col min="11" max="11" width="19.6640625" customWidth="1"/>
  </cols>
  <sheetData>
    <row r="1" spans="1:44" s="12" customFormat="1" ht="25.2" customHeight="1" thickTop="1" thickBot="1" x14ac:dyDescent="0.25">
      <c r="C1" s="332" t="s">
        <v>337</v>
      </c>
      <c r="D1" s="333"/>
      <c r="E1" s="333"/>
      <c r="F1" s="333"/>
      <c r="G1" s="333"/>
      <c r="H1" s="334"/>
      <c r="I1" s="277"/>
      <c r="J1" s="298"/>
      <c r="K1" s="298"/>
      <c r="L1" s="298"/>
      <c r="M1" s="298"/>
      <c r="N1" s="298"/>
      <c r="O1" s="298"/>
      <c r="P1" s="297"/>
      <c r="Q1" s="297"/>
      <c r="R1" s="299"/>
      <c r="S1" s="299"/>
      <c r="Y1" s="300" t="b">
        <v>0</v>
      </c>
      <c r="Z1" s="33"/>
      <c r="AR1" s="33"/>
    </row>
    <row r="2" spans="1:44" s="13" customFormat="1" ht="25.5" customHeight="1" thickTop="1" thickBot="1" x14ac:dyDescent="0.25">
      <c r="A2" s="335" t="s">
        <v>3570</v>
      </c>
      <c r="B2" s="336"/>
      <c r="C2" s="337"/>
      <c r="D2" s="339"/>
      <c r="E2" s="340"/>
      <c r="F2" s="340"/>
      <c r="G2" s="340"/>
      <c r="H2" s="340"/>
      <c r="I2" s="341"/>
      <c r="J2" s="345" t="s">
        <v>160</v>
      </c>
      <c r="K2" s="346"/>
      <c r="L2" s="347"/>
      <c r="M2" s="348"/>
      <c r="N2" s="348"/>
      <c r="O2" s="348"/>
      <c r="P2" s="348"/>
      <c r="Q2" s="348"/>
      <c r="R2" s="348"/>
      <c r="S2" s="349"/>
      <c r="Z2" s="34"/>
      <c r="AR2" s="34"/>
    </row>
    <row r="3" spans="1:44" s="13" customFormat="1" ht="21" customHeight="1" thickTop="1" x14ac:dyDescent="0.2">
      <c r="A3" s="336"/>
      <c r="B3" s="336"/>
      <c r="C3" s="338"/>
      <c r="D3" s="342"/>
      <c r="E3" s="343"/>
      <c r="F3" s="343"/>
      <c r="G3" s="343"/>
      <c r="H3" s="343"/>
      <c r="I3" s="344"/>
      <c r="J3" s="350" t="s">
        <v>3567</v>
      </c>
      <c r="K3" s="351"/>
      <c r="L3" s="372"/>
      <c r="M3" s="373"/>
      <c r="N3" s="373"/>
      <c r="O3" s="373"/>
      <c r="P3" s="374"/>
      <c r="Q3" s="35"/>
      <c r="R3" s="35"/>
      <c r="S3" s="35"/>
      <c r="Z3" s="34"/>
      <c r="AR3" s="34"/>
    </row>
    <row r="4" spans="1:44" s="13" customFormat="1" ht="21" customHeight="1" thickBot="1" x14ac:dyDescent="0.25">
      <c r="A4" s="335" t="s">
        <v>336</v>
      </c>
      <c r="B4" s="335"/>
      <c r="C4" s="358"/>
      <c r="D4" s="363"/>
      <c r="E4" s="364"/>
      <c r="F4" s="364"/>
      <c r="G4" s="364"/>
      <c r="H4" s="364"/>
      <c r="I4" s="365"/>
      <c r="J4" s="361" t="s">
        <v>3568</v>
      </c>
      <c r="K4" s="362"/>
      <c r="L4" s="375"/>
      <c r="M4" s="376"/>
      <c r="N4" s="376"/>
      <c r="O4" s="376"/>
      <c r="P4" s="377"/>
      <c r="Q4" s="36"/>
      <c r="R4" s="36"/>
      <c r="S4" s="37"/>
      <c r="Z4" s="34"/>
      <c r="AR4" s="34"/>
    </row>
    <row r="5" spans="1:44" s="13" customFormat="1" ht="40.950000000000003" customHeight="1" thickTop="1" x14ac:dyDescent="0.2">
      <c r="A5" s="335"/>
      <c r="B5" s="335"/>
      <c r="C5" s="358"/>
      <c r="D5" s="339"/>
      <c r="E5" s="340"/>
      <c r="F5" s="340"/>
      <c r="G5" s="340"/>
      <c r="H5" s="340"/>
      <c r="I5" s="366"/>
      <c r="J5" s="359" t="s">
        <v>4385</v>
      </c>
      <c r="K5" s="360"/>
      <c r="L5" s="378"/>
      <c r="M5" s="379"/>
      <c r="N5" s="379"/>
      <c r="O5" s="379"/>
      <c r="P5" s="380"/>
      <c r="Q5" s="37"/>
      <c r="R5" s="37"/>
      <c r="S5" s="37"/>
      <c r="Z5" s="34"/>
      <c r="AI5" s="38"/>
      <c r="AJ5"/>
      <c r="AK5"/>
      <c r="AL5"/>
      <c r="AM5"/>
      <c r="AQ5" s="34"/>
      <c r="AR5" s="34"/>
    </row>
    <row r="6" spans="1:44" s="13" customFormat="1" ht="21" customHeight="1" thickBot="1" x14ac:dyDescent="0.25">
      <c r="A6" s="335"/>
      <c r="B6" s="335"/>
      <c r="C6" s="358"/>
      <c r="D6" s="367"/>
      <c r="E6" s="368"/>
      <c r="F6" s="368"/>
      <c r="G6" s="368"/>
      <c r="H6" s="368"/>
      <c r="I6" s="369"/>
      <c r="J6" s="361" t="s">
        <v>3569</v>
      </c>
      <c r="K6" s="362"/>
      <c r="L6" s="375"/>
      <c r="M6" s="376"/>
      <c r="N6" s="376"/>
      <c r="O6" s="376"/>
      <c r="P6" s="377"/>
      <c r="Q6" s="39"/>
      <c r="R6" s="39"/>
      <c r="Z6" s="34"/>
      <c r="AI6" s="38"/>
      <c r="AJ6"/>
      <c r="AK6"/>
      <c r="AL6"/>
      <c r="AM6"/>
      <c r="AQ6" s="34"/>
      <c r="AR6" s="34"/>
    </row>
    <row r="7" spans="1:44" ht="21.6" customHeight="1" thickTop="1" thickBot="1" x14ac:dyDescent="0.25">
      <c r="A7" s="352" t="s">
        <v>76</v>
      </c>
      <c r="B7" s="353"/>
      <c r="C7" s="354"/>
      <c r="D7" s="231" t="s">
        <v>110</v>
      </c>
      <c r="E7" s="231">
        <f>IF('申込用紙 男'!$A$34+'申込用紙 男'!$F$34+'申込用紙 男'!$G$34=0,0,1)</f>
        <v>0</v>
      </c>
      <c r="F7" s="232" t="s">
        <v>3547</v>
      </c>
      <c r="G7" s="232" t="s">
        <v>3546</v>
      </c>
      <c r="H7" s="236">
        <v>0</v>
      </c>
      <c r="I7" s="239" t="s">
        <v>1</v>
      </c>
      <c r="J7" s="237"/>
      <c r="K7" s="238"/>
      <c r="L7" s="370" t="s">
        <v>3545</v>
      </c>
      <c r="M7" s="370"/>
      <c r="N7" s="370"/>
      <c r="O7" s="370"/>
      <c r="P7" s="370"/>
      <c r="Q7" s="370"/>
      <c r="R7" s="370"/>
      <c r="S7" s="370"/>
      <c r="V7" s="371"/>
      <c r="W7" s="371"/>
      <c r="X7" s="371"/>
      <c r="Y7" s="40"/>
      <c r="Z7" s="371"/>
      <c r="AA7" s="371"/>
      <c r="AB7" s="371"/>
      <c r="AC7" s="40"/>
      <c r="AD7" s="371"/>
      <c r="AE7" s="371"/>
      <c r="AF7" s="371"/>
      <c r="AH7" s="13"/>
      <c r="AI7" s="38"/>
      <c r="AN7" s="13"/>
      <c r="AQ7" s="34"/>
      <c r="AR7" s="41"/>
    </row>
    <row r="8" spans="1:44" ht="21.6" customHeight="1" thickTop="1" thickBot="1" x14ac:dyDescent="0.25">
      <c r="A8" s="355"/>
      <c r="B8" s="356"/>
      <c r="C8" s="357"/>
      <c r="D8" s="233" t="s">
        <v>111</v>
      </c>
      <c r="E8" s="233">
        <f>IF('申込用紙 女'!$A$34+'申込用紙 女'!$F$34+'申込用紙 女'!$G$34=0,0,1)</f>
        <v>0</v>
      </c>
      <c r="F8" s="232" t="s">
        <v>3547</v>
      </c>
      <c r="G8" s="232" t="s">
        <v>3546</v>
      </c>
      <c r="H8" s="236">
        <v>0</v>
      </c>
      <c r="I8" s="239" t="s">
        <v>1</v>
      </c>
      <c r="J8" s="237"/>
      <c r="K8" s="238"/>
      <c r="L8" s="370"/>
      <c r="M8" s="370"/>
      <c r="N8" s="370"/>
      <c r="O8" s="370"/>
      <c r="P8" s="370"/>
      <c r="Q8" s="370"/>
      <c r="R8" s="370"/>
      <c r="S8" s="370"/>
      <c r="T8" s="40"/>
      <c r="V8" s="40"/>
      <c r="W8" s="40"/>
      <c r="X8" s="40"/>
      <c r="Y8" s="40"/>
      <c r="Z8" s="40"/>
      <c r="AA8" s="40"/>
      <c r="AB8" s="40"/>
      <c r="AC8" s="40"/>
      <c r="AD8" s="40"/>
      <c r="AE8" s="40"/>
      <c r="AF8" s="40"/>
      <c r="AH8" s="13"/>
      <c r="AI8" s="38"/>
      <c r="AN8" s="13"/>
      <c r="AO8" s="13"/>
      <c r="AQ8" s="41"/>
      <c r="AR8" s="41"/>
    </row>
    <row r="9" spans="1:44" ht="16.8" thickTop="1" x14ac:dyDescent="0.2">
      <c r="A9" s="42"/>
      <c r="B9" s="42"/>
      <c r="C9" s="42"/>
      <c r="D9" s="40"/>
      <c r="E9" s="43"/>
      <c r="R9" s="40"/>
      <c r="S9" s="40"/>
      <c r="T9" s="40"/>
      <c r="V9" s="40"/>
      <c r="W9" s="40"/>
      <c r="X9" s="40"/>
      <c r="Y9" s="40"/>
      <c r="Z9" s="40"/>
      <c r="AA9" s="40"/>
      <c r="AB9" s="40"/>
      <c r="AC9" s="40"/>
      <c r="AD9" s="40"/>
      <c r="AE9" s="40"/>
      <c r="AF9" s="40"/>
      <c r="AH9" s="13"/>
      <c r="AI9" s="38"/>
      <c r="AN9" s="13"/>
      <c r="AO9" s="13"/>
      <c r="AQ9" s="41"/>
      <c r="AR9" s="41"/>
    </row>
    <row r="10" spans="1:44" hidden="1" x14ac:dyDescent="0.2">
      <c r="A10" t="s">
        <v>367</v>
      </c>
      <c r="B10" t="s">
        <v>368</v>
      </c>
      <c r="C10" t="s">
        <v>369</v>
      </c>
      <c r="D10" t="s">
        <v>370</v>
      </c>
      <c r="E10" t="s">
        <v>371</v>
      </c>
      <c r="F10" t="s">
        <v>372</v>
      </c>
      <c r="G10" t="s">
        <v>373</v>
      </c>
      <c r="H10" t="s">
        <v>374</v>
      </c>
      <c r="I10" t="s">
        <v>375</v>
      </c>
      <c r="J10" t="s">
        <v>376</v>
      </c>
      <c r="K10" t="s">
        <v>377</v>
      </c>
      <c r="L10" t="s">
        <v>378</v>
      </c>
      <c r="M10" t="s">
        <v>380</v>
      </c>
      <c r="N10" t="s">
        <v>381</v>
      </c>
      <c r="O10" t="s">
        <v>382</v>
      </c>
      <c r="P10" t="s">
        <v>379</v>
      </c>
    </row>
    <row r="11" spans="1:44" hidden="1" x14ac:dyDescent="0.2">
      <c r="A11" t="e">
        <f>VALUE(LEFT(出場選手エントリー票!F5,3))</f>
        <v>#VALUE!</v>
      </c>
      <c r="B11" t="str">
        <f>出場選手エントリー票!P5</f>
        <v/>
      </c>
      <c r="C11">
        <f>D2</f>
        <v>0</v>
      </c>
      <c r="D11">
        <f>L5</f>
        <v>0</v>
      </c>
      <c r="E11">
        <f>L6</f>
        <v>0</v>
      </c>
      <c r="F11">
        <f>L3</f>
        <v>0</v>
      </c>
      <c r="G11">
        <f>L4</f>
        <v>0</v>
      </c>
      <c r="H11">
        <f>L2</f>
        <v>0</v>
      </c>
      <c r="I11">
        <f>'申込用紙 男'!A34</f>
        <v>0</v>
      </c>
      <c r="J11">
        <f>'申込用紙 男'!G34</f>
        <v>0</v>
      </c>
      <c r="K11">
        <f>'申込用紙 男'!F34</f>
        <v>0</v>
      </c>
      <c r="L11">
        <f>'申込用紙 男'!I34</f>
        <v>0</v>
      </c>
      <c r="M11">
        <f>'申込用紙 女'!A34</f>
        <v>0</v>
      </c>
      <c r="N11">
        <f>'申込用紙 女'!G34</f>
        <v>0</v>
      </c>
      <c r="O11">
        <f>'申込用紙 女'!F34</f>
        <v>0</v>
      </c>
      <c r="P11">
        <f>'申込用紙 女'!I34</f>
        <v>0</v>
      </c>
      <c r="Q11" t="e">
        <f>出場選手エントリー票!F1&amp;VLOOKUP(出場選手エントリー票!$H$1,競技会名,2,0)</f>
        <v>#NAME?</v>
      </c>
    </row>
    <row r="12" spans="1:44" ht="13.95" customHeight="1" x14ac:dyDescent="0.2"/>
  </sheetData>
  <sheetProtection sheet="1" objects="1" scenarios="1" selectLockedCells="1"/>
  <mergeCells count="20">
    <mergeCell ref="L7:S8"/>
    <mergeCell ref="Z7:AB7"/>
    <mergeCell ref="AD7:AF7"/>
    <mergeCell ref="L3:P3"/>
    <mergeCell ref="V7:X7"/>
    <mergeCell ref="L4:P4"/>
    <mergeCell ref="L5:P5"/>
    <mergeCell ref="L6:P6"/>
    <mergeCell ref="A7:C8"/>
    <mergeCell ref="A4:C6"/>
    <mergeCell ref="J5:K5"/>
    <mergeCell ref="J6:K6"/>
    <mergeCell ref="J4:K4"/>
    <mergeCell ref="D4:I6"/>
    <mergeCell ref="C1:H1"/>
    <mergeCell ref="A2:C3"/>
    <mergeCell ref="D2:I3"/>
    <mergeCell ref="J2:K2"/>
    <mergeCell ref="L2:S2"/>
    <mergeCell ref="J3:K3"/>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23</xdr:col>
                    <xdr:colOff>60960</xdr:colOff>
                    <xdr:row>0</xdr:row>
                    <xdr:rowOff>60960</xdr:rowOff>
                  </from>
                  <to>
                    <xdr:col>23</xdr:col>
                    <xdr:colOff>335280</xdr:colOff>
                    <xdr:row>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autoPageBreaks="0" fitToPage="1"/>
  </sheetPr>
  <dimension ref="A1:AY153"/>
  <sheetViews>
    <sheetView tabSelected="1" showOutlineSymbols="0" zoomScale="135" zoomScaleNormal="135" workbookViewId="0">
      <pane xSplit="8" ySplit="4" topLeftCell="I5" activePane="bottomRight" state="frozen"/>
      <selection activeCell="D6" sqref="D6:H8"/>
      <selection pane="topRight" activeCell="D6" sqref="D6:H8"/>
      <selection pane="bottomLeft" activeCell="D6" sqref="D6:H8"/>
      <selection pane="bottomRight" activeCell="AW1" sqref="AW1:AW1048576"/>
    </sheetView>
  </sheetViews>
  <sheetFormatPr defaultColWidth="8.88671875" defaultRowHeight="10.8" x14ac:dyDescent="0.2"/>
  <cols>
    <col min="1" max="4" width="3.33203125" style="89" hidden="1" customWidth="1"/>
    <col min="5" max="5" width="3.21875" style="89" customWidth="1"/>
    <col min="6" max="6" width="5.21875" style="146" customWidth="1"/>
    <col min="7" max="8" width="6.77734375" style="89" customWidth="1"/>
    <col min="9" max="9" width="7.33203125" style="89" customWidth="1"/>
    <col min="10" max="10" width="6.88671875" style="89" customWidth="1"/>
    <col min="11" max="11" width="8.88671875" style="89" customWidth="1"/>
    <col min="12" max="12" width="8" style="89" customWidth="1"/>
    <col min="13" max="13" width="2.6640625" style="92" customWidth="1"/>
    <col min="14" max="14" width="3" style="218" customWidth="1"/>
    <col min="15" max="15" width="2.77734375" style="218" customWidth="1"/>
    <col min="16" max="16" width="8" style="89" customWidth="1"/>
    <col min="17" max="17" width="9.77734375" style="89" customWidth="1"/>
    <col min="18" max="20" width="2.21875" style="89" customWidth="1"/>
    <col min="21" max="21" width="10.21875" style="89" customWidth="1"/>
    <col min="22" max="24" width="2.109375" style="89" customWidth="1"/>
    <col min="25" max="25" width="9" style="89" customWidth="1"/>
    <col min="26" max="28" width="2.109375" style="89" customWidth="1"/>
    <col min="29" max="29" width="1.88671875" style="89" customWidth="1"/>
    <col min="30" max="30" width="2.109375" style="91" customWidth="1"/>
    <col min="31" max="32" width="2.109375" style="89" customWidth="1"/>
    <col min="33" max="33" width="1.88671875" style="89" customWidth="1"/>
    <col min="34" max="36" width="2.109375" style="89" customWidth="1"/>
    <col min="37" max="37" width="10.6640625" style="89" customWidth="1"/>
    <col min="38" max="38" width="8.88671875" style="89" hidden="1" customWidth="1"/>
    <col min="39" max="39" width="12.109375" style="91" hidden="1" customWidth="1"/>
    <col min="40" max="40" width="11.109375" style="91" hidden="1" customWidth="1"/>
    <col min="41" max="49" width="4.44140625" style="91" hidden="1" customWidth="1"/>
    <col min="50" max="52" width="8.88671875" style="89" customWidth="1"/>
    <col min="53" max="16384" width="8.88671875" style="89"/>
  </cols>
  <sheetData>
    <row r="1" spans="1:51" s="85" customFormat="1" ht="25.5" customHeight="1" thickTop="1" thickBot="1" x14ac:dyDescent="0.2">
      <c r="E1" s="86"/>
      <c r="F1" s="163">
        <v>2020</v>
      </c>
      <c r="G1" s="87" t="s">
        <v>171</v>
      </c>
      <c r="H1" s="381" t="s">
        <v>5</v>
      </c>
      <c r="I1" s="382"/>
      <c r="J1" s="382"/>
      <c r="K1" s="382"/>
      <c r="L1" s="382"/>
      <c r="M1" s="382"/>
      <c r="N1" s="382"/>
      <c r="O1" s="383"/>
      <c r="P1" s="278" t="str">
        <f>IF(OR(学校情報!D2="",学校情報!L2="",学校情報!L3="",学校情報!L4="",学校情報!L5="",学校情報!L6="",学校情報!D4=""),"このメッセージが消えるまで学校情報を入力してください","エントリー票")</f>
        <v>このメッセージが消えるまで学校情報を入力してください</v>
      </c>
      <c r="Q1" s="279"/>
      <c r="R1" s="279"/>
      <c r="S1" s="279"/>
      <c r="T1" s="279"/>
      <c r="U1" s="279"/>
      <c r="V1" s="279"/>
      <c r="W1" s="279"/>
      <c r="X1" s="279"/>
      <c r="Y1" s="416" t="s">
        <v>15007</v>
      </c>
      <c r="Z1" s="417"/>
      <c r="AA1" s="417"/>
      <c r="AB1" s="413" t="str">
        <f>LEFT(出場選手エントリー票!F5,3)&amp;"_"&amp;出場選手エントリー票!P5&amp;"_"&amp;VLOOKUP($H$1,$AX$6:$AY$12,2,0)</f>
        <v>__秋季</v>
      </c>
      <c r="AC1" s="414"/>
      <c r="AD1" s="414"/>
      <c r="AE1" s="414"/>
      <c r="AF1" s="414"/>
      <c r="AG1" s="414"/>
      <c r="AH1" s="414"/>
      <c r="AI1" s="414"/>
      <c r="AJ1" s="414"/>
      <c r="AK1" s="415"/>
      <c r="AM1" s="88" t="s">
        <v>4382</v>
      </c>
      <c r="AN1" s="88" t="s">
        <v>4379</v>
      </c>
      <c r="AO1" s="88"/>
      <c r="AP1" s="88"/>
      <c r="AQ1" s="88"/>
      <c r="AR1" s="88"/>
      <c r="AS1" s="88"/>
      <c r="AT1" s="88"/>
      <c r="AU1" s="88"/>
      <c r="AV1" s="88"/>
      <c r="AW1" s="88"/>
    </row>
    <row r="2" spans="1:51" ht="10.5" customHeight="1" thickTop="1" thickBot="1" x14ac:dyDescent="0.25">
      <c r="E2" s="424" t="s">
        <v>101</v>
      </c>
      <c r="F2" s="424"/>
      <c r="G2" s="90" t="s">
        <v>110</v>
      </c>
      <c r="H2" s="241">
        <f>IF(ISERROR(学校情報!E7+学校情報!H7),"",学校情報!E7+学校情報!H7)</f>
        <v>0</v>
      </c>
      <c r="I2" s="157" t="s">
        <v>3549</v>
      </c>
      <c r="K2" s="208"/>
      <c r="P2" s="90"/>
      <c r="Q2" s="403" t="s">
        <v>147</v>
      </c>
      <c r="R2" s="393" t="s">
        <v>142</v>
      </c>
      <c r="S2" s="393"/>
      <c r="T2" s="393"/>
      <c r="U2" s="403" t="s">
        <v>148</v>
      </c>
      <c r="V2" s="392" t="s">
        <v>142</v>
      </c>
      <c r="W2" s="393"/>
      <c r="X2" s="408"/>
      <c r="Y2" s="403" t="s">
        <v>155</v>
      </c>
      <c r="Z2" s="392" t="s">
        <v>142</v>
      </c>
      <c r="AA2" s="393"/>
      <c r="AB2" s="394"/>
      <c r="AC2" s="90"/>
      <c r="AD2" s="400" t="s">
        <v>142</v>
      </c>
      <c r="AE2" s="401"/>
      <c r="AF2" s="402"/>
      <c r="AG2" s="90"/>
      <c r="AH2" s="400" t="s">
        <v>142</v>
      </c>
      <c r="AI2" s="401"/>
      <c r="AJ2" s="402"/>
    </row>
    <row r="3" spans="1:51" ht="10.5" customHeight="1" thickTop="1" thickBot="1" x14ac:dyDescent="0.25">
      <c r="E3" s="424"/>
      <c r="F3" s="424"/>
      <c r="G3" s="93" t="s">
        <v>111</v>
      </c>
      <c r="H3" s="242">
        <f>IF(ISERROR(学校情報!E8+学校情報!H8),"",学校情報!E8+学校情報!H8)</f>
        <v>0</v>
      </c>
      <c r="I3" s="158" t="s">
        <v>3548</v>
      </c>
      <c r="K3" s="208" t="s">
        <v>572</v>
      </c>
      <c r="M3" s="223"/>
      <c r="P3" s="90"/>
      <c r="Q3" s="404"/>
      <c r="R3" s="94" t="s">
        <v>143</v>
      </c>
      <c r="S3" s="95" t="s">
        <v>144</v>
      </c>
      <c r="T3" s="96"/>
      <c r="U3" s="406"/>
      <c r="V3" s="94" t="s">
        <v>143</v>
      </c>
      <c r="W3" s="95" t="s">
        <v>144</v>
      </c>
      <c r="X3" s="97"/>
      <c r="Y3" s="406"/>
      <c r="Z3" s="94" t="s">
        <v>143</v>
      </c>
      <c r="AA3" s="95" t="s">
        <v>144</v>
      </c>
      <c r="AB3" s="97"/>
      <c r="AC3" s="90"/>
      <c r="AD3" s="186" t="s">
        <v>143</v>
      </c>
      <c r="AE3" s="187" t="s">
        <v>144</v>
      </c>
      <c r="AF3" s="188"/>
      <c r="AG3" s="90"/>
      <c r="AH3" s="186" t="s">
        <v>143</v>
      </c>
      <c r="AI3" s="187" t="s">
        <v>144</v>
      </c>
      <c r="AJ3" s="188"/>
    </row>
    <row r="4" spans="1:51" s="98" customFormat="1" ht="10.5" customHeight="1" thickTop="1" thickBot="1" x14ac:dyDescent="0.2">
      <c r="F4" s="99" t="s">
        <v>104</v>
      </c>
      <c r="G4" s="100" t="s">
        <v>136</v>
      </c>
      <c r="H4" s="240" t="s">
        <v>137</v>
      </c>
      <c r="I4" s="100" t="s">
        <v>138</v>
      </c>
      <c r="J4" s="101" t="s">
        <v>139</v>
      </c>
      <c r="K4" s="212" t="s">
        <v>999</v>
      </c>
      <c r="L4" s="212" t="s">
        <v>1000</v>
      </c>
      <c r="M4" s="102" t="s">
        <v>3489</v>
      </c>
      <c r="N4" s="103" t="s">
        <v>145</v>
      </c>
      <c r="O4" s="103" t="s">
        <v>140</v>
      </c>
      <c r="P4" s="103" t="s">
        <v>141</v>
      </c>
      <c r="Q4" s="405"/>
      <c r="R4" s="104"/>
      <c r="S4" s="105" t="s">
        <v>105</v>
      </c>
      <c r="T4" s="106" t="s">
        <v>106</v>
      </c>
      <c r="U4" s="407"/>
      <c r="V4" s="104"/>
      <c r="W4" s="105" t="s">
        <v>105</v>
      </c>
      <c r="X4" s="106" t="s">
        <v>106</v>
      </c>
      <c r="Y4" s="407"/>
      <c r="Z4" s="104"/>
      <c r="AA4" s="105" t="s">
        <v>497</v>
      </c>
      <c r="AB4" s="106" t="s">
        <v>498</v>
      </c>
      <c r="AC4" s="185" t="s">
        <v>107</v>
      </c>
      <c r="AD4" s="189"/>
      <c r="AE4" s="190"/>
      <c r="AF4" s="191"/>
      <c r="AG4" s="192" t="s">
        <v>108</v>
      </c>
      <c r="AH4" s="189"/>
      <c r="AI4" s="190"/>
      <c r="AJ4" s="191"/>
      <c r="AK4" s="107" t="s">
        <v>3572</v>
      </c>
      <c r="AM4" s="108"/>
      <c r="AN4" s="108"/>
      <c r="AO4" s="108"/>
      <c r="AP4" s="108"/>
      <c r="AQ4" s="108"/>
      <c r="AR4" s="108"/>
      <c r="AS4" s="108"/>
      <c r="AT4" s="108"/>
      <c r="AU4" s="108"/>
      <c r="AV4" s="108"/>
      <c r="AW4" s="108"/>
    </row>
    <row r="5" spans="1:51" ht="14.25" customHeight="1" x14ac:dyDescent="0.2">
      <c r="A5" s="89" t="str">
        <f>IF(ISERROR(RANK(B5,$B$5:$B$124,1)),"",RANK(B5,$B$5:$B$124,1))</f>
        <v/>
      </c>
      <c r="B5" s="89" t="str">
        <f>IF(O5="男",ROW(O5),"")</f>
        <v/>
      </c>
      <c r="C5" s="89" t="str">
        <f t="shared" ref="C5:C68" si="0">IF(ISERROR(RANK(D5,$D$5:$D$124,1)),"",RANK(D5,$D$5:$D$124,1))</f>
        <v/>
      </c>
      <c r="D5" s="89" t="str">
        <f>IF(O5="女",ROW(Q5),"")</f>
        <v/>
      </c>
      <c r="E5" s="109">
        <v>1</v>
      </c>
      <c r="F5" s="110"/>
      <c r="G5" s="219" t="str">
        <f>IF($F5="","",IF(ISERROR(VLOOKUP($F5,氏名データ!$A$2:$N$7000,5,0)),"",VLOOKUP($F5,氏名データ!$A$2:$N$7000,5,0)))</f>
        <v/>
      </c>
      <c r="H5" s="220" t="str">
        <f>IF($F5="","",IF(ISERROR(VLOOKUP($F5,氏名データ!$A$2:$N$7000,6,0)),"",VLOOKUP($F5,氏名データ!$A$2:$N$7000,6,0)))</f>
        <v/>
      </c>
      <c r="I5" s="219" t="str">
        <f>IF($F5="","",IF(ISERROR(VLOOKUP($F5,氏名データ!$A$2:$N$7000,7,0)),"",ASC(VLOOKUP($F5,氏名データ!$A$2:$N$7000,7,0))))</f>
        <v/>
      </c>
      <c r="J5" s="220" t="str">
        <f>IF($F5="","",IF(ISERROR(VLOOKUP($F5,氏名データ!$A$2:$N$7000,8,0)),"",ASC(VLOOKUP($F5,氏名データ!$A$2:$N$7000,8,0))))</f>
        <v/>
      </c>
      <c r="K5" s="221" t="str">
        <f>IF($F5="","",IF(ISERROR(VLOOKUP($F5,氏名データ!$A$2:$N$7000,9,0)),"",VLOOKUP($F5,氏名データ!$A$2:$N$7000,9,0)))</f>
        <v/>
      </c>
      <c r="L5" s="221" t="str">
        <f>IF($F5="","",IF(ISERROR(VLOOKUP($F5,氏名データ!$A$2:$N$7000,10,0)),"",VLOOKUP($F5,氏名データ!$A$2:$N$7000,10,0)))</f>
        <v/>
      </c>
      <c r="M5" s="302" t="str">
        <f>IF($F5="","",IF(ISERROR(VLOOKUP($F5,氏名データ!$A$2:$N$7000,13,0)),"",VLOOKUP($F5,氏名データ!$A$2:$N$7000,12,0)))</f>
        <v/>
      </c>
      <c r="N5" s="224" t="str">
        <f>IF($F5="","",IF(ISERROR(VLOOKUP($F5,氏名データ!$A$2:$N$7000,13,0)),"",VLOOKUP($F5,氏名データ!$A$2:$N$7000,13,0)))</f>
        <v/>
      </c>
      <c r="O5" s="224" t="str">
        <f>IF($F5="","",IF(ISERROR(VLOOKUP($F5,氏名データ!$A$2:$N$7000,11,0)),"",VLOOKUP($F5,氏名データ!$A$2:$N$7000,11,0)))</f>
        <v/>
      </c>
      <c r="P5" s="222" t="str">
        <f>IF($F5="","",IF(ISERROR(VLOOKUP($F5,氏名データ!$A$2:$N$7000,14,0)),"",VLOOKUP($F5,氏名データ!$A$2:$N$7000,14,0)))</f>
        <v/>
      </c>
      <c r="Q5" s="133"/>
      <c r="R5" s="112"/>
      <c r="S5" s="113"/>
      <c r="T5" s="114"/>
      <c r="U5" s="203"/>
      <c r="V5" s="112"/>
      <c r="W5" s="113"/>
      <c r="X5" s="114"/>
      <c r="Y5" s="203"/>
      <c r="Z5" s="112"/>
      <c r="AA5" s="113"/>
      <c r="AB5" s="114"/>
      <c r="AC5" s="180"/>
      <c r="AD5" s="165"/>
      <c r="AE5" s="166"/>
      <c r="AF5" s="167"/>
      <c r="AG5" s="180"/>
      <c r="AH5" s="165"/>
      <c r="AI5" s="166"/>
      <c r="AJ5" s="167"/>
      <c r="AK5" s="115" t="str">
        <f>IF(F5="","",IF(学校情報!$Y$1=TRUE,"東京陸恊クラブ",学校情報!$D$2))</f>
        <v/>
      </c>
      <c r="AL5" s="89">
        <v>0</v>
      </c>
      <c r="AM5" s="91" t="s">
        <v>345</v>
      </c>
      <c r="AO5" s="91" t="s">
        <v>344</v>
      </c>
      <c r="AP5" s="91" t="s">
        <v>140</v>
      </c>
      <c r="AR5" s="91" t="s">
        <v>145</v>
      </c>
    </row>
    <row r="6" spans="1:51" ht="14.25" customHeight="1" x14ac:dyDescent="0.15">
      <c r="A6" s="89" t="str">
        <f t="shared" ref="A6:A69" si="1">IF(ISERROR(RANK(B6,$B$5:$B$124,1)),"",RANK(B6,$B$5:$B$124,1))</f>
        <v/>
      </c>
      <c r="B6" s="89" t="str">
        <f>IF(O6="男",ROW(O6),"")</f>
        <v/>
      </c>
      <c r="C6" s="89" t="str">
        <f>IF(ISERROR(RANK(D6,$D$5:$D$124,1)),"",RANK(D6,$D$5:$D$124,1))</f>
        <v/>
      </c>
      <c r="D6" s="89" t="str">
        <f t="shared" ref="D6:D36" si="2">IF(O6="女",ROW(Q6),"")</f>
        <v/>
      </c>
      <c r="E6" s="116">
        <v>2</v>
      </c>
      <c r="F6" s="117"/>
      <c r="G6" s="55" t="str">
        <f>IF($F6="","",IF(ISERROR(VLOOKUP($F6,氏名データ!$A$2:$N$7000,5,0)),"",VLOOKUP($F6,氏名データ!$A$2:$N$7000,5,0)))</f>
        <v/>
      </c>
      <c r="H6" s="56" t="str">
        <f>IF($F6="","",IF(ISERROR(VLOOKUP($F6,氏名データ!$A$2:$N$7000,6,0)),"",VLOOKUP($F6,氏名データ!$A$2:$N$7000,6,0)))</f>
        <v/>
      </c>
      <c r="I6" s="55" t="str">
        <f>IF($F6="","",IF(ISERROR(VLOOKUP($F6,氏名データ!$A$2:$N$7000,7,0)),"",ASC(VLOOKUP($F6,氏名データ!$A$2:$N$7000,7,0))))</f>
        <v/>
      </c>
      <c r="J6" s="56" t="str">
        <f>IF($F6="","",IF(ISERROR(VLOOKUP($F6,氏名データ!$A$2:$N$7000,8,0)),"",ASC(VLOOKUP($F6,氏名データ!$A$2:$N$7000,8,0))))</f>
        <v/>
      </c>
      <c r="K6" s="213" t="str">
        <f>IF($F6="","",IF(ISERROR(VLOOKUP($F6,氏名データ!$A$2:$N$7000,9,0)),"",VLOOKUP($F6,氏名データ!$A$2:$N$7000,9,0)))</f>
        <v/>
      </c>
      <c r="L6" s="213" t="str">
        <f>IF($F6="","",IF(ISERROR(VLOOKUP($F6,氏名データ!$A$2:$N$7000,10,0)),"",VLOOKUP($F6,氏名データ!$A$2:$N$7000,10,0)))</f>
        <v/>
      </c>
      <c r="M6" s="303" t="str">
        <f>IF($F6="","",IF(ISERROR(VLOOKUP($F6,氏名データ!$A$2:$N$7000,13,0)),"",VLOOKUP($F6,氏名データ!$A$2:$N$7000,12,0)))</f>
        <v/>
      </c>
      <c r="N6" s="225" t="str">
        <f>IF($F6="","",IF(ISERROR(VLOOKUP($F6,氏名データ!$A$2:$N$7000,13,0)),"",VLOOKUP($F6,氏名データ!$A$2:$N$7000,13,0)))</f>
        <v/>
      </c>
      <c r="O6" s="225" t="str">
        <f>IF($F6="","",IF(ISERROR(VLOOKUP($F6,氏名データ!$A$2:$N$7000,11,0)),"",VLOOKUP($F6,氏名データ!$A$2:$N$7000,11,0)))</f>
        <v/>
      </c>
      <c r="P6" s="57" t="str">
        <f>IF($F6="","",IF(ISERROR(VLOOKUP($F6,氏名データ!$A$2:$N$7000,14,0)),"",VLOOKUP($F6,氏名データ!$A$2:$N$7000,14,0)))</f>
        <v/>
      </c>
      <c r="Q6" s="118"/>
      <c r="R6" s="119"/>
      <c r="S6" s="120"/>
      <c r="T6" s="121"/>
      <c r="U6" s="118"/>
      <c r="V6" s="119"/>
      <c r="W6" s="120"/>
      <c r="X6" s="121"/>
      <c r="Y6" s="164"/>
      <c r="Z6" s="119"/>
      <c r="AA6" s="120"/>
      <c r="AB6" s="121"/>
      <c r="AC6" s="181"/>
      <c r="AD6" s="168"/>
      <c r="AE6" s="169"/>
      <c r="AF6" s="170"/>
      <c r="AG6" s="181"/>
      <c r="AH6" s="168"/>
      <c r="AI6" s="169"/>
      <c r="AJ6" s="170"/>
      <c r="AK6" s="122" t="str">
        <f>IF(F6="","",IF(学校情報!$Y$1=TRUE,"東京陸恊クラブ",学校情報!$D$2))</f>
        <v/>
      </c>
      <c r="AL6" s="89">
        <v>1</v>
      </c>
      <c r="AM6" s="198" t="s">
        <v>15010</v>
      </c>
      <c r="AN6" s="198" t="s">
        <v>477</v>
      </c>
      <c r="AO6" s="87">
        <v>2019</v>
      </c>
      <c r="AP6" s="91" t="s">
        <v>338</v>
      </c>
      <c r="AR6" s="91" t="s">
        <v>75</v>
      </c>
      <c r="AV6" s="91" t="s">
        <v>341</v>
      </c>
      <c r="AW6" s="91" t="s">
        <v>342</v>
      </c>
      <c r="AX6" s="89" t="s">
        <v>2</v>
      </c>
      <c r="AY6" s="89" t="s">
        <v>3539</v>
      </c>
    </row>
    <row r="7" spans="1:51" ht="14.25" customHeight="1" x14ac:dyDescent="0.15">
      <c r="A7" s="89" t="str">
        <f t="shared" si="1"/>
        <v/>
      </c>
      <c r="B7" s="89" t="str">
        <f t="shared" ref="B7:B70" si="3">IF(O7="男",ROW(O7),"")</f>
        <v/>
      </c>
      <c r="C7" s="89" t="str">
        <f t="shared" si="0"/>
        <v/>
      </c>
      <c r="D7" s="89" t="str">
        <f t="shared" si="2"/>
        <v/>
      </c>
      <c r="E7" s="116">
        <v>3</v>
      </c>
      <c r="F7" s="117"/>
      <c r="G7" s="55" t="str">
        <f>IF($F7="","",IF(ISERROR(VLOOKUP($F7,氏名データ!$A$2:$N$7000,5,0)),"",VLOOKUP($F7,氏名データ!$A$2:$N$7000,5,0)))</f>
        <v/>
      </c>
      <c r="H7" s="56" t="str">
        <f>IF($F7="","",IF(ISERROR(VLOOKUP($F7,氏名データ!$A$2:$N$7000,6,0)),"",VLOOKUP($F7,氏名データ!$A$2:$N$7000,6,0)))</f>
        <v/>
      </c>
      <c r="I7" s="55" t="str">
        <f>IF($F7="","",IF(ISERROR(VLOOKUP($F7,氏名データ!$A$2:$N$7000,7,0)),"",ASC(VLOOKUP($F7,氏名データ!$A$2:$N$7000,7,0))))</f>
        <v/>
      </c>
      <c r="J7" s="56" t="str">
        <f>IF($F7="","",IF(ISERROR(VLOOKUP($F7,氏名データ!$A$2:$N$7000,8,0)),"",ASC(VLOOKUP($F7,氏名データ!$A$2:$N$7000,8,0))))</f>
        <v/>
      </c>
      <c r="K7" s="213" t="str">
        <f>IF($F7="","",IF(ISERROR(VLOOKUP($F7,氏名データ!$A$2:$N$7000,9,0)),"",VLOOKUP($F7,氏名データ!$A$2:$N$7000,9,0)))</f>
        <v/>
      </c>
      <c r="L7" s="213" t="str">
        <f>IF($F7="","",IF(ISERROR(VLOOKUP($F7,氏名データ!$A$2:$N$7000,10,0)),"",VLOOKUP($F7,氏名データ!$A$2:$N$7000,10,0)))</f>
        <v/>
      </c>
      <c r="M7" s="303" t="str">
        <f>IF($F7="","",IF(ISERROR(VLOOKUP($F7,氏名データ!$A$2:$N$7000,13,0)),"",VLOOKUP($F7,氏名データ!$A$2:$N$7000,12,0)))</f>
        <v/>
      </c>
      <c r="N7" s="225" t="str">
        <f>IF($F7="","",IF(ISERROR(VLOOKUP($F7,氏名データ!$A$2:$N$7000,13,0)),"",VLOOKUP($F7,氏名データ!$A$2:$N$7000,13,0)))</f>
        <v/>
      </c>
      <c r="O7" s="225" t="str">
        <f>IF($F7="","",IF(ISERROR(VLOOKUP($F7,氏名データ!$A$2:$N$7000,11,0)),"",VLOOKUP($F7,氏名データ!$A$2:$N$7000,11,0)))</f>
        <v/>
      </c>
      <c r="P7" s="57" t="str">
        <f>IF($F7="","",IF(ISERROR(VLOOKUP($F7,氏名データ!$A$2:$N$7000,14,0)),"",VLOOKUP($F7,氏名データ!$A$2:$N$7000,14,0)))</f>
        <v/>
      </c>
      <c r="Q7" s="118"/>
      <c r="R7" s="119"/>
      <c r="S7" s="120"/>
      <c r="T7" s="121"/>
      <c r="U7" s="118"/>
      <c r="V7" s="119"/>
      <c r="W7" s="120"/>
      <c r="X7" s="121"/>
      <c r="Y7" s="164"/>
      <c r="Z7" s="119"/>
      <c r="AA7" s="120"/>
      <c r="AB7" s="121"/>
      <c r="AC7" s="181"/>
      <c r="AD7" s="168"/>
      <c r="AE7" s="169"/>
      <c r="AF7" s="170"/>
      <c r="AG7" s="181"/>
      <c r="AH7" s="168"/>
      <c r="AI7" s="169"/>
      <c r="AJ7" s="170"/>
      <c r="AK7" s="122" t="str">
        <f>IF(F7="","",IF(学校情報!$Y$1=TRUE,"東京陸恊クラブ",学校情報!$D$2))</f>
        <v/>
      </c>
      <c r="AL7" s="89">
        <v>2</v>
      </c>
      <c r="AM7" s="198" t="s">
        <v>15011</v>
      </c>
      <c r="AN7" s="198" t="s">
        <v>499</v>
      </c>
      <c r="AO7" s="87">
        <v>2020</v>
      </c>
      <c r="AP7" s="91" t="s">
        <v>339</v>
      </c>
      <c r="AR7" s="91" t="s">
        <v>346</v>
      </c>
      <c r="AV7" s="91" t="s">
        <v>340</v>
      </c>
      <c r="AW7" s="91" t="s">
        <v>343</v>
      </c>
      <c r="AX7" s="89" t="s">
        <v>0</v>
      </c>
      <c r="AY7" s="89" t="s">
        <v>3540</v>
      </c>
    </row>
    <row r="8" spans="1:51" ht="14.25" customHeight="1" x14ac:dyDescent="0.15">
      <c r="A8" s="89" t="str">
        <f t="shared" si="1"/>
        <v/>
      </c>
      <c r="B8" s="89" t="str">
        <f t="shared" si="3"/>
        <v/>
      </c>
      <c r="C8" s="89" t="str">
        <f t="shared" si="0"/>
        <v/>
      </c>
      <c r="D8" s="89" t="str">
        <f t="shared" si="2"/>
        <v/>
      </c>
      <c r="E8" s="116">
        <v>4</v>
      </c>
      <c r="F8" s="117"/>
      <c r="G8" s="55" t="str">
        <f>IF($F8="","",IF(ISERROR(VLOOKUP($F8,氏名データ!$A$2:$N$7000,5,0)),"",VLOOKUP($F8,氏名データ!$A$2:$N$7000,5,0)))</f>
        <v/>
      </c>
      <c r="H8" s="56" t="str">
        <f>IF($F8="","",IF(ISERROR(VLOOKUP($F8,氏名データ!$A$2:$N$7000,6,0)),"",VLOOKUP($F8,氏名データ!$A$2:$N$7000,6,0)))</f>
        <v/>
      </c>
      <c r="I8" s="55" t="str">
        <f>IF($F8="","",IF(ISERROR(VLOOKUP($F8,氏名データ!$A$2:$N$7000,7,0)),"",ASC(VLOOKUP($F8,氏名データ!$A$2:$N$7000,7,0))))</f>
        <v/>
      </c>
      <c r="J8" s="56" t="str">
        <f>IF($F8="","",IF(ISERROR(VLOOKUP($F8,氏名データ!$A$2:$N$7000,8,0)),"",ASC(VLOOKUP($F8,氏名データ!$A$2:$N$7000,8,0))))</f>
        <v/>
      </c>
      <c r="K8" s="213" t="str">
        <f>IF($F8="","",IF(ISERROR(VLOOKUP($F8,氏名データ!$A$2:$N$7000,9,0)),"",VLOOKUP($F8,氏名データ!$A$2:$N$7000,9,0)))</f>
        <v/>
      </c>
      <c r="L8" s="213" t="str">
        <f>IF($F8="","",IF(ISERROR(VLOOKUP($F8,氏名データ!$A$2:$N$7000,10,0)),"",VLOOKUP($F8,氏名データ!$A$2:$N$7000,10,0)))</f>
        <v/>
      </c>
      <c r="M8" s="303" t="str">
        <f>IF($F8="","",IF(ISERROR(VLOOKUP($F8,氏名データ!$A$2:$N$7000,13,0)),"",VLOOKUP($F8,氏名データ!$A$2:$N$7000,12,0)))</f>
        <v/>
      </c>
      <c r="N8" s="225" t="str">
        <f>IF($F8="","",IF(ISERROR(VLOOKUP($F8,氏名データ!$A$2:$N$7000,13,0)),"",VLOOKUP($F8,氏名データ!$A$2:$N$7000,13,0)))</f>
        <v/>
      </c>
      <c r="O8" s="225" t="str">
        <f>IF($F8="","",IF(ISERROR(VLOOKUP($F8,氏名データ!$A$2:$N$7000,11,0)),"",VLOOKUP($F8,氏名データ!$A$2:$N$7000,11,0)))</f>
        <v/>
      </c>
      <c r="P8" s="57" t="str">
        <f>IF($F8="","",IF(ISERROR(VLOOKUP($F8,氏名データ!$A$2:$N$7000,14,0)),"",VLOOKUP($F8,氏名データ!$A$2:$N$7000,14,0)))</f>
        <v/>
      </c>
      <c r="Q8" s="118"/>
      <c r="R8" s="119"/>
      <c r="S8" s="120"/>
      <c r="T8" s="121"/>
      <c r="U8" s="118"/>
      <c r="V8" s="119"/>
      <c r="W8" s="120"/>
      <c r="X8" s="121"/>
      <c r="Y8" s="164"/>
      <c r="Z8" s="119"/>
      <c r="AA8" s="120"/>
      <c r="AB8" s="121"/>
      <c r="AC8" s="181"/>
      <c r="AD8" s="168"/>
      <c r="AE8" s="169"/>
      <c r="AF8" s="170"/>
      <c r="AG8" s="181"/>
      <c r="AH8" s="168"/>
      <c r="AI8" s="169"/>
      <c r="AJ8" s="170"/>
      <c r="AK8" s="122" t="str">
        <f>IF(F8="","",IF(学校情報!$Y$1=TRUE,"東京陸恊クラブ",学校情報!$D$2))</f>
        <v/>
      </c>
      <c r="AL8" s="87">
        <v>3</v>
      </c>
      <c r="AM8" s="198" t="s">
        <v>15012</v>
      </c>
      <c r="AN8" s="198" t="s">
        <v>478</v>
      </c>
      <c r="AO8" s="87">
        <v>2021</v>
      </c>
      <c r="AR8" s="91" t="s">
        <v>347</v>
      </c>
      <c r="AS8" s="123">
        <v>21</v>
      </c>
      <c r="AV8" s="123" t="s">
        <v>130</v>
      </c>
      <c r="AW8" s="91" t="s">
        <v>285</v>
      </c>
      <c r="AX8" s="89" t="s">
        <v>3</v>
      </c>
      <c r="AY8" s="89" t="s">
        <v>3541</v>
      </c>
    </row>
    <row r="9" spans="1:51" ht="14.25" customHeight="1" thickBot="1" x14ac:dyDescent="0.2">
      <c r="A9" s="89" t="str">
        <f t="shared" si="1"/>
        <v/>
      </c>
      <c r="B9" s="89" t="str">
        <f t="shared" si="3"/>
        <v/>
      </c>
      <c r="C9" s="89" t="str">
        <f t="shared" si="0"/>
        <v/>
      </c>
      <c r="D9" s="89" t="str">
        <f t="shared" si="2"/>
        <v/>
      </c>
      <c r="E9" s="124">
        <v>5</v>
      </c>
      <c r="F9" s="125"/>
      <c r="G9" s="58" t="str">
        <f>IF($F9="","",IF(ISERROR(VLOOKUP($F9,氏名データ!$A$2:$N$7000,5,0)),"",VLOOKUP($F9,氏名データ!$A$2:$N$7000,5,0)))</f>
        <v/>
      </c>
      <c r="H9" s="59" t="str">
        <f>IF($F9="","",IF(ISERROR(VLOOKUP($F9,氏名データ!$A$2:$N$7000,6,0)),"",VLOOKUP($F9,氏名データ!$A$2:$N$7000,6,0)))</f>
        <v/>
      </c>
      <c r="I9" s="58" t="str">
        <f>IF($F9="","",IF(ISERROR(VLOOKUP($F9,氏名データ!$A$2:$N$7000,7,0)),"",ASC(VLOOKUP($F9,氏名データ!$A$2:$N$7000,7,0))))</f>
        <v/>
      </c>
      <c r="J9" s="59" t="str">
        <f>IF($F9="","",IF(ISERROR(VLOOKUP($F9,氏名データ!$A$2:$N$7000,8,0)),"",ASC(VLOOKUP($F9,氏名データ!$A$2:$N$7000,8,0))))</f>
        <v/>
      </c>
      <c r="K9" s="214" t="str">
        <f>IF($F9="","",IF(ISERROR(VLOOKUP($F9,氏名データ!$A$2:$N$7000,9,0)),"",VLOOKUP($F9,氏名データ!$A$2:$N$7000,9,0)))</f>
        <v/>
      </c>
      <c r="L9" s="214" t="str">
        <f>IF($F9="","",IF(ISERROR(VLOOKUP($F9,氏名データ!$A$2:$N$7000,10,0)),"",VLOOKUP($F9,氏名データ!$A$2:$N$7000,10,0)))</f>
        <v/>
      </c>
      <c r="M9" s="304" t="str">
        <f>IF($F9="","",IF(ISERROR(VLOOKUP($F9,氏名データ!$A$2:$N$7000,13,0)),"",VLOOKUP($F9,氏名データ!$A$2:$N$7000,12,0)))</f>
        <v/>
      </c>
      <c r="N9" s="226" t="str">
        <f>IF($F9="","",IF(ISERROR(VLOOKUP($F9,氏名データ!$A$2:$N$7000,13,0)),"",VLOOKUP($F9,氏名データ!$A$2:$N$7000,13,0)))</f>
        <v/>
      </c>
      <c r="O9" s="226" t="str">
        <f>IF($F9="","",IF(ISERROR(VLOOKUP($F9,氏名データ!$A$2:$N$7000,11,0)),"",VLOOKUP($F9,氏名データ!$A$2:$N$7000,11,0)))</f>
        <v/>
      </c>
      <c r="P9" s="60" t="str">
        <f>IF($F9="","",IF(ISERROR(VLOOKUP($F9,氏名データ!$A$2:$N$7000,14,0)),"",VLOOKUP($F9,氏名データ!$A$2:$N$7000,14,0)))</f>
        <v/>
      </c>
      <c r="Q9" s="126"/>
      <c r="R9" s="127"/>
      <c r="S9" s="128"/>
      <c r="T9" s="129"/>
      <c r="U9" s="126"/>
      <c r="V9" s="127"/>
      <c r="W9" s="128"/>
      <c r="X9" s="129"/>
      <c r="Y9" s="204"/>
      <c r="Z9" s="127"/>
      <c r="AA9" s="128"/>
      <c r="AB9" s="129"/>
      <c r="AC9" s="182"/>
      <c r="AD9" s="171"/>
      <c r="AE9" s="172"/>
      <c r="AF9" s="173"/>
      <c r="AG9" s="182"/>
      <c r="AH9" s="171"/>
      <c r="AI9" s="172"/>
      <c r="AJ9" s="173"/>
      <c r="AK9" s="130" t="str">
        <f>IF(F9="","",IF(学校情報!$Y$1=TRUE,"東京陸恊クラブ",学校情報!$D$2))</f>
        <v/>
      </c>
      <c r="AL9" s="87">
        <v>4</v>
      </c>
      <c r="AM9" s="198" t="s">
        <v>15013</v>
      </c>
      <c r="AN9" s="198" t="s">
        <v>500</v>
      </c>
      <c r="AO9" s="87">
        <v>2022</v>
      </c>
      <c r="AR9" s="91" t="s">
        <v>156</v>
      </c>
      <c r="AS9" s="123">
        <v>22</v>
      </c>
      <c r="AT9" s="123"/>
      <c r="AV9" s="91" t="s">
        <v>102</v>
      </c>
      <c r="AW9" s="91" t="s">
        <v>103</v>
      </c>
      <c r="AX9" s="89" t="s">
        <v>4</v>
      </c>
      <c r="AY9" s="89" t="s">
        <v>3542</v>
      </c>
    </row>
    <row r="10" spans="1:51" ht="14.25" customHeight="1" x14ac:dyDescent="0.15">
      <c r="A10" s="89" t="str">
        <f t="shared" si="1"/>
        <v/>
      </c>
      <c r="B10" s="89" t="str">
        <f t="shared" si="3"/>
        <v/>
      </c>
      <c r="C10" s="89" t="str">
        <f t="shared" si="0"/>
        <v/>
      </c>
      <c r="D10" s="89" t="str">
        <f t="shared" si="2"/>
        <v/>
      </c>
      <c r="E10" s="131">
        <v>6</v>
      </c>
      <c r="F10" s="132"/>
      <c r="G10" s="61" t="str">
        <f>IF($F10="","",IF(ISERROR(VLOOKUP($F10,氏名データ!$A$2:$N$7000,5,0)),"",VLOOKUP($F10,氏名データ!$A$2:$N$7000,5,0)))</f>
        <v/>
      </c>
      <c r="H10" s="62" t="str">
        <f>IF($F10="","",IF(ISERROR(VLOOKUP($F10,氏名データ!$A$2:$N$7000,6,0)),"",VLOOKUP($F10,氏名データ!$A$2:$N$7000,6,0)))</f>
        <v/>
      </c>
      <c r="I10" s="61" t="str">
        <f>IF($F10="","",IF(ISERROR(VLOOKUP($F10,氏名データ!$A$2:$N$7000,7,0)),"",ASC(VLOOKUP($F10,氏名データ!$A$2:$N$7000,7,0))))</f>
        <v/>
      </c>
      <c r="J10" s="62" t="str">
        <f>IF($F10="","",IF(ISERROR(VLOOKUP($F10,氏名データ!$A$2:$N$7000,8,0)),"",ASC(VLOOKUP($F10,氏名データ!$A$2:$N$7000,8,0))))</f>
        <v/>
      </c>
      <c r="K10" s="215" t="str">
        <f>IF($F10="","",IF(ISERROR(VLOOKUP($F10,氏名データ!$A$2:$N$7000,9,0)),"",VLOOKUP($F10,氏名データ!$A$2:$N$7000,9,0)))</f>
        <v/>
      </c>
      <c r="L10" s="215" t="str">
        <f>IF($F10="","",IF(ISERROR(VLOOKUP($F10,氏名データ!$A$2:$N$7000,10,0)),"",VLOOKUP($F10,氏名データ!$A$2:$N$7000,10,0)))</f>
        <v/>
      </c>
      <c r="M10" s="305" t="str">
        <f>IF($F10="","",IF(ISERROR(VLOOKUP($F10,氏名データ!$A$2:$N$7000,13,0)),"",VLOOKUP($F10,氏名データ!$A$2:$N$7000,12,0)))</f>
        <v/>
      </c>
      <c r="N10" s="227" t="str">
        <f>IF($F10="","",IF(ISERROR(VLOOKUP($F10,氏名データ!$A$2:$N$7000,13,0)),"",VLOOKUP($F10,氏名データ!$A$2:$N$7000,13,0)))</f>
        <v/>
      </c>
      <c r="O10" s="228" t="str">
        <f>IF($F10="","",IF(ISERROR(VLOOKUP($F10,氏名データ!$A$2:$N$7000,11,0)),"",VLOOKUP($F10,氏名データ!$A$2:$N$7000,11,0)))</f>
        <v/>
      </c>
      <c r="P10" s="63" t="str">
        <f>IF($F10="","",IF(ISERROR(VLOOKUP($F10,氏名データ!$A$2:$N$7000,14,0)),"",VLOOKUP($F10,氏名データ!$A$2:$N$7000,14,0)))</f>
        <v/>
      </c>
      <c r="Q10" s="133"/>
      <c r="R10" s="134"/>
      <c r="S10" s="135"/>
      <c r="T10" s="136"/>
      <c r="U10" s="111"/>
      <c r="V10" s="134"/>
      <c r="W10" s="135"/>
      <c r="X10" s="136"/>
      <c r="Y10" s="205"/>
      <c r="Z10" s="134"/>
      <c r="AA10" s="135"/>
      <c r="AB10" s="136"/>
      <c r="AC10" s="183"/>
      <c r="AD10" s="174"/>
      <c r="AE10" s="175"/>
      <c r="AF10" s="176"/>
      <c r="AG10" s="183"/>
      <c r="AH10" s="174"/>
      <c r="AI10" s="175"/>
      <c r="AJ10" s="176"/>
      <c r="AK10" s="137" t="str">
        <f>IF(F10="","",IF(学校情報!$Y$1=TRUE,"東京陸恊クラブ",学校情報!$D$2))</f>
        <v/>
      </c>
      <c r="AL10" s="89">
        <v>5</v>
      </c>
      <c r="AM10" s="198" t="s">
        <v>15014</v>
      </c>
      <c r="AN10" s="198" t="s">
        <v>479</v>
      </c>
      <c r="AO10" s="87">
        <v>2023</v>
      </c>
      <c r="AR10" s="91" t="s">
        <v>157</v>
      </c>
      <c r="AS10" s="123">
        <v>24</v>
      </c>
      <c r="AT10" s="123"/>
      <c r="AV10" s="123" t="s">
        <v>188</v>
      </c>
      <c r="AW10" s="91" t="s">
        <v>77</v>
      </c>
      <c r="AX10" s="89" t="s">
        <v>355</v>
      </c>
      <c r="AY10" s="89" t="s">
        <v>3543</v>
      </c>
    </row>
    <row r="11" spans="1:51" ht="14.25" customHeight="1" x14ac:dyDescent="0.15">
      <c r="A11" s="89" t="str">
        <f t="shared" si="1"/>
        <v/>
      </c>
      <c r="B11" s="89" t="str">
        <f t="shared" si="3"/>
        <v/>
      </c>
      <c r="C11" s="89" t="str">
        <f t="shared" si="0"/>
        <v/>
      </c>
      <c r="D11" s="89" t="str">
        <f t="shared" si="2"/>
        <v/>
      </c>
      <c r="E11" s="116">
        <v>7</v>
      </c>
      <c r="F11" s="117"/>
      <c r="G11" s="55" t="str">
        <f>IF($F11="","",IF(ISERROR(VLOOKUP($F11,氏名データ!$A$2:$N$7000,5,0)),"",VLOOKUP($F11,氏名データ!$A$2:$N$7000,5,0)))</f>
        <v/>
      </c>
      <c r="H11" s="56" t="str">
        <f>IF($F11="","",IF(ISERROR(VLOOKUP($F11,氏名データ!$A$2:$N$7000,6,0)),"",VLOOKUP($F11,氏名データ!$A$2:$N$7000,6,0)))</f>
        <v/>
      </c>
      <c r="I11" s="55" t="str">
        <f>IF($F11="","",IF(ISERROR(VLOOKUP($F11,氏名データ!$A$2:$N$7000,7,0)),"",ASC(VLOOKUP($F11,氏名データ!$A$2:$N$7000,7,0))))</f>
        <v/>
      </c>
      <c r="J11" s="56" t="str">
        <f>IF($F11="","",IF(ISERROR(VLOOKUP($F11,氏名データ!$A$2:$N$7000,8,0)),"",ASC(VLOOKUP($F11,氏名データ!$A$2:$N$7000,8,0))))</f>
        <v/>
      </c>
      <c r="K11" s="213" t="str">
        <f>IF($F11="","",IF(ISERROR(VLOOKUP($F11,氏名データ!$A$2:$N$7000,9,0)),"",VLOOKUP($F11,氏名データ!$A$2:$N$7000,9,0)))</f>
        <v/>
      </c>
      <c r="L11" s="213" t="str">
        <f>IF($F11="","",IF(ISERROR(VLOOKUP($F11,氏名データ!$A$2:$N$7000,10,0)),"",VLOOKUP($F11,氏名データ!$A$2:$N$7000,10,0)))</f>
        <v/>
      </c>
      <c r="M11" s="303" t="str">
        <f>IF($F11="","",IF(ISERROR(VLOOKUP($F11,氏名データ!$A$2:$N$7000,13,0)),"",VLOOKUP($F11,氏名データ!$A$2:$N$7000,12,0)))</f>
        <v/>
      </c>
      <c r="N11" s="225" t="str">
        <f>IF($F11="","",IF(ISERROR(VLOOKUP($F11,氏名データ!$A$2:$N$7000,13,0)),"",VLOOKUP($F11,氏名データ!$A$2:$N$7000,13,0)))</f>
        <v/>
      </c>
      <c r="O11" s="225" t="str">
        <f>IF($F11="","",IF(ISERROR(VLOOKUP($F11,氏名データ!$A$2:$N$7000,11,0)),"",VLOOKUP($F11,氏名データ!$A$2:$N$7000,11,0)))</f>
        <v/>
      </c>
      <c r="P11" s="57" t="str">
        <f>IF($F11="","",IF(ISERROR(VLOOKUP($F11,氏名データ!$A$2:$N$7000,14,0)),"",VLOOKUP($F11,氏名データ!$A$2:$N$7000,14,0)))</f>
        <v/>
      </c>
      <c r="Q11" s="118"/>
      <c r="R11" s="119"/>
      <c r="S11" s="120"/>
      <c r="T11" s="121"/>
      <c r="U11" s="118"/>
      <c r="V11" s="119"/>
      <c r="W11" s="120"/>
      <c r="X11" s="121"/>
      <c r="Y11" s="164"/>
      <c r="Z11" s="119"/>
      <c r="AA11" s="120"/>
      <c r="AB11" s="121"/>
      <c r="AC11" s="181"/>
      <c r="AD11" s="168"/>
      <c r="AE11" s="169"/>
      <c r="AF11" s="170"/>
      <c r="AG11" s="181"/>
      <c r="AH11" s="168"/>
      <c r="AI11" s="169"/>
      <c r="AJ11" s="170"/>
      <c r="AK11" s="122" t="str">
        <f>IF(F11="","",IF(学校情報!$Y$1=TRUE,"東京陸恊クラブ",学校情報!$D$2))</f>
        <v/>
      </c>
      <c r="AL11" s="89">
        <v>6</v>
      </c>
      <c r="AM11" s="198" t="s">
        <v>15015</v>
      </c>
      <c r="AN11" s="198" t="s">
        <v>4380</v>
      </c>
      <c r="AO11" s="87">
        <v>2024</v>
      </c>
      <c r="AR11" s="91" t="s">
        <v>158</v>
      </c>
      <c r="AS11" s="123">
        <v>25</v>
      </c>
      <c r="AT11" s="123"/>
      <c r="AV11" s="91" t="s">
        <v>189</v>
      </c>
      <c r="AX11" s="89" t="s">
        <v>5</v>
      </c>
      <c r="AY11" s="89" t="s">
        <v>3544</v>
      </c>
    </row>
    <row r="12" spans="1:51" ht="14.25" customHeight="1" x14ac:dyDescent="0.15">
      <c r="A12" s="89" t="str">
        <f t="shared" si="1"/>
        <v/>
      </c>
      <c r="B12" s="89" t="str">
        <f t="shared" si="3"/>
        <v/>
      </c>
      <c r="C12" s="89" t="str">
        <f t="shared" si="0"/>
        <v/>
      </c>
      <c r="D12" s="89" t="str">
        <f>IF(O12="女",ROW(Q12),"")</f>
        <v/>
      </c>
      <c r="E12" s="116">
        <v>8</v>
      </c>
      <c r="F12" s="117"/>
      <c r="G12" s="55" t="str">
        <f>IF($F12="","",IF(ISERROR(VLOOKUP($F12,氏名データ!$A$2:$N$7000,5,0)),"",VLOOKUP($F12,氏名データ!$A$2:$N$7000,5,0)))</f>
        <v/>
      </c>
      <c r="H12" s="56" t="str">
        <f>IF($F12="","",IF(ISERROR(VLOOKUP($F12,氏名データ!$A$2:$N$7000,6,0)),"",VLOOKUP($F12,氏名データ!$A$2:$N$7000,6,0)))</f>
        <v/>
      </c>
      <c r="I12" s="55" t="str">
        <f>IF($F12="","",IF(ISERROR(VLOOKUP($F12,氏名データ!$A$2:$N$7000,7,0)),"",ASC(VLOOKUP($F12,氏名データ!$A$2:$N$7000,7,0))))</f>
        <v/>
      </c>
      <c r="J12" s="56" t="str">
        <f>IF($F12="","",IF(ISERROR(VLOOKUP($F12,氏名データ!$A$2:$N$7000,8,0)),"",ASC(VLOOKUP($F12,氏名データ!$A$2:$N$7000,8,0))))</f>
        <v/>
      </c>
      <c r="K12" s="213" t="str">
        <f>IF($F12="","",IF(ISERROR(VLOOKUP($F12,氏名データ!$A$2:$N$7000,9,0)),"",VLOOKUP($F12,氏名データ!$A$2:$N$7000,9,0)))</f>
        <v/>
      </c>
      <c r="L12" s="213" t="str">
        <f>IF($F12="","",IF(ISERROR(VLOOKUP($F12,氏名データ!$A$2:$N$7000,10,0)),"",VLOOKUP($F12,氏名データ!$A$2:$N$7000,10,0)))</f>
        <v/>
      </c>
      <c r="M12" s="303" t="str">
        <f>IF($F12="","",IF(ISERROR(VLOOKUP($F12,氏名データ!$A$2:$N$7000,13,0)),"",VLOOKUP($F12,氏名データ!$A$2:$N$7000,12,0)))</f>
        <v/>
      </c>
      <c r="N12" s="225" t="str">
        <f>IF($F12="","",IF(ISERROR(VLOOKUP($F12,氏名データ!$A$2:$N$7000,13,0)),"",VLOOKUP($F12,氏名データ!$A$2:$N$7000,13,0)))</f>
        <v/>
      </c>
      <c r="O12" s="225" t="str">
        <f>IF($F12="","",IF(ISERROR(VLOOKUP($F12,氏名データ!$A$2:$N$7000,11,0)),"",VLOOKUP($F12,氏名データ!$A$2:$N$7000,11,0)))</f>
        <v/>
      </c>
      <c r="P12" s="57" t="str">
        <f>IF($F12="","",IF(ISERROR(VLOOKUP($F12,氏名データ!$A$2:$N$7000,14,0)),"",VLOOKUP($F12,氏名データ!$A$2:$N$7000,14,0)))</f>
        <v/>
      </c>
      <c r="Q12" s="118"/>
      <c r="R12" s="119"/>
      <c r="S12" s="120"/>
      <c r="T12" s="121"/>
      <c r="U12" s="118"/>
      <c r="V12" s="119"/>
      <c r="W12" s="120"/>
      <c r="X12" s="121"/>
      <c r="Y12" s="164"/>
      <c r="Z12" s="119"/>
      <c r="AA12" s="120"/>
      <c r="AB12" s="121"/>
      <c r="AC12" s="181"/>
      <c r="AD12" s="168"/>
      <c r="AE12" s="169"/>
      <c r="AF12" s="170"/>
      <c r="AG12" s="181"/>
      <c r="AH12" s="168"/>
      <c r="AI12" s="169"/>
      <c r="AJ12" s="170"/>
      <c r="AK12" s="122" t="str">
        <f>IF(F12="","",IF(学校情報!$Y$1=TRUE,"東京陸恊クラブ",学校情報!$D$2))</f>
        <v/>
      </c>
      <c r="AL12" s="89">
        <v>7</v>
      </c>
      <c r="AM12" s="198" t="s">
        <v>15016</v>
      </c>
      <c r="AN12" s="198" t="s">
        <v>15026</v>
      </c>
      <c r="AO12" s="87">
        <v>2025</v>
      </c>
      <c r="AS12" s="123">
        <v>26</v>
      </c>
      <c r="AV12" s="123" t="s">
        <v>185</v>
      </c>
      <c r="AX12" s="89" t="s">
        <v>3551</v>
      </c>
      <c r="AY12" s="89" t="s">
        <v>3571</v>
      </c>
    </row>
    <row r="13" spans="1:51" ht="14.25" customHeight="1" x14ac:dyDescent="0.15">
      <c r="A13" s="89" t="str">
        <f t="shared" si="1"/>
        <v/>
      </c>
      <c r="B13" s="89" t="str">
        <f t="shared" si="3"/>
        <v/>
      </c>
      <c r="C13" s="89" t="str">
        <f t="shared" si="0"/>
        <v/>
      </c>
      <c r="D13" s="89" t="str">
        <f t="shared" si="2"/>
        <v/>
      </c>
      <c r="E13" s="116">
        <v>9</v>
      </c>
      <c r="F13" s="117"/>
      <c r="G13" s="55" t="str">
        <f>IF($F13="","",IF(ISERROR(VLOOKUP($F13,氏名データ!$A$2:$N$7000,5,0)),"",VLOOKUP($F13,氏名データ!$A$2:$N$7000,5,0)))</f>
        <v/>
      </c>
      <c r="H13" s="56" t="str">
        <f>IF($F13="","",IF(ISERROR(VLOOKUP($F13,氏名データ!$A$2:$N$7000,6,0)),"",VLOOKUP($F13,氏名データ!$A$2:$N$7000,6,0)))</f>
        <v/>
      </c>
      <c r="I13" s="55" t="str">
        <f>IF($F13="","",IF(ISERROR(VLOOKUP($F13,氏名データ!$A$2:$N$7000,7,0)),"",ASC(VLOOKUP($F13,氏名データ!$A$2:$N$7000,7,0))))</f>
        <v/>
      </c>
      <c r="J13" s="56" t="str">
        <f>IF($F13="","",IF(ISERROR(VLOOKUP($F13,氏名データ!$A$2:$N$7000,8,0)),"",ASC(VLOOKUP($F13,氏名データ!$A$2:$N$7000,8,0))))</f>
        <v/>
      </c>
      <c r="K13" s="213" t="str">
        <f>IF($F13="","",IF(ISERROR(VLOOKUP($F13,氏名データ!$A$2:$N$7000,9,0)),"",VLOOKUP($F13,氏名データ!$A$2:$N$7000,9,0)))</f>
        <v/>
      </c>
      <c r="L13" s="213" t="str">
        <f>IF($F13="","",IF(ISERROR(VLOOKUP($F13,氏名データ!$A$2:$N$7000,10,0)),"",VLOOKUP($F13,氏名データ!$A$2:$N$7000,10,0)))</f>
        <v/>
      </c>
      <c r="M13" s="303" t="str">
        <f>IF($F13="","",IF(ISERROR(VLOOKUP($F13,氏名データ!$A$2:$N$7000,13,0)),"",VLOOKUP($F13,氏名データ!$A$2:$N$7000,12,0)))</f>
        <v/>
      </c>
      <c r="N13" s="225" t="str">
        <f>IF($F13="","",IF(ISERROR(VLOOKUP($F13,氏名データ!$A$2:$N$7000,13,0)),"",VLOOKUP($F13,氏名データ!$A$2:$N$7000,13,0)))</f>
        <v/>
      </c>
      <c r="O13" s="225" t="str">
        <f>IF($F13="","",IF(ISERROR(VLOOKUP($F13,氏名データ!$A$2:$N$7000,11,0)),"",VLOOKUP($F13,氏名データ!$A$2:$N$7000,11,0)))</f>
        <v/>
      </c>
      <c r="P13" s="57" t="str">
        <f>IF($F13="","",IF(ISERROR(VLOOKUP($F13,氏名データ!$A$2:$N$7000,14,0)),"",VLOOKUP($F13,氏名データ!$A$2:$N$7000,14,0)))</f>
        <v/>
      </c>
      <c r="Q13" s="118"/>
      <c r="R13" s="119"/>
      <c r="S13" s="120"/>
      <c r="T13" s="121"/>
      <c r="U13" s="118"/>
      <c r="V13" s="119"/>
      <c r="W13" s="120"/>
      <c r="X13" s="121"/>
      <c r="Y13" s="164"/>
      <c r="Z13" s="119"/>
      <c r="AA13" s="120"/>
      <c r="AB13" s="121"/>
      <c r="AC13" s="181"/>
      <c r="AD13" s="168"/>
      <c r="AE13" s="169"/>
      <c r="AF13" s="170"/>
      <c r="AG13" s="181"/>
      <c r="AH13" s="168"/>
      <c r="AI13" s="169"/>
      <c r="AJ13" s="170"/>
      <c r="AK13" s="122" t="str">
        <f>IF(F13="","",IF(学校情報!$Y$1=TRUE,"東京陸恊クラブ",学校情報!$D$2))</f>
        <v/>
      </c>
      <c r="AL13" s="87">
        <v>8</v>
      </c>
      <c r="AM13" s="198" t="s">
        <v>15017</v>
      </c>
      <c r="AN13" s="198" t="s">
        <v>15027</v>
      </c>
      <c r="AO13" s="87">
        <v>2026</v>
      </c>
      <c r="AS13" s="123">
        <v>27</v>
      </c>
      <c r="AV13" s="91" t="s">
        <v>190</v>
      </c>
    </row>
    <row r="14" spans="1:51" ht="14.25" customHeight="1" thickBot="1" x14ac:dyDescent="0.2">
      <c r="A14" s="89" t="str">
        <f t="shared" si="1"/>
        <v/>
      </c>
      <c r="B14" s="89" t="str">
        <f t="shared" si="3"/>
        <v/>
      </c>
      <c r="C14" s="89" t="str">
        <f t="shared" si="0"/>
        <v/>
      </c>
      <c r="D14" s="89" t="str">
        <f t="shared" si="2"/>
        <v/>
      </c>
      <c r="E14" s="138">
        <v>10</v>
      </c>
      <c r="F14" s="139"/>
      <c r="G14" s="64" t="str">
        <f>IF($F14="","",IF(ISERROR(VLOOKUP($F14,氏名データ!$A$2:$N$7000,5,0)),"",VLOOKUP($F14,氏名データ!$A$2:$N$7000,5,0)))</f>
        <v/>
      </c>
      <c r="H14" s="65" t="str">
        <f>IF($F14="","",IF(ISERROR(VLOOKUP($F14,氏名データ!$A$2:$N$7000,6,0)),"",VLOOKUP($F14,氏名データ!$A$2:$N$7000,6,0)))</f>
        <v/>
      </c>
      <c r="I14" s="64" t="str">
        <f>IF($F14="","",IF(ISERROR(VLOOKUP($F14,氏名データ!$A$2:$N$7000,7,0)),"",ASC(VLOOKUP($F14,氏名データ!$A$2:$N$7000,7,0))))</f>
        <v/>
      </c>
      <c r="J14" s="65" t="str">
        <f>IF($F14="","",IF(ISERROR(VLOOKUP($F14,氏名データ!$A$2:$N$7000,8,0)),"",ASC(VLOOKUP($F14,氏名データ!$A$2:$N$7000,8,0))))</f>
        <v/>
      </c>
      <c r="K14" s="216" t="str">
        <f>IF($F14="","",IF(ISERROR(VLOOKUP($F14,氏名データ!$A$2:$N$7000,9,0)),"",VLOOKUP($F14,氏名データ!$A$2:$N$7000,9,0)))</f>
        <v/>
      </c>
      <c r="L14" s="216" t="str">
        <f>IF($F14="","",IF(ISERROR(VLOOKUP($F14,氏名データ!$A$2:$N$7000,10,0)),"",VLOOKUP($F14,氏名データ!$A$2:$N$7000,10,0)))</f>
        <v/>
      </c>
      <c r="M14" s="306" t="str">
        <f>IF($F14="","",IF(ISERROR(VLOOKUP($F14,氏名データ!$A$2:$N$7000,13,0)),"",VLOOKUP($F14,氏名データ!$A$2:$N$7000,12,0)))</f>
        <v/>
      </c>
      <c r="N14" s="229" t="str">
        <f>IF($F14="","",IF(ISERROR(VLOOKUP($F14,氏名データ!$A$2:$N$7000,13,0)),"",VLOOKUP($F14,氏名データ!$A$2:$N$7000,13,0)))</f>
        <v/>
      </c>
      <c r="O14" s="229" t="str">
        <f>IF($F14="","",IF(ISERROR(VLOOKUP($F14,氏名データ!$A$2:$N$7000,11,0)),"",VLOOKUP($F14,氏名データ!$A$2:$N$7000,11,0)))</f>
        <v/>
      </c>
      <c r="P14" s="66" t="str">
        <f>IF($F14="","",IF(ISERROR(VLOOKUP($F14,氏名データ!$A$2:$N$7000,14,0)),"",VLOOKUP($F14,氏名データ!$A$2:$N$7000,14,0)))</f>
        <v/>
      </c>
      <c r="Q14" s="140"/>
      <c r="R14" s="141"/>
      <c r="S14" s="142"/>
      <c r="T14" s="143"/>
      <c r="U14" s="126"/>
      <c r="V14" s="141"/>
      <c r="W14" s="142"/>
      <c r="X14" s="143"/>
      <c r="Y14" s="206"/>
      <c r="Z14" s="141"/>
      <c r="AA14" s="142"/>
      <c r="AB14" s="143"/>
      <c r="AC14" s="184"/>
      <c r="AD14" s="177"/>
      <c r="AE14" s="178"/>
      <c r="AF14" s="179"/>
      <c r="AG14" s="184"/>
      <c r="AH14" s="177"/>
      <c r="AI14" s="178"/>
      <c r="AJ14" s="179"/>
      <c r="AK14" s="144" t="str">
        <f>IF(F14="","",IF(学校情報!$Y$1=TRUE,"東京陸恊クラブ",学校情報!$D$2))</f>
        <v/>
      </c>
      <c r="AL14" s="87">
        <v>9</v>
      </c>
      <c r="AM14" s="198" t="s">
        <v>15018</v>
      </c>
      <c r="AN14" s="198" t="s">
        <v>15028</v>
      </c>
      <c r="AS14" s="123">
        <v>28</v>
      </c>
      <c r="AV14" s="123" t="s">
        <v>191</v>
      </c>
    </row>
    <row r="15" spans="1:51" ht="14.25" customHeight="1" x14ac:dyDescent="0.15">
      <c r="A15" s="89" t="str">
        <f t="shared" si="1"/>
        <v/>
      </c>
      <c r="B15" s="89" t="str">
        <f t="shared" si="3"/>
        <v/>
      </c>
      <c r="C15" s="89" t="str">
        <f t="shared" si="0"/>
        <v/>
      </c>
      <c r="D15" s="89" t="str">
        <f t="shared" si="2"/>
        <v/>
      </c>
      <c r="E15" s="109">
        <v>11</v>
      </c>
      <c r="F15" s="110"/>
      <c r="G15" s="67" t="str">
        <f>IF($F15="","",IF(ISERROR(VLOOKUP($F15,氏名データ!$A$2:$N$7000,5,0)),"",VLOOKUP($F15,氏名データ!$A$2:$N$7000,5,0)))</f>
        <v/>
      </c>
      <c r="H15" s="68" t="str">
        <f>IF($F15="","",IF(ISERROR(VLOOKUP($F15,氏名データ!$A$2:$N$7000,6,0)),"",VLOOKUP($F15,氏名データ!$A$2:$N$7000,6,0)))</f>
        <v/>
      </c>
      <c r="I15" s="67" t="str">
        <f>IF($F15="","",IF(ISERROR(VLOOKUP($F15,氏名データ!$A$2:$N$7000,7,0)),"",ASC(VLOOKUP($F15,氏名データ!$A$2:$N$7000,7,0))))</f>
        <v/>
      </c>
      <c r="J15" s="68" t="str">
        <f>IF($F15="","",IF(ISERROR(VLOOKUP($F15,氏名データ!$A$2:$N$7000,8,0)),"",ASC(VLOOKUP($F15,氏名データ!$A$2:$N$7000,8,0))))</f>
        <v/>
      </c>
      <c r="K15" s="217" t="str">
        <f>IF($F15="","",IF(ISERROR(VLOOKUP($F15,氏名データ!$A$2:$N$7000,9,0)),"",VLOOKUP($F15,氏名データ!$A$2:$N$7000,9,0)))</f>
        <v/>
      </c>
      <c r="L15" s="217" t="str">
        <f>IF($F15="","",IF(ISERROR(VLOOKUP($F15,氏名データ!$A$2:$N$7000,10,0)),"",VLOOKUP($F15,氏名データ!$A$2:$N$7000,10,0)))</f>
        <v/>
      </c>
      <c r="M15" s="307" t="str">
        <f>IF($F15="","",IF(ISERROR(VLOOKUP($F15,氏名データ!$A$2:$N$7000,13,0)),"",VLOOKUP($F15,氏名データ!$A$2:$N$7000,12,0)))</f>
        <v/>
      </c>
      <c r="N15" s="228" t="str">
        <f>IF($F15="","",IF(ISERROR(VLOOKUP($F15,氏名データ!$A$2:$N$7000,13,0)),"",VLOOKUP($F15,氏名データ!$A$2:$N$7000,13,0)))</f>
        <v/>
      </c>
      <c r="O15" s="228" t="str">
        <f>IF($F15="","",IF(ISERROR(VLOOKUP($F15,氏名データ!$A$2:$N$7000,11,0)),"",VLOOKUP($F15,氏名データ!$A$2:$N$7000,11,0)))</f>
        <v/>
      </c>
      <c r="P15" s="69" t="str">
        <f>IF($F15="","",IF(ISERROR(VLOOKUP($F15,氏名データ!$A$2:$N$7000,14,0)),"",VLOOKUP($F15,氏名データ!$A$2:$N$7000,14,0)))</f>
        <v/>
      </c>
      <c r="Q15" s="111"/>
      <c r="R15" s="112"/>
      <c r="S15" s="113"/>
      <c r="T15" s="114"/>
      <c r="U15" s="111"/>
      <c r="V15" s="112"/>
      <c r="W15" s="113"/>
      <c r="X15" s="114"/>
      <c r="Y15" s="203"/>
      <c r="Z15" s="112"/>
      <c r="AA15" s="113"/>
      <c r="AB15" s="114"/>
      <c r="AC15" s="180"/>
      <c r="AD15" s="165"/>
      <c r="AE15" s="166"/>
      <c r="AF15" s="167"/>
      <c r="AG15" s="180"/>
      <c r="AH15" s="165"/>
      <c r="AI15" s="166"/>
      <c r="AJ15" s="167"/>
      <c r="AK15" s="145" t="str">
        <f>IF(F15="","",IF(学校情報!$Y$1=TRUE,"東京陸恊クラブ",学校情報!$D$2))</f>
        <v/>
      </c>
      <c r="AL15" s="89">
        <v>10</v>
      </c>
      <c r="AM15" s="198" t="s">
        <v>15019</v>
      </c>
      <c r="AN15" s="198" t="s">
        <v>15029</v>
      </c>
      <c r="AS15" s="123">
        <v>29</v>
      </c>
      <c r="AV15" s="91" t="s">
        <v>186</v>
      </c>
    </row>
    <row r="16" spans="1:51" ht="14.25" customHeight="1" x14ac:dyDescent="0.15">
      <c r="A16" s="89" t="str">
        <f t="shared" si="1"/>
        <v/>
      </c>
      <c r="B16" s="89" t="str">
        <f t="shared" si="3"/>
        <v/>
      </c>
      <c r="C16" s="89" t="str">
        <f t="shared" si="0"/>
        <v/>
      </c>
      <c r="D16" s="89" t="str">
        <f t="shared" si="2"/>
        <v/>
      </c>
      <c r="E16" s="116">
        <v>12</v>
      </c>
      <c r="F16" s="117"/>
      <c r="G16" s="55" t="str">
        <f>IF($F16="","",IF(ISERROR(VLOOKUP($F16,氏名データ!$A$2:$N$7000,5,0)),"",VLOOKUP($F16,氏名データ!$A$2:$N$7000,5,0)))</f>
        <v/>
      </c>
      <c r="H16" s="56" t="str">
        <f>IF($F16="","",IF(ISERROR(VLOOKUP($F16,氏名データ!$A$2:$N$7000,6,0)),"",VLOOKUP($F16,氏名データ!$A$2:$N$7000,6,0)))</f>
        <v/>
      </c>
      <c r="I16" s="55" t="str">
        <f>IF($F16="","",IF(ISERROR(VLOOKUP($F16,氏名データ!$A$2:$N$7000,7,0)),"",ASC(VLOOKUP($F16,氏名データ!$A$2:$N$7000,7,0))))</f>
        <v/>
      </c>
      <c r="J16" s="56" t="str">
        <f>IF($F16="","",IF(ISERROR(VLOOKUP($F16,氏名データ!$A$2:$N$7000,8,0)),"",ASC(VLOOKUP($F16,氏名データ!$A$2:$N$7000,8,0))))</f>
        <v/>
      </c>
      <c r="K16" s="213" t="str">
        <f>IF($F16="","",IF(ISERROR(VLOOKUP($F16,氏名データ!$A$2:$N$7000,9,0)),"",VLOOKUP($F16,氏名データ!$A$2:$N$7000,9,0)))</f>
        <v/>
      </c>
      <c r="L16" s="213" t="str">
        <f>IF($F16="","",IF(ISERROR(VLOOKUP($F16,氏名データ!$A$2:$N$7000,10,0)),"",VLOOKUP($F16,氏名データ!$A$2:$N$7000,10,0)))</f>
        <v/>
      </c>
      <c r="M16" s="303" t="str">
        <f>IF($F16="","",IF(ISERROR(VLOOKUP($F16,氏名データ!$A$2:$N$7000,13,0)),"",VLOOKUP($F16,氏名データ!$A$2:$N$7000,12,0)))</f>
        <v/>
      </c>
      <c r="N16" s="225" t="str">
        <f>IF($F16="","",IF(ISERROR(VLOOKUP($F16,氏名データ!$A$2:$N$7000,13,0)),"",VLOOKUP($F16,氏名データ!$A$2:$N$7000,13,0)))</f>
        <v/>
      </c>
      <c r="O16" s="225" t="str">
        <f>IF($F16="","",IF(ISERROR(VLOOKUP($F16,氏名データ!$A$2:$N$7000,11,0)),"",VLOOKUP($F16,氏名データ!$A$2:$N$7000,11,0)))</f>
        <v/>
      </c>
      <c r="P16" s="57" t="str">
        <f>IF($F16="","",IF(ISERROR(VLOOKUP($F16,氏名データ!$A$2:$N$7000,14,0)),"",VLOOKUP($F16,氏名データ!$A$2:$N$7000,14,0)))</f>
        <v/>
      </c>
      <c r="Q16" s="118"/>
      <c r="R16" s="119"/>
      <c r="S16" s="120"/>
      <c r="T16" s="121"/>
      <c r="U16" s="118"/>
      <c r="V16" s="119"/>
      <c r="W16" s="120"/>
      <c r="X16" s="121"/>
      <c r="Y16" s="164"/>
      <c r="Z16" s="119"/>
      <c r="AA16" s="120"/>
      <c r="AB16" s="121"/>
      <c r="AC16" s="181"/>
      <c r="AD16" s="168"/>
      <c r="AE16" s="169"/>
      <c r="AF16" s="170"/>
      <c r="AG16" s="181"/>
      <c r="AH16" s="168"/>
      <c r="AI16" s="169"/>
      <c r="AJ16" s="170"/>
      <c r="AK16" s="122" t="str">
        <f>IF(F16="","",IF(学校情報!$Y$1=TRUE,"東京陸恊クラブ",学校情報!$D$2))</f>
        <v/>
      </c>
      <c r="AL16" s="89">
        <v>11</v>
      </c>
      <c r="AM16" s="198" t="s">
        <v>15020</v>
      </c>
      <c r="AN16" s="198" t="s">
        <v>15030</v>
      </c>
      <c r="AS16" s="123">
        <v>30</v>
      </c>
      <c r="AV16" s="123" t="s">
        <v>192</v>
      </c>
    </row>
    <row r="17" spans="1:48" ht="14.25" customHeight="1" x14ac:dyDescent="0.15">
      <c r="A17" s="89" t="str">
        <f t="shared" si="1"/>
        <v/>
      </c>
      <c r="B17" s="89" t="str">
        <f t="shared" si="3"/>
        <v/>
      </c>
      <c r="C17" s="89" t="str">
        <f t="shared" si="0"/>
        <v/>
      </c>
      <c r="D17" s="89" t="str">
        <f t="shared" si="2"/>
        <v/>
      </c>
      <c r="E17" s="116">
        <v>13</v>
      </c>
      <c r="F17" s="117"/>
      <c r="G17" s="55" t="str">
        <f>IF($F17="","",IF(ISERROR(VLOOKUP($F17,氏名データ!$A$2:$N$7000,5,0)),"",VLOOKUP($F17,氏名データ!$A$2:$N$7000,5,0)))</f>
        <v/>
      </c>
      <c r="H17" s="56" t="str">
        <f>IF($F17="","",IF(ISERROR(VLOOKUP($F17,氏名データ!$A$2:$N$7000,6,0)),"",VLOOKUP($F17,氏名データ!$A$2:$N$7000,6,0)))</f>
        <v/>
      </c>
      <c r="I17" s="55" t="str">
        <f>IF($F17="","",IF(ISERROR(VLOOKUP($F17,氏名データ!$A$2:$N$7000,7,0)),"",ASC(VLOOKUP($F17,氏名データ!$A$2:$N$7000,7,0))))</f>
        <v/>
      </c>
      <c r="J17" s="56" t="str">
        <f>IF($F17="","",IF(ISERROR(VLOOKUP($F17,氏名データ!$A$2:$N$7000,8,0)),"",ASC(VLOOKUP($F17,氏名データ!$A$2:$N$7000,8,0))))</f>
        <v/>
      </c>
      <c r="K17" s="213" t="str">
        <f>IF($F17="","",IF(ISERROR(VLOOKUP($F17,氏名データ!$A$2:$N$7000,9,0)),"",VLOOKUP($F17,氏名データ!$A$2:$N$7000,9,0)))</f>
        <v/>
      </c>
      <c r="L17" s="213" t="str">
        <f>IF($F17="","",IF(ISERROR(VLOOKUP($F17,氏名データ!$A$2:$N$7000,10,0)),"",VLOOKUP($F17,氏名データ!$A$2:$N$7000,10,0)))</f>
        <v/>
      </c>
      <c r="M17" s="303" t="str">
        <f>IF($F17="","",IF(ISERROR(VLOOKUP($F17,氏名データ!$A$2:$N$7000,13,0)),"",VLOOKUP($F17,氏名データ!$A$2:$N$7000,12,0)))</f>
        <v/>
      </c>
      <c r="N17" s="225" t="str">
        <f>IF($F17="","",IF(ISERROR(VLOOKUP($F17,氏名データ!$A$2:$N$7000,13,0)),"",VLOOKUP($F17,氏名データ!$A$2:$N$7000,13,0)))</f>
        <v/>
      </c>
      <c r="O17" s="225" t="str">
        <f>IF($F17="","",IF(ISERROR(VLOOKUP($F17,氏名データ!$A$2:$N$7000,11,0)),"",VLOOKUP($F17,氏名データ!$A$2:$N$7000,11,0)))</f>
        <v/>
      </c>
      <c r="P17" s="57" t="str">
        <f>IF($F17="","",IF(ISERROR(VLOOKUP($F17,氏名データ!$A$2:$N$7000,14,0)),"",VLOOKUP($F17,氏名データ!$A$2:$N$7000,14,0)))</f>
        <v/>
      </c>
      <c r="Q17" s="118"/>
      <c r="R17" s="119"/>
      <c r="S17" s="120"/>
      <c r="T17" s="121"/>
      <c r="U17" s="118"/>
      <c r="V17" s="119"/>
      <c r="W17" s="120"/>
      <c r="X17" s="121"/>
      <c r="Y17" s="164"/>
      <c r="Z17" s="119"/>
      <c r="AA17" s="120"/>
      <c r="AB17" s="121"/>
      <c r="AC17" s="181"/>
      <c r="AD17" s="168"/>
      <c r="AE17" s="169"/>
      <c r="AF17" s="170"/>
      <c r="AG17" s="181"/>
      <c r="AH17" s="168"/>
      <c r="AI17" s="169"/>
      <c r="AJ17" s="170"/>
      <c r="AK17" s="122" t="str">
        <f>IF(F17="","",IF(学校情報!$Y$1=TRUE,"東京陸恊クラブ",学校情報!$D$2))</f>
        <v/>
      </c>
      <c r="AL17" s="89">
        <v>12</v>
      </c>
      <c r="AM17" s="198" t="s">
        <v>15021</v>
      </c>
      <c r="AN17" s="198" t="s">
        <v>15031</v>
      </c>
      <c r="AS17" s="123">
        <v>31</v>
      </c>
      <c r="AV17" s="91" t="s">
        <v>187</v>
      </c>
    </row>
    <row r="18" spans="1:48" ht="14.25" customHeight="1" x14ac:dyDescent="0.15">
      <c r="A18" s="89" t="str">
        <f t="shared" si="1"/>
        <v/>
      </c>
      <c r="B18" s="89" t="str">
        <f t="shared" si="3"/>
        <v/>
      </c>
      <c r="C18" s="89" t="str">
        <f t="shared" si="0"/>
        <v/>
      </c>
      <c r="D18" s="89" t="str">
        <f t="shared" si="2"/>
        <v/>
      </c>
      <c r="E18" s="116">
        <v>14</v>
      </c>
      <c r="F18" s="117"/>
      <c r="G18" s="55" t="str">
        <f>IF($F18="","",IF(ISERROR(VLOOKUP($F18,氏名データ!$A$2:$N$7000,5,0)),"",VLOOKUP($F18,氏名データ!$A$2:$N$7000,5,0)))</f>
        <v/>
      </c>
      <c r="H18" s="56" t="str">
        <f>IF($F18="","",IF(ISERROR(VLOOKUP($F18,氏名データ!$A$2:$N$7000,6,0)),"",VLOOKUP($F18,氏名データ!$A$2:$N$7000,6,0)))</f>
        <v/>
      </c>
      <c r="I18" s="55" t="str">
        <f>IF($F18="","",IF(ISERROR(VLOOKUP($F18,氏名データ!$A$2:$N$7000,7,0)),"",ASC(VLOOKUP($F18,氏名データ!$A$2:$N$7000,7,0))))</f>
        <v/>
      </c>
      <c r="J18" s="56" t="str">
        <f>IF($F18="","",IF(ISERROR(VLOOKUP($F18,氏名データ!$A$2:$N$7000,8,0)),"",ASC(VLOOKUP($F18,氏名データ!$A$2:$N$7000,8,0))))</f>
        <v/>
      </c>
      <c r="K18" s="213" t="str">
        <f>IF($F18="","",IF(ISERROR(VLOOKUP($F18,氏名データ!$A$2:$N$7000,9,0)),"",VLOOKUP($F18,氏名データ!$A$2:$N$7000,9,0)))</f>
        <v/>
      </c>
      <c r="L18" s="213" t="str">
        <f>IF($F18="","",IF(ISERROR(VLOOKUP($F18,氏名データ!$A$2:$N$7000,10,0)),"",VLOOKUP($F18,氏名データ!$A$2:$N$7000,10,0)))</f>
        <v/>
      </c>
      <c r="M18" s="303" t="str">
        <f>IF($F18="","",IF(ISERROR(VLOOKUP($F18,氏名データ!$A$2:$N$7000,13,0)),"",VLOOKUP($F18,氏名データ!$A$2:$N$7000,12,0)))</f>
        <v/>
      </c>
      <c r="N18" s="225" t="str">
        <f>IF($F18="","",IF(ISERROR(VLOOKUP($F18,氏名データ!$A$2:$N$7000,13,0)),"",VLOOKUP($F18,氏名データ!$A$2:$N$7000,13,0)))</f>
        <v/>
      </c>
      <c r="O18" s="225" t="str">
        <f>IF($F18="","",IF(ISERROR(VLOOKUP($F18,氏名データ!$A$2:$N$7000,11,0)),"",VLOOKUP($F18,氏名データ!$A$2:$N$7000,11,0)))</f>
        <v/>
      </c>
      <c r="P18" s="57" t="str">
        <f>IF($F18="","",IF(ISERROR(VLOOKUP($F18,氏名データ!$A$2:$N$7000,14,0)),"",VLOOKUP($F18,氏名データ!$A$2:$N$7000,14,0)))</f>
        <v/>
      </c>
      <c r="Q18" s="118"/>
      <c r="R18" s="119"/>
      <c r="S18" s="120"/>
      <c r="T18" s="121"/>
      <c r="U18" s="118"/>
      <c r="V18" s="119"/>
      <c r="W18" s="120"/>
      <c r="X18" s="121"/>
      <c r="Y18" s="164"/>
      <c r="Z18" s="119"/>
      <c r="AA18" s="120"/>
      <c r="AB18" s="121"/>
      <c r="AC18" s="181"/>
      <c r="AD18" s="168"/>
      <c r="AE18" s="169"/>
      <c r="AF18" s="170"/>
      <c r="AG18" s="181"/>
      <c r="AH18" s="168"/>
      <c r="AI18" s="169"/>
      <c r="AJ18" s="170"/>
      <c r="AK18" s="122" t="str">
        <f>IF(F18="","",IF(学校情報!$Y$1=TRUE,"東京陸恊クラブ",学校情報!$D$2))</f>
        <v/>
      </c>
      <c r="AL18" s="87">
        <v>13</v>
      </c>
      <c r="AM18" s="198" t="s">
        <v>15022</v>
      </c>
      <c r="AN18" s="198" t="s">
        <v>15032</v>
      </c>
      <c r="AS18" s="123">
        <v>32</v>
      </c>
      <c r="AV18" s="123" t="s">
        <v>193</v>
      </c>
    </row>
    <row r="19" spans="1:48" ht="14.25" customHeight="1" thickBot="1" x14ac:dyDescent="0.2">
      <c r="A19" s="89" t="str">
        <f t="shared" si="1"/>
        <v/>
      </c>
      <c r="B19" s="89" t="str">
        <f t="shared" si="3"/>
        <v/>
      </c>
      <c r="C19" s="89" t="str">
        <f t="shared" si="0"/>
        <v/>
      </c>
      <c r="D19" s="89" t="str">
        <f t="shared" si="2"/>
        <v/>
      </c>
      <c r="E19" s="124">
        <v>15</v>
      </c>
      <c r="F19" s="125"/>
      <c r="G19" s="58" t="str">
        <f>IF($F19="","",IF(ISERROR(VLOOKUP($F19,氏名データ!$A$2:$N$7000,5,0)),"",VLOOKUP($F19,氏名データ!$A$2:$N$7000,5,0)))</f>
        <v/>
      </c>
      <c r="H19" s="59" t="str">
        <f>IF($F19="","",IF(ISERROR(VLOOKUP($F19,氏名データ!$A$2:$N$7000,6,0)),"",VLOOKUP($F19,氏名データ!$A$2:$N$7000,6,0)))</f>
        <v/>
      </c>
      <c r="I19" s="58" t="str">
        <f>IF($F19="","",IF(ISERROR(VLOOKUP($F19,氏名データ!$A$2:$N$7000,7,0)),"",ASC(VLOOKUP($F19,氏名データ!$A$2:$N$7000,7,0))))</f>
        <v/>
      </c>
      <c r="J19" s="59" t="str">
        <f>IF($F19="","",IF(ISERROR(VLOOKUP($F19,氏名データ!$A$2:$N$7000,8,0)),"",ASC(VLOOKUP($F19,氏名データ!$A$2:$N$7000,8,0))))</f>
        <v/>
      </c>
      <c r="K19" s="214" t="str">
        <f>IF($F19="","",IF(ISERROR(VLOOKUP($F19,氏名データ!$A$2:$N$7000,9,0)),"",VLOOKUP($F19,氏名データ!$A$2:$N$7000,9,0)))</f>
        <v/>
      </c>
      <c r="L19" s="214" t="str">
        <f>IF($F19="","",IF(ISERROR(VLOOKUP($F19,氏名データ!$A$2:$N$7000,10,0)),"",VLOOKUP($F19,氏名データ!$A$2:$N$7000,10,0)))</f>
        <v/>
      </c>
      <c r="M19" s="304" t="str">
        <f>IF($F19="","",IF(ISERROR(VLOOKUP($F19,氏名データ!$A$2:$N$7000,13,0)),"",VLOOKUP($F19,氏名データ!$A$2:$N$7000,12,0)))</f>
        <v/>
      </c>
      <c r="N19" s="226" t="str">
        <f>IF($F19="","",IF(ISERROR(VLOOKUP($F19,氏名データ!$A$2:$N$7000,13,0)),"",VLOOKUP($F19,氏名データ!$A$2:$N$7000,13,0)))</f>
        <v/>
      </c>
      <c r="O19" s="226" t="str">
        <f>IF($F19="","",IF(ISERROR(VLOOKUP($F19,氏名データ!$A$2:$N$7000,11,0)),"",VLOOKUP($F19,氏名データ!$A$2:$N$7000,11,0)))</f>
        <v/>
      </c>
      <c r="P19" s="60" t="str">
        <f>IF($F19="","",IF(ISERROR(VLOOKUP($F19,氏名データ!$A$2:$N$7000,14,0)),"",VLOOKUP($F19,氏名データ!$A$2:$N$7000,14,0)))</f>
        <v/>
      </c>
      <c r="Q19" s="126"/>
      <c r="R19" s="127"/>
      <c r="S19" s="128"/>
      <c r="T19" s="129"/>
      <c r="U19" s="126"/>
      <c r="V19" s="127"/>
      <c r="W19" s="128"/>
      <c r="X19" s="129"/>
      <c r="Y19" s="204"/>
      <c r="Z19" s="127"/>
      <c r="AA19" s="128"/>
      <c r="AB19" s="129"/>
      <c r="AC19" s="182"/>
      <c r="AD19" s="171"/>
      <c r="AE19" s="172"/>
      <c r="AF19" s="173"/>
      <c r="AG19" s="182"/>
      <c r="AH19" s="171"/>
      <c r="AI19" s="172"/>
      <c r="AJ19" s="173"/>
      <c r="AK19" s="130" t="str">
        <f>IF(F19="","",IF(学校情報!$Y$1=TRUE,"東京陸恊クラブ",学校情報!$D$2))</f>
        <v/>
      </c>
      <c r="AL19" s="87">
        <v>14</v>
      </c>
      <c r="AM19" s="198" t="s">
        <v>15023</v>
      </c>
      <c r="AN19" s="198" t="s">
        <v>15033</v>
      </c>
      <c r="AS19" s="123">
        <v>33</v>
      </c>
      <c r="AV19" s="91" t="s">
        <v>194</v>
      </c>
    </row>
    <row r="20" spans="1:48" ht="14.25" customHeight="1" x14ac:dyDescent="0.15">
      <c r="A20" s="89" t="str">
        <f t="shared" si="1"/>
        <v/>
      </c>
      <c r="B20" s="89" t="str">
        <f t="shared" si="3"/>
        <v/>
      </c>
      <c r="C20" s="89" t="str">
        <f t="shared" si="0"/>
        <v/>
      </c>
      <c r="D20" s="89" t="str">
        <f t="shared" si="2"/>
        <v/>
      </c>
      <c r="E20" s="131">
        <v>16</v>
      </c>
      <c r="F20" s="132"/>
      <c r="G20" s="61" t="str">
        <f>IF($F20="","",IF(ISERROR(VLOOKUP($F20,氏名データ!$A$2:$N$7000,5,0)),"",VLOOKUP($F20,氏名データ!$A$2:$N$7000,5,0)))</f>
        <v/>
      </c>
      <c r="H20" s="62" t="str">
        <f>IF($F20="","",IF(ISERROR(VLOOKUP($F20,氏名データ!$A$2:$N$7000,6,0)),"",VLOOKUP($F20,氏名データ!$A$2:$N$7000,6,0)))</f>
        <v/>
      </c>
      <c r="I20" s="61" t="str">
        <f>IF($F20="","",IF(ISERROR(VLOOKUP($F20,氏名データ!$A$2:$N$7000,7,0)),"",ASC(VLOOKUP($F20,氏名データ!$A$2:$N$7000,7,0))))</f>
        <v/>
      </c>
      <c r="J20" s="62" t="str">
        <f>IF($F20="","",IF(ISERROR(VLOOKUP($F20,氏名データ!$A$2:$N$7000,8,0)),"",ASC(VLOOKUP($F20,氏名データ!$A$2:$N$7000,8,0))))</f>
        <v/>
      </c>
      <c r="K20" s="215" t="str">
        <f>IF($F20="","",IF(ISERROR(VLOOKUP($F20,氏名データ!$A$2:$N$7000,9,0)),"",VLOOKUP($F20,氏名データ!$A$2:$N$7000,9,0)))</f>
        <v/>
      </c>
      <c r="L20" s="215" t="str">
        <f>IF($F20="","",IF(ISERROR(VLOOKUP($F20,氏名データ!$A$2:$N$7000,10,0)),"",VLOOKUP($F20,氏名データ!$A$2:$N$7000,10,0)))</f>
        <v/>
      </c>
      <c r="M20" s="305" t="str">
        <f>IF($F20="","",IF(ISERROR(VLOOKUP($F20,氏名データ!$A$2:$N$7000,13,0)),"",VLOOKUP($F20,氏名データ!$A$2:$N$7000,12,0)))</f>
        <v/>
      </c>
      <c r="N20" s="227" t="str">
        <f>IF($F20="","",IF(ISERROR(VLOOKUP($F20,氏名データ!$A$2:$N$7000,13,0)),"",VLOOKUP($F20,氏名データ!$A$2:$N$7000,13,0)))</f>
        <v/>
      </c>
      <c r="O20" s="227" t="str">
        <f>IF($F20="","",IF(ISERROR(VLOOKUP($F20,氏名データ!$A$2:$N$7000,11,0)),"",VLOOKUP($F20,氏名データ!$A$2:$N$7000,11,0)))</f>
        <v/>
      </c>
      <c r="P20" s="63" t="str">
        <f>IF($F20="","",IF(ISERROR(VLOOKUP($F20,氏名データ!$A$2:$N$7000,14,0)),"",VLOOKUP($F20,氏名データ!$A$2:$N$7000,14,0)))</f>
        <v/>
      </c>
      <c r="Q20" s="133"/>
      <c r="R20" s="134"/>
      <c r="S20" s="135"/>
      <c r="T20" s="136"/>
      <c r="U20" s="111"/>
      <c r="V20" s="134"/>
      <c r="W20" s="135"/>
      <c r="X20" s="136"/>
      <c r="Y20" s="205"/>
      <c r="Z20" s="134"/>
      <c r="AA20" s="135"/>
      <c r="AB20" s="136"/>
      <c r="AC20" s="183"/>
      <c r="AD20" s="174"/>
      <c r="AE20" s="175"/>
      <c r="AF20" s="176"/>
      <c r="AG20" s="183"/>
      <c r="AH20" s="174"/>
      <c r="AI20" s="175"/>
      <c r="AJ20" s="176"/>
      <c r="AK20" s="137" t="str">
        <f>IF(F20="","",IF(学校情報!$Y$1=TRUE,"東京陸恊クラブ",学校情報!$D$2))</f>
        <v/>
      </c>
      <c r="AL20" s="89">
        <v>15</v>
      </c>
      <c r="AM20" s="198" t="s">
        <v>15024</v>
      </c>
      <c r="AN20" s="198" t="s">
        <v>15665</v>
      </c>
      <c r="AS20" s="123">
        <v>34</v>
      </c>
      <c r="AV20" s="123" t="s">
        <v>195</v>
      </c>
    </row>
    <row r="21" spans="1:48" ht="14.25" customHeight="1" x14ac:dyDescent="0.15">
      <c r="A21" s="89" t="str">
        <f t="shared" si="1"/>
        <v/>
      </c>
      <c r="B21" s="89" t="str">
        <f t="shared" si="3"/>
        <v/>
      </c>
      <c r="C21" s="89" t="str">
        <f t="shared" si="0"/>
        <v/>
      </c>
      <c r="D21" s="89" t="str">
        <f t="shared" si="2"/>
        <v/>
      </c>
      <c r="E21" s="116">
        <v>17</v>
      </c>
      <c r="F21" s="117"/>
      <c r="G21" s="55" t="str">
        <f>IF($F21="","",IF(ISERROR(VLOOKUP($F21,氏名データ!$A$2:$N$7000,5,0)),"",VLOOKUP($F21,氏名データ!$A$2:$N$7000,5,0)))</f>
        <v/>
      </c>
      <c r="H21" s="56" t="str">
        <f>IF($F21="","",IF(ISERROR(VLOOKUP($F21,氏名データ!$A$2:$N$7000,6,0)),"",VLOOKUP($F21,氏名データ!$A$2:$N$7000,6,0)))</f>
        <v/>
      </c>
      <c r="I21" s="55" t="str">
        <f>IF($F21="","",IF(ISERROR(VLOOKUP($F21,氏名データ!$A$2:$N$7000,7,0)),"",ASC(VLOOKUP($F21,氏名データ!$A$2:$N$7000,7,0))))</f>
        <v/>
      </c>
      <c r="J21" s="56" t="str">
        <f>IF($F21="","",IF(ISERROR(VLOOKUP($F21,氏名データ!$A$2:$N$7000,8,0)),"",ASC(VLOOKUP($F21,氏名データ!$A$2:$N$7000,8,0))))</f>
        <v/>
      </c>
      <c r="K21" s="213" t="str">
        <f>IF($F21="","",IF(ISERROR(VLOOKUP($F21,氏名データ!$A$2:$N$7000,9,0)),"",VLOOKUP($F21,氏名データ!$A$2:$N$7000,9,0)))</f>
        <v/>
      </c>
      <c r="L21" s="213" t="str">
        <f>IF($F21="","",IF(ISERROR(VLOOKUP($F21,氏名データ!$A$2:$N$7000,10,0)),"",VLOOKUP($F21,氏名データ!$A$2:$N$7000,10,0)))</f>
        <v/>
      </c>
      <c r="M21" s="303" t="str">
        <f>IF($F21="","",IF(ISERROR(VLOOKUP($F21,氏名データ!$A$2:$N$7000,13,0)),"",VLOOKUP($F21,氏名データ!$A$2:$N$7000,12,0)))</f>
        <v/>
      </c>
      <c r="N21" s="225" t="str">
        <f>IF($F21="","",IF(ISERROR(VLOOKUP($F21,氏名データ!$A$2:$N$7000,13,0)),"",VLOOKUP($F21,氏名データ!$A$2:$N$7000,13,0)))</f>
        <v/>
      </c>
      <c r="O21" s="225" t="str">
        <f>IF($F21="","",IF(ISERROR(VLOOKUP($F21,氏名データ!$A$2:$N$7000,11,0)),"",VLOOKUP($F21,氏名データ!$A$2:$N$7000,11,0)))</f>
        <v/>
      </c>
      <c r="P21" s="57" t="str">
        <f>IF($F21="","",IF(ISERROR(VLOOKUP($F21,氏名データ!$A$2:$N$7000,14,0)),"",VLOOKUP($F21,氏名データ!$A$2:$N$7000,14,0)))</f>
        <v/>
      </c>
      <c r="Q21" s="118"/>
      <c r="R21" s="119"/>
      <c r="S21" s="120"/>
      <c r="T21" s="121"/>
      <c r="U21" s="118"/>
      <c r="V21" s="119"/>
      <c r="W21" s="120"/>
      <c r="X21" s="121"/>
      <c r="Y21" s="164"/>
      <c r="Z21" s="119"/>
      <c r="AA21" s="120"/>
      <c r="AB21" s="121"/>
      <c r="AC21" s="181"/>
      <c r="AD21" s="168"/>
      <c r="AE21" s="169"/>
      <c r="AF21" s="170"/>
      <c r="AG21" s="181"/>
      <c r="AH21" s="168"/>
      <c r="AI21" s="169"/>
      <c r="AJ21" s="170"/>
      <c r="AK21" s="122" t="str">
        <f>IF(F21="","",IF(学校情報!$Y$1=TRUE,"東京陸恊クラブ",学校情報!$D$2))</f>
        <v/>
      </c>
      <c r="AL21" s="89">
        <v>16</v>
      </c>
      <c r="AM21" s="198" t="s">
        <v>15025</v>
      </c>
      <c r="AN21" s="198" t="s">
        <v>15666</v>
      </c>
      <c r="AS21" s="123">
        <v>35</v>
      </c>
      <c r="AV21" s="91" t="s">
        <v>196</v>
      </c>
    </row>
    <row r="22" spans="1:48" ht="14.25" customHeight="1" x14ac:dyDescent="0.15">
      <c r="A22" s="89" t="str">
        <f t="shared" si="1"/>
        <v/>
      </c>
      <c r="B22" s="89" t="str">
        <f t="shared" si="3"/>
        <v/>
      </c>
      <c r="C22" s="89" t="str">
        <f t="shared" si="0"/>
        <v/>
      </c>
      <c r="D22" s="89" t="str">
        <f t="shared" si="2"/>
        <v/>
      </c>
      <c r="E22" s="116">
        <v>18</v>
      </c>
      <c r="F22" s="117"/>
      <c r="G22" s="55" t="str">
        <f>IF($F22="","",IF(ISERROR(VLOOKUP($F22,氏名データ!$A$2:$N$7000,5,0)),"",VLOOKUP($F22,氏名データ!$A$2:$N$7000,5,0)))</f>
        <v/>
      </c>
      <c r="H22" s="56" t="str">
        <f>IF($F22="","",IF(ISERROR(VLOOKUP($F22,氏名データ!$A$2:$N$7000,6,0)),"",VLOOKUP($F22,氏名データ!$A$2:$N$7000,6,0)))</f>
        <v/>
      </c>
      <c r="I22" s="55" t="str">
        <f>IF($F22="","",IF(ISERROR(VLOOKUP($F22,氏名データ!$A$2:$N$7000,7,0)),"",ASC(VLOOKUP($F22,氏名データ!$A$2:$N$7000,7,0))))</f>
        <v/>
      </c>
      <c r="J22" s="56" t="str">
        <f>IF($F22="","",IF(ISERROR(VLOOKUP($F22,氏名データ!$A$2:$N$7000,8,0)),"",ASC(VLOOKUP($F22,氏名データ!$A$2:$N$7000,8,0))))</f>
        <v/>
      </c>
      <c r="K22" s="213" t="str">
        <f>IF($F22="","",IF(ISERROR(VLOOKUP($F22,氏名データ!$A$2:$N$7000,9,0)),"",VLOOKUP($F22,氏名データ!$A$2:$N$7000,9,0)))</f>
        <v/>
      </c>
      <c r="L22" s="213" t="str">
        <f>IF($F22="","",IF(ISERROR(VLOOKUP($F22,氏名データ!$A$2:$N$7000,10,0)),"",VLOOKUP($F22,氏名データ!$A$2:$N$7000,10,0)))</f>
        <v/>
      </c>
      <c r="M22" s="303" t="str">
        <f>IF($F22="","",IF(ISERROR(VLOOKUP($F22,氏名データ!$A$2:$N$7000,13,0)),"",VLOOKUP($F22,氏名データ!$A$2:$N$7000,12,0)))</f>
        <v/>
      </c>
      <c r="N22" s="225" t="str">
        <f>IF($F22="","",IF(ISERROR(VLOOKUP($F22,氏名データ!$A$2:$N$7000,13,0)),"",VLOOKUP($F22,氏名データ!$A$2:$N$7000,13,0)))</f>
        <v/>
      </c>
      <c r="O22" s="225" t="str">
        <f>IF($F22="","",IF(ISERROR(VLOOKUP($F22,氏名データ!$A$2:$N$7000,11,0)),"",VLOOKUP($F22,氏名データ!$A$2:$N$7000,11,0)))</f>
        <v/>
      </c>
      <c r="P22" s="57" t="str">
        <f>IF($F22="","",IF(ISERROR(VLOOKUP($F22,氏名データ!$A$2:$N$7000,14,0)),"",VLOOKUP($F22,氏名データ!$A$2:$N$7000,14,0)))</f>
        <v/>
      </c>
      <c r="Q22" s="118"/>
      <c r="R22" s="119"/>
      <c r="S22" s="120"/>
      <c r="T22" s="121"/>
      <c r="U22" s="118"/>
      <c r="V22" s="119"/>
      <c r="W22" s="120"/>
      <c r="X22" s="121"/>
      <c r="Y22" s="164"/>
      <c r="Z22" s="119"/>
      <c r="AA22" s="120"/>
      <c r="AB22" s="121"/>
      <c r="AC22" s="181"/>
      <c r="AD22" s="168"/>
      <c r="AE22" s="169"/>
      <c r="AF22" s="170"/>
      <c r="AG22" s="181"/>
      <c r="AH22" s="168"/>
      <c r="AI22" s="169"/>
      <c r="AJ22" s="170"/>
      <c r="AK22" s="122" t="str">
        <f>IF(F22="","",IF(学校情報!$Y$1=TRUE,"東京陸恊クラブ",学校情報!$D$2))</f>
        <v/>
      </c>
      <c r="AL22" s="89">
        <v>17</v>
      </c>
      <c r="AM22" s="198" t="s">
        <v>4381</v>
      </c>
      <c r="AN22" s="198" t="s">
        <v>4381</v>
      </c>
      <c r="AS22" s="123"/>
      <c r="AV22" s="123" t="s">
        <v>197</v>
      </c>
    </row>
    <row r="23" spans="1:48" ht="14.25" customHeight="1" x14ac:dyDescent="0.15">
      <c r="A23" s="89" t="str">
        <f t="shared" si="1"/>
        <v/>
      </c>
      <c r="B23" s="89" t="str">
        <f t="shared" si="3"/>
        <v/>
      </c>
      <c r="C23" s="89" t="str">
        <f t="shared" si="0"/>
        <v/>
      </c>
      <c r="D23" s="89" t="str">
        <f t="shared" si="2"/>
        <v/>
      </c>
      <c r="E23" s="116">
        <v>19</v>
      </c>
      <c r="F23" s="117"/>
      <c r="G23" s="55" t="str">
        <f>IF($F23="","",IF(ISERROR(VLOOKUP($F23,氏名データ!$A$2:$N$7000,5,0)),"",VLOOKUP($F23,氏名データ!$A$2:$N$7000,5,0)))</f>
        <v/>
      </c>
      <c r="H23" s="56" t="str">
        <f>IF($F23="","",IF(ISERROR(VLOOKUP($F23,氏名データ!$A$2:$N$7000,6,0)),"",VLOOKUP($F23,氏名データ!$A$2:$N$7000,6,0)))</f>
        <v/>
      </c>
      <c r="I23" s="55" t="str">
        <f>IF($F23="","",IF(ISERROR(VLOOKUP($F23,氏名データ!$A$2:$N$7000,7,0)),"",ASC(VLOOKUP($F23,氏名データ!$A$2:$N$7000,7,0))))</f>
        <v/>
      </c>
      <c r="J23" s="56" t="str">
        <f>IF($F23="","",IF(ISERROR(VLOOKUP($F23,氏名データ!$A$2:$N$7000,8,0)),"",ASC(VLOOKUP($F23,氏名データ!$A$2:$N$7000,8,0))))</f>
        <v/>
      </c>
      <c r="K23" s="213" t="str">
        <f>IF($F23="","",IF(ISERROR(VLOOKUP($F23,氏名データ!$A$2:$N$7000,9,0)),"",VLOOKUP($F23,氏名データ!$A$2:$N$7000,9,0)))</f>
        <v/>
      </c>
      <c r="L23" s="213" t="str">
        <f>IF($F23="","",IF(ISERROR(VLOOKUP($F23,氏名データ!$A$2:$N$7000,10,0)),"",VLOOKUP($F23,氏名データ!$A$2:$N$7000,10,0)))</f>
        <v/>
      </c>
      <c r="M23" s="303" t="str">
        <f>IF($F23="","",IF(ISERROR(VLOOKUP($F23,氏名データ!$A$2:$N$7000,13,0)),"",VLOOKUP($F23,氏名データ!$A$2:$N$7000,12,0)))</f>
        <v/>
      </c>
      <c r="N23" s="225" t="str">
        <f>IF($F23="","",IF(ISERROR(VLOOKUP($F23,氏名データ!$A$2:$N$7000,13,0)),"",VLOOKUP($F23,氏名データ!$A$2:$N$7000,13,0)))</f>
        <v/>
      </c>
      <c r="O23" s="225" t="str">
        <f>IF($F23="","",IF(ISERROR(VLOOKUP($F23,氏名データ!$A$2:$N$7000,11,0)),"",VLOOKUP($F23,氏名データ!$A$2:$N$7000,11,0)))</f>
        <v/>
      </c>
      <c r="P23" s="57" t="str">
        <f>IF($F23="","",IF(ISERROR(VLOOKUP($F23,氏名データ!$A$2:$N$7000,14,0)),"",VLOOKUP($F23,氏名データ!$A$2:$N$7000,14,0)))</f>
        <v/>
      </c>
      <c r="Q23" s="118"/>
      <c r="R23" s="119"/>
      <c r="S23" s="120"/>
      <c r="T23" s="121"/>
      <c r="U23" s="118"/>
      <c r="V23" s="119"/>
      <c r="W23" s="120"/>
      <c r="X23" s="121"/>
      <c r="Y23" s="164"/>
      <c r="Z23" s="119"/>
      <c r="AA23" s="120"/>
      <c r="AB23" s="121"/>
      <c r="AC23" s="181"/>
      <c r="AD23" s="168"/>
      <c r="AE23" s="169"/>
      <c r="AF23" s="170"/>
      <c r="AG23" s="181"/>
      <c r="AH23" s="168"/>
      <c r="AI23" s="169"/>
      <c r="AJ23" s="170"/>
      <c r="AK23" s="122" t="str">
        <f>IF(F23="","",IF(学校情報!$Y$1=TRUE,"東京陸恊クラブ",学校情報!$D$2))</f>
        <v/>
      </c>
      <c r="AL23" s="87">
        <v>18</v>
      </c>
      <c r="AM23" s="198" t="s">
        <v>4381</v>
      </c>
      <c r="AN23" s="198" t="s">
        <v>4381</v>
      </c>
      <c r="AS23" s="123"/>
      <c r="AV23" s="91" t="s">
        <v>198</v>
      </c>
    </row>
    <row r="24" spans="1:48" ht="14.25" customHeight="1" thickBot="1" x14ac:dyDescent="0.2">
      <c r="A24" s="89" t="str">
        <f t="shared" si="1"/>
        <v/>
      </c>
      <c r="B24" s="89" t="str">
        <f t="shared" si="3"/>
        <v/>
      </c>
      <c r="C24" s="89" t="str">
        <f t="shared" si="0"/>
        <v/>
      </c>
      <c r="D24" s="89" t="str">
        <f t="shared" si="2"/>
        <v/>
      </c>
      <c r="E24" s="138">
        <v>20</v>
      </c>
      <c r="F24" s="139"/>
      <c r="G24" s="64" t="str">
        <f>IF($F24="","",IF(ISERROR(VLOOKUP($F24,氏名データ!$A$2:$N$7000,5,0)),"",VLOOKUP($F24,氏名データ!$A$2:$N$7000,5,0)))</f>
        <v/>
      </c>
      <c r="H24" s="65" t="str">
        <f>IF($F24="","",IF(ISERROR(VLOOKUP($F24,氏名データ!$A$2:$N$7000,6,0)),"",VLOOKUP($F24,氏名データ!$A$2:$N$7000,6,0)))</f>
        <v/>
      </c>
      <c r="I24" s="64" t="str">
        <f>IF($F24="","",IF(ISERROR(VLOOKUP($F24,氏名データ!$A$2:$N$7000,7,0)),"",ASC(VLOOKUP($F24,氏名データ!$A$2:$N$7000,7,0))))</f>
        <v/>
      </c>
      <c r="J24" s="65" t="str">
        <f>IF($F24="","",IF(ISERROR(VLOOKUP($F24,氏名データ!$A$2:$N$7000,8,0)),"",ASC(VLOOKUP($F24,氏名データ!$A$2:$N$7000,8,0))))</f>
        <v/>
      </c>
      <c r="K24" s="216" t="str">
        <f>IF($F24="","",IF(ISERROR(VLOOKUP($F24,氏名データ!$A$2:$N$7000,9,0)),"",VLOOKUP($F24,氏名データ!$A$2:$N$7000,9,0)))</f>
        <v/>
      </c>
      <c r="L24" s="216" t="str">
        <f>IF($F24="","",IF(ISERROR(VLOOKUP($F24,氏名データ!$A$2:$N$7000,10,0)),"",VLOOKUP($F24,氏名データ!$A$2:$N$7000,10,0)))</f>
        <v/>
      </c>
      <c r="M24" s="306" t="str">
        <f>IF($F24="","",IF(ISERROR(VLOOKUP($F24,氏名データ!$A$2:$N$7000,13,0)),"",VLOOKUP($F24,氏名データ!$A$2:$N$7000,12,0)))</f>
        <v/>
      </c>
      <c r="N24" s="229" t="str">
        <f>IF($F24="","",IF(ISERROR(VLOOKUP($F24,氏名データ!$A$2:$N$7000,13,0)),"",VLOOKUP($F24,氏名データ!$A$2:$N$7000,13,0)))</f>
        <v/>
      </c>
      <c r="O24" s="229" t="str">
        <f>IF($F24="","",IF(ISERROR(VLOOKUP($F24,氏名データ!$A$2:$N$7000,11,0)),"",VLOOKUP($F24,氏名データ!$A$2:$N$7000,11,0)))</f>
        <v/>
      </c>
      <c r="P24" s="66" t="str">
        <f>IF($F24="","",IF(ISERROR(VLOOKUP($F24,氏名データ!$A$2:$N$7000,14,0)),"",VLOOKUP($F24,氏名データ!$A$2:$N$7000,14,0)))</f>
        <v/>
      </c>
      <c r="Q24" s="140"/>
      <c r="R24" s="141"/>
      <c r="S24" s="142"/>
      <c r="T24" s="143"/>
      <c r="U24" s="126"/>
      <c r="V24" s="141"/>
      <c r="W24" s="142"/>
      <c r="X24" s="143"/>
      <c r="Y24" s="206"/>
      <c r="Z24" s="141"/>
      <c r="AA24" s="142"/>
      <c r="AB24" s="143"/>
      <c r="AC24" s="184"/>
      <c r="AD24" s="177"/>
      <c r="AE24" s="178"/>
      <c r="AF24" s="179"/>
      <c r="AG24" s="184"/>
      <c r="AH24" s="177"/>
      <c r="AI24" s="178"/>
      <c r="AJ24" s="179"/>
      <c r="AK24" s="144" t="str">
        <f>IF(F24="","",IF(学校情報!$Y$1=TRUE,"東京陸恊クラブ",学校情報!$D$2))</f>
        <v/>
      </c>
      <c r="AL24" s="87">
        <v>19</v>
      </c>
      <c r="AM24" s="198" t="s">
        <v>4381</v>
      </c>
      <c r="AN24" s="198" t="s">
        <v>4381</v>
      </c>
      <c r="AS24" s="123"/>
      <c r="AV24" s="123" t="s">
        <v>199</v>
      </c>
    </row>
    <row r="25" spans="1:48" ht="14.25" customHeight="1" x14ac:dyDescent="0.15">
      <c r="A25" s="89" t="str">
        <f t="shared" si="1"/>
        <v/>
      </c>
      <c r="B25" s="89" t="str">
        <f t="shared" si="3"/>
        <v/>
      </c>
      <c r="C25" s="89" t="str">
        <f t="shared" si="0"/>
        <v/>
      </c>
      <c r="D25" s="89" t="str">
        <f t="shared" si="2"/>
        <v/>
      </c>
      <c r="E25" s="109">
        <v>21</v>
      </c>
      <c r="F25" s="110"/>
      <c r="G25" s="67" t="str">
        <f>IF($F25="","",IF(ISERROR(VLOOKUP($F25,氏名データ!$A$2:$N$7000,5,0)),"",VLOOKUP($F25,氏名データ!$A$2:$N$7000,5,0)))</f>
        <v/>
      </c>
      <c r="H25" s="68" t="str">
        <f>IF($F25="","",IF(ISERROR(VLOOKUP($F25,氏名データ!$A$2:$N$7000,6,0)),"",VLOOKUP($F25,氏名データ!$A$2:$N$7000,6,0)))</f>
        <v/>
      </c>
      <c r="I25" s="67" t="str">
        <f>IF($F25="","",IF(ISERROR(VLOOKUP($F25,氏名データ!$A$2:$N$7000,7,0)),"",ASC(VLOOKUP($F25,氏名データ!$A$2:$N$7000,7,0))))</f>
        <v/>
      </c>
      <c r="J25" s="68" t="str">
        <f>IF($F25="","",IF(ISERROR(VLOOKUP($F25,氏名データ!$A$2:$N$7000,8,0)),"",ASC(VLOOKUP($F25,氏名データ!$A$2:$N$7000,8,0))))</f>
        <v/>
      </c>
      <c r="K25" s="217" t="str">
        <f>IF($F25="","",IF(ISERROR(VLOOKUP($F25,氏名データ!$A$2:$N$7000,9,0)),"",VLOOKUP($F25,氏名データ!$A$2:$N$7000,9,0)))</f>
        <v/>
      </c>
      <c r="L25" s="217" t="str">
        <f>IF($F25="","",IF(ISERROR(VLOOKUP($F25,氏名データ!$A$2:$N$7000,10,0)),"",VLOOKUP($F25,氏名データ!$A$2:$N$7000,10,0)))</f>
        <v/>
      </c>
      <c r="M25" s="307" t="str">
        <f>IF($F25="","",IF(ISERROR(VLOOKUP($F25,氏名データ!$A$2:$N$7000,13,0)),"",VLOOKUP($F25,氏名データ!$A$2:$N$7000,12,0)))</f>
        <v/>
      </c>
      <c r="N25" s="228" t="str">
        <f>IF($F25="","",IF(ISERROR(VLOOKUP($F25,氏名データ!$A$2:$N$7000,13,0)),"",VLOOKUP($F25,氏名データ!$A$2:$N$7000,13,0)))</f>
        <v/>
      </c>
      <c r="O25" s="228" t="str">
        <f>IF($F25="","",IF(ISERROR(VLOOKUP($F25,氏名データ!$A$2:$N$7000,11,0)),"",VLOOKUP($F25,氏名データ!$A$2:$N$7000,11,0)))</f>
        <v/>
      </c>
      <c r="P25" s="69" t="str">
        <f>IF($F25="","",IF(ISERROR(VLOOKUP($F25,氏名データ!$A$2:$N$7000,14,0)),"",VLOOKUP($F25,氏名データ!$A$2:$N$7000,14,0)))</f>
        <v/>
      </c>
      <c r="Q25" s="111"/>
      <c r="R25" s="112"/>
      <c r="S25" s="113"/>
      <c r="T25" s="114"/>
      <c r="U25" s="111"/>
      <c r="V25" s="112"/>
      <c r="W25" s="113"/>
      <c r="X25" s="114"/>
      <c r="Y25" s="203"/>
      <c r="Z25" s="112"/>
      <c r="AA25" s="113"/>
      <c r="AB25" s="114"/>
      <c r="AC25" s="180"/>
      <c r="AD25" s="165"/>
      <c r="AE25" s="166"/>
      <c r="AF25" s="167"/>
      <c r="AG25" s="180"/>
      <c r="AH25" s="165"/>
      <c r="AI25" s="166"/>
      <c r="AJ25" s="167"/>
      <c r="AK25" s="145" t="str">
        <f>IF(F25="","",IF(学校情報!$Y$1=TRUE,"東京陸恊クラブ",学校情報!$D$2))</f>
        <v/>
      </c>
      <c r="AL25" s="89">
        <v>20</v>
      </c>
      <c r="AM25" s="198" t="s">
        <v>4381</v>
      </c>
      <c r="AN25" s="198" t="s">
        <v>4381</v>
      </c>
      <c r="AS25" s="123"/>
      <c r="AV25" s="91" t="s">
        <v>200</v>
      </c>
    </row>
    <row r="26" spans="1:48" ht="14.25" customHeight="1" x14ac:dyDescent="0.15">
      <c r="A26" s="89" t="str">
        <f t="shared" si="1"/>
        <v/>
      </c>
      <c r="B26" s="89" t="str">
        <f t="shared" si="3"/>
        <v/>
      </c>
      <c r="C26" s="89" t="str">
        <f t="shared" si="0"/>
        <v/>
      </c>
      <c r="D26" s="89" t="str">
        <f t="shared" si="2"/>
        <v/>
      </c>
      <c r="E26" s="116">
        <v>22</v>
      </c>
      <c r="F26" s="117"/>
      <c r="G26" s="55" t="str">
        <f>IF($F26="","",IF(ISERROR(VLOOKUP($F26,氏名データ!$A$2:$N$7000,5,0)),"",VLOOKUP($F26,氏名データ!$A$2:$N$7000,5,0)))</f>
        <v/>
      </c>
      <c r="H26" s="56" t="str">
        <f>IF($F26="","",IF(ISERROR(VLOOKUP($F26,氏名データ!$A$2:$N$7000,6,0)),"",VLOOKUP($F26,氏名データ!$A$2:$N$7000,6,0)))</f>
        <v/>
      </c>
      <c r="I26" s="55" t="str">
        <f>IF($F26="","",IF(ISERROR(VLOOKUP($F26,氏名データ!$A$2:$N$7000,7,0)),"",ASC(VLOOKUP($F26,氏名データ!$A$2:$N$7000,7,0))))</f>
        <v/>
      </c>
      <c r="J26" s="56" t="str">
        <f>IF($F26="","",IF(ISERROR(VLOOKUP($F26,氏名データ!$A$2:$N$7000,8,0)),"",ASC(VLOOKUP($F26,氏名データ!$A$2:$N$7000,8,0))))</f>
        <v/>
      </c>
      <c r="K26" s="213" t="str">
        <f>IF($F26="","",IF(ISERROR(VLOOKUP($F26,氏名データ!$A$2:$N$7000,9,0)),"",VLOOKUP($F26,氏名データ!$A$2:$N$7000,9,0)))</f>
        <v/>
      </c>
      <c r="L26" s="213" t="str">
        <f>IF($F26="","",IF(ISERROR(VLOOKUP($F26,氏名データ!$A$2:$N$7000,10,0)),"",VLOOKUP($F26,氏名データ!$A$2:$N$7000,10,0)))</f>
        <v/>
      </c>
      <c r="M26" s="303" t="str">
        <f>IF($F26="","",IF(ISERROR(VLOOKUP($F26,氏名データ!$A$2:$N$7000,13,0)),"",VLOOKUP($F26,氏名データ!$A$2:$N$7000,12,0)))</f>
        <v/>
      </c>
      <c r="N26" s="225" t="str">
        <f>IF($F26="","",IF(ISERROR(VLOOKUP($F26,氏名データ!$A$2:$N$7000,13,0)),"",VLOOKUP($F26,氏名データ!$A$2:$N$7000,13,0)))</f>
        <v/>
      </c>
      <c r="O26" s="225" t="str">
        <f>IF($F26="","",IF(ISERROR(VLOOKUP($F26,氏名データ!$A$2:$N$7000,11,0)),"",VLOOKUP($F26,氏名データ!$A$2:$N$7000,11,0)))</f>
        <v/>
      </c>
      <c r="P26" s="57" t="str">
        <f>IF($F26="","",IF(ISERROR(VLOOKUP($F26,氏名データ!$A$2:$N$7000,14,0)),"",VLOOKUP($F26,氏名データ!$A$2:$N$7000,14,0)))</f>
        <v/>
      </c>
      <c r="Q26" s="118"/>
      <c r="R26" s="119"/>
      <c r="S26" s="120"/>
      <c r="T26" s="121"/>
      <c r="U26" s="118"/>
      <c r="V26" s="119"/>
      <c r="W26" s="120"/>
      <c r="X26" s="121"/>
      <c r="Y26" s="164"/>
      <c r="Z26" s="119"/>
      <c r="AA26" s="120"/>
      <c r="AB26" s="121"/>
      <c r="AC26" s="181"/>
      <c r="AD26" s="168"/>
      <c r="AE26" s="169"/>
      <c r="AF26" s="170"/>
      <c r="AG26" s="181"/>
      <c r="AH26" s="168"/>
      <c r="AI26" s="169"/>
      <c r="AJ26" s="170"/>
      <c r="AK26" s="122" t="str">
        <f>IF(F26="","",IF(学校情報!$Y$1=TRUE,"東京陸恊クラブ",学校情報!$D$2))</f>
        <v/>
      </c>
      <c r="AL26" s="89">
        <v>21</v>
      </c>
      <c r="AM26" s="198" t="s">
        <v>4381</v>
      </c>
      <c r="AN26" s="198" t="s">
        <v>4381</v>
      </c>
      <c r="AS26" s="123"/>
      <c r="AV26" s="123" t="s">
        <v>201</v>
      </c>
    </row>
    <row r="27" spans="1:48" ht="14.25" customHeight="1" x14ac:dyDescent="0.15">
      <c r="A27" s="89" t="str">
        <f t="shared" si="1"/>
        <v/>
      </c>
      <c r="B27" s="89" t="str">
        <f t="shared" si="3"/>
        <v/>
      </c>
      <c r="C27" s="89" t="str">
        <f t="shared" si="0"/>
        <v/>
      </c>
      <c r="D27" s="89" t="str">
        <f t="shared" si="2"/>
        <v/>
      </c>
      <c r="E27" s="116">
        <v>23</v>
      </c>
      <c r="F27" s="117"/>
      <c r="G27" s="55" t="str">
        <f>IF($F27="","",IF(ISERROR(VLOOKUP($F27,氏名データ!$A$2:$N$7000,5,0)),"",VLOOKUP($F27,氏名データ!$A$2:$N$7000,5,0)))</f>
        <v/>
      </c>
      <c r="H27" s="56" t="str">
        <f>IF($F27="","",IF(ISERROR(VLOOKUP($F27,氏名データ!$A$2:$N$7000,6,0)),"",VLOOKUP($F27,氏名データ!$A$2:$N$7000,6,0)))</f>
        <v/>
      </c>
      <c r="I27" s="55" t="str">
        <f>IF($F27="","",IF(ISERROR(VLOOKUP($F27,氏名データ!$A$2:$N$7000,7,0)),"",ASC(VLOOKUP($F27,氏名データ!$A$2:$N$7000,7,0))))</f>
        <v/>
      </c>
      <c r="J27" s="56" t="str">
        <f>IF($F27="","",IF(ISERROR(VLOOKUP($F27,氏名データ!$A$2:$N$7000,8,0)),"",ASC(VLOOKUP($F27,氏名データ!$A$2:$N$7000,8,0))))</f>
        <v/>
      </c>
      <c r="K27" s="213" t="str">
        <f>IF($F27="","",IF(ISERROR(VLOOKUP($F27,氏名データ!$A$2:$N$7000,9,0)),"",VLOOKUP($F27,氏名データ!$A$2:$N$7000,9,0)))</f>
        <v/>
      </c>
      <c r="L27" s="213" t="str">
        <f>IF($F27="","",IF(ISERROR(VLOOKUP($F27,氏名データ!$A$2:$N$7000,10,0)),"",VLOOKUP($F27,氏名データ!$A$2:$N$7000,10,0)))</f>
        <v/>
      </c>
      <c r="M27" s="303" t="str">
        <f>IF($F27="","",IF(ISERROR(VLOOKUP($F27,氏名データ!$A$2:$N$7000,13,0)),"",VLOOKUP($F27,氏名データ!$A$2:$N$7000,12,0)))</f>
        <v/>
      </c>
      <c r="N27" s="225" t="str">
        <f>IF($F27="","",IF(ISERROR(VLOOKUP($F27,氏名データ!$A$2:$N$7000,13,0)),"",VLOOKUP($F27,氏名データ!$A$2:$N$7000,13,0)))</f>
        <v/>
      </c>
      <c r="O27" s="225" t="str">
        <f>IF($F27="","",IF(ISERROR(VLOOKUP($F27,氏名データ!$A$2:$N$7000,11,0)),"",VLOOKUP($F27,氏名データ!$A$2:$N$7000,11,0)))</f>
        <v/>
      </c>
      <c r="P27" s="57" t="str">
        <f>IF($F27="","",IF(ISERROR(VLOOKUP($F27,氏名データ!$A$2:$N$7000,14,0)),"",VLOOKUP($F27,氏名データ!$A$2:$N$7000,14,0)))</f>
        <v/>
      </c>
      <c r="Q27" s="118"/>
      <c r="R27" s="119"/>
      <c r="S27" s="120"/>
      <c r="T27" s="121"/>
      <c r="U27" s="118"/>
      <c r="V27" s="119"/>
      <c r="W27" s="120"/>
      <c r="X27" s="121"/>
      <c r="Y27" s="164"/>
      <c r="Z27" s="119"/>
      <c r="AA27" s="120"/>
      <c r="AB27" s="121"/>
      <c r="AC27" s="181"/>
      <c r="AD27" s="168"/>
      <c r="AE27" s="169"/>
      <c r="AF27" s="170"/>
      <c r="AG27" s="181"/>
      <c r="AH27" s="168"/>
      <c r="AI27" s="169"/>
      <c r="AJ27" s="170"/>
      <c r="AK27" s="122" t="str">
        <f>IF(F27="","",IF(学校情報!$Y$1=TRUE,"東京陸恊クラブ",学校情報!$D$2))</f>
        <v/>
      </c>
      <c r="AL27" s="89">
        <v>22</v>
      </c>
      <c r="AM27" s="198" t="s">
        <v>4381</v>
      </c>
      <c r="AN27" s="198" t="s">
        <v>4381</v>
      </c>
      <c r="AS27" s="123"/>
      <c r="AV27" s="91" t="s">
        <v>202</v>
      </c>
    </row>
    <row r="28" spans="1:48" ht="14.25" customHeight="1" x14ac:dyDescent="0.15">
      <c r="A28" s="89" t="str">
        <f t="shared" si="1"/>
        <v/>
      </c>
      <c r="B28" s="89" t="str">
        <f t="shared" si="3"/>
        <v/>
      </c>
      <c r="C28" s="89" t="str">
        <f t="shared" si="0"/>
        <v/>
      </c>
      <c r="D28" s="89" t="str">
        <f t="shared" si="2"/>
        <v/>
      </c>
      <c r="E28" s="116">
        <v>24</v>
      </c>
      <c r="F28" s="117"/>
      <c r="G28" s="55" t="str">
        <f>IF($F28="","",IF(ISERROR(VLOOKUP($F28,氏名データ!$A$2:$N$7000,5,0)),"",VLOOKUP($F28,氏名データ!$A$2:$N$7000,5,0)))</f>
        <v/>
      </c>
      <c r="H28" s="56" t="str">
        <f>IF($F28="","",IF(ISERROR(VLOOKUP($F28,氏名データ!$A$2:$N$7000,6,0)),"",VLOOKUP($F28,氏名データ!$A$2:$N$7000,6,0)))</f>
        <v/>
      </c>
      <c r="I28" s="55" t="str">
        <f>IF($F28="","",IF(ISERROR(VLOOKUP($F28,氏名データ!$A$2:$N$7000,7,0)),"",ASC(VLOOKUP($F28,氏名データ!$A$2:$N$7000,7,0))))</f>
        <v/>
      </c>
      <c r="J28" s="56" t="str">
        <f>IF($F28="","",IF(ISERROR(VLOOKUP($F28,氏名データ!$A$2:$N$7000,8,0)),"",ASC(VLOOKUP($F28,氏名データ!$A$2:$N$7000,8,0))))</f>
        <v/>
      </c>
      <c r="K28" s="213" t="str">
        <f>IF($F28="","",IF(ISERROR(VLOOKUP($F28,氏名データ!$A$2:$N$7000,9,0)),"",VLOOKUP($F28,氏名データ!$A$2:$N$7000,9,0)))</f>
        <v/>
      </c>
      <c r="L28" s="213" t="str">
        <f>IF($F28="","",IF(ISERROR(VLOOKUP($F28,氏名データ!$A$2:$N$7000,10,0)),"",VLOOKUP($F28,氏名データ!$A$2:$N$7000,10,0)))</f>
        <v/>
      </c>
      <c r="M28" s="303" t="str">
        <f>IF($F28="","",IF(ISERROR(VLOOKUP($F28,氏名データ!$A$2:$N$7000,13,0)),"",VLOOKUP($F28,氏名データ!$A$2:$N$7000,12,0)))</f>
        <v/>
      </c>
      <c r="N28" s="225" t="str">
        <f>IF($F28="","",IF(ISERROR(VLOOKUP($F28,氏名データ!$A$2:$N$7000,13,0)),"",VLOOKUP($F28,氏名データ!$A$2:$N$7000,13,0)))</f>
        <v/>
      </c>
      <c r="O28" s="225" t="str">
        <f>IF($F28="","",IF(ISERROR(VLOOKUP($F28,氏名データ!$A$2:$N$7000,11,0)),"",VLOOKUP($F28,氏名データ!$A$2:$N$7000,11,0)))</f>
        <v/>
      </c>
      <c r="P28" s="57" t="str">
        <f>IF($F28="","",IF(ISERROR(VLOOKUP($F28,氏名データ!$A$2:$N$7000,14,0)),"",VLOOKUP($F28,氏名データ!$A$2:$N$7000,14,0)))</f>
        <v/>
      </c>
      <c r="Q28" s="118"/>
      <c r="R28" s="119"/>
      <c r="S28" s="120"/>
      <c r="T28" s="121"/>
      <c r="U28" s="118"/>
      <c r="V28" s="119"/>
      <c r="W28" s="120"/>
      <c r="X28" s="121"/>
      <c r="Y28" s="164"/>
      <c r="Z28" s="119"/>
      <c r="AA28" s="120"/>
      <c r="AB28" s="121"/>
      <c r="AC28" s="181"/>
      <c r="AD28" s="168"/>
      <c r="AE28" s="169"/>
      <c r="AF28" s="170"/>
      <c r="AG28" s="181"/>
      <c r="AH28" s="168"/>
      <c r="AI28" s="169"/>
      <c r="AJ28" s="170"/>
      <c r="AK28" s="122" t="str">
        <f>IF(F28="","",IF(学校情報!$Y$1=TRUE,"東京陸恊クラブ",学校情報!$D$2))</f>
        <v/>
      </c>
      <c r="AL28" s="87">
        <v>23</v>
      </c>
      <c r="AM28" s="91" t="s">
        <v>4381</v>
      </c>
      <c r="AN28" s="91" t="s">
        <v>4381</v>
      </c>
      <c r="AS28" s="123"/>
      <c r="AV28" s="123" t="s">
        <v>203</v>
      </c>
    </row>
    <row r="29" spans="1:48" ht="14.25" customHeight="1" thickBot="1" x14ac:dyDescent="0.2">
      <c r="A29" s="89" t="str">
        <f t="shared" si="1"/>
        <v/>
      </c>
      <c r="B29" s="89" t="str">
        <f t="shared" si="3"/>
        <v/>
      </c>
      <c r="C29" s="89" t="str">
        <f t="shared" si="0"/>
        <v/>
      </c>
      <c r="D29" s="89" t="str">
        <f t="shared" si="2"/>
        <v/>
      </c>
      <c r="E29" s="124">
        <v>25</v>
      </c>
      <c r="F29" s="125"/>
      <c r="G29" s="58" t="str">
        <f>IF($F29="","",IF(ISERROR(VLOOKUP($F29,氏名データ!$A$2:$N$7000,5,0)),"",VLOOKUP($F29,氏名データ!$A$2:$N$7000,5,0)))</f>
        <v/>
      </c>
      <c r="H29" s="59" t="str">
        <f>IF($F29="","",IF(ISERROR(VLOOKUP($F29,氏名データ!$A$2:$N$7000,6,0)),"",VLOOKUP($F29,氏名データ!$A$2:$N$7000,6,0)))</f>
        <v/>
      </c>
      <c r="I29" s="58" t="str">
        <f>IF($F29="","",IF(ISERROR(VLOOKUP($F29,氏名データ!$A$2:$N$7000,7,0)),"",ASC(VLOOKUP($F29,氏名データ!$A$2:$N$7000,7,0))))</f>
        <v/>
      </c>
      <c r="J29" s="59" t="str">
        <f>IF($F29="","",IF(ISERROR(VLOOKUP($F29,氏名データ!$A$2:$N$7000,8,0)),"",ASC(VLOOKUP($F29,氏名データ!$A$2:$N$7000,8,0))))</f>
        <v/>
      </c>
      <c r="K29" s="214" t="str">
        <f>IF($F29="","",IF(ISERROR(VLOOKUP($F29,氏名データ!$A$2:$N$7000,9,0)),"",VLOOKUP($F29,氏名データ!$A$2:$N$7000,9,0)))</f>
        <v/>
      </c>
      <c r="L29" s="214" t="str">
        <f>IF($F29="","",IF(ISERROR(VLOOKUP($F29,氏名データ!$A$2:$N$7000,10,0)),"",VLOOKUP($F29,氏名データ!$A$2:$N$7000,10,0)))</f>
        <v/>
      </c>
      <c r="M29" s="304" t="str">
        <f>IF($F29="","",IF(ISERROR(VLOOKUP($F29,氏名データ!$A$2:$N$7000,13,0)),"",VLOOKUP($F29,氏名データ!$A$2:$N$7000,12,0)))</f>
        <v/>
      </c>
      <c r="N29" s="226" t="str">
        <f>IF($F29="","",IF(ISERROR(VLOOKUP($F29,氏名データ!$A$2:$N$7000,13,0)),"",VLOOKUP($F29,氏名データ!$A$2:$N$7000,13,0)))</f>
        <v/>
      </c>
      <c r="O29" s="226" t="str">
        <f>IF($F29="","",IF(ISERROR(VLOOKUP($F29,氏名データ!$A$2:$N$7000,11,0)),"",VLOOKUP($F29,氏名データ!$A$2:$N$7000,11,0)))</f>
        <v/>
      </c>
      <c r="P29" s="60" t="str">
        <f>IF($F29="","",IF(ISERROR(VLOOKUP($F29,氏名データ!$A$2:$N$7000,14,0)),"",VLOOKUP($F29,氏名データ!$A$2:$N$7000,14,0)))</f>
        <v/>
      </c>
      <c r="Q29" s="126"/>
      <c r="R29" s="127"/>
      <c r="S29" s="128"/>
      <c r="T29" s="129"/>
      <c r="U29" s="126"/>
      <c r="V29" s="127"/>
      <c r="W29" s="128"/>
      <c r="X29" s="129"/>
      <c r="Y29" s="204"/>
      <c r="Z29" s="127"/>
      <c r="AA29" s="128"/>
      <c r="AB29" s="129"/>
      <c r="AC29" s="182"/>
      <c r="AD29" s="171"/>
      <c r="AE29" s="172"/>
      <c r="AF29" s="173"/>
      <c r="AG29" s="182"/>
      <c r="AH29" s="171"/>
      <c r="AI29" s="172"/>
      <c r="AJ29" s="173"/>
      <c r="AK29" s="130" t="str">
        <f>IF(F29="","",IF(学校情報!$Y$1=TRUE,"東京陸恊クラブ",学校情報!$D$2))</f>
        <v/>
      </c>
      <c r="AL29" s="87">
        <v>24</v>
      </c>
      <c r="AM29" s="91" t="s">
        <v>4381</v>
      </c>
      <c r="AN29" s="91" t="s">
        <v>4381</v>
      </c>
      <c r="AS29" s="123"/>
      <c r="AV29" s="91" t="s">
        <v>204</v>
      </c>
    </row>
    <row r="30" spans="1:48" ht="14.25" customHeight="1" x14ac:dyDescent="0.15">
      <c r="A30" s="89" t="str">
        <f t="shared" si="1"/>
        <v/>
      </c>
      <c r="B30" s="89" t="str">
        <f t="shared" si="3"/>
        <v/>
      </c>
      <c r="C30" s="89" t="str">
        <f t="shared" si="0"/>
        <v/>
      </c>
      <c r="D30" s="89" t="str">
        <f t="shared" si="2"/>
        <v/>
      </c>
      <c r="E30" s="131">
        <v>26</v>
      </c>
      <c r="F30" s="132"/>
      <c r="G30" s="61" t="str">
        <f>IF($F30="","",IF(ISERROR(VLOOKUP($F30,氏名データ!$A$2:$N$7000,5,0)),"",VLOOKUP($F30,氏名データ!$A$2:$N$7000,5,0)))</f>
        <v/>
      </c>
      <c r="H30" s="62" t="str">
        <f>IF($F30="","",IF(ISERROR(VLOOKUP($F30,氏名データ!$A$2:$N$7000,6,0)),"",VLOOKUP($F30,氏名データ!$A$2:$N$7000,6,0)))</f>
        <v/>
      </c>
      <c r="I30" s="61" t="str">
        <f>IF($F30="","",IF(ISERROR(VLOOKUP($F30,氏名データ!$A$2:$N$7000,7,0)),"",ASC(VLOOKUP($F30,氏名データ!$A$2:$N$7000,7,0))))</f>
        <v/>
      </c>
      <c r="J30" s="62" t="str">
        <f>IF($F30="","",IF(ISERROR(VLOOKUP($F30,氏名データ!$A$2:$N$7000,8,0)),"",ASC(VLOOKUP($F30,氏名データ!$A$2:$N$7000,8,0))))</f>
        <v/>
      </c>
      <c r="K30" s="215" t="str">
        <f>IF($F30="","",IF(ISERROR(VLOOKUP($F30,氏名データ!$A$2:$N$7000,9,0)),"",VLOOKUP($F30,氏名データ!$A$2:$N$7000,9,0)))</f>
        <v/>
      </c>
      <c r="L30" s="215" t="str">
        <f>IF($F30="","",IF(ISERROR(VLOOKUP($F30,氏名データ!$A$2:$N$7000,10,0)),"",VLOOKUP($F30,氏名データ!$A$2:$N$7000,10,0)))</f>
        <v/>
      </c>
      <c r="M30" s="305" t="str">
        <f>IF($F30="","",IF(ISERROR(VLOOKUP($F30,氏名データ!$A$2:$N$7000,13,0)),"",VLOOKUP($F30,氏名データ!$A$2:$N$7000,12,0)))</f>
        <v/>
      </c>
      <c r="N30" s="227" t="str">
        <f>IF($F30="","",IF(ISERROR(VLOOKUP($F30,氏名データ!$A$2:$N$7000,13,0)),"",VLOOKUP($F30,氏名データ!$A$2:$N$7000,13,0)))</f>
        <v/>
      </c>
      <c r="O30" s="227" t="str">
        <f>IF($F30="","",IF(ISERROR(VLOOKUP($F30,氏名データ!$A$2:$N$7000,11,0)),"",VLOOKUP($F30,氏名データ!$A$2:$N$7000,11,0)))</f>
        <v/>
      </c>
      <c r="P30" s="63" t="str">
        <f>IF($F30="","",IF(ISERROR(VLOOKUP($F30,氏名データ!$A$2:$N$7000,14,0)),"",VLOOKUP($F30,氏名データ!$A$2:$N$7000,14,0)))</f>
        <v/>
      </c>
      <c r="Q30" s="133"/>
      <c r="R30" s="134"/>
      <c r="S30" s="135"/>
      <c r="T30" s="136"/>
      <c r="U30" s="111"/>
      <c r="V30" s="134"/>
      <c r="W30" s="135"/>
      <c r="X30" s="136"/>
      <c r="Y30" s="205"/>
      <c r="Z30" s="134"/>
      <c r="AA30" s="135"/>
      <c r="AB30" s="136"/>
      <c r="AC30" s="183"/>
      <c r="AD30" s="174"/>
      <c r="AE30" s="175"/>
      <c r="AF30" s="176"/>
      <c r="AG30" s="183"/>
      <c r="AH30" s="174"/>
      <c r="AI30" s="175"/>
      <c r="AJ30" s="176"/>
      <c r="AK30" s="137" t="str">
        <f>IF(F30="","",IF(学校情報!$Y$1=TRUE,"東京陸恊クラブ",学校情報!$D$2))</f>
        <v/>
      </c>
      <c r="AL30" s="89">
        <v>25</v>
      </c>
      <c r="AM30" s="91" t="s">
        <v>4381</v>
      </c>
      <c r="AN30" s="91" t="s">
        <v>4381</v>
      </c>
      <c r="AS30" s="123"/>
      <c r="AV30" s="123" t="s">
        <v>205</v>
      </c>
    </row>
    <row r="31" spans="1:48" ht="14.25" customHeight="1" x14ac:dyDescent="0.15">
      <c r="A31" s="89" t="str">
        <f t="shared" si="1"/>
        <v/>
      </c>
      <c r="B31" s="89" t="str">
        <f t="shared" si="3"/>
        <v/>
      </c>
      <c r="C31" s="89" t="str">
        <f t="shared" si="0"/>
        <v/>
      </c>
      <c r="D31" s="89" t="str">
        <f t="shared" si="2"/>
        <v/>
      </c>
      <c r="E31" s="116">
        <v>27</v>
      </c>
      <c r="F31" s="117"/>
      <c r="G31" s="55" t="str">
        <f>IF($F31="","",IF(ISERROR(VLOOKUP($F31,氏名データ!$A$2:$N$7000,5,0)),"",VLOOKUP($F31,氏名データ!$A$2:$N$7000,5,0)))</f>
        <v/>
      </c>
      <c r="H31" s="56" t="str">
        <f>IF($F31="","",IF(ISERROR(VLOOKUP($F31,氏名データ!$A$2:$N$7000,6,0)),"",VLOOKUP($F31,氏名データ!$A$2:$N$7000,6,0)))</f>
        <v/>
      </c>
      <c r="I31" s="55" t="str">
        <f>IF($F31="","",IF(ISERROR(VLOOKUP($F31,氏名データ!$A$2:$N$7000,7,0)),"",ASC(VLOOKUP($F31,氏名データ!$A$2:$N$7000,7,0))))</f>
        <v/>
      </c>
      <c r="J31" s="56" t="str">
        <f>IF($F31="","",IF(ISERROR(VLOOKUP($F31,氏名データ!$A$2:$N$7000,8,0)),"",ASC(VLOOKUP($F31,氏名データ!$A$2:$N$7000,8,0))))</f>
        <v/>
      </c>
      <c r="K31" s="213" t="str">
        <f>IF($F31="","",IF(ISERROR(VLOOKUP($F31,氏名データ!$A$2:$N$7000,9,0)),"",VLOOKUP($F31,氏名データ!$A$2:$N$7000,9,0)))</f>
        <v/>
      </c>
      <c r="L31" s="213" t="str">
        <f>IF($F31="","",IF(ISERROR(VLOOKUP($F31,氏名データ!$A$2:$N$7000,10,0)),"",VLOOKUP($F31,氏名データ!$A$2:$N$7000,10,0)))</f>
        <v/>
      </c>
      <c r="M31" s="303" t="str">
        <f>IF($F31="","",IF(ISERROR(VLOOKUP($F31,氏名データ!$A$2:$N$7000,13,0)),"",VLOOKUP($F31,氏名データ!$A$2:$N$7000,12,0)))</f>
        <v/>
      </c>
      <c r="N31" s="225" t="str">
        <f>IF($F31="","",IF(ISERROR(VLOOKUP($F31,氏名データ!$A$2:$N$7000,13,0)),"",VLOOKUP($F31,氏名データ!$A$2:$N$7000,13,0)))</f>
        <v/>
      </c>
      <c r="O31" s="225" t="str">
        <f>IF($F31="","",IF(ISERROR(VLOOKUP($F31,氏名データ!$A$2:$N$7000,11,0)),"",VLOOKUP($F31,氏名データ!$A$2:$N$7000,11,0)))</f>
        <v/>
      </c>
      <c r="P31" s="57" t="str">
        <f>IF($F31="","",IF(ISERROR(VLOOKUP($F31,氏名データ!$A$2:$N$7000,14,0)),"",VLOOKUP($F31,氏名データ!$A$2:$N$7000,14,0)))</f>
        <v/>
      </c>
      <c r="Q31" s="118"/>
      <c r="R31" s="119"/>
      <c r="S31" s="120"/>
      <c r="T31" s="121"/>
      <c r="U31" s="118"/>
      <c r="V31" s="119"/>
      <c r="W31" s="120"/>
      <c r="X31" s="121"/>
      <c r="Y31" s="164"/>
      <c r="Z31" s="119"/>
      <c r="AA31" s="120"/>
      <c r="AB31" s="121"/>
      <c r="AC31" s="181"/>
      <c r="AD31" s="168"/>
      <c r="AE31" s="169"/>
      <c r="AF31" s="170"/>
      <c r="AG31" s="181"/>
      <c r="AH31" s="168"/>
      <c r="AI31" s="169"/>
      <c r="AJ31" s="170"/>
      <c r="AK31" s="122" t="str">
        <f>IF(F31="","",IF(学校情報!$Y$1=TRUE,"東京陸恊クラブ",学校情報!$D$2))</f>
        <v/>
      </c>
      <c r="AL31" s="89">
        <v>26</v>
      </c>
      <c r="AM31" s="91" t="s">
        <v>4381</v>
      </c>
      <c r="AN31" s="91" t="s">
        <v>4381</v>
      </c>
      <c r="AS31" s="123"/>
      <c r="AV31" s="91" t="s">
        <v>206</v>
      </c>
    </row>
    <row r="32" spans="1:48" ht="14.25" customHeight="1" x14ac:dyDescent="0.15">
      <c r="A32" s="89" t="str">
        <f t="shared" si="1"/>
        <v/>
      </c>
      <c r="B32" s="89" t="str">
        <f t="shared" si="3"/>
        <v/>
      </c>
      <c r="C32" s="89" t="str">
        <f t="shared" si="0"/>
        <v/>
      </c>
      <c r="D32" s="89" t="str">
        <f t="shared" si="2"/>
        <v/>
      </c>
      <c r="E32" s="116">
        <v>28</v>
      </c>
      <c r="F32" s="117"/>
      <c r="G32" s="55" t="str">
        <f>IF($F32="","",IF(ISERROR(VLOOKUP($F32,氏名データ!$A$2:$N$7000,5,0)),"",VLOOKUP($F32,氏名データ!$A$2:$N$7000,5,0)))</f>
        <v/>
      </c>
      <c r="H32" s="56" t="str">
        <f>IF($F32="","",IF(ISERROR(VLOOKUP($F32,氏名データ!$A$2:$N$7000,6,0)),"",VLOOKUP($F32,氏名データ!$A$2:$N$7000,6,0)))</f>
        <v/>
      </c>
      <c r="I32" s="55" t="str">
        <f>IF($F32="","",IF(ISERROR(VLOOKUP($F32,氏名データ!$A$2:$N$7000,7,0)),"",ASC(VLOOKUP($F32,氏名データ!$A$2:$N$7000,7,0))))</f>
        <v/>
      </c>
      <c r="J32" s="56" t="str">
        <f>IF($F32="","",IF(ISERROR(VLOOKUP($F32,氏名データ!$A$2:$N$7000,8,0)),"",ASC(VLOOKUP($F32,氏名データ!$A$2:$N$7000,8,0))))</f>
        <v/>
      </c>
      <c r="K32" s="213" t="str">
        <f>IF($F32="","",IF(ISERROR(VLOOKUP($F32,氏名データ!$A$2:$N$7000,9,0)),"",VLOOKUP($F32,氏名データ!$A$2:$N$7000,9,0)))</f>
        <v/>
      </c>
      <c r="L32" s="213" t="str">
        <f>IF($F32="","",IF(ISERROR(VLOOKUP($F32,氏名データ!$A$2:$N$7000,10,0)),"",VLOOKUP($F32,氏名データ!$A$2:$N$7000,10,0)))</f>
        <v/>
      </c>
      <c r="M32" s="303" t="str">
        <f>IF($F32="","",IF(ISERROR(VLOOKUP($F32,氏名データ!$A$2:$N$7000,13,0)),"",VLOOKUP($F32,氏名データ!$A$2:$N$7000,12,0)))</f>
        <v/>
      </c>
      <c r="N32" s="225" t="str">
        <f>IF($F32="","",IF(ISERROR(VLOOKUP($F32,氏名データ!$A$2:$N$7000,13,0)),"",VLOOKUP($F32,氏名データ!$A$2:$N$7000,13,0)))</f>
        <v/>
      </c>
      <c r="O32" s="225" t="str">
        <f>IF($F32="","",IF(ISERROR(VLOOKUP($F32,氏名データ!$A$2:$N$7000,11,0)),"",VLOOKUP($F32,氏名データ!$A$2:$N$7000,11,0)))</f>
        <v/>
      </c>
      <c r="P32" s="57" t="str">
        <f>IF($F32="","",IF(ISERROR(VLOOKUP($F32,氏名データ!$A$2:$N$7000,14,0)),"",VLOOKUP($F32,氏名データ!$A$2:$N$7000,14,0)))</f>
        <v/>
      </c>
      <c r="Q32" s="118"/>
      <c r="R32" s="119"/>
      <c r="S32" s="120"/>
      <c r="T32" s="121"/>
      <c r="U32" s="118"/>
      <c r="V32" s="119"/>
      <c r="W32" s="120"/>
      <c r="X32" s="121"/>
      <c r="Y32" s="164"/>
      <c r="Z32" s="119"/>
      <c r="AA32" s="120"/>
      <c r="AB32" s="121"/>
      <c r="AC32" s="181"/>
      <c r="AD32" s="168"/>
      <c r="AE32" s="169"/>
      <c r="AF32" s="170"/>
      <c r="AG32" s="181"/>
      <c r="AH32" s="168"/>
      <c r="AI32" s="169"/>
      <c r="AJ32" s="170"/>
      <c r="AK32" s="122" t="str">
        <f>IF(F32="","",IF(学校情報!$Y$1=TRUE,"東京陸恊クラブ",学校情報!$D$2))</f>
        <v/>
      </c>
      <c r="AL32" s="89">
        <v>27</v>
      </c>
      <c r="AM32" s="91" t="s">
        <v>4381</v>
      </c>
      <c r="AN32" s="91" t="s">
        <v>4381</v>
      </c>
      <c r="AS32" s="123"/>
      <c r="AV32" s="123" t="s">
        <v>207</v>
      </c>
    </row>
    <row r="33" spans="1:48" ht="14.25" customHeight="1" x14ac:dyDescent="0.15">
      <c r="A33" s="89" t="str">
        <f t="shared" si="1"/>
        <v/>
      </c>
      <c r="B33" s="89" t="str">
        <f t="shared" si="3"/>
        <v/>
      </c>
      <c r="C33" s="89" t="str">
        <f t="shared" si="0"/>
        <v/>
      </c>
      <c r="D33" s="89" t="str">
        <f t="shared" si="2"/>
        <v/>
      </c>
      <c r="E33" s="116">
        <v>29</v>
      </c>
      <c r="F33" s="117"/>
      <c r="G33" s="55" t="str">
        <f>IF($F33="","",IF(ISERROR(VLOOKUP($F33,氏名データ!$A$2:$N$7000,5,0)),"",VLOOKUP($F33,氏名データ!$A$2:$N$7000,5,0)))</f>
        <v/>
      </c>
      <c r="H33" s="56" t="str">
        <f>IF($F33="","",IF(ISERROR(VLOOKUP($F33,氏名データ!$A$2:$N$7000,6,0)),"",VLOOKUP($F33,氏名データ!$A$2:$N$7000,6,0)))</f>
        <v/>
      </c>
      <c r="I33" s="55" t="str">
        <f>IF($F33="","",IF(ISERROR(VLOOKUP($F33,氏名データ!$A$2:$N$7000,7,0)),"",ASC(VLOOKUP($F33,氏名データ!$A$2:$N$7000,7,0))))</f>
        <v/>
      </c>
      <c r="J33" s="56" t="str">
        <f>IF($F33="","",IF(ISERROR(VLOOKUP($F33,氏名データ!$A$2:$N$7000,8,0)),"",ASC(VLOOKUP($F33,氏名データ!$A$2:$N$7000,8,0))))</f>
        <v/>
      </c>
      <c r="K33" s="213" t="str">
        <f>IF($F33="","",IF(ISERROR(VLOOKUP($F33,氏名データ!$A$2:$N$7000,9,0)),"",VLOOKUP($F33,氏名データ!$A$2:$N$7000,9,0)))</f>
        <v/>
      </c>
      <c r="L33" s="213" t="str">
        <f>IF($F33="","",IF(ISERROR(VLOOKUP($F33,氏名データ!$A$2:$N$7000,10,0)),"",VLOOKUP($F33,氏名データ!$A$2:$N$7000,10,0)))</f>
        <v/>
      </c>
      <c r="M33" s="303" t="str">
        <f>IF($F33="","",IF(ISERROR(VLOOKUP($F33,氏名データ!$A$2:$N$7000,13,0)),"",VLOOKUP($F33,氏名データ!$A$2:$N$7000,12,0)))</f>
        <v/>
      </c>
      <c r="N33" s="225" t="str">
        <f>IF($F33="","",IF(ISERROR(VLOOKUP($F33,氏名データ!$A$2:$N$7000,13,0)),"",VLOOKUP($F33,氏名データ!$A$2:$N$7000,13,0)))</f>
        <v/>
      </c>
      <c r="O33" s="225" t="str">
        <f>IF($F33="","",IF(ISERROR(VLOOKUP($F33,氏名データ!$A$2:$N$7000,11,0)),"",VLOOKUP($F33,氏名データ!$A$2:$N$7000,11,0)))</f>
        <v/>
      </c>
      <c r="P33" s="57" t="str">
        <f>IF($F33="","",IF(ISERROR(VLOOKUP($F33,氏名データ!$A$2:$N$7000,14,0)),"",VLOOKUP($F33,氏名データ!$A$2:$N$7000,14,0)))</f>
        <v/>
      </c>
      <c r="Q33" s="118"/>
      <c r="R33" s="119"/>
      <c r="S33" s="120"/>
      <c r="T33" s="121"/>
      <c r="U33" s="118"/>
      <c r="V33" s="119"/>
      <c r="W33" s="120"/>
      <c r="X33" s="121"/>
      <c r="Y33" s="164"/>
      <c r="Z33" s="119"/>
      <c r="AA33" s="120"/>
      <c r="AB33" s="121"/>
      <c r="AC33" s="181"/>
      <c r="AD33" s="168"/>
      <c r="AE33" s="169"/>
      <c r="AF33" s="170"/>
      <c r="AG33" s="181"/>
      <c r="AH33" s="168"/>
      <c r="AI33" s="169"/>
      <c r="AJ33" s="170"/>
      <c r="AK33" s="122" t="str">
        <f>IF(F33="","",IF(学校情報!$Y$1=TRUE,"東京陸恊クラブ",学校情報!$D$2))</f>
        <v/>
      </c>
      <c r="AL33" s="87">
        <v>28</v>
      </c>
      <c r="AM33" s="91" t="s">
        <v>4381</v>
      </c>
      <c r="AN33" s="91" t="s">
        <v>4381</v>
      </c>
      <c r="AS33" s="123"/>
      <c r="AV33" s="91" t="s">
        <v>208</v>
      </c>
    </row>
    <row r="34" spans="1:48" ht="14.25" customHeight="1" thickBot="1" x14ac:dyDescent="0.2">
      <c r="A34" s="89" t="str">
        <f t="shared" si="1"/>
        <v/>
      </c>
      <c r="B34" s="89" t="str">
        <f t="shared" si="3"/>
        <v/>
      </c>
      <c r="C34" s="89" t="str">
        <f t="shared" si="0"/>
        <v/>
      </c>
      <c r="D34" s="89" t="str">
        <f t="shared" si="2"/>
        <v/>
      </c>
      <c r="E34" s="138">
        <v>30</v>
      </c>
      <c r="F34" s="139"/>
      <c r="G34" s="64" t="str">
        <f>IF($F34="","",IF(ISERROR(VLOOKUP($F34,氏名データ!$A$2:$N$7000,5,0)),"",VLOOKUP($F34,氏名データ!$A$2:$N$7000,5,0)))</f>
        <v/>
      </c>
      <c r="H34" s="65" t="str">
        <f>IF($F34="","",IF(ISERROR(VLOOKUP($F34,氏名データ!$A$2:$N$7000,6,0)),"",VLOOKUP($F34,氏名データ!$A$2:$N$7000,6,0)))</f>
        <v/>
      </c>
      <c r="I34" s="64" t="str">
        <f>IF($F34="","",IF(ISERROR(VLOOKUP($F34,氏名データ!$A$2:$N$7000,7,0)),"",ASC(VLOOKUP($F34,氏名データ!$A$2:$N$7000,7,0))))</f>
        <v/>
      </c>
      <c r="J34" s="65" t="str">
        <f>IF($F34="","",IF(ISERROR(VLOOKUP($F34,氏名データ!$A$2:$N$7000,8,0)),"",ASC(VLOOKUP($F34,氏名データ!$A$2:$N$7000,8,0))))</f>
        <v/>
      </c>
      <c r="K34" s="216" t="str">
        <f>IF($F34="","",IF(ISERROR(VLOOKUP($F34,氏名データ!$A$2:$N$7000,9,0)),"",VLOOKUP($F34,氏名データ!$A$2:$N$7000,9,0)))</f>
        <v/>
      </c>
      <c r="L34" s="216" t="str">
        <f>IF($F34="","",IF(ISERROR(VLOOKUP($F34,氏名データ!$A$2:$N$7000,10,0)),"",VLOOKUP($F34,氏名データ!$A$2:$N$7000,10,0)))</f>
        <v/>
      </c>
      <c r="M34" s="306" t="str">
        <f>IF($F34="","",IF(ISERROR(VLOOKUP($F34,氏名データ!$A$2:$N$7000,13,0)),"",VLOOKUP($F34,氏名データ!$A$2:$N$7000,12,0)))</f>
        <v/>
      </c>
      <c r="N34" s="229" t="str">
        <f>IF($F34="","",IF(ISERROR(VLOOKUP($F34,氏名データ!$A$2:$N$7000,13,0)),"",VLOOKUP($F34,氏名データ!$A$2:$N$7000,13,0)))</f>
        <v/>
      </c>
      <c r="O34" s="229" t="str">
        <f>IF($F34="","",IF(ISERROR(VLOOKUP($F34,氏名データ!$A$2:$N$7000,11,0)),"",VLOOKUP($F34,氏名データ!$A$2:$N$7000,11,0)))</f>
        <v/>
      </c>
      <c r="P34" s="66" t="str">
        <f>IF($F34="","",IF(ISERROR(VLOOKUP($F34,氏名データ!$A$2:$N$7000,14,0)),"",VLOOKUP($F34,氏名データ!$A$2:$N$7000,14,0)))</f>
        <v/>
      </c>
      <c r="Q34" s="140"/>
      <c r="R34" s="141"/>
      <c r="S34" s="142"/>
      <c r="T34" s="143"/>
      <c r="U34" s="126"/>
      <c r="V34" s="141"/>
      <c r="W34" s="142"/>
      <c r="X34" s="143"/>
      <c r="Y34" s="206"/>
      <c r="Z34" s="141"/>
      <c r="AA34" s="142"/>
      <c r="AB34" s="143"/>
      <c r="AC34" s="184"/>
      <c r="AD34" s="177"/>
      <c r="AE34" s="178"/>
      <c r="AF34" s="179"/>
      <c r="AG34" s="184"/>
      <c r="AH34" s="177"/>
      <c r="AI34" s="178"/>
      <c r="AJ34" s="179"/>
      <c r="AK34" s="144" t="str">
        <f>IF(F34="","",IF(学校情報!$Y$1=TRUE,"東京陸恊クラブ",学校情報!$D$2))</f>
        <v/>
      </c>
      <c r="AL34" s="87">
        <v>29</v>
      </c>
      <c r="AM34" s="91" t="s">
        <v>4381</v>
      </c>
      <c r="AN34" s="91" t="s">
        <v>4381</v>
      </c>
      <c r="AS34" s="123"/>
      <c r="AV34" s="123" t="s">
        <v>209</v>
      </c>
    </row>
    <row r="35" spans="1:48" ht="14.25" customHeight="1" x14ac:dyDescent="0.15">
      <c r="A35" s="89" t="str">
        <f t="shared" si="1"/>
        <v/>
      </c>
      <c r="B35" s="89" t="str">
        <f t="shared" si="3"/>
        <v/>
      </c>
      <c r="C35" s="89" t="str">
        <f t="shared" si="0"/>
        <v/>
      </c>
      <c r="D35" s="89" t="str">
        <f t="shared" si="2"/>
        <v/>
      </c>
      <c r="E35" s="109">
        <v>31</v>
      </c>
      <c r="F35" s="110"/>
      <c r="G35" s="67" t="str">
        <f>IF($F35="","",IF(ISERROR(VLOOKUP($F35,氏名データ!$A$2:$N$7000,5,0)),"",VLOOKUP($F35,氏名データ!$A$2:$N$7000,5,0)))</f>
        <v/>
      </c>
      <c r="H35" s="68" t="str">
        <f>IF($F35="","",IF(ISERROR(VLOOKUP($F35,氏名データ!$A$2:$N$7000,6,0)),"",VLOOKUP($F35,氏名データ!$A$2:$N$7000,6,0)))</f>
        <v/>
      </c>
      <c r="I35" s="67" t="str">
        <f>IF($F35="","",IF(ISERROR(VLOOKUP($F35,氏名データ!$A$2:$N$7000,7,0)),"",ASC(VLOOKUP($F35,氏名データ!$A$2:$N$7000,7,0))))</f>
        <v/>
      </c>
      <c r="J35" s="68" t="str">
        <f>IF($F35="","",IF(ISERROR(VLOOKUP($F35,氏名データ!$A$2:$N$7000,8,0)),"",ASC(VLOOKUP($F35,氏名データ!$A$2:$N$7000,8,0))))</f>
        <v/>
      </c>
      <c r="K35" s="217" t="str">
        <f>IF($F35="","",IF(ISERROR(VLOOKUP($F35,氏名データ!$A$2:$N$7000,9,0)),"",VLOOKUP($F35,氏名データ!$A$2:$N$7000,9,0)))</f>
        <v/>
      </c>
      <c r="L35" s="217" t="str">
        <f>IF($F35="","",IF(ISERROR(VLOOKUP($F35,氏名データ!$A$2:$N$7000,10,0)),"",VLOOKUP($F35,氏名データ!$A$2:$N$7000,10,0)))</f>
        <v/>
      </c>
      <c r="M35" s="307" t="str">
        <f>IF($F35="","",IF(ISERROR(VLOOKUP($F35,氏名データ!$A$2:$N$7000,13,0)),"",VLOOKUP($F35,氏名データ!$A$2:$N$7000,12,0)))</f>
        <v/>
      </c>
      <c r="N35" s="228" t="str">
        <f>IF($F35="","",IF(ISERROR(VLOOKUP($F35,氏名データ!$A$2:$N$7000,13,0)),"",VLOOKUP($F35,氏名データ!$A$2:$N$7000,13,0)))</f>
        <v/>
      </c>
      <c r="O35" s="228" t="str">
        <f>IF($F35="","",IF(ISERROR(VLOOKUP($F35,氏名データ!$A$2:$N$7000,11,0)),"",VLOOKUP($F35,氏名データ!$A$2:$N$7000,11,0)))</f>
        <v/>
      </c>
      <c r="P35" s="69" t="str">
        <f>IF($F35="","",IF(ISERROR(VLOOKUP($F35,氏名データ!$A$2:$N$7000,14,0)),"",VLOOKUP($F35,氏名データ!$A$2:$N$7000,14,0)))</f>
        <v/>
      </c>
      <c r="Q35" s="111"/>
      <c r="R35" s="112"/>
      <c r="S35" s="113"/>
      <c r="T35" s="114"/>
      <c r="U35" s="111"/>
      <c r="V35" s="112"/>
      <c r="W35" s="113"/>
      <c r="X35" s="114"/>
      <c r="Y35" s="203"/>
      <c r="Z35" s="112"/>
      <c r="AA35" s="113"/>
      <c r="AB35" s="114"/>
      <c r="AC35" s="180"/>
      <c r="AD35" s="165"/>
      <c r="AE35" s="166"/>
      <c r="AF35" s="167"/>
      <c r="AG35" s="180"/>
      <c r="AH35" s="165"/>
      <c r="AI35" s="166"/>
      <c r="AJ35" s="167"/>
      <c r="AK35" s="145" t="str">
        <f>IF(F35="","",IF(学校情報!$Y$1=TRUE,"東京陸恊クラブ",学校情報!$D$2))</f>
        <v/>
      </c>
      <c r="AL35" s="89">
        <v>30</v>
      </c>
      <c r="AM35" s="91" t="s">
        <v>4381</v>
      </c>
      <c r="AN35" s="91" t="s">
        <v>4381</v>
      </c>
      <c r="AS35" s="123"/>
      <c r="AV35" s="91" t="s">
        <v>210</v>
      </c>
    </row>
    <row r="36" spans="1:48" ht="14.25" customHeight="1" x14ac:dyDescent="0.15">
      <c r="A36" s="89" t="str">
        <f t="shared" si="1"/>
        <v/>
      </c>
      <c r="B36" s="89" t="str">
        <f t="shared" si="3"/>
        <v/>
      </c>
      <c r="C36" s="89" t="str">
        <f t="shared" si="0"/>
        <v/>
      </c>
      <c r="D36" s="89" t="str">
        <f t="shared" si="2"/>
        <v/>
      </c>
      <c r="E36" s="116">
        <v>32</v>
      </c>
      <c r="F36" s="117"/>
      <c r="G36" s="55" t="str">
        <f>IF($F36="","",IF(ISERROR(VLOOKUP($F36,氏名データ!$A$2:$N$7000,5,0)),"",VLOOKUP($F36,氏名データ!$A$2:$N$7000,5,0)))</f>
        <v/>
      </c>
      <c r="H36" s="56" t="str">
        <f>IF($F36="","",IF(ISERROR(VLOOKUP($F36,氏名データ!$A$2:$N$7000,6,0)),"",VLOOKUP($F36,氏名データ!$A$2:$N$7000,6,0)))</f>
        <v/>
      </c>
      <c r="I36" s="55" t="str">
        <f>IF($F36="","",IF(ISERROR(VLOOKUP($F36,氏名データ!$A$2:$N$7000,7,0)),"",ASC(VLOOKUP($F36,氏名データ!$A$2:$N$7000,7,0))))</f>
        <v/>
      </c>
      <c r="J36" s="56" t="str">
        <f>IF($F36="","",IF(ISERROR(VLOOKUP($F36,氏名データ!$A$2:$N$7000,8,0)),"",ASC(VLOOKUP($F36,氏名データ!$A$2:$N$7000,8,0))))</f>
        <v/>
      </c>
      <c r="K36" s="213" t="str">
        <f>IF($F36="","",IF(ISERROR(VLOOKUP($F36,氏名データ!$A$2:$N$7000,9,0)),"",VLOOKUP($F36,氏名データ!$A$2:$N$7000,9,0)))</f>
        <v/>
      </c>
      <c r="L36" s="213" t="str">
        <f>IF($F36="","",IF(ISERROR(VLOOKUP($F36,氏名データ!$A$2:$N$7000,10,0)),"",VLOOKUP($F36,氏名データ!$A$2:$N$7000,10,0)))</f>
        <v/>
      </c>
      <c r="M36" s="303" t="str">
        <f>IF($F36="","",IF(ISERROR(VLOOKUP($F36,氏名データ!$A$2:$N$7000,13,0)),"",VLOOKUP($F36,氏名データ!$A$2:$N$7000,12,0)))</f>
        <v/>
      </c>
      <c r="N36" s="225" t="str">
        <f>IF($F36="","",IF(ISERROR(VLOOKUP($F36,氏名データ!$A$2:$N$7000,13,0)),"",VLOOKUP($F36,氏名データ!$A$2:$N$7000,13,0)))</f>
        <v/>
      </c>
      <c r="O36" s="225" t="str">
        <f>IF($F36="","",IF(ISERROR(VLOOKUP($F36,氏名データ!$A$2:$N$7000,11,0)),"",VLOOKUP($F36,氏名データ!$A$2:$N$7000,11,0)))</f>
        <v/>
      </c>
      <c r="P36" s="57" t="str">
        <f>IF($F36="","",IF(ISERROR(VLOOKUP($F36,氏名データ!$A$2:$N$7000,14,0)),"",VLOOKUP($F36,氏名データ!$A$2:$N$7000,14,0)))</f>
        <v/>
      </c>
      <c r="Q36" s="118"/>
      <c r="R36" s="119"/>
      <c r="S36" s="120"/>
      <c r="T36" s="121"/>
      <c r="U36" s="118"/>
      <c r="V36" s="119"/>
      <c r="W36" s="120"/>
      <c r="X36" s="121"/>
      <c r="Y36" s="164"/>
      <c r="Z36" s="119"/>
      <c r="AA36" s="120"/>
      <c r="AB36" s="121"/>
      <c r="AC36" s="181"/>
      <c r="AD36" s="168"/>
      <c r="AE36" s="169"/>
      <c r="AF36" s="170"/>
      <c r="AG36" s="181"/>
      <c r="AH36" s="168"/>
      <c r="AI36" s="169"/>
      <c r="AJ36" s="170"/>
      <c r="AK36" s="122" t="str">
        <f>IF(F36="","",IF(学校情報!$Y$1=TRUE,"東京陸恊クラブ",学校情報!$D$2))</f>
        <v/>
      </c>
      <c r="AL36" s="89">
        <v>31</v>
      </c>
      <c r="AM36" s="91" t="s">
        <v>4381</v>
      </c>
      <c r="AN36" s="91" t="s">
        <v>4381</v>
      </c>
      <c r="AS36" s="123"/>
      <c r="AV36" s="123" t="s">
        <v>211</v>
      </c>
    </row>
    <row r="37" spans="1:48" ht="14.25" customHeight="1" x14ac:dyDescent="0.15">
      <c r="A37" s="89" t="str">
        <f t="shared" si="1"/>
        <v/>
      </c>
      <c r="B37" s="89" t="str">
        <f t="shared" si="3"/>
        <v/>
      </c>
      <c r="C37" s="89" t="str">
        <f t="shared" si="0"/>
        <v/>
      </c>
      <c r="D37" s="89" t="str">
        <f t="shared" ref="D37:D68" si="4">IF(O37="女",ROW(Q37),"")</f>
        <v/>
      </c>
      <c r="E37" s="116">
        <v>33</v>
      </c>
      <c r="F37" s="117"/>
      <c r="G37" s="55" t="str">
        <f>IF($F37="","",IF(ISERROR(VLOOKUP($F37,氏名データ!$A$2:$N$7000,5,0)),"",VLOOKUP($F37,氏名データ!$A$2:$N$7000,5,0)))</f>
        <v/>
      </c>
      <c r="H37" s="56" t="str">
        <f>IF($F37="","",IF(ISERROR(VLOOKUP($F37,氏名データ!$A$2:$N$7000,6,0)),"",VLOOKUP($F37,氏名データ!$A$2:$N$7000,6,0)))</f>
        <v/>
      </c>
      <c r="I37" s="55" t="str">
        <f>IF($F37="","",IF(ISERROR(VLOOKUP($F37,氏名データ!$A$2:$N$7000,7,0)),"",ASC(VLOOKUP($F37,氏名データ!$A$2:$N$7000,7,0))))</f>
        <v/>
      </c>
      <c r="J37" s="56" t="str">
        <f>IF($F37="","",IF(ISERROR(VLOOKUP($F37,氏名データ!$A$2:$N$7000,8,0)),"",ASC(VLOOKUP($F37,氏名データ!$A$2:$N$7000,8,0))))</f>
        <v/>
      </c>
      <c r="K37" s="213" t="str">
        <f>IF($F37="","",IF(ISERROR(VLOOKUP($F37,氏名データ!$A$2:$N$7000,9,0)),"",VLOOKUP($F37,氏名データ!$A$2:$N$7000,9,0)))</f>
        <v/>
      </c>
      <c r="L37" s="213" t="str">
        <f>IF($F37="","",IF(ISERROR(VLOOKUP($F37,氏名データ!$A$2:$N$7000,10,0)),"",VLOOKUP($F37,氏名データ!$A$2:$N$7000,10,0)))</f>
        <v/>
      </c>
      <c r="M37" s="303" t="str">
        <f>IF($F37="","",IF(ISERROR(VLOOKUP($F37,氏名データ!$A$2:$N$7000,13,0)),"",VLOOKUP($F37,氏名データ!$A$2:$N$7000,12,0)))</f>
        <v/>
      </c>
      <c r="N37" s="225" t="str">
        <f>IF($F37="","",IF(ISERROR(VLOOKUP($F37,氏名データ!$A$2:$N$7000,13,0)),"",VLOOKUP($F37,氏名データ!$A$2:$N$7000,13,0)))</f>
        <v/>
      </c>
      <c r="O37" s="225" t="str">
        <f>IF($F37="","",IF(ISERROR(VLOOKUP($F37,氏名データ!$A$2:$N$7000,11,0)),"",VLOOKUP($F37,氏名データ!$A$2:$N$7000,11,0)))</f>
        <v/>
      </c>
      <c r="P37" s="57" t="str">
        <f>IF($F37="","",IF(ISERROR(VLOOKUP($F37,氏名データ!$A$2:$N$7000,14,0)),"",VLOOKUP($F37,氏名データ!$A$2:$N$7000,14,0)))</f>
        <v/>
      </c>
      <c r="Q37" s="118"/>
      <c r="R37" s="119"/>
      <c r="S37" s="120"/>
      <c r="T37" s="121"/>
      <c r="U37" s="118"/>
      <c r="V37" s="119"/>
      <c r="W37" s="120"/>
      <c r="X37" s="121"/>
      <c r="Y37" s="164"/>
      <c r="Z37" s="119"/>
      <c r="AA37" s="120"/>
      <c r="AB37" s="121"/>
      <c r="AC37" s="181"/>
      <c r="AD37" s="168"/>
      <c r="AE37" s="169"/>
      <c r="AF37" s="170"/>
      <c r="AG37" s="181"/>
      <c r="AH37" s="168"/>
      <c r="AI37" s="169"/>
      <c r="AJ37" s="170"/>
      <c r="AK37" s="122" t="str">
        <f>IF(F37="","",IF(学校情報!$Y$1=TRUE,"東京陸恊クラブ",学校情報!$D$2))</f>
        <v/>
      </c>
      <c r="AL37" s="89">
        <v>32</v>
      </c>
      <c r="AM37" s="91" t="s">
        <v>4381</v>
      </c>
      <c r="AN37" s="91" t="s">
        <v>4381</v>
      </c>
      <c r="AS37" s="123"/>
      <c r="AV37" s="91" t="s">
        <v>212</v>
      </c>
    </row>
    <row r="38" spans="1:48" ht="14.25" customHeight="1" x14ac:dyDescent="0.15">
      <c r="A38" s="89" t="str">
        <f t="shared" si="1"/>
        <v/>
      </c>
      <c r="B38" s="89" t="str">
        <f t="shared" si="3"/>
        <v/>
      </c>
      <c r="C38" s="89" t="str">
        <f t="shared" si="0"/>
        <v/>
      </c>
      <c r="D38" s="89" t="str">
        <f t="shared" si="4"/>
        <v/>
      </c>
      <c r="E38" s="116">
        <v>34</v>
      </c>
      <c r="F38" s="117"/>
      <c r="G38" s="55" t="str">
        <f>IF($F38="","",IF(ISERROR(VLOOKUP($F38,氏名データ!$A$2:$N$7000,5,0)),"",VLOOKUP($F38,氏名データ!$A$2:$N$7000,5,0)))</f>
        <v/>
      </c>
      <c r="H38" s="56" t="str">
        <f>IF($F38="","",IF(ISERROR(VLOOKUP($F38,氏名データ!$A$2:$N$7000,6,0)),"",VLOOKUP($F38,氏名データ!$A$2:$N$7000,6,0)))</f>
        <v/>
      </c>
      <c r="I38" s="55" t="str">
        <f>IF($F38="","",IF(ISERROR(VLOOKUP($F38,氏名データ!$A$2:$N$7000,7,0)),"",ASC(VLOOKUP($F38,氏名データ!$A$2:$N$7000,7,0))))</f>
        <v/>
      </c>
      <c r="J38" s="56" t="str">
        <f>IF($F38="","",IF(ISERROR(VLOOKUP($F38,氏名データ!$A$2:$N$7000,8,0)),"",ASC(VLOOKUP($F38,氏名データ!$A$2:$N$7000,8,0))))</f>
        <v/>
      </c>
      <c r="K38" s="213" t="str">
        <f>IF($F38="","",IF(ISERROR(VLOOKUP($F38,氏名データ!$A$2:$N$7000,9,0)),"",VLOOKUP($F38,氏名データ!$A$2:$N$7000,9,0)))</f>
        <v/>
      </c>
      <c r="L38" s="213" t="str">
        <f>IF($F38="","",IF(ISERROR(VLOOKUP($F38,氏名データ!$A$2:$N$7000,10,0)),"",VLOOKUP($F38,氏名データ!$A$2:$N$7000,10,0)))</f>
        <v/>
      </c>
      <c r="M38" s="303" t="str">
        <f>IF($F38="","",IF(ISERROR(VLOOKUP($F38,氏名データ!$A$2:$N$7000,13,0)),"",VLOOKUP($F38,氏名データ!$A$2:$N$7000,12,0)))</f>
        <v/>
      </c>
      <c r="N38" s="225" t="str">
        <f>IF($F38="","",IF(ISERROR(VLOOKUP($F38,氏名データ!$A$2:$N$7000,13,0)),"",VLOOKUP($F38,氏名データ!$A$2:$N$7000,13,0)))</f>
        <v/>
      </c>
      <c r="O38" s="225" t="str">
        <f>IF($F38="","",IF(ISERROR(VLOOKUP($F38,氏名データ!$A$2:$N$7000,11,0)),"",VLOOKUP($F38,氏名データ!$A$2:$N$7000,11,0)))</f>
        <v/>
      </c>
      <c r="P38" s="57" t="str">
        <f>IF($F38="","",IF(ISERROR(VLOOKUP($F38,氏名データ!$A$2:$N$7000,14,0)),"",VLOOKUP($F38,氏名データ!$A$2:$N$7000,14,0)))</f>
        <v/>
      </c>
      <c r="Q38" s="118"/>
      <c r="R38" s="119"/>
      <c r="S38" s="120"/>
      <c r="T38" s="121"/>
      <c r="U38" s="118"/>
      <c r="V38" s="119"/>
      <c r="W38" s="120"/>
      <c r="X38" s="121"/>
      <c r="Y38" s="164"/>
      <c r="Z38" s="119"/>
      <c r="AA38" s="120"/>
      <c r="AB38" s="121"/>
      <c r="AC38" s="181"/>
      <c r="AD38" s="168"/>
      <c r="AE38" s="169"/>
      <c r="AF38" s="170"/>
      <c r="AG38" s="181"/>
      <c r="AH38" s="168"/>
      <c r="AI38" s="169"/>
      <c r="AJ38" s="170"/>
      <c r="AK38" s="122" t="str">
        <f>IF(F38="","",IF(学校情報!$Y$1=TRUE,"東京陸恊クラブ",学校情報!$D$2))</f>
        <v/>
      </c>
      <c r="AL38" s="87">
        <v>33</v>
      </c>
      <c r="AM38" s="91" t="s">
        <v>4381</v>
      </c>
      <c r="AN38" s="91" t="s">
        <v>4381</v>
      </c>
      <c r="AS38" s="123"/>
      <c r="AV38" s="123" t="s">
        <v>213</v>
      </c>
    </row>
    <row r="39" spans="1:48" ht="14.25" customHeight="1" thickBot="1" x14ac:dyDescent="0.2">
      <c r="A39" s="89" t="str">
        <f t="shared" si="1"/>
        <v/>
      </c>
      <c r="B39" s="89" t="str">
        <f t="shared" si="3"/>
        <v/>
      </c>
      <c r="C39" s="89" t="str">
        <f t="shared" si="0"/>
        <v/>
      </c>
      <c r="D39" s="89" t="str">
        <f t="shared" si="4"/>
        <v/>
      </c>
      <c r="E39" s="124">
        <v>35</v>
      </c>
      <c r="F39" s="125"/>
      <c r="G39" s="58" t="str">
        <f>IF($F39="","",IF(ISERROR(VLOOKUP($F39,氏名データ!$A$2:$N$7000,5,0)),"",VLOOKUP($F39,氏名データ!$A$2:$N$7000,5,0)))</f>
        <v/>
      </c>
      <c r="H39" s="59" t="str">
        <f>IF($F39="","",IF(ISERROR(VLOOKUP($F39,氏名データ!$A$2:$N$7000,6,0)),"",VLOOKUP($F39,氏名データ!$A$2:$N$7000,6,0)))</f>
        <v/>
      </c>
      <c r="I39" s="58" t="str">
        <f>IF($F39="","",IF(ISERROR(VLOOKUP($F39,氏名データ!$A$2:$N$7000,7,0)),"",ASC(VLOOKUP($F39,氏名データ!$A$2:$N$7000,7,0))))</f>
        <v/>
      </c>
      <c r="J39" s="59" t="str">
        <f>IF($F39="","",IF(ISERROR(VLOOKUP($F39,氏名データ!$A$2:$N$7000,8,0)),"",ASC(VLOOKUP($F39,氏名データ!$A$2:$N$7000,8,0))))</f>
        <v/>
      </c>
      <c r="K39" s="214" t="str">
        <f>IF($F39="","",IF(ISERROR(VLOOKUP($F39,氏名データ!$A$2:$N$7000,9,0)),"",VLOOKUP($F39,氏名データ!$A$2:$N$7000,9,0)))</f>
        <v/>
      </c>
      <c r="L39" s="214" t="str">
        <f>IF($F39="","",IF(ISERROR(VLOOKUP($F39,氏名データ!$A$2:$N$7000,10,0)),"",VLOOKUP($F39,氏名データ!$A$2:$N$7000,10,0)))</f>
        <v/>
      </c>
      <c r="M39" s="304" t="str">
        <f>IF($F39="","",IF(ISERROR(VLOOKUP($F39,氏名データ!$A$2:$N$7000,13,0)),"",VLOOKUP($F39,氏名データ!$A$2:$N$7000,12,0)))</f>
        <v/>
      </c>
      <c r="N39" s="226" t="str">
        <f>IF($F39="","",IF(ISERROR(VLOOKUP($F39,氏名データ!$A$2:$N$7000,13,0)),"",VLOOKUP($F39,氏名データ!$A$2:$N$7000,13,0)))</f>
        <v/>
      </c>
      <c r="O39" s="226" t="str">
        <f>IF($F39="","",IF(ISERROR(VLOOKUP($F39,氏名データ!$A$2:$N$7000,11,0)),"",VLOOKUP($F39,氏名データ!$A$2:$N$7000,11,0)))</f>
        <v/>
      </c>
      <c r="P39" s="60" t="str">
        <f>IF($F39="","",IF(ISERROR(VLOOKUP($F39,氏名データ!$A$2:$N$7000,14,0)),"",VLOOKUP($F39,氏名データ!$A$2:$N$7000,14,0)))</f>
        <v/>
      </c>
      <c r="Q39" s="126"/>
      <c r="R39" s="127"/>
      <c r="S39" s="128"/>
      <c r="T39" s="129"/>
      <c r="U39" s="126"/>
      <c r="V39" s="127"/>
      <c r="W39" s="128"/>
      <c r="X39" s="129"/>
      <c r="Y39" s="204"/>
      <c r="Z39" s="127"/>
      <c r="AA39" s="128"/>
      <c r="AB39" s="129"/>
      <c r="AC39" s="182"/>
      <c r="AD39" s="171"/>
      <c r="AE39" s="172"/>
      <c r="AF39" s="173"/>
      <c r="AG39" s="182"/>
      <c r="AH39" s="171"/>
      <c r="AI39" s="172"/>
      <c r="AJ39" s="173"/>
      <c r="AK39" s="130" t="str">
        <f>IF(F39="","",IF(学校情報!$Y$1=TRUE,"東京陸恊クラブ",学校情報!$D$2))</f>
        <v/>
      </c>
      <c r="AL39" s="87">
        <v>34</v>
      </c>
      <c r="AM39" s="91" t="s">
        <v>4381</v>
      </c>
      <c r="AN39" s="91" t="s">
        <v>4381</v>
      </c>
      <c r="AS39" s="123"/>
      <c r="AV39" s="91" t="s">
        <v>214</v>
      </c>
    </row>
    <row r="40" spans="1:48" ht="14.25" customHeight="1" x14ac:dyDescent="0.15">
      <c r="A40" s="89" t="str">
        <f t="shared" si="1"/>
        <v/>
      </c>
      <c r="B40" s="89" t="str">
        <f t="shared" si="3"/>
        <v/>
      </c>
      <c r="C40" s="89" t="str">
        <f t="shared" si="0"/>
        <v/>
      </c>
      <c r="D40" s="89" t="str">
        <f t="shared" si="4"/>
        <v/>
      </c>
      <c r="E40" s="131">
        <v>36</v>
      </c>
      <c r="F40" s="132"/>
      <c r="G40" s="61" t="str">
        <f>IF($F40="","",IF(ISERROR(VLOOKUP($F40,氏名データ!$A$2:$N$7000,5,0)),"",VLOOKUP($F40,氏名データ!$A$2:$N$7000,5,0)))</f>
        <v/>
      </c>
      <c r="H40" s="62" t="str">
        <f>IF($F40="","",IF(ISERROR(VLOOKUP($F40,氏名データ!$A$2:$N$7000,6,0)),"",VLOOKUP($F40,氏名データ!$A$2:$N$7000,6,0)))</f>
        <v/>
      </c>
      <c r="I40" s="61" t="str">
        <f>IF($F40="","",IF(ISERROR(VLOOKUP($F40,氏名データ!$A$2:$N$7000,7,0)),"",ASC(VLOOKUP($F40,氏名データ!$A$2:$N$7000,7,0))))</f>
        <v/>
      </c>
      <c r="J40" s="62" t="str">
        <f>IF($F40="","",IF(ISERROR(VLOOKUP($F40,氏名データ!$A$2:$N$7000,8,0)),"",ASC(VLOOKUP($F40,氏名データ!$A$2:$N$7000,8,0))))</f>
        <v/>
      </c>
      <c r="K40" s="215" t="str">
        <f>IF($F40="","",IF(ISERROR(VLOOKUP($F40,氏名データ!$A$2:$N$7000,9,0)),"",VLOOKUP($F40,氏名データ!$A$2:$N$7000,9,0)))</f>
        <v/>
      </c>
      <c r="L40" s="215" t="str">
        <f>IF($F40="","",IF(ISERROR(VLOOKUP($F40,氏名データ!$A$2:$N$7000,10,0)),"",VLOOKUP($F40,氏名データ!$A$2:$N$7000,10,0)))</f>
        <v/>
      </c>
      <c r="M40" s="305" t="str">
        <f>IF($F40="","",IF(ISERROR(VLOOKUP($F40,氏名データ!$A$2:$N$7000,13,0)),"",VLOOKUP($F40,氏名データ!$A$2:$N$7000,12,0)))</f>
        <v/>
      </c>
      <c r="N40" s="227" t="str">
        <f>IF($F40="","",IF(ISERROR(VLOOKUP($F40,氏名データ!$A$2:$N$7000,13,0)),"",VLOOKUP($F40,氏名データ!$A$2:$N$7000,13,0)))</f>
        <v/>
      </c>
      <c r="O40" s="227" t="str">
        <f>IF($F40="","",IF(ISERROR(VLOOKUP($F40,氏名データ!$A$2:$N$7000,11,0)),"",VLOOKUP($F40,氏名データ!$A$2:$N$7000,11,0)))</f>
        <v/>
      </c>
      <c r="P40" s="63" t="str">
        <f>IF($F40="","",IF(ISERROR(VLOOKUP($F40,氏名データ!$A$2:$N$7000,14,0)),"",VLOOKUP($F40,氏名データ!$A$2:$N$7000,14,0)))</f>
        <v/>
      </c>
      <c r="Q40" s="133"/>
      <c r="R40" s="134"/>
      <c r="S40" s="135"/>
      <c r="T40" s="136"/>
      <c r="U40" s="111"/>
      <c r="V40" s="134"/>
      <c r="W40" s="135"/>
      <c r="X40" s="136"/>
      <c r="Y40" s="205"/>
      <c r="Z40" s="134"/>
      <c r="AA40" s="135"/>
      <c r="AB40" s="136"/>
      <c r="AC40" s="183"/>
      <c r="AD40" s="174"/>
      <c r="AE40" s="175"/>
      <c r="AF40" s="176"/>
      <c r="AG40" s="183"/>
      <c r="AH40" s="174"/>
      <c r="AI40" s="175"/>
      <c r="AJ40" s="176"/>
      <c r="AK40" s="137" t="str">
        <f>IF(F40="","",IF(学校情報!$Y$1=TRUE,"東京陸恊クラブ",学校情報!$D$2))</f>
        <v/>
      </c>
      <c r="AL40" s="87"/>
      <c r="AS40" s="123"/>
      <c r="AV40" s="123" t="s">
        <v>215</v>
      </c>
    </row>
    <row r="41" spans="1:48" ht="14.25" customHeight="1" x14ac:dyDescent="0.15">
      <c r="A41" s="89" t="str">
        <f t="shared" si="1"/>
        <v/>
      </c>
      <c r="B41" s="89" t="str">
        <f t="shared" si="3"/>
        <v/>
      </c>
      <c r="C41" s="89" t="str">
        <f t="shared" si="0"/>
        <v/>
      </c>
      <c r="D41" s="89" t="str">
        <f t="shared" si="4"/>
        <v/>
      </c>
      <c r="E41" s="116">
        <v>37</v>
      </c>
      <c r="F41" s="117"/>
      <c r="G41" s="55" t="str">
        <f>IF($F41="","",IF(ISERROR(VLOOKUP($F41,氏名データ!$A$2:$N$7000,5,0)),"",VLOOKUP($F41,氏名データ!$A$2:$N$7000,5,0)))</f>
        <v/>
      </c>
      <c r="H41" s="56" t="str">
        <f>IF($F41="","",IF(ISERROR(VLOOKUP($F41,氏名データ!$A$2:$N$7000,6,0)),"",VLOOKUP($F41,氏名データ!$A$2:$N$7000,6,0)))</f>
        <v/>
      </c>
      <c r="I41" s="55" t="str">
        <f>IF($F41="","",IF(ISERROR(VLOOKUP($F41,氏名データ!$A$2:$N$7000,7,0)),"",ASC(VLOOKUP($F41,氏名データ!$A$2:$N$7000,7,0))))</f>
        <v/>
      </c>
      <c r="J41" s="56" t="str">
        <f>IF($F41="","",IF(ISERROR(VLOOKUP($F41,氏名データ!$A$2:$N$7000,8,0)),"",ASC(VLOOKUP($F41,氏名データ!$A$2:$N$7000,8,0))))</f>
        <v/>
      </c>
      <c r="K41" s="213" t="str">
        <f>IF($F41="","",IF(ISERROR(VLOOKUP($F41,氏名データ!$A$2:$N$7000,9,0)),"",VLOOKUP($F41,氏名データ!$A$2:$N$7000,9,0)))</f>
        <v/>
      </c>
      <c r="L41" s="213" t="str">
        <f>IF($F41="","",IF(ISERROR(VLOOKUP($F41,氏名データ!$A$2:$N$7000,10,0)),"",VLOOKUP($F41,氏名データ!$A$2:$N$7000,10,0)))</f>
        <v/>
      </c>
      <c r="M41" s="303" t="str">
        <f>IF($F41="","",IF(ISERROR(VLOOKUP($F41,氏名データ!$A$2:$N$7000,13,0)),"",VLOOKUP($F41,氏名データ!$A$2:$N$7000,12,0)))</f>
        <v/>
      </c>
      <c r="N41" s="225" t="str">
        <f>IF($F41="","",IF(ISERROR(VLOOKUP($F41,氏名データ!$A$2:$N$7000,13,0)),"",VLOOKUP($F41,氏名データ!$A$2:$N$7000,13,0)))</f>
        <v/>
      </c>
      <c r="O41" s="225" t="str">
        <f>IF($F41="","",IF(ISERROR(VLOOKUP($F41,氏名データ!$A$2:$N$7000,11,0)),"",VLOOKUP($F41,氏名データ!$A$2:$N$7000,11,0)))</f>
        <v/>
      </c>
      <c r="P41" s="57" t="str">
        <f>IF($F41="","",IF(ISERROR(VLOOKUP($F41,氏名データ!$A$2:$N$7000,14,0)),"",VLOOKUP($F41,氏名データ!$A$2:$N$7000,14,0)))</f>
        <v/>
      </c>
      <c r="Q41" s="118"/>
      <c r="R41" s="119"/>
      <c r="S41" s="120"/>
      <c r="T41" s="121"/>
      <c r="U41" s="118"/>
      <c r="V41" s="119"/>
      <c r="W41" s="120"/>
      <c r="X41" s="121"/>
      <c r="Y41" s="164"/>
      <c r="Z41" s="119"/>
      <c r="AA41" s="120"/>
      <c r="AB41" s="121"/>
      <c r="AC41" s="181"/>
      <c r="AD41" s="168"/>
      <c r="AE41" s="169"/>
      <c r="AF41" s="170"/>
      <c r="AG41" s="181"/>
      <c r="AH41" s="168"/>
      <c r="AI41" s="169"/>
      <c r="AJ41" s="170"/>
      <c r="AK41" s="122" t="str">
        <f>IF(F41="","",IF(学校情報!$Y$1=TRUE,"東京陸恊クラブ",学校情報!$D$2))</f>
        <v/>
      </c>
      <c r="AL41" s="87"/>
      <c r="AS41" s="123"/>
      <c r="AV41" s="91" t="s">
        <v>216</v>
      </c>
    </row>
    <row r="42" spans="1:48" ht="14.25" customHeight="1" x14ac:dyDescent="0.15">
      <c r="A42" s="89" t="str">
        <f t="shared" si="1"/>
        <v/>
      </c>
      <c r="B42" s="89" t="str">
        <f t="shared" si="3"/>
        <v/>
      </c>
      <c r="C42" s="89" t="str">
        <f t="shared" si="0"/>
        <v/>
      </c>
      <c r="D42" s="89" t="str">
        <f t="shared" si="4"/>
        <v/>
      </c>
      <c r="E42" s="116">
        <v>38</v>
      </c>
      <c r="F42" s="117"/>
      <c r="G42" s="55" t="str">
        <f>IF($F42="","",IF(ISERROR(VLOOKUP($F42,氏名データ!$A$2:$N$7000,5,0)),"",VLOOKUP($F42,氏名データ!$A$2:$N$7000,5,0)))</f>
        <v/>
      </c>
      <c r="H42" s="56" t="str">
        <f>IF($F42="","",IF(ISERROR(VLOOKUP($F42,氏名データ!$A$2:$N$7000,6,0)),"",VLOOKUP($F42,氏名データ!$A$2:$N$7000,6,0)))</f>
        <v/>
      </c>
      <c r="I42" s="55" t="str">
        <f>IF($F42="","",IF(ISERROR(VLOOKUP($F42,氏名データ!$A$2:$N$7000,7,0)),"",ASC(VLOOKUP($F42,氏名データ!$A$2:$N$7000,7,0))))</f>
        <v/>
      </c>
      <c r="J42" s="56" t="str">
        <f>IF($F42="","",IF(ISERROR(VLOOKUP($F42,氏名データ!$A$2:$N$7000,8,0)),"",ASC(VLOOKUP($F42,氏名データ!$A$2:$N$7000,8,0))))</f>
        <v/>
      </c>
      <c r="K42" s="213" t="str">
        <f>IF($F42="","",IF(ISERROR(VLOOKUP($F42,氏名データ!$A$2:$N$7000,9,0)),"",VLOOKUP($F42,氏名データ!$A$2:$N$7000,9,0)))</f>
        <v/>
      </c>
      <c r="L42" s="213" t="str">
        <f>IF($F42="","",IF(ISERROR(VLOOKUP($F42,氏名データ!$A$2:$N$7000,10,0)),"",VLOOKUP($F42,氏名データ!$A$2:$N$7000,10,0)))</f>
        <v/>
      </c>
      <c r="M42" s="303" t="str">
        <f>IF($F42="","",IF(ISERROR(VLOOKUP($F42,氏名データ!$A$2:$N$7000,13,0)),"",VLOOKUP($F42,氏名データ!$A$2:$N$7000,12,0)))</f>
        <v/>
      </c>
      <c r="N42" s="225" t="str">
        <f>IF($F42="","",IF(ISERROR(VLOOKUP($F42,氏名データ!$A$2:$N$7000,13,0)),"",VLOOKUP($F42,氏名データ!$A$2:$N$7000,13,0)))</f>
        <v/>
      </c>
      <c r="O42" s="225" t="str">
        <f>IF($F42="","",IF(ISERROR(VLOOKUP($F42,氏名データ!$A$2:$N$7000,11,0)),"",VLOOKUP($F42,氏名データ!$A$2:$N$7000,11,0)))</f>
        <v/>
      </c>
      <c r="P42" s="57" t="str">
        <f>IF($F42="","",IF(ISERROR(VLOOKUP($F42,氏名データ!$A$2:$N$7000,14,0)),"",VLOOKUP($F42,氏名データ!$A$2:$N$7000,14,0)))</f>
        <v/>
      </c>
      <c r="Q42" s="118"/>
      <c r="R42" s="119"/>
      <c r="S42" s="120"/>
      <c r="T42" s="121"/>
      <c r="U42" s="118"/>
      <c r="V42" s="119"/>
      <c r="W42" s="120"/>
      <c r="X42" s="121"/>
      <c r="Y42" s="164"/>
      <c r="Z42" s="119"/>
      <c r="AA42" s="120"/>
      <c r="AB42" s="121"/>
      <c r="AC42" s="181"/>
      <c r="AD42" s="168"/>
      <c r="AE42" s="169"/>
      <c r="AF42" s="170"/>
      <c r="AG42" s="181"/>
      <c r="AH42" s="168"/>
      <c r="AI42" s="169"/>
      <c r="AJ42" s="170"/>
      <c r="AK42" s="122" t="str">
        <f>IF(F42="","",IF(学校情報!$Y$1=TRUE,"東京陸恊クラブ",学校情報!$D$2))</f>
        <v/>
      </c>
      <c r="AL42" s="87"/>
      <c r="AS42" s="123"/>
      <c r="AV42" s="123" t="s">
        <v>217</v>
      </c>
    </row>
    <row r="43" spans="1:48" ht="14.25" customHeight="1" x14ac:dyDescent="0.15">
      <c r="A43" s="89" t="str">
        <f t="shared" si="1"/>
        <v/>
      </c>
      <c r="B43" s="89" t="str">
        <f t="shared" si="3"/>
        <v/>
      </c>
      <c r="C43" s="89" t="str">
        <f t="shared" si="0"/>
        <v/>
      </c>
      <c r="D43" s="89" t="str">
        <f t="shared" si="4"/>
        <v/>
      </c>
      <c r="E43" s="116">
        <v>39</v>
      </c>
      <c r="F43" s="117"/>
      <c r="G43" s="55" t="str">
        <f>IF($F43="","",IF(ISERROR(VLOOKUP($F43,氏名データ!$A$2:$N$7000,5,0)),"",VLOOKUP($F43,氏名データ!$A$2:$N$7000,5,0)))</f>
        <v/>
      </c>
      <c r="H43" s="56" t="str">
        <f>IF($F43="","",IF(ISERROR(VLOOKUP($F43,氏名データ!$A$2:$N$7000,6,0)),"",VLOOKUP($F43,氏名データ!$A$2:$N$7000,6,0)))</f>
        <v/>
      </c>
      <c r="I43" s="55" t="str">
        <f>IF($F43="","",IF(ISERROR(VLOOKUP($F43,氏名データ!$A$2:$N$7000,7,0)),"",ASC(VLOOKUP($F43,氏名データ!$A$2:$N$7000,7,0))))</f>
        <v/>
      </c>
      <c r="J43" s="56" t="str">
        <f>IF($F43="","",IF(ISERROR(VLOOKUP($F43,氏名データ!$A$2:$N$7000,8,0)),"",ASC(VLOOKUP($F43,氏名データ!$A$2:$N$7000,8,0))))</f>
        <v/>
      </c>
      <c r="K43" s="213" t="str">
        <f>IF($F43="","",IF(ISERROR(VLOOKUP($F43,氏名データ!$A$2:$N$7000,9,0)),"",VLOOKUP($F43,氏名データ!$A$2:$N$7000,9,0)))</f>
        <v/>
      </c>
      <c r="L43" s="213" t="str">
        <f>IF($F43="","",IF(ISERROR(VLOOKUP($F43,氏名データ!$A$2:$N$7000,10,0)),"",VLOOKUP($F43,氏名データ!$A$2:$N$7000,10,0)))</f>
        <v/>
      </c>
      <c r="M43" s="303" t="str">
        <f>IF($F43="","",IF(ISERROR(VLOOKUP($F43,氏名データ!$A$2:$N$7000,13,0)),"",VLOOKUP($F43,氏名データ!$A$2:$N$7000,12,0)))</f>
        <v/>
      </c>
      <c r="N43" s="225" t="str">
        <f>IF($F43="","",IF(ISERROR(VLOOKUP($F43,氏名データ!$A$2:$N$7000,13,0)),"",VLOOKUP($F43,氏名データ!$A$2:$N$7000,13,0)))</f>
        <v/>
      </c>
      <c r="O43" s="225" t="str">
        <f>IF($F43="","",IF(ISERROR(VLOOKUP($F43,氏名データ!$A$2:$N$7000,11,0)),"",VLOOKUP($F43,氏名データ!$A$2:$N$7000,11,0)))</f>
        <v/>
      </c>
      <c r="P43" s="57" t="str">
        <f>IF($F43="","",IF(ISERROR(VLOOKUP($F43,氏名データ!$A$2:$N$7000,14,0)),"",VLOOKUP($F43,氏名データ!$A$2:$N$7000,14,0)))</f>
        <v/>
      </c>
      <c r="Q43" s="118"/>
      <c r="R43" s="119"/>
      <c r="S43" s="120"/>
      <c r="T43" s="121"/>
      <c r="U43" s="118"/>
      <c r="V43" s="119"/>
      <c r="W43" s="120"/>
      <c r="X43" s="121"/>
      <c r="Y43" s="164"/>
      <c r="Z43" s="119"/>
      <c r="AA43" s="120"/>
      <c r="AB43" s="121"/>
      <c r="AC43" s="181"/>
      <c r="AD43" s="168"/>
      <c r="AE43" s="169"/>
      <c r="AF43" s="170"/>
      <c r="AG43" s="181"/>
      <c r="AH43" s="168"/>
      <c r="AI43" s="169"/>
      <c r="AJ43" s="170"/>
      <c r="AK43" s="122" t="str">
        <f>IF(F43="","",IF(学校情報!$Y$1=TRUE,"東京陸恊クラブ",学校情報!$D$2))</f>
        <v/>
      </c>
      <c r="AL43" s="87"/>
      <c r="AS43" s="123"/>
      <c r="AV43" s="91" t="s">
        <v>218</v>
      </c>
    </row>
    <row r="44" spans="1:48" ht="14.25" customHeight="1" thickBot="1" x14ac:dyDescent="0.2">
      <c r="A44" s="89" t="str">
        <f t="shared" si="1"/>
        <v/>
      </c>
      <c r="B44" s="89" t="str">
        <f t="shared" si="3"/>
        <v/>
      </c>
      <c r="C44" s="89" t="str">
        <f t="shared" si="0"/>
        <v/>
      </c>
      <c r="D44" s="89" t="str">
        <f t="shared" si="4"/>
        <v/>
      </c>
      <c r="E44" s="138">
        <v>40</v>
      </c>
      <c r="F44" s="139"/>
      <c r="G44" s="64" t="str">
        <f>IF($F44="","",IF(ISERROR(VLOOKUP($F44,氏名データ!$A$2:$N$7000,5,0)),"",VLOOKUP($F44,氏名データ!$A$2:$N$7000,5,0)))</f>
        <v/>
      </c>
      <c r="H44" s="65" t="str">
        <f>IF($F44="","",IF(ISERROR(VLOOKUP($F44,氏名データ!$A$2:$N$7000,6,0)),"",VLOOKUP($F44,氏名データ!$A$2:$N$7000,6,0)))</f>
        <v/>
      </c>
      <c r="I44" s="64" t="str">
        <f>IF($F44="","",IF(ISERROR(VLOOKUP($F44,氏名データ!$A$2:$N$7000,7,0)),"",ASC(VLOOKUP($F44,氏名データ!$A$2:$N$7000,7,0))))</f>
        <v/>
      </c>
      <c r="J44" s="65" t="str">
        <f>IF($F44="","",IF(ISERROR(VLOOKUP($F44,氏名データ!$A$2:$N$7000,8,0)),"",ASC(VLOOKUP($F44,氏名データ!$A$2:$N$7000,8,0))))</f>
        <v/>
      </c>
      <c r="K44" s="216" t="str">
        <f>IF($F44="","",IF(ISERROR(VLOOKUP($F44,氏名データ!$A$2:$N$7000,9,0)),"",VLOOKUP($F44,氏名データ!$A$2:$N$7000,9,0)))</f>
        <v/>
      </c>
      <c r="L44" s="216" t="str">
        <f>IF($F44="","",IF(ISERROR(VLOOKUP($F44,氏名データ!$A$2:$N$7000,10,0)),"",VLOOKUP($F44,氏名データ!$A$2:$N$7000,10,0)))</f>
        <v/>
      </c>
      <c r="M44" s="306" t="str">
        <f>IF($F44="","",IF(ISERROR(VLOOKUP($F44,氏名データ!$A$2:$N$7000,13,0)),"",VLOOKUP($F44,氏名データ!$A$2:$N$7000,12,0)))</f>
        <v/>
      </c>
      <c r="N44" s="229" t="str">
        <f>IF($F44="","",IF(ISERROR(VLOOKUP($F44,氏名データ!$A$2:$N$7000,13,0)),"",VLOOKUP($F44,氏名データ!$A$2:$N$7000,13,0)))</f>
        <v/>
      </c>
      <c r="O44" s="229" t="str">
        <f>IF($F44="","",IF(ISERROR(VLOOKUP($F44,氏名データ!$A$2:$N$7000,11,0)),"",VLOOKUP($F44,氏名データ!$A$2:$N$7000,11,0)))</f>
        <v/>
      </c>
      <c r="P44" s="66" t="str">
        <f>IF($F44="","",IF(ISERROR(VLOOKUP($F44,氏名データ!$A$2:$N$7000,14,0)),"",VLOOKUP($F44,氏名データ!$A$2:$N$7000,14,0)))</f>
        <v/>
      </c>
      <c r="Q44" s="140"/>
      <c r="R44" s="141"/>
      <c r="S44" s="142"/>
      <c r="T44" s="143"/>
      <c r="U44" s="126"/>
      <c r="V44" s="141"/>
      <c r="W44" s="142"/>
      <c r="X44" s="143"/>
      <c r="Y44" s="206"/>
      <c r="Z44" s="141"/>
      <c r="AA44" s="142"/>
      <c r="AB44" s="143"/>
      <c r="AC44" s="184"/>
      <c r="AD44" s="177"/>
      <c r="AE44" s="178"/>
      <c r="AF44" s="179"/>
      <c r="AG44" s="184"/>
      <c r="AH44" s="177"/>
      <c r="AI44" s="178"/>
      <c r="AJ44" s="179"/>
      <c r="AK44" s="144" t="str">
        <f>IF(F44="","",IF(学校情報!$Y$1=TRUE,"東京陸恊クラブ",学校情報!$D$2))</f>
        <v/>
      </c>
      <c r="AL44" s="87"/>
      <c r="AS44" s="123"/>
      <c r="AV44" s="123" t="s">
        <v>219</v>
      </c>
    </row>
    <row r="45" spans="1:48" ht="14.25" customHeight="1" x14ac:dyDescent="0.15">
      <c r="A45" s="89" t="str">
        <f t="shared" si="1"/>
        <v/>
      </c>
      <c r="B45" s="89" t="str">
        <f t="shared" si="3"/>
        <v/>
      </c>
      <c r="C45" s="89" t="str">
        <f t="shared" si="0"/>
        <v/>
      </c>
      <c r="D45" s="89" t="str">
        <f t="shared" si="4"/>
        <v/>
      </c>
      <c r="E45" s="109">
        <v>41</v>
      </c>
      <c r="F45" s="110"/>
      <c r="G45" s="67" t="str">
        <f>IF($F45="","",IF(ISERROR(VLOOKUP($F45,氏名データ!$A$2:$N$7000,5,0)),"",VLOOKUP($F45,氏名データ!$A$2:$N$7000,5,0)))</f>
        <v/>
      </c>
      <c r="H45" s="68" t="str">
        <f>IF($F45="","",IF(ISERROR(VLOOKUP($F45,氏名データ!$A$2:$N$7000,6,0)),"",VLOOKUP($F45,氏名データ!$A$2:$N$7000,6,0)))</f>
        <v/>
      </c>
      <c r="I45" s="67" t="str">
        <f>IF($F45="","",IF(ISERROR(VLOOKUP($F45,氏名データ!$A$2:$N$7000,7,0)),"",ASC(VLOOKUP($F45,氏名データ!$A$2:$N$7000,7,0))))</f>
        <v/>
      </c>
      <c r="J45" s="68" t="str">
        <f>IF($F45="","",IF(ISERROR(VLOOKUP($F45,氏名データ!$A$2:$N$7000,8,0)),"",ASC(VLOOKUP($F45,氏名データ!$A$2:$N$7000,8,0))))</f>
        <v/>
      </c>
      <c r="K45" s="217" t="str">
        <f>IF($F45="","",IF(ISERROR(VLOOKUP($F45,氏名データ!$A$2:$N$7000,9,0)),"",VLOOKUP($F45,氏名データ!$A$2:$N$7000,9,0)))</f>
        <v/>
      </c>
      <c r="L45" s="217" t="str">
        <f>IF($F45="","",IF(ISERROR(VLOOKUP($F45,氏名データ!$A$2:$N$7000,10,0)),"",VLOOKUP($F45,氏名データ!$A$2:$N$7000,10,0)))</f>
        <v/>
      </c>
      <c r="M45" s="307" t="str">
        <f>IF($F45="","",IF(ISERROR(VLOOKUP($F45,氏名データ!$A$2:$N$7000,13,0)),"",VLOOKUP($F45,氏名データ!$A$2:$N$7000,12,0)))</f>
        <v/>
      </c>
      <c r="N45" s="228" t="str">
        <f>IF($F45="","",IF(ISERROR(VLOOKUP($F45,氏名データ!$A$2:$N$7000,13,0)),"",VLOOKUP($F45,氏名データ!$A$2:$N$7000,13,0)))</f>
        <v/>
      </c>
      <c r="O45" s="228" t="str">
        <f>IF($F45="","",IF(ISERROR(VLOOKUP($F45,氏名データ!$A$2:$N$7000,11,0)),"",VLOOKUP($F45,氏名データ!$A$2:$N$7000,11,0)))</f>
        <v/>
      </c>
      <c r="P45" s="69" t="str">
        <f>IF($F45="","",IF(ISERROR(VLOOKUP($F45,氏名データ!$A$2:$N$7000,14,0)),"",VLOOKUP($F45,氏名データ!$A$2:$N$7000,14,0)))</f>
        <v/>
      </c>
      <c r="Q45" s="111"/>
      <c r="R45" s="112"/>
      <c r="S45" s="113"/>
      <c r="T45" s="114"/>
      <c r="U45" s="111"/>
      <c r="V45" s="112"/>
      <c r="W45" s="113"/>
      <c r="X45" s="114"/>
      <c r="Y45" s="203"/>
      <c r="Z45" s="112"/>
      <c r="AA45" s="113"/>
      <c r="AB45" s="114"/>
      <c r="AC45" s="180"/>
      <c r="AD45" s="165"/>
      <c r="AE45" s="166"/>
      <c r="AF45" s="167"/>
      <c r="AG45" s="180"/>
      <c r="AH45" s="165"/>
      <c r="AI45" s="166"/>
      <c r="AJ45" s="167"/>
      <c r="AK45" s="145" t="str">
        <f>IF(F45="","",IF(学校情報!$Y$1=TRUE,"東京陸恊クラブ",学校情報!$D$2))</f>
        <v/>
      </c>
      <c r="AL45" s="87"/>
      <c r="AS45" s="123"/>
      <c r="AV45" s="91" t="s">
        <v>220</v>
      </c>
    </row>
    <row r="46" spans="1:48" ht="14.25" customHeight="1" x14ac:dyDescent="0.15">
      <c r="A46" s="89" t="str">
        <f t="shared" si="1"/>
        <v/>
      </c>
      <c r="B46" s="89" t="str">
        <f t="shared" si="3"/>
        <v/>
      </c>
      <c r="C46" s="89" t="str">
        <f t="shared" si="0"/>
        <v/>
      </c>
      <c r="D46" s="89" t="str">
        <f t="shared" si="4"/>
        <v/>
      </c>
      <c r="E46" s="116">
        <v>42</v>
      </c>
      <c r="F46" s="117"/>
      <c r="G46" s="55" t="str">
        <f>IF($F46="","",IF(ISERROR(VLOOKUP($F46,氏名データ!$A$2:$N$7000,5,0)),"",VLOOKUP($F46,氏名データ!$A$2:$N$7000,5,0)))</f>
        <v/>
      </c>
      <c r="H46" s="56" t="str">
        <f>IF($F46="","",IF(ISERROR(VLOOKUP($F46,氏名データ!$A$2:$N$7000,6,0)),"",VLOOKUP($F46,氏名データ!$A$2:$N$7000,6,0)))</f>
        <v/>
      </c>
      <c r="I46" s="55" t="str">
        <f>IF($F46="","",IF(ISERROR(VLOOKUP($F46,氏名データ!$A$2:$N$7000,7,0)),"",ASC(VLOOKUP($F46,氏名データ!$A$2:$N$7000,7,0))))</f>
        <v/>
      </c>
      <c r="J46" s="56" t="str">
        <f>IF($F46="","",IF(ISERROR(VLOOKUP($F46,氏名データ!$A$2:$N$7000,8,0)),"",ASC(VLOOKUP($F46,氏名データ!$A$2:$N$7000,8,0))))</f>
        <v/>
      </c>
      <c r="K46" s="213" t="str">
        <f>IF($F46="","",IF(ISERROR(VLOOKUP($F46,氏名データ!$A$2:$N$7000,9,0)),"",VLOOKUP($F46,氏名データ!$A$2:$N$7000,9,0)))</f>
        <v/>
      </c>
      <c r="L46" s="213" t="str">
        <f>IF($F46="","",IF(ISERROR(VLOOKUP($F46,氏名データ!$A$2:$N$7000,10,0)),"",VLOOKUP($F46,氏名データ!$A$2:$N$7000,10,0)))</f>
        <v/>
      </c>
      <c r="M46" s="303" t="str">
        <f>IF($F46="","",IF(ISERROR(VLOOKUP($F46,氏名データ!$A$2:$N$7000,13,0)),"",VLOOKUP($F46,氏名データ!$A$2:$N$7000,12,0)))</f>
        <v/>
      </c>
      <c r="N46" s="225" t="str">
        <f>IF($F46="","",IF(ISERROR(VLOOKUP($F46,氏名データ!$A$2:$N$7000,13,0)),"",VLOOKUP($F46,氏名データ!$A$2:$N$7000,13,0)))</f>
        <v/>
      </c>
      <c r="O46" s="225" t="str">
        <f>IF($F46="","",IF(ISERROR(VLOOKUP($F46,氏名データ!$A$2:$N$7000,11,0)),"",VLOOKUP($F46,氏名データ!$A$2:$N$7000,11,0)))</f>
        <v/>
      </c>
      <c r="P46" s="57" t="str">
        <f>IF($F46="","",IF(ISERROR(VLOOKUP($F46,氏名データ!$A$2:$N$7000,14,0)),"",VLOOKUP($F46,氏名データ!$A$2:$N$7000,14,0)))</f>
        <v/>
      </c>
      <c r="Q46" s="118"/>
      <c r="R46" s="119"/>
      <c r="S46" s="120"/>
      <c r="T46" s="121"/>
      <c r="U46" s="118"/>
      <c r="V46" s="119"/>
      <c r="W46" s="120"/>
      <c r="X46" s="121"/>
      <c r="Y46" s="164"/>
      <c r="Z46" s="119"/>
      <c r="AA46" s="120"/>
      <c r="AB46" s="121"/>
      <c r="AC46" s="181"/>
      <c r="AD46" s="168"/>
      <c r="AE46" s="169"/>
      <c r="AF46" s="170"/>
      <c r="AG46" s="181"/>
      <c r="AH46" s="168"/>
      <c r="AI46" s="169"/>
      <c r="AJ46" s="170"/>
      <c r="AK46" s="122" t="str">
        <f>IF(F46="","",IF(学校情報!$Y$1=TRUE,"東京陸恊クラブ",学校情報!$D$2))</f>
        <v/>
      </c>
      <c r="AL46" s="87"/>
      <c r="AS46" s="123"/>
      <c r="AV46" s="123" t="s">
        <v>221</v>
      </c>
    </row>
    <row r="47" spans="1:48" ht="14.25" customHeight="1" x14ac:dyDescent="0.15">
      <c r="A47" s="89" t="str">
        <f t="shared" si="1"/>
        <v/>
      </c>
      <c r="B47" s="89" t="str">
        <f t="shared" si="3"/>
        <v/>
      </c>
      <c r="C47" s="89" t="str">
        <f t="shared" si="0"/>
        <v/>
      </c>
      <c r="D47" s="89" t="str">
        <f t="shared" si="4"/>
        <v/>
      </c>
      <c r="E47" s="116">
        <v>43</v>
      </c>
      <c r="F47" s="117"/>
      <c r="G47" s="55" t="str">
        <f>IF($F47="","",IF(ISERROR(VLOOKUP($F47,氏名データ!$A$2:$N$7000,5,0)),"",VLOOKUP($F47,氏名データ!$A$2:$N$7000,5,0)))</f>
        <v/>
      </c>
      <c r="H47" s="56" t="str">
        <f>IF($F47="","",IF(ISERROR(VLOOKUP($F47,氏名データ!$A$2:$N$7000,6,0)),"",VLOOKUP($F47,氏名データ!$A$2:$N$7000,6,0)))</f>
        <v/>
      </c>
      <c r="I47" s="55" t="str">
        <f>IF($F47="","",IF(ISERROR(VLOOKUP($F47,氏名データ!$A$2:$N$7000,7,0)),"",ASC(VLOOKUP($F47,氏名データ!$A$2:$N$7000,7,0))))</f>
        <v/>
      </c>
      <c r="J47" s="56" t="str">
        <f>IF($F47="","",IF(ISERROR(VLOOKUP($F47,氏名データ!$A$2:$N$7000,8,0)),"",ASC(VLOOKUP($F47,氏名データ!$A$2:$N$7000,8,0))))</f>
        <v/>
      </c>
      <c r="K47" s="213" t="str">
        <f>IF($F47="","",IF(ISERROR(VLOOKUP($F47,氏名データ!$A$2:$N$7000,9,0)),"",VLOOKUP($F47,氏名データ!$A$2:$N$7000,9,0)))</f>
        <v/>
      </c>
      <c r="L47" s="213" t="str">
        <f>IF($F47="","",IF(ISERROR(VLOOKUP($F47,氏名データ!$A$2:$N$7000,10,0)),"",VLOOKUP($F47,氏名データ!$A$2:$N$7000,10,0)))</f>
        <v/>
      </c>
      <c r="M47" s="303" t="str">
        <f>IF($F47="","",IF(ISERROR(VLOOKUP($F47,氏名データ!$A$2:$N$7000,13,0)),"",VLOOKUP($F47,氏名データ!$A$2:$N$7000,12,0)))</f>
        <v/>
      </c>
      <c r="N47" s="225" t="str">
        <f>IF($F47="","",IF(ISERROR(VLOOKUP($F47,氏名データ!$A$2:$N$7000,13,0)),"",VLOOKUP($F47,氏名データ!$A$2:$N$7000,13,0)))</f>
        <v/>
      </c>
      <c r="O47" s="225" t="str">
        <f>IF($F47="","",IF(ISERROR(VLOOKUP($F47,氏名データ!$A$2:$N$7000,11,0)),"",VLOOKUP($F47,氏名データ!$A$2:$N$7000,11,0)))</f>
        <v/>
      </c>
      <c r="P47" s="57" t="str">
        <f>IF($F47="","",IF(ISERROR(VLOOKUP($F47,氏名データ!$A$2:$N$7000,14,0)),"",VLOOKUP($F47,氏名データ!$A$2:$N$7000,14,0)))</f>
        <v/>
      </c>
      <c r="Q47" s="118"/>
      <c r="R47" s="119"/>
      <c r="S47" s="120"/>
      <c r="T47" s="121"/>
      <c r="U47" s="118"/>
      <c r="V47" s="119"/>
      <c r="W47" s="120"/>
      <c r="X47" s="121"/>
      <c r="Y47" s="164"/>
      <c r="Z47" s="119"/>
      <c r="AA47" s="120"/>
      <c r="AB47" s="121"/>
      <c r="AC47" s="181"/>
      <c r="AD47" s="168"/>
      <c r="AE47" s="169"/>
      <c r="AF47" s="170"/>
      <c r="AG47" s="181"/>
      <c r="AH47" s="168"/>
      <c r="AI47" s="169"/>
      <c r="AJ47" s="170"/>
      <c r="AK47" s="122" t="str">
        <f>IF(F47="","",IF(学校情報!$Y$1=TRUE,"東京陸恊クラブ",学校情報!$D$2))</f>
        <v/>
      </c>
      <c r="AL47" s="87"/>
      <c r="AS47" s="123"/>
      <c r="AV47" s="91" t="s">
        <v>222</v>
      </c>
    </row>
    <row r="48" spans="1:48" ht="14.25" customHeight="1" x14ac:dyDescent="0.15">
      <c r="A48" s="89" t="str">
        <f t="shared" si="1"/>
        <v/>
      </c>
      <c r="B48" s="89" t="str">
        <f t="shared" si="3"/>
        <v/>
      </c>
      <c r="C48" s="89" t="str">
        <f t="shared" si="0"/>
        <v/>
      </c>
      <c r="D48" s="89" t="str">
        <f t="shared" si="4"/>
        <v/>
      </c>
      <c r="E48" s="116">
        <v>44</v>
      </c>
      <c r="F48" s="117"/>
      <c r="G48" s="55" t="str">
        <f>IF($F48="","",IF(ISERROR(VLOOKUP($F48,氏名データ!$A$2:$N$7000,5,0)),"",VLOOKUP($F48,氏名データ!$A$2:$N$7000,5,0)))</f>
        <v/>
      </c>
      <c r="H48" s="56" t="str">
        <f>IF($F48="","",IF(ISERROR(VLOOKUP($F48,氏名データ!$A$2:$N$7000,6,0)),"",VLOOKUP($F48,氏名データ!$A$2:$N$7000,6,0)))</f>
        <v/>
      </c>
      <c r="I48" s="55" t="str">
        <f>IF($F48="","",IF(ISERROR(VLOOKUP($F48,氏名データ!$A$2:$N$7000,7,0)),"",ASC(VLOOKUP($F48,氏名データ!$A$2:$N$7000,7,0))))</f>
        <v/>
      </c>
      <c r="J48" s="56" t="str">
        <f>IF($F48="","",IF(ISERROR(VLOOKUP($F48,氏名データ!$A$2:$N$7000,8,0)),"",ASC(VLOOKUP($F48,氏名データ!$A$2:$N$7000,8,0))))</f>
        <v/>
      </c>
      <c r="K48" s="213" t="str">
        <f>IF($F48="","",IF(ISERROR(VLOOKUP($F48,氏名データ!$A$2:$N$7000,9,0)),"",VLOOKUP($F48,氏名データ!$A$2:$N$7000,9,0)))</f>
        <v/>
      </c>
      <c r="L48" s="213" t="str">
        <f>IF($F48="","",IF(ISERROR(VLOOKUP($F48,氏名データ!$A$2:$N$7000,10,0)),"",VLOOKUP($F48,氏名データ!$A$2:$N$7000,10,0)))</f>
        <v/>
      </c>
      <c r="M48" s="303" t="str">
        <f>IF($F48="","",IF(ISERROR(VLOOKUP($F48,氏名データ!$A$2:$N$7000,13,0)),"",VLOOKUP($F48,氏名データ!$A$2:$N$7000,12,0)))</f>
        <v/>
      </c>
      <c r="N48" s="225" t="str">
        <f>IF($F48="","",IF(ISERROR(VLOOKUP($F48,氏名データ!$A$2:$N$7000,13,0)),"",VLOOKUP($F48,氏名データ!$A$2:$N$7000,13,0)))</f>
        <v/>
      </c>
      <c r="O48" s="225" t="str">
        <f>IF($F48="","",IF(ISERROR(VLOOKUP($F48,氏名データ!$A$2:$N$7000,11,0)),"",VLOOKUP($F48,氏名データ!$A$2:$N$7000,11,0)))</f>
        <v/>
      </c>
      <c r="P48" s="57" t="str">
        <f>IF($F48="","",IF(ISERROR(VLOOKUP($F48,氏名データ!$A$2:$N$7000,14,0)),"",VLOOKUP($F48,氏名データ!$A$2:$N$7000,14,0)))</f>
        <v/>
      </c>
      <c r="Q48" s="118"/>
      <c r="R48" s="119"/>
      <c r="S48" s="120"/>
      <c r="T48" s="121"/>
      <c r="U48" s="118"/>
      <c r="V48" s="119"/>
      <c r="W48" s="120"/>
      <c r="X48" s="121"/>
      <c r="Y48" s="164"/>
      <c r="Z48" s="119"/>
      <c r="AA48" s="120"/>
      <c r="AB48" s="121"/>
      <c r="AC48" s="181"/>
      <c r="AD48" s="168"/>
      <c r="AE48" s="169"/>
      <c r="AF48" s="170"/>
      <c r="AG48" s="181"/>
      <c r="AH48" s="168"/>
      <c r="AI48" s="169"/>
      <c r="AJ48" s="170"/>
      <c r="AK48" s="122" t="str">
        <f>IF(F48="","",IF(学校情報!$Y$1=TRUE,"東京陸恊クラブ",学校情報!$D$2))</f>
        <v/>
      </c>
      <c r="AL48" s="87"/>
      <c r="AS48" s="123"/>
      <c r="AV48" s="123" t="s">
        <v>223</v>
      </c>
    </row>
    <row r="49" spans="1:48" ht="14.25" customHeight="1" thickBot="1" x14ac:dyDescent="0.2">
      <c r="A49" s="89" t="str">
        <f t="shared" si="1"/>
        <v/>
      </c>
      <c r="B49" s="89" t="str">
        <f t="shared" si="3"/>
        <v/>
      </c>
      <c r="C49" s="89" t="str">
        <f t="shared" si="0"/>
        <v/>
      </c>
      <c r="D49" s="89" t="str">
        <f t="shared" si="4"/>
        <v/>
      </c>
      <c r="E49" s="124">
        <v>45</v>
      </c>
      <c r="F49" s="125"/>
      <c r="G49" s="58" t="str">
        <f>IF($F49="","",IF(ISERROR(VLOOKUP($F49,氏名データ!$A$2:$N$7000,5,0)),"",VLOOKUP($F49,氏名データ!$A$2:$N$7000,5,0)))</f>
        <v/>
      </c>
      <c r="H49" s="59" t="str">
        <f>IF($F49="","",IF(ISERROR(VLOOKUP($F49,氏名データ!$A$2:$N$7000,6,0)),"",VLOOKUP($F49,氏名データ!$A$2:$N$7000,6,0)))</f>
        <v/>
      </c>
      <c r="I49" s="58" t="str">
        <f>IF($F49="","",IF(ISERROR(VLOOKUP($F49,氏名データ!$A$2:$N$7000,7,0)),"",ASC(VLOOKUP($F49,氏名データ!$A$2:$N$7000,7,0))))</f>
        <v/>
      </c>
      <c r="J49" s="59" t="str">
        <f>IF($F49="","",IF(ISERROR(VLOOKUP($F49,氏名データ!$A$2:$N$7000,8,0)),"",ASC(VLOOKUP($F49,氏名データ!$A$2:$N$7000,8,0))))</f>
        <v/>
      </c>
      <c r="K49" s="214" t="str">
        <f>IF($F49="","",IF(ISERROR(VLOOKUP($F49,氏名データ!$A$2:$N$7000,9,0)),"",VLOOKUP($F49,氏名データ!$A$2:$N$7000,9,0)))</f>
        <v/>
      </c>
      <c r="L49" s="214" t="str">
        <f>IF($F49="","",IF(ISERROR(VLOOKUP($F49,氏名データ!$A$2:$N$7000,10,0)),"",VLOOKUP($F49,氏名データ!$A$2:$N$7000,10,0)))</f>
        <v/>
      </c>
      <c r="M49" s="304" t="str">
        <f>IF($F49="","",IF(ISERROR(VLOOKUP($F49,氏名データ!$A$2:$N$7000,13,0)),"",VLOOKUP($F49,氏名データ!$A$2:$N$7000,12,0)))</f>
        <v/>
      </c>
      <c r="N49" s="226" t="str">
        <f>IF($F49="","",IF(ISERROR(VLOOKUP($F49,氏名データ!$A$2:$N$7000,13,0)),"",VLOOKUP($F49,氏名データ!$A$2:$N$7000,13,0)))</f>
        <v/>
      </c>
      <c r="O49" s="226" t="str">
        <f>IF($F49="","",IF(ISERROR(VLOOKUP($F49,氏名データ!$A$2:$N$7000,11,0)),"",VLOOKUP($F49,氏名データ!$A$2:$N$7000,11,0)))</f>
        <v/>
      </c>
      <c r="P49" s="60" t="str">
        <f>IF($F49="","",IF(ISERROR(VLOOKUP($F49,氏名データ!$A$2:$N$7000,14,0)),"",VLOOKUP($F49,氏名データ!$A$2:$N$7000,14,0)))</f>
        <v/>
      </c>
      <c r="Q49" s="126"/>
      <c r="R49" s="127"/>
      <c r="S49" s="128"/>
      <c r="T49" s="129"/>
      <c r="U49" s="126"/>
      <c r="V49" s="127"/>
      <c r="W49" s="128"/>
      <c r="X49" s="129"/>
      <c r="Y49" s="204"/>
      <c r="Z49" s="127"/>
      <c r="AA49" s="128"/>
      <c r="AB49" s="129"/>
      <c r="AC49" s="182"/>
      <c r="AD49" s="171"/>
      <c r="AE49" s="172"/>
      <c r="AF49" s="173"/>
      <c r="AG49" s="182"/>
      <c r="AH49" s="171"/>
      <c r="AI49" s="172"/>
      <c r="AJ49" s="173"/>
      <c r="AK49" s="130" t="str">
        <f>IF(F49="","",IF(学校情報!$Y$1=TRUE,"東京陸恊クラブ",学校情報!$D$2))</f>
        <v/>
      </c>
      <c r="AL49" s="87"/>
      <c r="AS49" s="123"/>
      <c r="AV49" s="91" t="s">
        <v>224</v>
      </c>
    </row>
    <row r="50" spans="1:48" ht="14.25" customHeight="1" x14ac:dyDescent="0.15">
      <c r="A50" s="89" t="str">
        <f t="shared" si="1"/>
        <v/>
      </c>
      <c r="B50" s="89" t="str">
        <f t="shared" si="3"/>
        <v/>
      </c>
      <c r="C50" s="89" t="str">
        <f t="shared" si="0"/>
        <v/>
      </c>
      <c r="D50" s="89" t="str">
        <f t="shared" si="4"/>
        <v/>
      </c>
      <c r="E50" s="109">
        <v>46</v>
      </c>
      <c r="F50" s="110"/>
      <c r="G50" s="67" t="str">
        <f>IF($F50="","",IF(ISERROR(VLOOKUP($F50,氏名データ!$A$2:$N$7000,5,0)),"",VLOOKUP($F50,氏名データ!$A$2:$N$7000,5,0)))</f>
        <v/>
      </c>
      <c r="H50" s="68" t="str">
        <f>IF($F50="","",IF(ISERROR(VLOOKUP($F50,氏名データ!$A$2:$N$7000,6,0)),"",VLOOKUP($F50,氏名データ!$A$2:$N$7000,6,0)))</f>
        <v/>
      </c>
      <c r="I50" s="67" t="str">
        <f>IF($F50="","",IF(ISERROR(VLOOKUP($F50,氏名データ!$A$2:$N$7000,7,0)),"",ASC(VLOOKUP($F50,氏名データ!$A$2:$N$7000,7,0))))</f>
        <v/>
      </c>
      <c r="J50" s="68" t="str">
        <f>IF($F50="","",IF(ISERROR(VLOOKUP($F50,氏名データ!$A$2:$N$7000,8,0)),"",ASC(VLOOKUP($F50,氏名データ!$A$2:$N$7000,8,0))))</f>
        <v/>
      </c>
      <c r="K50" s="217" t="str">
        <f>IF($F50="","",IF(ISERROR(VLOOKUP($F50,氏名データ!$A$2:$N$7000,9,0)),"",VLOOKUP($F50,氏名データ!$A$2:$N$7000,9,0)))</f>
        <v/>
      </c>
      <c r="L50" s="217" t="str">
        <f>IF($F50="","",IF(ISERROR(VLOOKUP($F50,氏名データ!$A$2:$N$7000,10,0)),"",VLOOKUP($F50,氏名データ!$A$2:$N$7000,10,0)))</f>
        <v/>
      </c>
      <c r="M50" s="307" t="str">
        <f>IF($F50="","",IF(ISERROR(VLOOKUP($F50,氏名データ!$A$2:$N$7000,13,0)),"",VLOOKUP($F50,氏名データ!$A$2:$N$7000,12,0)))</f>
        <v/>
      </c>
      <c r="N50" s="228" t="str">
        <f>IF($F50="","",IF(ISERROR(VLOOKUP($F50,氏名データ!$A$2:$N$7000,13,0)),"",VLOOKUP($F50,氏名データ!$A$2:$N$7000,13,0)))</f>
        <v/>
      </c>
      <c r="O50" s="228" t="str">
        <f>IF($F50="","",IF(ISERROR(VLOOKUP($F50,氏名データ!$A$2:$N$7000,11,0)),"",VLOOKUP($F50,氏名データ!$A$2:$N$7000,11,0)))</f>
        <v/>
      </c>
      <c r="P50" s="69" t="str">
        <f>IF($F50="","",IF(ISERROR(VLOOKUP($F50,氏名データ!$A$2:$N$7000,14,0)),"",VLOOKUP($F50,氏名データ!$A$2:$N$7000,14,0)))</f>
        <v/>
      </c>
      <c r="Q50" s="111"/>
      <c r="R50" s="112"/>
      <c r="S50" s="113"/>
      <c r="T50" s="114"/>
      <c r="U50" s="111"/>
      <c r="V50" s="112"/>
      <c r="W50" s="113"/>
      <c r="X50" s="114"/>
      <c r="Y50" s="203"/>
      <c r="Z50" s="112"/>
      <c r="AA50" s="113"/>
      <c r="AB50" s="114"/>
      <c r="AC50" s="180"/>
      <c r="AD50" s="165"/>
      <c r="AE50" s="166"/>
      <c r="AF50" s="167"/>
      <c r="AG50" s="180"/>
      <c r="AH50" s="165"/>
      <c r="AI50" s="166"/>
      <c r="AJ50" s="167"/>
      <c r="AK50" s="145" t="str">
        <f>IF(F50="","",IF(学校情報!$Y$1=TRUE,"東京陸恊クラブ",学校情報!$D$2))</f>
        <v/>
      </c>
      <c r="AL50" s="87"/>
      <c r="AS50" s="123"/>
      <c r="AV50" s="123" t="s">
        <v>225</v>
      </c>
    </row>
    <row r="51" spans="1:48" ht="14.25" customHeight="1" x14ac:dyDescent="0.15">
      <c r="A51" s="89" t="str">
        <f t="shared" si="1"/>
        <v/>
      </c>
      <c r="B51" s="89" t="str">
        <f t="shared" si="3"/>
        <v/>
      </c>
      <c r="C51" s="89" t="str">
        <f t="shared" si="0"/>
        <v/>
      </c>
      <c r="D51" s="89" t="str">
        <f t="shared" si="4"/>
        <v/>
      </c>
      <c r="E51" s="116">
        <v>47</v>
      </c>
      <c r="F51" s="117"/>
      <c r="G51" s="55" t="str">
        <f>IF($F51="","",IF(ISERROR(VLOOKUP($F51,氏名データ!$A$2:$N$7000,5,0)),"",VLOOKUP($F51,氏名データ!$A$2:$N$7000,5,0)))</f>
        <v/>
      </c>
      <c r="H51" s="56" t="str">
        <f>IF($F51="","",IF(ISERROR(VLOOKUP($F51,氏名データ!$A$2:$N$7000,6,0)),"",VLOOKUP($F51,氏名データ!$A$2:$N$7000,6,0)))</f>
        <v/>
      </c>
      <c r="I51" s="55" t="str">
        <f>IF($F51="","",IF(ISERROR(VLOOKUP($F51,氏名データ!$A$2:$N$7000,7,0)),"",ASC(VLOOKUP($F51,氏名データ!$A$2:$N$7000,7,0))))</f>
        <v/>
      </c>
      <c r="J51" s="56" t="str">
        <f>IF($F51="","",IF(ISERROR(VLOOKUP($F51,氏名データ!$A$2:$N$7000,8,0)),"",ASC(VLOOKUP($F51,氏名データ!$A$2:$N$7000,8,0))))</f>
        <v/>
      </c>
      <c r="K51" s="213" t="str">
        <f>IF($F51="","",IF(ISERROR(VLOOKUP($F51,氏名データ!$A$2:$N$7000,9,0)),"",VLOOKUP($F51,氏名データ!$A$2:$N$7000,9,0)))</f>
        <v/>
      </c>
      <c r="L51" s="213" t="str">
        <f>IF($F51="","",IF(ISERROR(VLOOKUP($F51,氏名データ!$A$2:$N$7000,10,0)),"",VLOOKUP($F51,氏名データ!$A$2:$N$7000,10,0)))</f>
        <v/>
      </c>
      <c r="M51" s="303" t="str">
        <f>IF($F51="","",IF(ISERROR(VLOOKUP($F51,氏名データ!$A$2:$N$7000,13,0)),"",VLOOKUP($F51,氏名データ!$A$2:$N$7000,12,0)))</f>
        <v/>
      </c>
      <c r="N51" s="225" t="str">
        <f>IF($F51="","",IF(ISERROR(VLOOKUP($F51,氏名データ!$A$2:$N$7000,13,0)),"",VLOOKUP($F51,氏名データ!$A$2:$N$7000,13,0)))</f>
        <v/>
      </c>
      <c r="O51" s="225" t="str">
        <f>IF($F51="","",IF(ISERROR(VLOOKUP($F51,氏名データ!$A$2:$N$7000,11,0)),"",VLOOKUP($F51,氏名データ!$A$2:$N$7000,11,0)))</f>
        <v/>
      </c>
      <c r="P51" s="57" t="str">
        <f>IF($F51="","",IF(ISERROR(VLOOKUP($F51,氏名データ!$A$2:$N$7000,14,0)),"",VLOOKUP($F51,氏名データ!$A$2:$N$7000,14,0)))</f>
        <v/>
      </c>
      <c r="Q51" s="164"/>
      <c r="R51" s="119"/>
      <c r="S51" s="120"/>
      <c r="T51" s="121"/>
      <c r="U51" s="118"/>
      <c r="V51" s="119"/>
      <c r="W51" s="120"/>
      <c r="X51" s="121"/>
      <c r="Y51" s="164"/>
      <c r="Z51" s="119"/>
      <c r="AA51" s="120"/>
      <c r="AB51" s="121"/>
      <c r="AC51" s="181"/>
      <c r="AD51" s="168"/>
      <c r="AE51" s="169"/>
      <c r="AF51" s="170"/>
      <c r="AG51" s="181"/>
      <c r="AH51" s="168"/>
      <c r="AI51" s="169"/>
      <c r="AJ51" s="170"/>
      <c r="AK51" s="122" t="str">
        <f>IF(F51="","",IF(学校情報!$Y$1=TRUE,"東京陸恊クラブ",学校情報!$D$2))</f>
        <v/>
      </c>
      <c r="AL51" s="87"/>
      <c r="AS51" s="123"/>
      <c r="AV51" s="91" t="s">
        <v>226</v>
      </c>
    </row>
    <row r="52" spans="1:48" ht="14.25" customHeight="1" x14ac:dyDescent="0.15">
      <c r="A52" s="89" t="str">
        <f t="shared" si="1"/>
        <v/>
      </c>
      <c r="B52" s="89" t="str">
        <f t="shared" si="3"/>
        <v/>
      </c>
      <c r="C52" s="89" t="str">
        <f t="shared" si="0"/>
        <v/>
      </c>
      <c r="D52" s="89" t="str">
        <f t="shared" si="4"/>
        <v/>
      </c>
      <c r="E52" s="116">
        <v>48</v>
      </c>
      <c r="F52" s="117"/>
      <c r="G52" s="55" t="str">
        <f>IF($F52="","",IF(ISERROR(VLOOKUP($F52,氏名データ!$A$2:$N$7000,5,0)),"",VLOOKUP($F52,氏名データ!$A$2:$N$7000,5,0)))</f>
        <v/>
      </c>
      <c r="H52" s="56" t="str">
        <f>IF($F52="","",IF(ISERROR(VLOOKUP($F52,氏名データ!$A$2:$N$7000,6,0)),"",VLOOKUP($F52,氏名データ!$A$2:$N$7000,6,0)))</f>
        <v/>
      </c>
      <c r="I52" s="55" t="str">
        <f>IF($F52="","",IF(ISERROR(VLOOKUP($F52,氏名データ!$A$2:$N$7000,7,0)),"",ASC(VLOOKUP($F52,氏名データ!$A$2:$N$7000,7,0))))</f>
        <v/>
      </c>
      <c r="J52" s="56" t="str">
        <f>IF($F52="","",IF(ISERROR(VLOOKUP($F52,氏名データ!$A$2:$N$7000,8,0)),"",ASC(VLOOKUP($F52,氏名データ!$A$2:$N$7000,8,0))))</f>
        <v/>
      </c>
      <c r="K52" s="213" t="str">
        <f>IF($F52="","",IF(ISERROR(VLOOKUP($F52,氏名データ!$A$2:$N$7000,9,0)),"",VLOOKUP($F52,氏名データ!$A$2:$N$7000,9,0)))</f>
        <v/>
      </c>
      <c r="L52" s="213" t="str">
        <f>IF($F52="","",IF(ISERROR(VLOOKUP($F52,氏名データ!$A$2:$N$7000,10,0)),"",VLOOKUP($F52,氏名データ!$A$2:$N$7000,10,0)))</f>
        <v/>
      </c>
      <c r="M52" s="303" t="str">
        <f>IF($F52="","",IF(ISERROR(VLOOKUP($F52,氏名データ!$A$2:$N$7000,13,0)),"",VLOOKUP($F52,氏名データ!$A$2:$N$7000,12,0)))</f>
        <v/>
      </c>
      <c r="N52" s="225" t="str">
        <f>IF($F52="","",IF(ISERROR(VLOOKUP($F52,氏名データ!$A$2:$N$7000,13,0)),"",VLOOKUP($F52,氏名データ!$A$2:$N$7000,13,0)))</f>
        <v/>
      </c>
      <c r="O52" s="225" t="str">
        <f>IF($F52="","",IF(ISERROR(VLOOKUP($F52,氏名データ!$A$2:$N$7000,11,0)),"",VLOOKUP($F52,氏名データ!$A$2:$N$7000,11,0)))</f>
        <v/>
      </c>
      <c r="P52" s="57" t="str">
        <f>IF($F52="","",IF(ISERROR(VLOOKUP($F52,氏名データ!$A$2:$N$7000,14,0)),"",VLOOKUP($F52,氏名データ!$A$2:$N$7000,14,0)))</f>
        <v/>
      </c>
      <c r="Q52" s="118"/>
      <c r="R52" s="119"/>
      <c r="S52" s="120"/>
      <c r="T52" s="121"/>
      <c r="U52" s="118"/>
      <c r="V52" s="119"/>
      <c r="W52" s="120"/>
      <c r="X52" s="121"/>
      <c r="Y52" s="164"/>
      <c r="Z52" s="119"/>
      <c r="AA52" s="120"/>
      <c r="AB52" s="121"/>
      <c r="AC52" s="181"/>
      <c r="AD52" s="168"/>
      <c r="AE52" s="169"/>
      <c r="AF52" s="170"/>
      <c r="AG52" s="181"/>
      <c r="AH52" s="168"/>
      <c r="AI52" s="169"/>
      <c r="AJ52" s="170"/>
      <c r="AK52" s="122" t="str">
        <f>IF(F52="","",IF(学校情報!$Y$1=TRUE,"東京陸恊クラブ",学校情報!$D$2))</f>
        <v/>
      </c>
      <c r="AL52" s="87"/>
      <c r="AS52" s="123"/>
      <c r="AV52" s="123" t="s">
        <v>227</v>
      </c>
    </row>
    <row r="53" spans="1:48" ht="14.25" customHeight="1" x14ac:dyDescent="0.15">
      <c r="A53" s="89" t="str">
        <f t="shared" si="1"/>
        <v/>
      </c>
      <c r="B53" s="89" t="str">
        <f t="shared" si="3"/>
        <v/>
      </c>
      <c r="C53" s="89" t="str">
        <f t="shared" si="0"/>
        <v/>
      </c>
      <c r="D53" s="89" t="str">
        <f t="shared" si="4"/>
        <v/>
      </c>
      <c r="E53" s="116">
        <v>49</v>
      </c>
      <c r="F53" s="117"/>
      <c r="G53" s="55" t="str">
        <f>IF($F53="","",IF(ISERROR(VLOOKUP($F53,氏名データ!$A$2:$N$7000,5,0)),"",VLOOKUP($F53,氏名データ!$A$2:$N$7000,5,0)))</f>
        <v/>
      </c>
      <c r="H53" s="56" t="str">
        <f>IF($F53="","",IF(ISERROR(VLOOKUP($F53,氏名データ!$A$2:$N$7000,6,0)),"",VLOOKUP($F53,氏名データ!$A$2:$N$7000,6,0)))</f>
        <v/>
      </c>
      <c r="I53" s="55" t="str">
        <f>IF($F53="","",IF(ISERROR(VLOOKUP($F53,氏名データ!$A$2:$N$7000,7,0)),"",ASC(VLOOKUP($F53,氏名データ!$A$2:$N$7000,7,0))))</f>
        <v/>
      </c>
      <c r="J53" s="56" t="str">
        <f>IF($F53="","",IF(ISERROR(VLOOKUP($F53,氏名データ!$A$2:$N$7000,8,0)),"",ASC(VLOOKUP($F53,氏名データ!$A$2:$N$7000,8,0))))</f>
        <v/>
      </c>
      <c r="K53" s="213" t="str">
        <f>IF($F53="","",IF(ISERROR(VLOOKUP($F53,氏名データ!$A$2:$N$7000,9,0)),"",VLOOKUP($F53,氏名データ!$A$2:$N$7000,9,0)))</f>
        <v/>
      </c>
      <c r="L53" s="213" t="str">
        <f>IF($F53="","",IF(ISERROR(VLOOKUP($F53,氏名データ!$A$2:$N$7000,10,0)),"",VLOOKUP($F53,氏名データ!$A$2:$N$7000,10,0)))</f>
        <v/>
      </c>
      <c r="M53" s="303" t="str">
        <f>IF($F53="","",IF(ISERROR(VLOOKUP($F53,氏名データ!$A$2:$N$7000,13,0)),"",VLOOKUP($F53,氏名データ!$A$2:$N$7000,12,0)))</f>
        <v/>
      </c>
      <c r="N53" s="225" t="str">
        <f>IF($F53="","",IF(ISERROR(VLOOKUP($F53,氏名データ!$A$2:$N$7000,13,0)),"",VLOOKUP($F53,氏名データ!$A$2:$N$7000,13,0)))</f>
        <v/>
      </c>
      <c r="O53" s="225" t="str">
        <f>IF($F53="","",IF(ISERROR(VLOOKUP($F53,氏名データ!$A$2:$N$7000,11,0)),"",VLOOKUP($F53,氏名データ!$A$2:$N$7000,11,0)))</f>
        <v/>
      </c>
      <c r="P53" s="57" t="str">
        <f>IF($F53="","",IF(ISERROR(VLOOKUP($F53,氏名データ!$A$2:$N$7000,14,0)),"",VLOOKUP($F53,氏名データ!$A$2:$N$7000,14,0)))</f>
        <v/>
      </c>
      <c r="Q53" s="118"/>
      <c r="R53" s="119"/>
      <c r="S53" s="120"/>
      <c r="T53" s="121"/>
      <c r="U53" s="118"/>
      <c r="V53" s="119"/>
      <c r="W53" s="120"/>
      <c r="X53" s="121"/>
      <c r="Y53" s="164"/>
      <c r="Z53" s="119"/>
      <c r="AA53" s="120"/>
      <c r="AB53" s="121"/>
      <c r="AC53" s="181"/>
      <c r="AD53" s="168"/>
      <c r="AE53" s="169"/>
      <c r="AF53" s="170"/>
      <c r="AG53" s="181"/>
      <c r="AH53" s="168"/>
      <c r="AI53" s="169"/>
      <c r="AJ53" s="170"/>
      <c r="AK53" s="122" t="str">
        <f>IF(F53="","",IF(学校情報!$Y$1=TRUE,"東京陸恊クラブ",学校情報!$D$2))</f>
        <v/>
      </c>
      <c r="AL53" s="87"/>
      <c r="AS53" s="123"/>
      <c r="AV53" s="91" t="s">
        <v>228</v>
      </c>
    </row>
    <row r="54" spans="1:48" ht="14.25" customHeight="1" thickBot="1" x14ac:dyDescent="0.2">
      <c r="A54" s="89" t="str">
        <f t="shared" si="1"/>
        <v/>
      </c>
      <c r="B54" s="89" t="str">
        <f t="shared" si="3"/>
        <v/>
      </c>
      <c r="C54" s="89" t="str">
        <f t="shared" si="0"/>
        <v/>
      </c>
      <c r="D54" s="89" t="str">
        <f t="shared" si="4"/>
        <v/>
      </c>
      <c r="E54" s="124">
        <v>50</v>
      </c>
      <c r="F54" s="125"/>
      <c r="G54" s="58" t="str">
        <f>IF($F54="","",IF(ISERROR(VLOOKUP($F54,氏名データ!$A$2:$N$7000,5,0)),"",VLOOKUP($F54,氏名データ!$A$2:$N$7000,5,0)))</f>
        <v/>
      </c>
      <c r="H54" s="59" t="str">
        <f>IF($F54="","",IF(ISERROR(VLOOKUP($F54,氏名データ!$A$2:$N$7000,6,0)),"",VLOOKUP($F54,氏名データ!$A$2:$N$7000,6,0)))</f>
        <v/>
      </c>
      <c r="I54" s="58" t="str">
        <f>IF($F54="","",IF(ISERROR(VLOOKUP($F54,氏名データ!$A$2:$N$7000,7,0)),"",ASC(VLOOKUP($F54,氏名データ!$A$2:$N$7000,7,0))))</f>
        <v/>
      </c>
      <c r="J54" s="59" t="str">
        <f>IF($F54="","",IF(ISERROR(VLOOKUP($F54,氏名データ!$A$2:$N$7000,8,0)),"",ASC(VLOOKUP($F54,氏名データ!$A$2:$N$7000,8,0))))</f>
        <v/>
      </c>
      <c r="K54" s="214" t="str">
        <f>IF($F54="","",IF(ISERROR(VLOOKUP($F54,氏名データ!$A$2:$N$7000,9,0)),"",VLOOKUP($F54,氏名データ!$A$2:$N$7000,9,0)))</f>
        <v/>
      </c>
      <c r="L54" s="214" t="str">
        <f>IF($F54="","",IF(ISERROR(VLOOKUP($F54,氏名データ!$A$2:$N$7000,10,0)),"",VLOOKUP($F54,氏名データ!$A$2:$N$7000,10,0)))</f>
        <v/>
      </c>
      <c r="M54" s="304" t="str">
        <f>IF($F54="","",IF(ISERROR(VLOOKUP($F54,氏名データ!$A$2:$N$7000,13,0)),"",VLOOKUP($F54,氏名データ!$A$2:$N$7000,12,0)))</f>
        <v/>
      </c>
      <c r="N54" s="226" t="str">
        <f>IF($F54="","",IF(ISERROR(VLOOKUP($F54,氏名データ!$A$2:$N$7000,13,0)),"",VLOOKUP($F54,氏名データ!$A$2:$N$7000,13,0)))</f>
        <v/>
      </c>
      <c r="O54" s="226" t="str">
        <f>IF($F54="","",IF(ISERROR(VLOOKUP($F54,氏名データ!$A$2:$N$7000,11,0)),"",VLOOKUP($F54,氏名データ!$A$2:$N$7000,11,0)))</f>
        <v/>
      </c>
      <c r="P54" s="60" t="str">
        <f>IF($F54="","",IF(ISERROR(VLOOKUP($F54,氏名データ!$A$2:$N$7000,14,0)),"",VLOOKUP($F54,氏名データ!$A$2:$N$7000,14,0)))</f>
        <v/>
      </c>
      <c r="Q54" s="126"/>
      <c r="R54" s="127"/>
      <c r="S54" s="128"/>
      <c r="T54" s="129"/>
      <c r="U54" s="126"/>
      <c r="V54" s="127"/>
      <c r="W54" s="128"/>
      <c r="X54" s="129"/>
      <c r="Y54" s="204"/>
      <c r="Z54" s="127"/>
      <c r="AA54" s="128"/>
      <c r="AB54" s="129"/>
      <c r="AC54" s="182"/>
      <c r="AD54" s="171"/>
      <c r="AE54" s="172"/>
      <c r="AF54" s="173"/>
      <c r="AG54" s="182"/>
      <c r="AH54" s="171"/>
      <c r="AI54" s="172"/>
      <c r="AJ54" s="173"/>
      <c r="AK54" s="130" t="str">
        <f>IF(F54="","",IF(学校情報!$Y$1=TRUE,"東京陸恊クラブ",学校情報!$D$2))</f>
        <v/>
      </c>
      <c r="AL54" s="87"/>
      <c r="AS54" s="123"/>
      <c r="AV54" s="123" t="s">
        <v>229</v>
      </c>
    </row>
    <row r="55" spans="1:48" ht="14.25" customHeight="1" x14ac:dyDescent="0.15">
      <c r="A55" s="89" t="str">
        <f t="shared" si="1"/>
        <v/>
      </c>
      <c r="B55" s="89" t="str">
        <f t="shared" si="3"/>
        <v/>
      </c>
      <c r="C55" s="89" t="str">
        <f t="shared" si="0"/>
        <v/>
      </c>
      <c r="D55" s="89" t="str">
        <f t="shared" si="4"/>
        <v/>
      </c>
      <c r="E55" s="131">
        <v>51</v>
      </c>
      <c r="F55" s="132"/>
      <c r="G55" s="61" t="str">
        <f>IF($F55="","",IF(ISERROR(VLOOKUP($F55,氏名データ!$A$2:$N$7000,5,0)),"",VLOOKUP($F55,氏名データ!$A$2:$N$7000,5,0)))</f>
        <v/>
      </c>
      <c r="H55" s="62" t="str">
        <f>IF($F55="","",IF(ISERROR(VLOOKUP($F55,氏名データ!$A$2:$N$7000,6,0)),"",VLOOKUP($F55,氏名データ!$A$2:$N$7000,6,0)))</f>
        <v/>
      </c>
      <c r="I55" s="61" t="str">
        <f>IF($F55="","",IF(ISERROR(VLOOKUP($F55,氏名データ!$A$2:$N$7000,7,0)),"",ASC(VLOOKUP($F55,氏名データ!$A$2:$N$7000,7,0))))</f>
        <v/>
      </c>
      <c r="J55" s="62" t="str">
        <f>IF($F55="","",IF(ISERROR(VLOOKUP($F55,氏名データ!$A$2:$N$7000,8,0)),"",ASC(VLOOKUP($F55,氏名データ!$A$2:$N$7000,8,0))))</f>
        <v/>
      </c>
      <c r="K55" s="215" t="str">
        <f>IF($F55="","",IF(ISERROR(VLOOKUP($F55,氏名データ!$A$2:$N$7000,9,0)),"",VLOOKUP($F55,氏名データ!$A$2:$N$7000,9,0)))</f>
        <v/>
      </c>
      <c r="L55" s="215" t="str">
        <f>IF($F55="","",IF(ISERROR(VLOOKUP($F55,氏名データ!$A$2:$N$7000,10,0)),"",VLOOKUP($F55,氏名データ!$A$2:$N$7000,10,0)))</f>
        <v/>
      </c>
      <c r="M55" s="305" t="str">
        <f>IF($F55="","",IF(ISERROR(VLOOKUP($F55,氏名データ!$A$2:$N$7000,13,0)),"",VLOOKUP($F55,氏名データ!$A$2:$N$7000,12,0)))</f>
        <v/>
      </c>
      <c r="N55" s="227" t="str">
        <f>IF($F55="","",IF(ISERROR(VLOOKUP($F55,氏名データ!$A$2:$N$7000,13,0)),"",VLOOKUP($F55,氏名データ!$A$2:$N$7000,13,0)))</f>
        <v/>
      </c>
      <c r="O55" s="227" t="str">
        <f>IF($F55="","",IF(ISERROR(VLOOKUP($F55,氏名データ!$A$2:$N$7000,11,0)),"",VLOOKUP($F55,氏名データ!$A$2:$N$7000,11,0)))</f>
        <v/>
      </c>
      <c r="P55" s="63" t="str">
        <f>IF($F55="","",IF(ISERROR(VLOOKUP($F55,氏名データ!$A$2:$N$7000,14,0)),"",VLOOKUP($F55,氏名データ!$A$2:$N$7000,14,0)))</f>
        <v/>
      </c>
      <c r="Q55" s="133"/>
      <c r="R55" s="134"/>
      <c r="S55" s="135"/>
      <c r="T55" s="136"/>
      <c r="U55" s="111"/>
      <c r="V55" s="134"/>
      <c r="W55" s="135"/>
      <c r="X55" s="136"/>
      <c r="Y55" s="205"/>
      <c r="Z55" s="134"/>
      <c r="AA55" s="135"/>
      <c r="AB55" s="136"/>
      <c r="AC55" s="183"/>
      <c r="AD55" s="174"/>
      <c r="AE55" s="175"/>
      <c r="AF55" s="176"/>
      <c r="AG55" s="183"/>
      <c r="AH55" s="174"/>
      <c r="AI55" s="175"/>
      <c r="AJ55" s="176"/>
      <c r="AK55" s="137" t="str">
        <f>IF(F55="","",IF(学校情報!$Y$1=TRUE,"東京陸恊クラブ",学校情報!$D$2))</f>
        <v/>
      </c>
      <c r="AL55" s="87"/>
      <c r="AS55" s="123"/>
      <c r="AV55" s="91" t="s">
        <v>230</v>
      </c>
    </row>
    <row r="56" spans="1:48" ht="14.25" customHeight="1" x14ac:dyDescent="0.15">
      <c r="A56" s="89" t="str">
        <f t="shared" si="1"/>
        <v/>
      </c>
      <c r="B56" s="89" t="str">
        <f t="shared" si="3"/>
        <v/>
      </c>
      <c r="C56" s="89" t="str">
        <f t="shared" si="0"/>
        <v/>
      </c>
      <c r="D56" s="89" t="str">
        <f t="shared" si="4"/>
        <v/>
      </c>
      <c r="E56" s="116">
        <v>52</v>
      </c>
      <c r="F56" s="117"/>
      <c r="G56" s="55" t="str">
        <f>IF($F56="","",IF(ISERROR(VLOOKUP($F56,氏名データ!$A$2:$N$7000,5,0)),"",VLOOKUP($F56,氏名データ!$A$2:$N$7000,5,0)))</f>
        <v/>
      </c>
      <c r="H56" s="56" t="str">
        <f>IF($F56="","",IF(ISERROR(VLOOKUP($F56,氏名データ!$A$2:$N$7000,6,0)),"",VLOOKUP($F56,氏名データ!$A$2:$N$7000,6,0)))</f>
        <v/>
      </c>
      <c r="I56" s="55" t="str">
        <f>IF($F56="","",IF(ISERROR(VLOOKUP($F56,氏名データ!$A$2:$N$7000,7,0)),"",ASC(VLOOKUP($F56,氏名データ!$A$2:$N$7000,7,0))))</f>
        <v/>
      </c>
      <c r="J56" s="56" t="str">
        <f>IF($F56="","",IF(ISERROR(VLOOKUP($F56,氏名データ!$A$2:$N$7000,8,0)),"",ASC(VLOOKUP($F56,氏名データ!$A$2:$N$7000,8,0))))</f>
        <v/>
      </c>
      <c r="K56" s="213" t="str">
        <f>IF($F56="","",IF(ISERROR(VLOOKUP($F56,氏名データ!$A$2:$N$7000,9,0)),"",VLOOKUP($F56,氏名データ!$A$2:$N$7000,9,0)))</f>
        <v/>
      </c>
      <c r="L56" s="213" t="str">
        <f>IF($F56="","",IF(ISERROR(VLOOKUP($F56,氏名データ!$A$2:$N$7000,10,0)),"",VLOOKUP($F56,氏名データ!$A$2:$N$7000,10,0)))</f>
        <v/>
      </c>
      <c r="M56" s="303" t="str">
        <f>IF($F56="","",IF(ISERROR(VLOOKUP($F56,氏名データ!$A$2:$N$7000,13,0)),"",VLOOKUP($F56,氏名データ!$A$2:$N$7000,12,0)))</f>
        <v/>
      </c>
      <c r="N56" s="225" t="str">
        <f>IF($F56="","",IF(ISERROR(VLOOKUP($F56,氏名データ!$A$2:$N$7000,13,0)),"",VLOOKUP($F56,氏名データ!$A$2:$N$7000,13,0)))</f>
        <v/>
      </c>
      <c r="O56" s="225" t="str">
        <f>IF($F56="","",IF(ISERROR(VLOOKUP($F56,氏名データ!$A$2:$N$7000,11,0)),"",VLOOKUP($F56,氏名データ!$A$2:$N$7000,11,0)))</f>
        <v/>
      </c>
      <c r="P56" s="57" t="str">
        <f>IF($F56="","",IF(ISERROR(VLOOKUP($F56,氏名データ!$A$2:$N$7000,14,0)),"",VLOOKUP($F56,氏名データ!$A$2:$N$7000,14,0)))</f>
        <v/>
      </c>
      <c r="Q56" s="118"/>
      <c r="R56" s="119"/>
      <c r="S56" s="120"/>
      <c r="T56" s="121"/>
      <c r="U56" s="118"/>
      <c r="V56" s="119"/>
      <c r="W56" s="120"/>
      <c r="X56" s="121"/>
      <c r="Y56" s="164"/>
      <c r="Z56" s="119"/>
      <c r="AA56" s="120"/>
      <c r="AB56" s="121"/>
      <c r="AC56" s="181"/>
      <c r="AD56" s="168"/>
      <c r="AE56" s="169"/>
      <c r="AF56" s="170"/>
      <c r="AG56" s="181"/>
      <c r="AH56" s="168"/>
      <c r="AI56" s="169"/>
      <c r="AJ56" s="170"/>
      <c r="AK56" s="122" t="str">
        <f>IF(F56="","",IF(学校情報!$Y$1=TRUE,"東京陸恊クラブ",学校情報!$D$2))</f>
        <v/>
      </c>
      <c r="AL56" s="87"/>
      <c r="AS56" s="123"/>
      <c r="AV56" s="123" t="s">
        <v>231</v>
      </c>
    </row>
    <row r="57" spans="1:48" ht="14.25" customHeight="1" x14ac:dyDescent="0.15">
      <c r="A57" s="89" t="str">
        <f t="shared" si="1"/>
        <v/>
      </c>
      <c r="B57" s="89" t="str">
        <f t="shared" si="3"/>
        <v/>
      </c>
      <c r="C57" s="89" t="str">
        <f t="shared" si="0"/>
        <v/>
      </c>
      <c r="D57" s="89" t="str">
        <f t="shared" si="4"/>
        <v/>
      </c>
      <c r="E57" s="116">
        <v>53</v>
      </c>
      <c r="F57" s="117"/>
      <c r="G57" s="55" t="str">
        <f>IF($F57="","",IF(ISERROR(VLOOKUP($F57,氏名データ!$A$2:$N$7000,5,0)),"",VLOOKUP($F57,氏名データ!$A$2:$N$7000,5,0)))</f>
        <v/>
      </c>
      <c r="H57" s="56" t="str">
        <f>IF($F57="","",IF(ISERROR(VLOOKUP($F57,氏名データ!$A$2:$N$7000,6,0)),"",VLOOKUP($F57,氏名データ!$A$2:$N$7000,6,0)))</f>
        <v/>
      </c>
      <c r="I57" s="55" t="str">
        <f>IF($F57="","",IF(ISERROR(VLOOKUP($F57,氏名データ!$A$2:$N$7000,7,0)),"",ASC(VLOOKUP($F57,氏名データ!$A$2:$N$7000,7,0))))</f>
        <v/>
      </c>
      <c r="J57" s="56" t="str">
        <f>IF($F57="","",IF(ISERROR(VLOOKUP($F57,氏名データ!$A$2:$N$7000,8,0)),"",ASC(VLOOKUP($F57,氏名データ!$A$2:$N$7000,8,0))))</f>
        <v/>
      </c>
      <c r="K57" s="213" t="str">
        <f>IF($F57="","",IF(ISERROR(VLOOKUP($F57,氏名データ!$A$2:$N$7000,9,0)),"",VLOOKUP($F57,氏名データ!$A$2:$N$7000,9,0)))</f>
        <v/>
      </c>
      <c r="L57" s="213" t="str">
        <f>IF($F57="","",IF(ISERROR(VLOOKUP($F57,氏名データ!$A$2:$N$7000,10,0)),"",VLOOKUP($F57,氏名データ!$A$2:$N$7000,10,0)))</f>
        <v/>
      </c>
      <c r="M57" s="303" t="str">
        <f>IF($F57="","",IF(ISERROR(VLOOKUP($F57,氏名データ!$A$2:$N$7000,13,0)),"",VLOOKUP($F57,氏名データ!$A$2:$N$7000,12,0)))</f>
        <v/>
      </c>
      <c r="N57" s="225" t="str">
        <f>IF($F57="","",IF(ISERROR(VLOOKUP($F57,氏名データ!$A$2:$N$7000,13,0)),"",VLOOKUP($F57,氏名データ!$A$2:$N$7000,13,0)))</f>
        <v/>
      </c>
      <c r="O57" s="225" t="str">
        <f>IF($F57="","",IF(ISERROR(VLOOKUP($F57,氏名データ!$A$2:$N$7000,11,0)),"",VLOOKUP($F57,氏名データ!$A$2:$N$7000,11,0)))</f>
        <v/>
      </c>
      <c r="P57" s="57" t="str">
        <f>IF($F57="","",IF(ISERROR(VLOOKUP($F57,氏名データ!$A$2:$N$7000,14,0)),"",VLOOKUP($F57,氏名データ!$A$2:$N$7000,14,0)))</f>
        <v/>
      </c>
      <c r="Q57" s="118"/>
      <c r="R57" s="119"/>
      <c r="S57" s="120"/>
      <c r="T57" s="121"/>
      <c r="U57" s="118"/>
      <c r="V57" s="119"/>
      <c r="W57" s="120"/>
      <c r="X57" s="121"/>
      <c r="Y57" s="164"/>
      <c r="Z57" s="119"/>
      <c r="AA57" s="120"/>
      <c r="AB57" s="121"/>
      <c r="AC57" s="181"/>
      <c r="AD57" s="168"/>
      <c r="AE57" s="169"/>
      <c r="AF57" s="170"/>
      <c r="AG57" s="181"/>
      <c r="AH57" s="168"/>
      <c r="AI57" s="169"/>
      <c r="AJ57" s="170"/>
      <c r="AK57" s="122" t="str">
        <f>IF(F57="","",IF(学校情報!$Y$1=TRUE,"東京陸恊クラブ",学校情報!$D$2))</f>
        <v/>
      </c>
      <c r="AL57" s="87"/>
      <c r="AS57" s="123"/>
      <c r="AV57" s="91" t="s">
        <v>232</v>
      </c>
    </row>
    <row r="58" spans="1:48" ht="14.25" customHeight="1" x14ac:dyDescent="0.15">
      <c r="A58" s="89" t="str">
        <f t="shared" si="1"/>
        <v/>
      </c>
      <c r="B58" s="89" t="str">
        <f t="shared" si="3"/>
        <v/>
      </c>
      <c r="C58" s="89" t="str">
        <f t="shared" si="0"/>
        <v/>
      </c>
      <c r="D58" s="89" t="str">
        <f t="shared" si="4"/>
        <v/>
      </c>
      <c r="E58" s="116">
        <v>54</v>
      </c>
      <c r="F58" s="117"/>
      <c r="G58" s="55" t="str">
        <f>IF($F58="","",IF(ISERROR(VLOOKUP($F58,氏名データ!$A$2:$N$7000,5,0)),"",VLOOKUP($F58,氏名データ!$A$2:$N$7000,5,0)))</f>
        <v/>
      </c>
      <c r="H58" s="56" t="str">
        <f>IF($F58="","",IF(ISERROR(VLOOKUP($F58,氏名データ!$A$2:$N$7000,6,0)),"",VLOOKUP($F58,氏名データ!$A$2:$N$7000,6,0)))</f>
        <v/>
      </c>
      <c r="I58" s="55" t="str">
        <f>IF($F58="","",IF(ISERROR(VLOOKUP($F58,氏名データ!$A$2:$N$7000,7,0)),"",ASC(VLOOKUP($F58,氏名データ!$A$2:$N$7000,7,0))))</f>
        <v/>
      </c>
      <c r="J58" s="56" t="str">
        <f>IF($F58="","",IF(ISERROR(VLOOKUP($F58,氏名データ!$A$2:$N$7000,8,0)),"",ASC(VLOOKUP($F58,氏名データ!$A$2:$N$7000,8,0))))</f>
        <v/>
      </c>
      <c r="K58" s="213" t="str">
        <f>IF($F58="","",IF(ISERROR(VLOOKUP($F58,氏名データ!$A$2:$N$7000,9,0)),"",VLOOKUP($F58,氏名データ!$A$2:$N$7000,9,0)))</f>
        <v/>
      </c>
      <c r="L58" s="213" t="str">
        <f>IF($F58="","",IF(ISERROR(VLOOKUP($F58,氏名データ!$A$2:$N$7000,10,0)),"",VLOOKUP($F58,氏名データ!$A$2:$N$7000,10,0)))</f>
        <v/>
      </c>
      <c r="M58" s="303" t="str">
        <f>IF($F58="","",IF(ISERROR(VLOOKUP($F58,氏名データ!$A$2:$N$7000,13,0)),"",VLOOKUP($F58,氏名データ!$A$2:$N$7000,12,0)))</f>
        <v/>
      </c>
      <c r="N58" s="225" t="str">
        <f>IF($F58="","",IF(ISERROR(VLOOKUP($F58,氏名データ!$A$2:$N$7000,13,0)),"",VLOOKUP($F58,氏名データ!$A$2:$N$7000,13,0)))</f>
        <v/>
      </c>
      <c r="O58" s="225" t="str">
        <f>IF($F58="","",IF(ISERROR(VLOOKUP($F58,氏名データ!$A$2:$N$7000,11,0)),"",VLOOKUP($F58,氏名データ!$A$2:$N$7000,11,0)))</f>
        <v/>
      </c>
      <c r="P58" s="57" t="str">
        <f>IF($F58="","",IF(ISERROR(VLOOKUP($F58,氏名データ!$A$2:$N$7000,14,0)),"",VLOOKUP($F58,氏名データ!$A$2:$N$7000,14,0)))</f>
        <v/>
      </c>
      <c r="Q58" s="118"/>
      <c r="R58" s="119"/>
      <c r="S58" s="120"/>
      <c r="T58" s="121"/>
      <c r="U58" s="118"/>
      <c r="V58" s="119"/>
      <c r="W58" s="120"/>
      <c r="X58" s="121"/>
      <c r="Y58" s="164"/>
      <c r="Z58" s="119"/>
      <c r="AA58" s="120"/>
      <c r="AB58" s="121"/>
      <c r="AC58" s="181"/>
      <c r="AD58" s="168"/>
      <c r="AE58" s="169"/>
      <c r="AF58" s="170"/>
      <c r="AG58" s="181"/>
      <c r="AH58" s="168"/>
      <c r="AI58" s="169"/>
      <c r="AJ58" s="170"/>
      <c r="AK58" s="122" t="str">
        <f>IF(F58="","",IF(学校情報!$Y$1=TRUE,"東京陸恊クラブ",学校情報!$D$2))</f>
        <v/>
      </c>
      <c r="AL58" s="87"/>
      <c r="AS58" s="123"/>
      <c r="AV58" s="123" t="s">
        <v>233</v>
      </c>
    </row>
    <row r="59" spans="1:48" ht="14.25" customHeight="1" thickBot="1" x14ac:dyDescent="0.2">
      <c r="A59" s="89" t="str">
        <f t="shared" si="1"/>
        <v/>
      </c>
      <c r="B59" s="89" t="str">
        <f t="shared" si="3"/>
        <v/>
      </c>
      <c r="C59" s="89" t="str">
        <f t="shared" si="0"/>
        <v/>
      </c>
      <c r="D59" s="89" t="str">
        <f t="shared" si="4"/>
        <v/>
      </c>
      <c r="E59" s="138">
        <v>55</v>
      </c>
      <c r="F59" s="139"/>
      <c r="G59" s="64" t="str">
        <f>IF($F59="","",IF(ISERROR(VLOOKUP($F59,氏名データ!$A$2:$N$7000,5,0)),"",VLOOKUP($F59,氏名データ!$A$2:$N$7000,5,0)))</f>
        <v/>
      </c>
      <c r="H59" s="65" t="str">
        <f>IF($F59="","",IF(ISERROR(VLOOKUP($F59,氏名データ!$A$2:$N$7000,6,0)),"",VLOOKUP($F59,氏名データ!$A$2:$N$7000,6,0)))</f>
        <v/>
      </c>
      <c r="I59" s="64" t="str">
        <f>IF($F59="","",IF(ISERROR(VLOOKUP($F59,氏名データ!$A$2:$N$7000,7,0)),"",ASC(VLOOKUP($F59,氏名データ!$A$2:$N$7000,7,0))))</f>
        <v/>
      </c>
      <c r="J59" s="65" t="str">
        <f>IF($F59="","",IF(ISERROR(VLOOKUP($F59,氏名データ!$A$2:$N$7000,8,0)),"",ASC(VLOOKUP($F59,氏名データ!$A$2:$N$7000,8,0))))</f>
        <v/>
      </c>
      <c r="K59" s="216" t="str">
        <f>IF($F59="","",IF(ISERROR(VLOOKUP($F59,氏名データ!$A$2:$N$7000,9,0)),"",VLOOKUP($F59,氏名データ!$A$2:$N$7000,9,0)))</f>
        <v/>
      </c>
      <c r="L59" s="216" t="str">
        <f>IF($F59="","",IF(ISERROR(VLOOKUP($F59,氏名データ!$A$2:$N$7000,10,0)),"",VLOOKUP($F59,氏名データ!$A$2:$N$7000,10,0)))</f>
        <v/>
      </c>
      <c r="M59" s="306" t="str">
        <f>IF($F59="","",IF(ISERROR(VLOOKUP($F59,氏名データ!$A$2:$N$7000,13,0)),"",VLOOKUP($F59,氏名データ!$A$2:$N$7000,12,0)))</f>
        <v/>
      </c>
      <c r="N59" s="229" t="str">
        <f>IF($F59="","",IF(ISERROR(VLOOKUP($F59,氏名データ!$A$2:$N$7000,13,0)),"",VLOOKUP($F59,氏名データ!$A$2:$N$7000,13,0)))</f>
        <v/>
      </c>
      <c r="O59" s="229" t="str">
        <f>IF($F59="","",IF(ISERROR(VLOOKUP($F59,氏名データ!$A$2:$N$7000,11,0)),"",VLOOKUP($F59,氏名データ!$A$2:$N$7000,11,0)))</f>
        <v/>
      </c>
      <c r="P59" s="66" t="str">
        <f>IF($F59="","",IF(ISERROR(VLOOKUP($F59,氏名データ!$A$2:$N$7000,14,0)),"",VLOOKUP($F59,氏名データ!$A$2:$N$7000,14,0)))</f>
        <v/>
      </c>
      <c r="Q59" s="140"/>
      <c r="R59" s="141"/>
      <c r="S59" s="142"/>
      <c r="T59" s="143"/>
      <c r="U59" s="126"/>
      <c r="V59" s="141"/>
      <c r="W59" s="142"/>
      <c r="X59" s="143"/>
      <c r="Y59" s="206"/>
      <c r="Z59" s="141"/>
      <c r="AA59" s="142"/>
      <c r="AB59" s="143"/>
      <c r="AC59" s="184"/>
      <c r="AD59" s="177"/>
      <c r="AE59" s="178"/>
      <c r="AF59" s="179"/>
      <c r="AG59" s="184"/>
      <c r="AH59" s="177"/>
      <c r="AI59" s="178"/>
      <c r="AJ59" s="179"/>
      <c r="AK59" s="144" t="str">
        <f>IF(F59="","",IF(学校情報!$Y$1=TRUE,"東京陸恊クラブ",学校情報!$D$2))</f>
        <v/>
      </c>
      <c r="AL59" s="87"/>
      <c r="AS59" s="123"/>
      <c r="AV59" s="91" t="s">
        <v>234</v>
      </c>
    </row>
    <row r="60" spans="1:48" ht="14.25" customHeight="1" x14ac:dyDescent="0.15">
      <c r="A60" s="89" t="str">
        <f t="shared" si="1"/>
        <v/>
      </c>
      <c r="B60" s="89" t="str">
        <f t="shared" si="3"/>
        <v/>
      </c>
      <c r="C60" s="89" t="str">
        <f t="shared" si="0"/>
        <v/>
      </c>
      <c r="D60" s="89" t="str">
        <f t="shared" si="4"/>
        <v/>
      </c>
      <c r="E60" s="109">
        <v>56</v>
      </c>
      <c r="F60" s="110"/>
      <c r="G60" s="67" t="str">
        <f>IF($F60="","",IF(ISERROR(VLOOKUP($F60,氏名データ!$A$2:$N$7000,5,0)),"",VLOOKUP($F60,氏名データ!$A$2:$N$7000,5,0)))</f>
        <v/>
      </c>
      <c r="H60" s="68" t="str">
        <f>IF($F60="","",IF(ISERROR(VLOOKUP($F60,氏名データ!$A$2:$N$7000,6,0)),"",VLOOKUP($F60,氏名データ!$A$2:$N$7000,6,0)))</f>
        <v/>
      </c>
      <c r="I60" s="67" t="str">
        <f>IF($F60="","",IF(ISERROR(VLOOKUP($F60,氏名データ!$A$2:$N$7000,7,0)),"",ASC(VLOOKUP($F60,氏名データ!$A$2:$N$7000,7,0))))</f>
        <v/>
      </c>
      <c r="J60" s="68" t="str">
        <f>IF($F60="","",IF(ISERROR(VLOOKUP($F60,氏名データ!$A$2:$N$7000,8,0)),"",ASC(VLOOKUP($F60,氏名データ!$A$2:$N$7000,8,0))))</f>
        <v/>
      </c>
      <c r="K60" s="217" t="str">
        <f>IF($F60="","",IF(ISERROR(VLOOKUP($F60,氏名データ!$A$2:$N$7000,9,0)),"",VLOOKUP($F60,氏名データ!$A$2:$N$7000,9,0)))</f>
        <v/>
      </c>
      <c r="L60" s="217" t="str">
        <f>IF($F60="","",IF(ISERROR(VLOOKUP($F60,氏名データ!$A$2:$N$7000,10,0)),"",VLOOKUP($F60,氏名データ!$A$2:$N$7000,10,0)))</f>
        <v/>
      </c>
      <c r="M60" s="307" t="str">
        <f>IF($F60="","",IF(ISERROR(VLOOKUP($F60,氏名データ!$A$2:$N$7000,13,0)),"",VLOOKUP($F60,氏名データ!$A$2:$N$7000,12,0)))</f>
        <v/>
      </c>
      <c r="N60" s="228" t="str">
        <f>IF($F60="","",IF(ISERROR(VLOOKUP($F60,氏名データ!$A$2:$N$7000,13,0)),"",VLOOKUP($F60,氏名データ!$A$2:$N$7000,13,0)))</f>
        <v/>
      </c>
      <c r="O60" s="228" t="str">
        <f>IF($F60="","",IF(ISERROR(VLOOKUP($F60,氏名データ!$A$2:$N$7000,11,0)),"",VLOOKUP($F60,氏名データ!$A$2:$N$7000,11,0)))</f>
        <v/>
      </c>
      <c r="P60" s="69" t="str">
        <f>IF($F60="","",IF(ISERROR(VLOOKUP($F60,氏名データ!$A$2:$N$7000,14,0)),"",VLOOKUP($F60,氏名データ!$A$2:$N$7000,14,0)))</f>
        <v/>
      </c>
      <c r="Q60" s="111"/>
      <c r="R60" s="112"/>
      <c r="S60" s="113"/>
      <c r="T60" s="114"/>
      <c r="U60" s="111"/>
      <c r="V60" s="112"/>
      <c r="W60" s="113"/>
      <c r="X60" s="114"/>
      <c r="Y60" s="203"/>
      <c r="Z60" s="112"/>
      <c r="AA60" s="113"/>
      <c r="AB60" s="114"/>
      <c r="AC60" s="180"/>
      <c r="AD60" s="165"/>
      <c r="AE60" s="166"/>
      <c r="AF60" s="167"/>
      <c r="AG60" s="180"/>
      <c r="AH60" s="165"/>
      <c r="AI60" s="166"/>
      <c r="AJ60" s="167"/>
      <c r="AK60" s="145" t="str">
        <f>IF(F60="","",IF(学校情報!$Y$1=TRUE,"東京陸恊クラブ",学校情報!$D$2))</f>
        <v/>
      </c>
      <c r="AL60" s="87"/>
      <c r="AS60" s="123"/>
      <c r="AV60" s="123" t="s">
        <v>235</v>
      </c>
    </row>
    <row r="61" spans="1:48" ht="14.25" customHeight="1" x14ac:dyDescent="0.15">
      <c r="A61" s="89" t="str">
        <f t="shared" si="1"/>
        <v/>
      </c>
      <c r="B61" s="89" t="str">
        <f t="shared" si="3"/>
        <v/>
      </c>
      <c r="C61" s="89" t="str">
        <f t="shared" si="0"/>
        <v/>
      </c>
      <c r="D61" s="89" t="str">
        <f t="shared" si="4"/>
        <v/>
      </c>
      <c r="E61" s="116">
        <v>57</v>
      </c>
      <c r="F61" s="117"/>
      <c r="G61" s="55" t="str">
        <f>IF($F61="","",IF(ISERROR(VLOOKUP($F61,氏名データ!$A$2:$N$7000,5,0)),"",VLOOKUP($F61,氏名データ!$A$2:$N$7000,5,0)))</f>
        <v/>
      </c>
      <c r="H61" s="56" t="str">
        <f>IF($F61="","",IF(ISERROR(VLOOKUP($F61,氏名データ!$A$2:$N$7000,6,0)),"",VLOOKUP($F61,氏名データ!$A$2:$N$7000,6,0)))</f>
        <v/>
      </c>
      <c r="I61" s="55" t="str">
        <f>IF($F61="","",IF(ISERROR(VLOOKUP($F61,氏名データ!$A$2:$N$7000,7,0)),"",ASC(VLOOKUP($F61,氏名データ!$A$2:$N$7000,7,0))))</f>
        <v/>
      </c>
      <c r="J61" s="56" t="str">
        <f>IF($F61="","",IF(ISERROR(VLOOKUP($F61,氏名データ!$A$2:$N$7000,8,0)),"",ASC(VLOOKUP($F61,氏名データ!$A$2:$N$7000,8,0))))</f>
        <v/>
      </c>
      <c r="K61" s="213" t="str">
        <f>IF($F61="","",IF(ISERROR(VLOOKUP($F61,氏名データ!$A$2:$N$7000,9,0)),"",VLOOKUP($F61,氏名データ!$A$2:$N$7000,9,0)))</f>
        <v/>
      </c>
      <c r="L61" s="213" t="str">
        <f>IF($F61="","",IF(ISERROR(VLOOKUP($F61,氏名データ!$A$2:$N$7000,10,0)),"",VLOOKUP($F61,氏名データ!$A$2:$N$7000,10,0)))</f>
        <v/>
      </c>
      <c r="M61" s="303" t="str">
        <f>IF($F61="","",IF(ISERROR(VLOOKUP($F61,氏名データ!$A$2:$N$7000,13,0)),"",VLOOKUP($F61,氏名データ!$A$2:$N$7000,12,0)))</f>
        <v/>
      </c>
      <c r="N61" s="225" t="str">
        <f>IF($F61="","",IF(ISERROR(VLOOKUP($F61,氏名データ!$A$2:$N$7000,13,0)),"",VLOOKUP($F61,氏名データ!$A$2:$N$7000,13,0)))</f>
        <v/>
      </c>
      <c r="O61" s="225" t="str">
        <f>IF($F61="","",IF(ISERROR(VLOOKUP($F61,氏名データ!$A$2:$N$7000,11,0)),"",VLOOKUP($F61,氏名データ!$A$2:$N$7000,11,0)))</f>
        <v/>
      </c>
      <c r="P61" s="57" t="str">
        <f>IF($F61="","",IF(ISERROR(VLOOKUP($F61,氏名データ!$A$2:$N$7000,14,0)),"",VLOOKUP($F61,氏名データ!$A$2:$N$7000,14,0)))</f>
        <v/>
      </c>
      <c r="Q61" s="118"/>
      <c r="R61" s="119"/>
      <c r="S61" s="120"/>
      <c r="T61" s="121"/>
      <c r="U61" s="118"/>
      <c r="V61" s="119"/>
      <c r="W61" s="120"/>
      <c r="X61" s="121"/>
      <c r="Y61" s="164"/>
      <c r="Z61" s="119"/>
      <c r="AA61" s="120"/>
      <c r="AB61" s="121"/>
      <c r="AC61" s="181"/>
      <c r="AD61" s="168"/>
      <c r="AE61" s="169"/>
      <c r="AF61" s="170"/>
      <c r="AG61" s="181"/>
      <c r="AH61" s="168"/>
      <c r="AI61" s="169"/>
      <c r="AJ61" s="170"/>
      <c r="AK61" s="122" t="str">
        <f>IF(F61="","",IF(学校情報!$Y$1=TRUE,"東京陸恊クラブ",学校情報!$D$2))</f>
        <v/>
      </c>
      <c r="AL61" s="87"/>
      <c r="AS61" s="123"/>
      <c r="AV61" s="91" t="s">
        <v>236</v>
      </c>
    </row>
    <row r="62" spans="1:48" ht="14.25" customHeight="1" x14ac:dyDescent="0.15">
      <c r="A62" s="89" t="str">
        <f t="shared" si="1"/>
        <v/>
      </c>
      <c r="B62" s="89" t="str">
        <f t="shared" si="3"/>
        <v/>
      </c>
      <c r="C62" s="89" t="str">
        <f t="shared" si="0"/>
        <v/>
      </c>
      <c r="D62" s="89" t="str">
        <f t="shared" si="4"/>
        <v/>
      </c>
      <c r="E62" s="116">
        <v>58</v>
      </c>
      <c r="F62" s="117"/>
      <c r="G62" s="55" t="str">
        <f>IF($F62="","",IF(ISERROR(VLOOKUP($F62,氏名データ!$A$2:$N$7000,5,0)),"",VLOOKUP($F62,氏名データ!$A$2:$N$7000,5,0)))</f>
        <v/>
      </c>
      <c r="H62" s="56" t="str">
        <f>IF($F62="","",IF(ISERROR(VLOOKUP($F62,氏名データ!$A$2:$N$7000,6,0)),"",VLOOKUP($F62,氏名データ!$A$2:$N$7000,6,0)))</f>
        <v/>
      </c>
      <c r="I62" s="55" t="str">
        <f>IF($F62="","",IF(ISERROR(VLOOKUP($F62,氏名データ!$A$2:$N$7000,7,0)),"",ASC(VLOOKUP($F62,氏名データ!$A$2:$N$7000,7,0))))</f>
        <v/>
      </c>
      <c r="J62" s="56" t="str">
        <f>IF($F62="","",IF(ISERROR(VLOOKUP($F62,氏名データ!$A$2:$N$7000,8,0)),"",ASC(VLOOKUP($F62,氏名データ!$A$2:$N$7000,8,0))))</f>
        <v/>
      </c>
      <c r="K62" s="213" t="str">
        <f>IF($F62="","",IF(ISERROR(VLOOKUP($F62,氏名データ!$A$2:$N$7000,9,0)),"",VLOOKUP($F62,氏名データ!$A$2:$N$7000,9,0)))</f>
        <v/>
      </c>
      <c r="L62" s="213" t="str">
        <f>IF($F62="","",IF(ISERROR(VLOOKUP($F62,氏名データ!$A$2:$N$7000,10,0)),"",VLOOKUP($F62,氏名データ!$A$2:$N$7000,10,0)))</f>
        <v/>
      </c>
      <c r="M62" s="303" t="str">
        <f>IF($F62="","",IF(ISERROR(VLOOKUP($F62,氏名データ!$A$2:$N$7000,13,0)),"",VLOOKUP($F62,氏名データ!$A$2:$N$7000,12,0)))</f>
        <v/>
      </c>
      <c r="N62" s="225" t="str">
        <f>IF($F62="","",IF(ISERROR(VLOOKUP($F62,氏名データ!$A$2:$N$7000,13,0)),"",VLOOKUP($F62,氏名データ!$A$2:$N$7000,13,0)))</f>
        <v/>
      </c>
      <c r="O62" s="225" t="str">
        <f>IF($F62="","",IF(ISERROR(VLOOKUP($F62,氏名データ!$A$2:$N$7000,11,0)),"",VLOOKUP($F62,氏名データ!$A$2:$N$7000,11,0)))</f>
        <v/>
      </c>
      <c r="P62" s="57" t="str">
        <f>IF($F62="","",IF(ISERROR(VLOOKUP($F62,氏名データ!$A$2:$N$7000,14,0)),"",VLOOKUP($F62,氏名データ!$A$2:$N$7000,14,0)))</f>
        <v/>
      </c>
      <c r="Q62" s="118"/>
      <c r="R62" s="119"/>
      <c r="S62" s="120"/>
      <c r="T62" s="121"/>
      <c r="U62" s="118"/>
      <c r="V62" s="119"/>
      <c r="W62" s="120"/>
      <c r="X62" s="121"/>
      <c r="Y62" s="164"/>
      <c r="Z62" s="119"/>
      <c r="AA62" s="120"/>
      <c r="AB62" s="121"/>
      <c r="AC62" s="181"/>
      <c r="AD62" s="168"/>
      <c r="AE62" s="169"/>
      <c r="AF62" s="170"/>
      <c r="AG62" s="181"/>
      <c r="AH62" s="168"/>
      <c r="AI62" s="169"/>
      <c r="AJ62" s="170"/>
      <c r="AK62" s="122" t="str">
        <f>IF(F62="","",IF(学校情報!$Y$1=TRUE,"東京陸恊クラブ",学校情報!$D$2))</f>
        <v/>
      </c>
      <c r="AL62" s="87"/>
      <c r="AS62" s="123"/>
      <c r="AV62" s="123" t="s">
        <v>237</v>
      </c>
    </row>
    <row r="63" spans="1:48" ht="14.25" customHeight="1" x14ac:dyDescent="0.15">
      <c r="A63" s="89" t="str">
        <f t="shared" si="1"/>
        <v/>
      </c>
      <c r="B63" s="89" t="str">
        <f t="shared" si="3"/>
        <v/>
      </c>
      <c r="C63" s="89" t="str">
        <f t="shared" si="0"/>
        <v/>
      </c>
      <c r="D63" s="89" t="str">
        <f t="shared" si="4"/>
        <v/>
      </c>
      <c r="E63" s="116">
        <v>59</v>
      </c>
      <c r="F63" s="117"/>
      <c r="G63" s="55" t="str">
        <f>IF($F63="","",IF(ISERROR(VLOOKUP($F63,氏名データ!$A$2:$N$7000,5,0)),"",VLOOKUP($F63,氏名データ!$A$2:$N$7000,5,0)))</f>
        <v/>
      </c>
      <c r="H63" s="56" t="str">
        <f>IF($F63="","",IF(ISERROR(VLOOKUP($F63,氏名データ!$A$2:$N$7000,6,0)),"",VLOOKUP($F63,氏名データ!$A$2:$N$7000,6,0)))</f>
        <v/>
      </c>
      <c r="I63" s="55" t="str">
        <f>IF($F63="","",IF(ISERROR(VLOOKUP($F63,氏名データ!$A$2:$N$7000,7,0)),"",ASC(VLOOKUP($F63,氏名データ!$A$2:$N$7000,7,0))))</f>
        <v/>
      </c>
      <c r="J63" s="56" t="str">
        <f>IF($F63="","",IF(ISERROR(VLOOKUP($F63,氏名データ!$A$2:$N$7000,8,0)),"",ASC(VLOOKUP($F63,氏名データ!$A$2:$N$7000,8,0))))</f>
        <v/>
      </c>
      <c r="K63" s="213" t="str">
        <f>IF($F63="","",IF(ISERROR(VLOOKUP($F63,氏名データ!$A$2:$N$7000,9,0)),"",VLOOKUP($F63,氏名データ!$A$2:$N$7000,9,0)))</f>
        <v/>
      </c>
      <c r="L63" s="213" t="str">
        <f>IF($F63="","",IF(ISERROR(VLOOKUP($F63,氏名データ!$A$2:$N$7000,10,0)),"",VLOOKUP($F63,氏名データ!$A$2:$N$7000,10,0)))</f>
        <v/>
      </c>
      <c r="M63" s="303" t="str">
        <f>IF($F63="","",IF(ISERROR(VLOOKUP($F63,氏名データ!$A$2:$N$7000,13,0)),"",VLOOKUP($F63,氏名データ!$A$2:$N$7000,12,0)))</f>
        <v/>
      </c>
      <c r="N63" s="225" t="str">
        <f>IF($F63="","",IF(ISERROR(VLOOKUP($F63,氏名データ!$A$2:$N$7000,13,0)),"",VLOOKUP($F63,氏名データ!$A$2:$N$7000,13,0)))</f>
        <v/>
      </c>
      <c r="O63" s="225" t="str">
        <f>IF($F63="","",IF(ISERROR(VLOOKUP($F63,氏名データ!$A$2:$N$7000,11,0)),"",VLOOKUP($F63,氏名データ!$A$2:$N$7000,11,0)))</f>
        <v/>
      </c>
      <c r="P63" s="57" t="str">
        <f>IF($F63="","",IF(ISERROR(VLOOKUP($F63,氏名データ!$A$2:$N$7000,14,0)),"",VLOOKUP($F63,氏名データ!$A$2:$N$7000,14,0)))</f>
        <v/>
      </c>
      <c r="Q63" s="118"/>
      <c r="R63" s="119"/>
      <c r="S63" s="120"/>
      <c r="T63" s="121"/>
      <c r="U63" s="118"/>
      <c r="V63" s="119"/>
      <c r="W63" s="120"/>
      <c r="X63" s="121"/>
      <c r="Y63" s="164"/>
      <c r="Z63" s="119"/>
      <c r="AA63" s="120"/>
      <c r="AB63" s="121"/>
      <c r="AC63" s="181"/>
      <c r="AD63" s="168"/>
      <c r="AE63" s="169"/>
      <c r="AF63" s="170"/>
      <c r="AG63" s="181"/>
      <c r="AH63" s="168"/>
      <c r="AI63" s="169"/>
      <c r="AJ63" s="170"/>
      <c r="AK63" s="122" t="str">
        <f>IF(F63="","",IF(学校情報!$Y$1=TRUE,"東京陸恊クラブ",学校情報!$D$2))</f>
        <v/>
      </c>
      <c r="AL63" s="87"/>
      <c r="AS63" s="123"/>
      <c r="AV63" s="91" t="s">
        <v>238</v>
      </c>
    </row>
    <row r="64" spans="1:48" ht="14.25" customHeight="1" thickBot="1" x14ac:dyDescent="0.2">
      <c r="A64" s="89" t="str">
        <f t="shared" si="1"/>
        <v/>
      </c>
      <c r="B64" s="89" t="str">
        <f t="shared" si="3"/>
        <v/>
      </c>
      <c r="C64" s="89" t="str">
        <f t="shared" si="0"/>
        <v/>
      </c>
      <c r="D64" s="89" t="str">
        <f t="shared" si="4"/>
        <v/>
      </c>
      <c r="E64" s="124">
        <v>60</v>
      </c>
      <c r="F64" s="125"/>
      <c r="G64" s="58" t="str">
        <f>IF($F64="","",IF(ISERROR(VLOOKUP($F64,氏名データ!$A$2:$N$7000,5,0)),"",VLOOKUP($F64,氏名データ!$A$2:$N$7000,5,0)))</f>
        <v/>
      </c>
      <c r="H64" s="59" t="str">
        <f>IF($F64="","",IF(ISERROR(VLOOKUP($F64,氏名データ!$A$2:$N$7000,6,0)),"",VLOOKUP($F64,氏名データ!$A$2:$N$7000,6,0)))</f>
        <v/>
      </c>
      <c r="I64" s="58" t="str">
        <f>IF($F64="","",IF(ISERROR(VLOOKUP($F64,氏名データ!$A$2:$N$7000,7,0)),"",ASC(VLOOKUP($F64,氏名データ!$A$2:$N$7000,7,0))))</f>
        <v/>
      </c>
      <c r="J64" s="59" t="str">
        <f>IF($F64="","",IF(ISERROR(VLOOKUP($F64,氏名データ!$A$2:$N$7000,8,0)),"",ASC(VLOOKUP($F64,氏名データ!$A$2:$N$7000,8,0))))</f>
        <v/>
      </c>
      <c r="K64" s="214" t="str">
        <f>IF($F64="","",IF(ISERROR(VLOOKUP($F64,氏名データ!$A$2:$N$7000,9,0)),"",VLOOKUP($F64,氏名データ!$A$2:$N$7000,9,0)))</f>
        <v/>
      </c>
      <c r="L64" s="214" t="str">
        <f>IF($F64="","",IF(ISERROR(VLOOKUP($F64,氏名データ!$A$2:$N$7000,10,0)),"",VLOOKUP($F64,氏名データ!$A$2:$N$7000,10,0)))</f>
        <v/>
      </c>
      <c r="M64" s="304" t="str">
        <f>IF($F64="","",IF(ISERROR(VLOOKUP($F64,氏名データ!$A$2:$N$7000,13,0)),"",VLOOKUP($F64,氏名データ!$A$2:$N$7000,12,0)))</f>
        <v/>
      </c>
      <c r="N64" s="226" t="str">
        <f>IF($F64="","",IF(ISERROR(VLOOKUP($F64,氏名データ!$A$2:$N$7000,13,0)),"",VLOOKUP($F64,氏名データ!$A$2:$N$7000,13,0)))</f>
        <v/>
      </c>
      <c r="O64" s="226" t="str">
        <f>IF($F64="","",IF(ISERROR(VLOOKUP($F64,氏名データ!$A$2:$N$7000,11,0)),"",VLOOKUP($F64,氏名データ!$A$2:$N$7000,11,0)))</f>
        <v/>
      </c>
      <c r="P64" s="60" t="str">
        <f>IF($F64="","",IF(ISERROR(VLOOKUP($F64,氏名データ!$A$2:$N$7000,14,0)),"",VLOOKUP($F64,氏名データ!$A$2:$N$7000,14,0)))</f>
        <v/>
      </c>
      <c r="Q64" s="126"/>
      <c r="R64" s="127"/>
      <c r="S64" s="128"/>
      <c r="T64" s="129"/>
      <c r="U64" s="126"/>
      <c r="V64" s="127"/>
      <c r="W64" s="128"/>
      <c r="X64" s="129"/>
      <c r="Y64" s="204"/>
      <c r="Z64" s="127"/>
      <c r="AA64" s="128"/>
      <c r="AB64" s="129"/>
      <c r="AC64" s="182"/>
      <c r="AD64" s="171"/>
      <c r="AE64" s="172"/>
      <c r="AF64" s="173"/>
      <c r="AG64" s="182"/>
      <c r="AH64" s="171"/>
      <c r="AI64" s="172"/>
      <c r="AJ64" s="173"/>
      <c r="AK64" s="130" t="str">
        <f>IF(F64="","",IF(学校情報!$Y$1=TRUE,"東京陸恊クラブ",学校情報!$D$2))</f>
        <v/>
      </c>
      <c r="AL64" s="87"/>
      <c r="AS64" s="123"/>
      <c r="AV64" s="123" t="s">
        <v>239</v>
      </c>
    </row>
    <row r="65" spans="1:48" ht="14.25" customHeight="1" x14ac:dyDescent="0.15">
      <c r="A65" s="89" t="str">
        <f t="shared" si="1"/>
        <v/>
      </c>
      <c r="B65" s="89" t="str">
        <f t="shared" si="3"/>
        <v/>
      </c>
      <c r="C65" s="89" t="str">
        <f t="shared" si="0"/>
        <v/>
      </c>
      <c r="D65" s="89" t="str">
        <f t="shared" si="4"/>
        <v/>
      </c>
      <c r="E65" s="131">
        <v>61</v>
      </c>
      <c r="F65" s="132"/>
      <c r="G65" s="61" t="str">
        <f>IF($F65="","",IF(ISERROR(VLOOKUP($F65,氏名データ!$A$2:$N$7000,5,0)),"",VLOOKUP($F65,氏名データ!$A$2:$N$7000,5,0)))</f>
        <v/>
      </c>
      <c r="H65" s="62" t="str">
        <f>IF($F65="","",IF(ISERROR(VLOOKUP($F65,氏名データ!$A$2:$N$7000,6,0)),"",VLOOKUP($F65,氏名データ!$A$2:$N$7000,6,0)))</f>
        <v/>
      </c>
      <c r="I65" s="61" t="str">
        <f>IF($F65="","",IF(ISERROR(VLOOKUP($F65,氏名データ!$A$2:$N$7000,7,0)),"",ASC(VLOOKUP($F65,氏名データ!$A$2:$N$7000,7,0))))</f>
        <v/>
      </c>
      <c r="J65" s="62" t="str">
        <f>IF($F65="","",IF(ISERROR(VLOOKUP($F65,氏名データ!$A$2:$N$7000,8,0)),"",ASC(VLOOKUP($F65,氏名データ!$A$2:$N$7000,8,0))))</f>
        <v/>
      </c>
      <c r="K65" s="215" t="str">
        <f>IF($F65="","",IF(ISERROR(VLOOKUP($F65,氏名データ!$A$2:$N$7000,9,0)),"",VLOOKUP($F65,氏名データ!$A$2:$N$7000,9,0)))</f>
        <v/>
      </c>
      <c r="L65" s="215" t="str">
        <f>IF($F65="","",IF(ISERROR(VLOOKUP($F65,氏名データ!$A$2:$N$7000,10,0)),"",VLOOKUP($F65,氏名データ!$A$2:$N$7000,10,0)))</f>
        <v/>
      </c>
      <c r="M65" s="305" t="str">
        <f>IF($F65="","",IF(ISERROR(VLOOKUP($F65,氏名データ!$A$2:$N$7000,13,0)),"",VLOOKUP($F65,氏名データ!$A$2:$N$7000,12,0)))</f>
        <v/>
      </c>
      <c r="N65" s="227" t="str">
        <f>IF($F65="","",IF(ISERROR(VLOOKUP($F65,氏名データ!$A$2:$N$7000,13,0)),"",VLOOKUP($F65,氏名データ!$A$2:$N$7000,13,0)))</f>
        <v/>
      </c>
      <c r="O65" s="227" t="str">
        <f>IF($F65="","",IF(ISERROR(VLOOKUP($F65,氏名データ!$A$2:$N$7000,11,0)),"",VLOOKUP($F65,氏名データ!$A$2:$N$7000,11,0)))</f>
        <v/>
      </c>
      <c r="P65" s="63" t="str">
        <f>IF($F65="","",IF(ISERROR(VLOOKUP($F65,氏名データ!$A$2:$N$7000,14,0)),"",VLOOKUP($F65,氏名データ!$A$2:$N$7000,14,0)))</f>
        <v/>
      </c>
      <c r="Q65" s="133"/>
      <c r="R65" s="134"/>
      <c r="S65" s="135"/>
      <c r="T65" s="136"/>
      <c r="U65" s="111"/>
      <c r="V65" s="134"/>
      <c r="W65" s="135"/>
      <c r="X65" s="136"/>
      <c r="Y65" s="205"/>
      <c r="Z65" s="134"/>
      <c r="AA65" s="135"/>
      <c r="AB65" s="136"/>
      <c r="AC65" s="183"/>
      <c r="AD65" s="174"/>
      <c r="AE65" s="175"/>
      <c r="AF65" s="176"/>
      <c r="AG65" s="183"/>
      <c r="AH65" s="174"/>
      <c r="AI65" s="175"/>
      <c r="AJ65" s="176"/>
      <c r="AK65" s="137" t="str">
        <f>IF(F65="","",IF(学校情報!$Y$1=TRUE,"東京陸恊クラブ",学校情報!$D$2))</f>
        <v/>
      </c>
      <c r="AL65" s="87"/>
      <c r="AS65" s="123"/>
      <c r="AV65" s="91" t="s">
        <v>240</v>
      </c>
    </row>
    <row r="66" spans="1:48" ht="14.25" customHeight="1" x14ac:dyDescent="0.15">
      <c r="A66" s="89" t="str">
        <f t="shared" si="1"/>
        <v/>
      </c>
      <c r="B66" s="89" t="str">
        <f t="shared" si="3"/>
        <v/>
      </c>
      <c r="C66" s="89" t="str">
        <f t="shared" si="0"/>
        <v/>
      </c>
      <c r="D66" s="89" t="str">
        <f t="shared" si="4"/>
        <v/>
      </c>
      <c r="E66" s="116">
        <v>62</v>
      </c>
      <c r="F66" s="117"/>
      <c r="G66" s="55" t="str">
        <f>IF($F66="","",IF(ISERROR(VLOOKUP($F66,氏名データ!$A$2:$N$7000,5,0)),"",VLOOKUP($F66,氏名データ!$A$2:$N$7000,5,0)))</f>
        <v/>
      </c>
      <c r="H66" s="56" t="str">
        <f>IF($F66="","",IF(ISERROR(VLOOKUP($F66,氏名データ!$A$2:$N$7000,6,0)),"",VLOOKUP($F66,氏名データ!$A$2:$N$7000,6,0)))</f>
        <v/>
      </c>
      <c r="I66" s="55" t="str">
        <f>IF($F66="","",IF(ISERROR(VLOOKUP($F66,氏名データ!$A$2:$N$7000,7,0)),"",ASC(VLOOKUP($F66,氏名データ!$A$2:$N$7000,7,0))))</f>
        <v/>
      </c>
      <c r="J66" s="56" t="str">
        <f>IF($F66="","",IF(ISERROR(VLOOKUP($F66,氏名データ!$A$2:$N$7000,8,0)),"",ASC(VLOOKUP($F66,氏名データ!$A$2:$N$7000,8,0))))</f>
        <v/>
      </c>
      <c r="K66" s="213" t="str">
        <f>IF($F66="","",IF(ISERROR(VLOOKUP($F66,氏名データ!$A$2:$N$7000,9,0)),"",VLOOKUP($F66,氏名データ!$A$2:$N$7000,9,0)))</f>
        <v/>
      </c>
      <c r="L66" s="213" t="str">
        <f>IF($F66="","",IF(ISERROR(VLOOKUP($F66,氏名データ!$A$2:$N$7000,10,0)),"",VLOOKUP($F66,氏名データ!$A$2:$N$7000,10,0)))</f>
        <v/>
      </c>
      <c r="M66" s="303" t="str">
        <f>IF($F66="","",IF(ISERROR(VLOOKUP($F66,氏名データ!$A$2:$N$7000,13,0)),"",VLOOKUP($F66,氏名データ!$A$2:$N$7000,12,0)))</f>
        <v/>
      </c>
      <c r="N66" s="225" t="str">
        <f>IF($F66="","",IF(ISERROR(VLOOKUP($F66,氏名データ!$A$2:$N$7000,13,0)),"",VLOOKUP($F66,氏名データ!$A$2:$N$7000,13,0)))</f>
        <v/>
      </c>
      <c r="O66" s="225" t="str">
        <f>IF($F66="","",IF(ISERROR(VLOOKUP($F66,氏名データ!$A$2:$N$7000,11,0)),"",VLOOKUP($F66,氏名データ!$A$2:$N$7000,11,0)))</f>
        <v/>
      </c>
      <c r="P66" s="57" t="str">
        <f>IF($F66="","",IF(ISERROR(VLOOKUP($F66,氏名データ!$A$2:$N$7000,14,0)),"",VLOOKUP($F66,氏名データ!$A$2:$N$7000,14,0)))</f>
        <v/>
      </c>
      <c r="Q66" s="118"/>
      <c r="R66" s="119"/>
      <c r="S66" s="120"/>
      <c r="T66" s="121"/>
      <c r="U66" s="118"/>
      <c r="V66" s="119"/>
      <c r="W66" s="120"/>
      <c r="X66" s="121"/>
      <c r="Y66" s="164"/>
      <c r="Z66" s="119"/>
      <c r="AA66" s="120"/>
      <c r="AB66" s="121"/>
      <c r="AC66" s="181"/>
      <c r="AD66" s="168"/>
      <c r="AE66" s="169"/>
      <c r="AF66" s="170"/>
      <c r="AG66" s="181"/>
      <c r="AH66" s="168"/>
      <c r="AI66" s="169"/>
      <c r="AJ66" s="170"/>
      <c r="AK66" s="122" t="str">
        <f>IF(F66="","",IF(学校情報!$Y$1=TRUE,"東京陸恊クラブ",学校情報!$D$2))</f>
        <v/>
      </c>
      <c r="AL66" s="87"/>
      <c r="AS66" s="123"/>
      <c r="AV66" s="123" t="s">
        <v>241</v>
      </c>
    </row>
    <row r="67" spans="1:48" ht="14.25" customHeight="1" x14ac:dyDescent="0.15">
      <c r="A67" s="89" t="str">
        <f t="shared" si="1"/>
        <v/>
      </c>
      <c r="B67" s="89" t="str">
        <f t="shared" si="3"/>
        <v/>
      </c>
      <c r="C67" s="89" t="str">
        <f t="shared" si="0"/>
        <v/>
      </c>
      <c r="D67" s="89" t="str">
        <f t="shared" si="4"/>
        <v/>
      </c>
      <c r="E67" s="116">
        <v>63</v>
      </c>
      <c r="F67" s="117"/>
      <c r="G67" s="55" t="str">
        <f>IF($F67="","",IF(ISERROR(VLOOKUP($F67,氏名データ!$A$2:$N$7000,5,0)),"",VLOOKUP($F67,氏名データ!$A$2:$N$7000,5,0)))</f>
        <v/>
      </c>
      <c r="H67" s="56" t="str">
        <f>IF($F67="","",IF(ISERROR(VLOOKUP($F67,氏名データ!$A$2:$N$7000,6,0)),"",VLOOKUP($F67,氏名データ!$A$2:$N$7000,6,0)))</f>
        <v/>
      </c>
      <c r="I67" s="55" t="str">
        <f>IF($F67="","",IF(ISERROR(VLOOKUP($F67,氏名データ!$A$2:$N$7000,7,0)),"",ASC(VLOOKUP($F67,氏名データ!$A$2:$N$7000,7,0))))</f>
        <v/>
      </c>
      <c r="J67" s="56" t="str">
        <f>IF($F67="","",IF(ISERROR(VLOOKUP($F67,氏名データ!$A$2:$N$7000,8,0)),"",ASC(VLOOKUP($F67,氏名データ!$A$2:$N$7000,8,0))))</f>
        <v/>
      </c>
      <c r="K67" s="213" t="str">
        <f>IF($F67="","",IF(ISERROR(VLOOKUP($F67,氏名データ!$A$2:$N$7000,9,0)),"",VLOOKUP($F67,氏名データ!$A$2:$N$7000,9,0)))</f>
        <v/>
      </c>
      <c r="L67" s="213" t="str">
        <f>IF($F67="","",IF(ISERROR(VLOOKUP($F67,氏名データ!$A$2:$N$7000,10,0)),"",VLOOKUP($F67,氏名データ!$A$2:$N$7000,10,0)))</f>
        <v/>
      </c>
      <c r="M67" s="303" t="str">
        <f>IF($F67="","",IF(ISERROR(VLOOKUP($F67,氏名データ!$A$2:$N$7000,13,0)),"",VLOOKUP($F67,氏名データ!$A$2:$N$7000,12,0)))</f>
        <v/>
      </c>
      <c r="N67" s="225" t="str">
        <f>IF($F67="","",IF(ISERROR(VLOOKUP($F67,氏名データ!$A$2:$N$7000,13,0)),"",VLOOKUP($F67,氏名データ!$A$2:$N$7000,13,0)))</f>
        <v/>
      </c>
      <c r="O67" s="225" t="str">
        <f>IF($F67="","",IF(ISERROR(VLOOKUP($F67,氏名データ!$A$2:$N$7000,11,0)),"",VLOOKUP($F67,氏名データ!$A$2:$N$7000,11,0)))</f>
        <v/>
      </c>
      <c r="P67" s="57" t="str">
        <f>IF($F67="","",IF(ISERROR(VLOOKUP($F67,氏名データ!$A$2:$N$7000,14,0)),"",VLOOKUP($F67,氏名データ!$A$2:$N$7000,14,0)))</f>
        <v/>
      </c>
      <c r="Q67" s="118"/>
      <c r="R67" s="119"/>
      <c r="S67" s="120"/>
      <c r="T67" s="121"/>
      <c r="U67" s="118"/>
      <c r="V67" s="119"/>
      <c r="W67" s="120"/>
      <c r="X67" s="121"/>
      <c r="Y67" s="164"/>
      <c r="Z67" s="119"/>
      <c r="AA67" s="120"/>
      <c r="AB67" s="121"/>
      <c r="AC67" s="181"/>
      <c r="AD67" s="168"/>
      <c r="AE67" s="169"/>
      <c r="AF67" s="170"/>
      <c r="AG67" s="181"/>
      <c r="AH67" s="168"/>
      <c r="AI67" s="169"/>
      <c r="AJ67" s="170"/>
      <c r="AK67" s="122" t="str">
        <f>IF(F67="","",IF(学校情報!$Y$1=TRUE,"東京陸恊クラブ",学校情報!$D$2))</f>
        <v/>
      </c>
      <c r="AL67" s="87"/>
      <c r="AS67" s="123"/>
      <c r="AV67" s="91" t="s">
        <v>242</v>
      </c>
    </row>
    <row r="68" spans="1:48" ht="14.25" customHeight="1" x14ac:dyDescent="0.15">
      <c r="A68" s="89" t="str">
        <f t="shared" si="1"/>
        <v/>
      </c>
      <c r="B68" s="89" t="str">
        <f t="shared" si="3"/>
        <v/>
      </c>
      <c r="C68" s="89" t="str">
        <f t="shared" si="0"/>
        <v/>
      </c>
      <c r="D68" s="89" t="str">
        <f t="shared" si="4"/>
        <v/>
      </c>
      <c r="E68" s="116">
        <v>64</v>
      </c>
      <c r="F68" s="117"/>
      <c r="G68" s="55" t="str">
        <f>IF($F68="","",IF(ISERROR(VLOOKUP($F68,氏名データ!$A$2:$N$7000,5,0)),"",VLOOKUP($F68,氏名データ!$A$2:$N$7000,5,0)))</f>
        <v/>
      </c>
      <c r="H68" s="56" t="str">
        <f>IF($F68="","",IF(ISERROR(VLOOKUP($F68,氏名データ!$A$2:$N$7000,6,0)),"",VLOOKUP($F68,氏名データ!$A$2:$N$7000,6,0)))</f>
        <v/>
      </c>
      <c r="I68" s="55" t="str">
        <f>IF($F68="","",IF(ISERROR(VLOOKUP($F68,氏名データ!$A$2:$N$7000,7,0)),"",ASC(VLOOKUP($F68,氏名データ!$A$2:$N$7000,7,0))))</f>
        <v/>
      </c>
      <c r="J68" s="56" t="str">
        <f>IF($F68="","",IF(ISERROR(VLOOKUP($F68,氏名データ!$A$2:$N$7000,8,0)),"",ASC(VLOOKUP($F68,氏名データ!$A$2:$N$7000,8,0))))</f>
        <v/>
      </c>
      <c r="K68" s="213" t="str">
        <f>IF($F68="","",IF(ISERROR(VLOOKUP($F68,氏名データ!$A$2:$N$7000,9,0)),"",VLOOKUP($F68,氏名データ!$A$2:$N$7000,9,0)))</f>
        <v/>
      </c>
      <c r="L68" s="213" t="str">
        <f>IF($F68="","",IF(ISERROR(VLOOKUP($F68,氏名データ!$A$2:$N$7000,10,0)),"",VLOOKUP($F68,氏名データ!$A$2:$N$7000,10,0)))</f>
        <v/>
      </c>
      <c r="M68" s="303" t="str">
        <f>IF($F68="","",IF(ISERROR(VLOOKUP($F68,氏名データ!$A$2:$N$7000,13,0)),"",VLOOKUP($F68,氏名データ!$A$2:$N$7000,12,0)))</f>
        <v/>
      </c>
      <c r="N68" s="225" t="str">
        <f>IF($F68="","",IF(ISERROR(VLOOKUP($F68,氏名データ!$A$2:$N$7000,13,0)),"",VLOOKUP($F68,氏名データ!$A$2:$N$7000,13,0)))</f>
        <v/>
      </c>
      <c r="O68" s="225" t="str">
        <f>IF($F68="","",IF(ISERROR(VLOOKUP($F68,氏名データ!$A$2:$N$7000,11,0)),"",VLOOKUP($F68,氏名データ!$A$2:$N$7000,11,0)))</f>
        <v/>
      </c>
      <c r="P68" s="57" t="str">
        <f>IF($F68="","",IF(ISERROR(VLOOKUP($F68,氏名データ!$A$2:$N$7000,14,0)),"",VLOOKUP($F68,氏名データ!$A$2:$N$7000,14,0)))</f>
        <v/>
      </c>
      <c r="Q68" s="118"/>
      <c r="R68" s="119"/>
      <c r="S68" s="120"/>
      <c r="T68" s="121"/>
      <c r="U68" s="118"/>
      <c r="V68" s="119"/>
      <c r="W68" s="120"/>
      <c r="X68" s="121"/>
      <c r="Y68" s="164"/>
      <c r="Z68" s="119"/>
      <c r="AA68" s="120"/>
      <c r="AB68" s="121"/>
      <c r="AC68" s="181"/>
      <c r="AD68" s="168"/>
      <c r="AE68" s="169"/>
      <c r="AF68" s="170"/>
      <c r="AG68" s="181"/>
      <c r="AH68" s="168"/>
      <c r="AI68" s="169"/>
      <c r="AJ68" s="170"/>
      <c r="AK68" s="122" t="str">
        <f>IF(F68="","",IF(学校情報!$Y$1=TRUE,"東京陸恊クラブ",学校情報!$D$2))</f>
        <v/>
      </c>
      <c r="AL68" s="87"/>
      <c r="AS68" s="123"/>
      <c r="AV68" s="123" t="s">
        <v>243</v>
      </c>
    </row>
    <row r="69" spans="1:48" ht="14.25" customHeight="1" thickBot="1" x14ac:dyDescent="0.2">
      <c r="A69" s="89" t="str">
        <f t="shared" si="1"/>
        <v/>
      </c>
      <c r="B69" s="89" t="str">
        <f t="shared" si="3"/>
        <v/>
      </c>
      <c r="C69" s="89" t="str">
        <f t="shared" ref="C69:C123" si="5">IF(ISERROR(RANK(D69,$D$5:$D$124,1)),"",RANK(D69,$D$5:$D$124,1))</f>
        <v/>
      </c>
      <c r="D69" s="89" t="str">
        <f t="shared" ref="D69:D100" si="6">IF(O69="女",ROW(Q69),"")</f>
        <v/>
      </c>
      <c r="E69" s="138">
        <v>65</v>
      </c>
      <c r="F69" s="139"/>
      <c r="G69" s="64" t="str">
        <f>IF($F69="","",IF(ISERROR(VLOOKUP($F69,氏名データ!$A$2:$N$7000,5,0)),"",VLOOKUP($F69,氏名データ!$A$2:$N$7000,5,0)))</f>
        <v/>
      </c>
      <c r="H69" s="65" t="str">
        <f>IF($F69="","",IF(ISERROR(VLOOKUP($F69,氏名データ!$A$2:$N$7000,6,0)),"",VLOOKUP($F69,氏名データ!$A$2:$N$7000,6,0)))</f>
        <v/>
      </c>
      <c r="I69" s="64" t="str">
        <f>IF($F69="","",IF(ISERROR(VLOOKUP($F69,氏名データ!$A$2:$N$7000,7,0)),"",ASC(VLOOKUP($F69,氏名データ!$A$2:$N$7000,7,0))))</f>
        <v/>
      </c>
      <c r="J69" s="65" t="str">
        <f>IF($F69="","",IF(ISERROR(VLOOKUP($F69,氏名データ!$A$2:$N$7000,8,0)),"",ASC(VLOOKUP($F69,氏名データ!$A$2:$N$7000,8,0))))</f>
        <v/>
      </c>
      <c r="K69" s="216" t="str">
        <f>IF($F69="","",IF(ISERROR(VLOOKUP($F69,氏名データ!$A$2:$N$7000,9,0)),"",VLOOKUP($F69,氏名データ!$A$2:$N$7000,9,0)))</f>
        <v/>
      </c>
      <c r="L69" s="216" t="str">
        <f>IF($F69="","",IF(ISERROR(VLOOKUP($F69,氏名データ!$A$2:$N$7000,10,0)),"",VLOOKUP($F69,氏名データ!$A$2:$N$7000,10,0)))</f>
        <v/>
      </c>
      <c r="M69" s="306" t="str">
        <f>IF($F69="","",IF(ISERROR(VLOOKUP($F69,氏名データ!$A$2:$N$7000,13,0)),"",VLOOKUP($F69,氏名データ!$A$2:$N$7000,12,0)))</f>
        <v/>
      </c>
      <c r="N69" s="229" t="str">
        <f>IF($F69="","",IF(ISERROR(VLOOKUP($F69,氏名データ!$A$2:$N$7000,13,0)),"",VLOOKUP($F69,氏名データ!$A$2:$N$7000,13,0)))</f>
        <v/>
      </c>
      <c r="O69" s="229" t="str">
        <f>IF($F69="","",IF(ISERROR(VLOOKUP($F69,氏名データ!$A$2:$N$7000,11,0)),"",VLOOKUP($F69,氏名データ!$A$2:$N$7000,11,0)))</f>
        <v/>
      </c>
      <c r="P69" s="66" t="str">
        <f>IF($F69="","",IF(ISERROR(VLOOKUP($F69,氏名データ!$A$2:$N$7000,14,0)),"",VLOOKUP($F69,氏名データ!$A$2:$N$7000,14,0)))</f>
        <v/>
      </c>
      <c r="Q69" s="140"/>
      <c r="R69" s="141"/>
      <c r="S69" s="142"/>
      <c r="T69" s="143"/>
      <c r="U69" s="126"/>
      <c r="V69" s="141"/>
      <c r="W69" s="142"/>
      <c r="X69" s="143"/>
      <c r="Y69" s="206"/>
      <c r="Z69" s="141"/>
      <c r="AA69" s="142"/>
      <c r="AB69" s="143"/>
      <c r="AC69" s="184"/>
      <c r="AD69" s="177"/>
      <c r="AE69" s="178"/>
      <c r="AF69" s="179"/>
      <c r="AG69" s="184"/>
      <c r="AH69" s="177"/>
      <c r="AI69" s="178"/>
      <c r="AJ69" s="179"/>
      <c r="AK69" s="144" t="str">
        <f>IF(F69="","",IF(学校情報!$Y$1=TRUE,"東京陸恊クラブ",学校情報!$D$2))</f>
        <v/>
      </c>
      <c r="AL69" s="87"/>
      <c r="AS69" s="123"/>
      <c r="AV69" s="91" t="s">
        <v>244</v>
      </c>
    </row>
    <row r="70" spans="1:48" ht="14.25" customHeight="1" x14ac:dyDescent="0.15">
      <c r="A70" s="89" t="str">
        <f t="shared" ref="A70:A124" si="7">IF(ISERROR(RANK(B70,$B$5:$B$124,1)),"",RANK(B70,$B$5:$B$124,1))</f>
        <v/>
      </c>
      <c r="B70" s="89" t="str">
        <f t="shared" si="3"/>
        <v/>
      </c>
      <c r="C70" s="89" t="str">
        <f t="shared" si="5"/>
        <v/>
      </c>
      <c r="D70" s="89" t="str">
        <f t="shared" si="6"/>
        <v/>
      </c>
      <c r="E70" s="109">
        <v>66</v>
      </c>
      <c r="F70" s="110"/>
      <c r="G70" s="67" t="str">
        <f>IF($F70="","",IF(ISERROR(VLOOKUP($F70,氏名データ!$A$2:$N$7000,5,0)),"",VLOOKUP($F70,氏名データ!$A$2:$N$7000,5,0)))</f>
        <v/>
      </c>
      <c r="H70" s="68" t="str">
        <f>IF($F70="","",IF(ISERROR(VLOOKUP($F70,氏名データ!$A$2:$N$7000,6,0)),"",VLOOKUP($F70,氏名データ!$A$2:$N$7000,6,0)))</f>
        <v/>
      </c>
      <c r="I70" s="67" t="str">
        <f>IF($F70="","",IF(ISERROR(VLOOKUP($F70,氏名データ!$A$2:$N$7000,7,0)),"",ASC(VLOOKUP($F70,氏名データ!$A$2:$N$7000,7,0))))</f>
        <v/>
      </c>
      <c r="J70" s="68" t="str">
        <f>IF($F70="","",IF(ISERROR(VLOOKUP($F70,氏名データ!$A$2:$N$7000,8,0)),"",ASC(VLOOKUP($F70,氏名データ!$A$2:$N$7000,8,0))))</f>
        <v/>
      </c>
      <c r="K70" s="217" t="str">
        <f>IF($F70="","",IF(ISERROR(VLOOKUP($F70,氏名データ!$A$2:$N$7000,9,0)),"",VLOOKUP($F70,氏名データ!$A$2:$N$7000,9,0)))</f>
        <v/>
      </c>
      <c r="L70" s="217" t="str">
        <f>IF($F70="","",IF(ISERROR(VLOOKUP($F70,氏名データ!$A$2:$N$7000,10,0)),"",VLOOKUP($F70,氏名データ!$A$2:$N$7000,10,0)))</f>
        <v/>
      </c>
      <c r="M70" s="307" t="str">
        <f>IF($F70="","",IF(ISERROR(VLOOKUP($F70,氏名データ!$A$2:$N$7000,13,0)),"",VLOOKUP($F70,氏名データ!$A$2:$N$7000,12,0)))</f>
        <v/>
      </c>
      <c r="N70" s="228" t="str">
        <f>IF($F70="","",IF(ISERROR(VLOOKUP($F70,氏名データ!$A$2:$N$7000,13,0)),"",VLOOKUP($F70,氏名データ!$A$2:$N$7000,13,0)))</f>
        <v/>
      </c>
      <c r="O70" s="228" t="str">
        <f>IF($F70="","",IF(ISERROR(VLOOKUP($F70,氏名データ!$A$2:$N$7000,11,0)),"",VLOOKUP($F70,氏名データ!$A$2:$N$7000,11,0)))</f>
        <v/>
      </c>
      <c r="P70" s="69" t="str">
        <f>IF($F70="","",IF(ISERROR(VLOOKUP($F70,氏名データ!$A$2:$N$7000,14,0)),"",VLOOKUP($F70,氏名データ!$A$2:$N$7000,14,0)))</f>
        <v/>
      </c>
      <c r="Q70" s="111"/>
      <c r="R70" s="112"/>
      <c r="S70" s="113"/>
      <c r="T70" s="114"/>
      <c r="U70" s="111"/>
      <c r="V70" s="112"/>
      <c r="W70" s="113"/>
      <c r="X70" s="114"/>
      <c r="Y70" s="203"/>
      <c r="Z70" s="112"/>
      <c r="AA70" s="113"/>
      <c r="AB70" s="114"/>
      <c r="AC70" s="180"/>
      <c r="AD70" s="165"/>
      <c r="AE70" s="166"/>
      <c r="AF70" s="167"/>
      <c r="AG70" s="180"/>
      <c r="AH70" s="165"/>
      <c r="AI70" s="166"/>
      <c r="AJ70" s="167"/>
      <c r="AK70" s="145" t="str">
        <f>IF(F70="","",IF(学校情報!$Y$1=TRUE,"東京陸恊クラブ",学校情報!$D$2))</f>
        <v/>
      </c>
      <c r="AL70" s="87"/>
      <c r="AS70" s="123"/>
      <c r="AV70" s="123" t="s">
        <v>245</v>
      </c>
    </row>
    <row r="71" spans="1:48" ht="14.25" customHeight="1" x14ac:dyDescent="0.15">
      <c r="A71" s="89" t="str">
        <f t="shared" si="7"/>
        <v/>
      </c>
      <c r="B71" s="89" t="str">
        <f t="shared" ref="B71:B124" si="8">IF(O71="男",ROW(O71),"")</f>
        <v/>
      </c>
      <c r="C71" s="89" t="str">
        <f t="shared" si="5"/>
        <v/>
      </c>
      <c r="D71" s="89" t="str">
        <f t="shared" si="6"/>
        <v/>
      </c>
      <c r="E71" s="116">
        <v>67</v>
      </c>
      <c r="F71" s="117"/>
      <c r="G71" s="55" t="str">
        <f>IF($F71="","",IF(ISERROR(VLOOKUP($F71,氏名データ!$A$2:$N$7000,5,0)),"",VLOOKUP($F71,氏名データ!$A$2:$N$7000,5,0)))</f>
        <v/>
      </c>
      <c r="H71" s="56" t="str">
        <f>IF($F71="","",IF(ISERROR(VLOOKUP($F71,氏名データ!$A$2:$N$7000,6,0)),"",VLOOKUP($F71,氏名データ!$A$2:$N$7000,6,0)))</f>
        <v/>
      </c>
      <c r="I71" s="55" t="str">
        <f>IF($F71="","",IF(ISERROR(VLOOKUP($F71,氏名データ!$A$2:$N$7000,7,0)),"",ASC(VLOOKUP($F71,氏名データ!$A$2:$N$7000,7,0))))</f>
        <v/>
      </c>
      <c r="J71" s="56" t="str">
        <f>IF($F71="","",IF(ISERROR(VLOOKUP($F71,氏名データ!$A$2:$N$7000,8,0)),"",ASC(VLOOKUP($F71,氏名データ!$A$2:$N$7000,8,0))))</f>
        <v/>
      </c>
      <c r="K71" s="213" t="str">
        <f>IF($F71="","",IF(ISERROR(VLOOKUP($F71,氏名データ!$A$2:$N$7000,9,0)),"",VLOOKUP($F71,氏名データ!$A$2:$N$7000,9,0)))</f>
        <v/>
      </c>
      <c r="L71" s="213" t="str">
        <f>IF($F71="","",IF(ISERROR(VLOOKUP($F71,氏名データ!$A$2:$N$7000,10,0)),"",VLOOKUP($F71,氏名データ!$A$2:$N$7000,10,0)))</f>
        <v/>
      </c>
      <c r="M71" s="303" t="str">
        <f>IF($F71="","",IF(ISERROR(VLOOKUP($F71,氏名データ!$A$2:$N$7000,13,0)),"",VLOOKUP($F71,氏名データ!$A$2:$N$7000,12,0)))</f>
        <v/>
      </c>
      <c r="N71" s="225" t="str">
        <f>IF($F71="","",IF(ISERROR(VLOOKUP($F71,氏名データ!$A$2:$N$7000,13,0)),"",VLOOKUP($F71,氏名データ!$A$2:$N$7000,13,0)))</f>
        <v/>
      </c>
      <c r="O71" s="225" t="str">
        <f>IF($F71="","",IF(ISERROR(VLOOKUP($F71,氏名データ!$A$2:$N$7000,11,0)),"",VLOOKUP($F71,氏名データ!$A$2:$N$7000,11,0)))</f>
        <v/>
      </c>
      <c r="P71" s="57" t="str">
        <f>IF($F71="","",IF(ISERROR(VLOOKUP($F71,氏名データ!$A$2:$N$7000,14,0)),"",VLOOKUP($F71,氏名データ!$A$2:$N$7000,14,0)))</f>
        <v/>
      </c>
      <c r="Q71" s="118"/>
      <c r="R71" s="119"/>
      <c r="S71" s="120"/>
      <c r="T71" s="121"/>
      <c r="U71" s="118"/>
      <c r="V71" s="119"/>
      <c r="W71" s="120"/>
      <c r="X71" s="121"/>
      <c r="Y71" s="164"/>
      <c r="Z71" s="119"/>
      <c r="AA71" s="120"/>
      <c r="AB71" s="121"/>
      <c r="AC71" s="181"/>
      <c r="AD71" s="168"/>
      <c r="AE71" s="169"/>
      <c r="AF71" s="170"/>
      <c r="AG71" s="181"/>
      <c r="AH71" s="168"/>
      <c r="AI71" s="169"/>
      <c r="AJ71" s="170"/>
      <c r="AK71" s="122" t="str">
        <f>IF(F71="","",IF(学校情報!$Y$1=TRUE,"東京陸恊クラブ",学校情報!$D$2))</f>
        <v/>
      </c>
      <c r="AL71" s="87"/>
      <c r="AS71" s="123"/>
      <c r="AV71" s="91" t="s">
        <v>246</v>
      </c>
    </row>
    <row r="72" spans="1:48" ht="14.25" customHeight="1" x14ac:dyDescent="0.15">
      <c r="A72" s="89" t="str">
        <f t="shared" si="7"/>
        <v/>
      </c>
      <c r="B72" s="89" t="str">
        <f t="shared" si="8"/>
        <v/>
      </c>
      <c r="C72" s="89" t="str">
        <f t="shared" si="5"/>
        <v/>
      </c>
      <c r="D72" s="89" t="str">
        <f t="shared" si="6"/>
        <v/>
      </c>
      <c r="E72" s="116">
        <v>68</v>
      </c>
      <c r="F72" s="117"/>
      <c r="G72" s="55" t="str">
        <f>IF($F72="","",IF(ISERROR(VLOOKUP($F72,氏名データ!$A$2:$N$7000,5,0)),"",VLOOKUP($F72,氏名データ!$A$2:$N$7000,5,0)))</f>
        <v/>
      </c>
      <c r="H72" s="56" t="str">
        <f>IF($F72="","",IF(ISERROR(VLOOKUP($F72,氏名データ!$A$2:$N$7000,6,0)),"",VLOOKUP($F72,氏名データ!$A$2:$N$7000,6,0)))</f>
        <v/>
      </c>
      <c r="I72" s="55" t="str">
        <f>IF($F72="","",IF(ISERROR(VLOOKUP($F72,氏名データ!$A$2:$N$7000,7,0)),"",ASC(VLOOKUP($F72,氏名データ!$A$2:$N$7000,7,0))))</f>
        <v/>
      </c>
      <c r="J72" s="56" t="str">
        <f>IF($F72="","",IF(ISERROR(VLOOKUP($F72,氏名データ!$A$2:$N$7000,8,0)),"",ASC(VLOOKUP($F72,氏名データ!$A$2:$N$7000,8,0))))</f>
        <v/>
      </c>
      <c r="K72" s="213" t="str">
        <f>IF($F72="","",IF(ISERROR(VLOOKUP($F72,氏名データ!$A$2:$N$7000,9,0)),"",VLOOKUP($F72,氏名データ!$A$2:$N$7000,9,0)))</f>
        <v/>
      </c>
      <c r="L72" s="213" t="str">
        <f>IF($F72="","",IF(ISERROR(VLOOKUP($F72,氏名データ!$A$2:$N$7000,10,0)),"",VLOOKUP($F72,氏名データ!$A$2:$N$7000,10,0)))</f>
        <v/>
      </c>
      <c r="M72" s="303" t="str">
        <f>IF($F72="","",IF(ISERROR(VLOOKUP($F72,氏名データ!$A$2:$N$7000,13,0)),"",VLOOKUP($F72,氏名データ!$A$2:$N$7000,12,0)))</f>
        <v/>
      </c>
      <c r="N72" s="225" t="str">
        <f>IF($F72="","",IF(ISERROR(VLOOKUP($F72,氏名データ!$A$2:$N$7000,13,0)),"",VLOOKUP($F72,氏名データ!$A$2:$N$7000,13,0)))</f>
        <v/>
      </c>
      <c r="O72" s="225" t="str">
        <f>IF($F72="","",IF(ISERROR(VLOOKUP($F72,氏名データ!$A$2:$N$7000,11,0)),"",VLOOKUP($F72,氏名データ!$A$2:$N$7000,11,0)))</f>
        <v/>
      </c>
      <c r="P72" s="57" t="str">
        <f>IF($F72="","",IF(ISERROR(VLOOKUP($F72,氏名データ!$A$2:$N$7000,14,0)),"",VLOOKUP($F72,氏名データ!$A$2:$N$7000,14,0)))</f>
        <v/>
      </c>
      <c r="Q72" s="118"/>
      <c r="R72" s="119"/>
      <c r="S72" s="120"/>
      <c r="T72" s="121"/>
      <c r="U72" s="118"/>
      <c r="V72" s="119"/>
      <c r="W72" s="120"/>
      <c r="X72" s="121"/>
      <c r="Y72" s="164"/>
      <c r="Z72" s="119"/>
      <c r="AA72" s="120"/>
      <c r="AB72" s="121"/>
      <c r="AC72" s="181"/>
      <c r="AD72" s="168"/>
      <c r="AE72" s="169"/>
      <c r="AF72" s="170"/>
      <c r="AG72" s="181"/>
      <c r="AH72" s="168"/>
      <c r="AI72" s="169"/>
      <c r="AJ72" s="170"/>
      <c r="AK72" s="122" t="str">
        <f>IF(F72="","",IF(学校情報!$Y$1=TRUE,"東京陸恊クラブ",学校情報!$D$2))</f>
        <v/>
      </c>
      <c r="AL72" s="87"/>
      <c r="AS72" s="123"/>
      <c r="AV72" s="123" t="s">
        <v>247</v>
      </c>
    </row>
    <row r="73" spans="1:48" ht="14.25" customHeight="1" x14ac:dyDescent="0.15">
      <c r="A73" s="89" t="str">
        <f t="shared" si="7"/>
        <v/>
      </c>
      <c r="B73" s="89" t="str">
        <f t="shared" si="8"/>
        <v/>
      </c>
      <c r="C73" s="89" t="str">
        <f t="shared" si="5"/>
        <v/>
      </c>
      <c r="D73" s="89" t="str">
        <f t="shared" si="6"/>
        <v/>
      </c>
      <c r="E73" s="116">
        <v>69</v>
      </c>
      <c r="F73" s="117"/>
      <c r="G73" s="55" t="str">
        <f>IF($F73="","",IF(ISERROR(VLOOKUP($F73,氏名データ!$A$2:$N$7000,5,0)),"",VLOOKUP($F73,氏名データ!$A$2:$N$7000,5,0)))</f>
        <v/>
      </c>
      <c r="H73" s="56" t="str">
        <f>IF($F73="","",IF(ISERROR(VLOOKUP($F73,氏名データ!$A$2:$N$7000,6,0)),"",VLOOKUP($F73,氏名データ!$A$2:$N$7000,6,0)))</f>
        <v/>
      </c>
      <c r="I73" s="55" t="str">
        <f>IF($F73="","",IF(ISERROR(VLOOKUP($F73,氏名データ!$A$2:$N$7000,7,0)),"",ASC(VLOOKUP($F73,氏名データ!$A$2:$N$7000,7,0))))</f>
        <v/>
      </c>
      <c r="J73" s="56" t="str">
        <f>IF($F73="","",IF(ISERROR(VLOOKUP($F73,氏名データ!$A$2:$N$7000,8,0)),"",ASC(VLOOKUP($F73,氏名データ!$A$2:$N$7000,8,0))))</f>
        <v/>
      </c>
      <c r="K73" s="213" t="str">
        <f>IF($F73="","",IF(ISERROR(VLOOKUP($F73,氏名データ!$A$2:$N$7000,9,0)),"",VLOOKUP($F73,氏名データ!$A$2:$N$7000,9,0)))</f>
        <v/>
      </c>
      <c r="L73" s="213" t="str">
        <f>IF($F73="","",IF(ISERROR(VLOOKUP($F73,氏名データ!$A$2:$N$7000,10,0)),"",VLOOKUP($F73,氏名データ!$A$2:$N$7000,10,0)))</f>
        <v/>
      </c>
      <c r="M73" s="303" t="str">
        <f>IF($F73="","",IF(ISERROR(VLOOKUP($F73,氏名データ!$A$2:$N$7000,13,0)),"",VLOOKUP($F73,氏名データ!$A$2:$N$7000,12,0)))</f>
        <v/>
      </c>
      <c r="N73" s="225" t="str">
        <f>IF($F73="","",IF(ISERROR(VLOOKUP($F73,氏名データ!$A$2:$N$7000,13,0)),"",VLOOKUP($F73,氏名データ!$A$2:$N$7000,13,0)))</f>
        <v/>
      </c>
      <c r="O73" s="225" t="str">
        <f>IF($F73="","",IF(ISERROR(VLOOKUP($F73,氏名データ!$A$2:$N$7000,11,0)),"",VLOOKUP($F73,氏名データ!$A$2:$N$7000,11,0)))</f>
        <v/>
      </c>
      <c r="P73" s="57" t="str">
        <f>IF($F73="","",IF(ISERROR(VLOOKUP($F73,氏名データ!$A$2:$N$7000,14,0)),"",VLOOKUP($F73,氏名データ!$A$2:$N$7000,14,0)))</f>
        <v/>
      </c>
      <c r="Q73" s="118"/>
      <c r="R73" s="119"/>
      <c r="S73" s="120"/>
      <c r="T73" s="121"/>
      <c r="U73" s="118"/>
      <c r="V73" s="119"/>
      <c r="W73" s="120"/>
      <c r="X73" s="121"/>
      <c r="Y73" s="164"/>
      <c r="Z73" s="119"/>
      <c r="AA73" s="120"/>
      <c r="AB73" s="121"/>
      <c r="AC73" s="181"/>
      <c r="AD73" s="168"/>
      <c r="AE73" s="169"/>
      <c r="AF73" s="170"/>
      <c r="AG73" s="181"/>
      <c r="AH73" s="168"/>
      <c r="AI73" s="169"/>
      <c r="AJ73" s="170"/>
      <c r="AK73" s="122" t="str">
        <f>IF(F73="","",IF(学校情報!$Y$1=TRUE,"東京陸恊クラブ",学校情報!$D$2))</f>
        <v/>
      </c>
      <c r="AL73" s="87"/>
      <c r="AS73" s="123"/>
      <c r="AV73" s="91" t="s">
        <v>248</v>
      </c>
    </row>
    <row r="74" spans="1:48" ht="14.25" customHeight="1" thickBot="1" x14ac:dyDescent="0.2">
      <c r="A74" s="89" t="str">
        <f t="shared" si="7"/>
        <v/>
      </c>
      <c r="B74" s="89" t="str">
        <f t="shared" si="8"/>
        <v/>
      </c>
      <c r="C74" s="89" t="str">
        <f t="shared" si="5"/>
        <v/>
      </c>
      <c r="D74" s="89" t="str">
        <f t="shared" si="6"/>
        <v/>
      </c>
      <c r="E74" s="124">
        <v>70</v>
      </c>
      <c r="F74" s="125"/>
      <c r="G74" s="58" t="str">
        <f>IF($F74="","",IF(ISERROR(VLOOKUP($F74,氏名データ!$A$2:$N$7000,5,0)),"",VLOOKUP($F74,氏名データ!$A$2:$N$7000,5,0)))</f>
        <v/>
      </c>
      <c r="H74" s="59" t="str">
        <f>IF($F74="","",IF(ISERROR(VLOOKUP($F74,氏名データ!$A$2:$N$7000,6,0)),"",VLOOKUP($F74,氏名データ!$A$2:$N$7000,6,0)))</f>
        <v/>
      </c>
      <c r="I74" s="58" t="str">
        <f>IF($F74="","",IF(ISERROR(VLOOKUP($F74,氏名データ!$A$2:$N$7000,7,0)),"",ASC(VLOOKUP($F74,氏名データ!$A$2:$N$7000,7,0))))</f>
        <v/>
      </c>
      <c r="J74" s="59" t="str">
        <f>IF($F74="","",IF(ISERROR(VLOOKUP($F74,氏名データ!$A$2:$N$7000,8,0)),"",ASC(VLOOKUP($F74,氏名データ!$A$2:$N$7000,8,0))))</f>
        <v/>
      </c>
      <c r="K74" s="214" t="str">
        <f>IF($F74="","",IF(ISERROR(VLOOKUP($F74,氏名データ!$A$2:$N$7000,9,0)),"",VLOOKUP($F74,氏名データ!$A$2:$N$7000,9,0)))</f>
        <v/>
      </c>
      <c r="L74" s="214" t="str">
        <f>IF($F74="","",IF(ISERROR(VLOOKUP($F74,氏名データ!$A$2:$N$7000,10,0)),"",VLOOKUP($F74,氏名データ!$A$2:$N$7000,10,0)))</f>
        <v/>
      </c>
      <c r="M74" s="304" t="str">
        <f>IF($F74="","",IF(ISERROR(VLOOKUP($F74,氏名データ!$A$2:$N$7000,13,0)),"",VLOOKUP($F74,氏名データ!$A$2:$N$7000,12,0)))</f>
        <v/>
      </c>
      <c r="N74" s="226" t="str">
        <f>IF($F74="","",IF(ISERROR(VLOOKUP($F74,氏名データ!$A$2:$N$7000,13,0)),"",VLOOKUP($F74,氏名データ!$A$2:$N$7000,13,0)))</f>
        <v/>
      </c>
      <c r="O74" s="226" t="str">
        <f>IF($F74="","",IF(ISERROR(VLOOKUP($F74,氏名データ!$A$2:$N$7000,11,0)),"",VLOOKUP($F74,氏名データ!$A$2:$N$7000,11,0)))</f>
        <v/>
      </c>
      <c r="P74" s="60" t="str">
        <f>IF($F74="","",IF(ISERROR(VLOOKUP($F74,氏名データ!$A$2:$N$7000,14,0)),"",VLOOKUP($F74,氏名データ!$A$2:$N$7000,14,0)))</f>
        <v/>
      </c>
      <c r="Q74" s="126"/>
      <c r="R74" s="127"/>
      <c r="S74" s="128"/>
      <c r="T74" s="129"/>
      <c r="U74" s="126"/>
      <c r="V74" s="127"/>
      <c r="W74" s="128"/>
      <c r="X74" s="129"/>
      <c r="Y74" s="204"/>
      <c r="Z74" s="127"/>
      <c r="AA74" s="128"/>
      <c r="AB74" s="129"/>
      <c r="AC74" s="182"/>
      <c r="AD74" s="171"/>
      <c r="AE74" s="172"/>
      <c r="AF74" s="173"/>
      <c r="AG74" s="182"/>
      <c r="AH74" s="171"/>
      <c r="AI74" s="172"/>
      <c r="AJ74" s="173"/>
      <c r="AK74" s="130" t="str">
        <f>IF(F74="","",IF(学校情報!$Y$1=TRUE,"東京陸恊クラブ",学校情報!$D$2))</f>
        <v/>
      </c>
      <c r="AL74" s="87"/>
      <c r="AS74" s="123"/>
      <c r="AV74" s="123" t="s">
        <v>249</v>
      </c>
    </row>
    <row r="75" spans="1:48" ht="14.25" customHeight="1" x14ac:dyDescent="0.15">
      <c r="A75" s="89" t="str">
        <f t="shared" si="7"/>
        <v/>
      </c>
      <c r="B75" s="89" t="str">
        <f t="shared" si="8"/>
        <v/>
      </c>
      <c r="C75" s="89" t="str">
        <f t="shared" si="5"/>
        <v/>
      </c>
      <c r="D75" s="89" t="str">
        <f t="shared" si="6"/>
        <v/>
      </c>
      <c r="E75" s="109">
        <v>71</v>
      </c>
      <c r="F75" s="110"/>
      <c r="G75" s="67" t="str">
        <f>IF($F75="","",IF(ISERROR(VLOOKUP($F75,氏名データ!$A$2:$N$7000,5,0)),"",VLOOKUP($F75,氏名データ!$A$2:$N$7000,5,0)))</f>
        <v/>
      </c>
      <c r="H75" s="68" t="str">
        <f>IF($F75="","",IF(ISERROR(VLOOKUP($F75,氏名データ!$A$2:$N$7000,6,0)),"",VLOOKUP($F75,氏名データ!$A$2:$N$7000,6,0)))</f>
        <v/>
      </c>
      <c r="I75" s="67" t="str">
        <f>IF($F75="","",IF(ISERROR(VLOOKUP($F75,氏名データ!$A$2:$N$7000,7,0)),"",ASC(VLOOKUP($F75,氏名データ!$A$2:$N$7000,7,0))))</f>
        <v/>
      </c>
      <c r="J75" s="68" t="str">
        <f>IF($F75="","",IF(ISERROR(VLOOKUP($F75,氏名データ!$A$2:$N$7000,8,0)),"",ASC(VLOOKUP($F75,氏名データ!$A$2:$N$7000,8,0))))</f>
        <v/>
      </c>
      <c r="K75" s="217" t="str">
        <f>IF($F75="","",IF(ISERROR(VLOOKUP($F75,氏名データ!$A$2:$N$7000,9,0)),"",VLOOKUP($F75,氏名データ!$A$2:$N$7000,9,0)))</f>
        <v/>
      </c>
      <c r="L75" s="217" t="str">
        <f>IF($F75="","",IF(ISERROR(VLOOKUP($F75,氏名データ!$A$2:$N$7000,10,0)),"",VLOOKUP($F75,氏名データ!$A$2:$N$7000,10,0)))</f>
        <v/>
      </c>
      <c r="M75" s="307" t="str">
        <f>IF($F75="","",IF(ISERROR(VLOOKUP($F75,氏名データ!$A$2:$N$7000,13,0)),"",VLOOKUP($F75,氏名データ!$A$2:$N$7000,12,0)))</f>
        <v/>
      </c>
      <c r="N75" s="228" t="str">
        <f>IF($F75="","",IF(ISERROR(VLOOKUP($F75,氏名データ!$A$2:$N$7000,13,0)),"",VLOOKUP($F75,氏名データ!$A$2:$N$7000,13,0)))</f>
        <v/>
      </c>
      <c r="O75" s="228" t="str">
        <f>IF($F75="","",IF(ISERROR(VLOOKUP($F75,氏名データ!$A$2:$N$7000,11,0)),"",VLOOKUP($F75,氏名データ!$A$2:$N$7000,11,0)))</f>
        <v/>
      </c>
      <c r="P75" s="69" t="str">
        <f>IF($F75="","",IF(ISERROR(VLOOKUP($F75,氏名データ!$A$2:$N$7000,14,0)),"",VLOOKUP($F75,氏名データ!$A$2:$N$7000,14,0)))</f>
        <v/>
      </c>
      <c r="Q75" s="111"/>
      <c r="R75" s="112"/>
      <c r="S75" s="113"/>
      <c r="T75" s="114"/>
      <c r="U75" s="111"/>
      <c r="V75" s="112"/>
      <c r="W75" s="113"/>
      <c r="X75" s="114"/>
      <c r="Y75" s="203"/>
      <c r="Z75" s="112"/>
      <c r="AA75" s="113"/>
      <c r="AB75" s="114"/>
      <c r="AC75" s="180"/>
      <c r="AD75" s="165"/>
      <c r="AE75" s="166"/>
      <c r="AF75" s="167"/>
      <c r="AG75" s="180"/>
      <c r="AH75" s="165"/>
      <c r="AI75" s="166"/>
      <c r="AJ75" s="167"/>
      <c r="AK75" s="145" t="str">
        <f>IF(F75="","",IF(学校情報!$Y$1=TRUE,"東京陸恊クラブ",学校情報!$D$2))</f>
        <v/>
      </c>
      <c r="AL75" s="87"/>
      <c r="AS75" s="123"/>
      <c r="AV75" s="91" t="s">
        <v>250</v>
      </c>
    </row>
    <row r="76" spans="1:48" ht="14.25" customHeight="1" x14ac:dyDescent="0.15">
      <c r="A76" s="89" t="str">
        <f t="shared" si="7"/>
        <v/>
      </c>
      <c r="B76" s="89" t="str">
        <f t="shared" si="8"/>
        <v/>
      </c>
      <c r="C76" s="89" t="str">
        <f t="shared" si="5"/>
        <v/>
      </c>
      <c r="D76" s="89" t="str">
        <f t="shared" si="6"/>
        <v/>
      </c>
      <c r="E76" s="116">
        <v>72</v>
      </c>
      <c r="F76" s="117"/>
      <c r="G76" s="55" t="str">
        <f>IF($F76="","",IF(ISERROR(VLOOKUP($F76,氏名データ!$A$2:$N$7000,5,0)),"",VLOOKUP($F76,氏名データ!$A$2:$N$7000,5,0)))</f>
        <v/>
      </c>
      <c r="H76" s="56" t="str">
        <f>IF($F76="","",IF(ISERROR(VLOOKUP($F76,氏名データ!$A$2:$N$7000,6,0)),"",VLOOKUP($F76,氏名データ!$A$2:$N$7000,6,0)))</f>
        <v/>
      </c>
      <c r="I76" s="55" t="str">
        <f>IF($F76="","",IF(ISERROR(VLOOKUP($F76,氏名データ!$A$2:$N$7000,7,0)),"",ASC(VLOOKUP($F76,氏名データ!$A$2:$N$7000,7,0))))</f>
        <v/>
      </c>
      <c r="J76" s="56" t="str">
        <f>IF($F76="","",IF(ISERROR(VLOOKUP($F76,氏名データ!$A$2:$N$7000,8,0)),"",ASC(VLOOKUP($F76,氏名データ!$A$2:$N$7000,8,0))))</f>
        <v/>
      </c>
      <c r="K76" s="213" t="str">
        <f>IF($F76="","",IF(ISERROR(VLOOKUP($F76,氏名データ!$A$2:$N$7000,9,0)),"",VLOOKUP($F76,氏名データ!$A$2:$N$7000,9,0)))</f>
        <v/>
      </c>
      <c r="L76" s="213" t="str">
        <f>IF($F76="","",IF(ISERROR(VLOOKUP($F76,氏名データ!$A$2:$N$7000,10,0)),"",VLOOKUP($F76,氏名データ!$A$2:$N$7000,10,0)))</f>
        <v/>
      </c>
      <c r="M76" s="303" t="str">
        <f>IF($F76="","",IF(ISERROR(VLOOKUP($F76,氏名データ!$A$2:$N$7000,13,0)),"",VLOOKUP($F76,氏名データ!$A$2:$N$7000,12,0)))</f>
        <v/>
      </c>
      <c r="N76" s="225" t="str">
        <f>IF($F76="","",IF(ISERROR(VLOOKUP($F76,氏名データ!$A$2:$N$7000,13,0)),"",VLOOKUP($F76,氏名データ!$A$2:$N$7000,13,0)))</f>
        <v/>
      </c>
      <c r="O76" s="225" t="str">
        <f>IF($F76="","",IF(ISERROR(VLOOKUP($F76,氏名データ!$A$2:$N$7000,11,0)),"",VLOOKUP($F76,氏名データ!$A$2:$N$7000,11,0)))</f>
        <v/>
      </c>
      <c r="P76" s="57" t="str">
        <f>IF($F76="","",IF(ISERROR(VLOOKUP($F76,氏名データ!$A$2:$N$7000,14,0)),"",VLOOKUP($F76,氏名データ!$A$2:$N$7000,14,0)))</f>
        <v/>
      </c>
      <c r="Q76" s="118"/>
      <c r="R76" s="119"/>
      <c r="S76" s="120"/>
      <c r="T76" s="121"/>
      <c r="U76" s="118"/>
      <c r="V76" s="119"/>
      <c r="W76" s="120"/>
      <c r="X76" s="121"/>
      <c r="Y76" s="164"/>
      <c r="Z76" s="119"/>
      <c r="AA76" s="120"/>
      <c r="AB76" s="121"/>
      <c r="AC76" s="181"/>
      <c r="AD76" s="168"/>
      <c r="AE76" s="169"/>
      <c r="AF76" s="170"/>
      <c r="AG76" s="181"/>
      <c r="AH76" s="168"/>
      <c r="AI76" s="169"/>
      <c r="AJ76" s="170"/>
      <c r="AK76" s="122" t="str">
        <f>IF(F76="","",IF(学校情報!$Y$1=TRUE,"東京陸恊クラブ",学校情報!$D$2))</f>
        <v/>
      </c>
      <c r="AL76" s="87"/>
      <c r="AS76" s="123"/>
      <c r="AV76" s="123" t="s">
        <v>251</v>
      </c>
    </row>
    <row r="77" spans="1:48" ht="14.25" customHeight="1" x14ac:dyDescent="0.15">
      <c r="A77" s="89" t="str">
        <f t="shared" si="7"/>
        <v/>
      </c>
      <c r="B77" s="89" t="str">
        <f t="shared" si="8"/>
        <v/>
      </c>
      <c r="C77" s="89" t="str">
        <f t="shared" si="5"/>
        <v/>
      </c>
      <c r="D77" s="89" t="str">
        <f t="shared" si="6"/>
        <v/>
      </c>
      <c r="E77" s="116">
        <v>73</v>
      </c>
      <c r="F77" s="117"/>
      <c r="G77" s="55" t="str">
        <f>IF($F77="","",IF(ISERROR(VLOOKUP($F77,氏名データ!$A$2:$N$7000,5,0)),"",VLOOKUP($F77,氏名データ!$A$2:$N$7000,5,0)))</f>
        <v/>
      </c>
      <c r="H77" s="56" t="str">
        <f>IF($F77="","",IF(ISERROR(VLOOKUP($F77,氏名データ!$A$2:$N$7000,6,0)),"",VLOOKUP($F77,氏名データ!$A$2:$N$7000,6,0)))</f>
        <v/>
      </c>
      <c r="I77" s="55" t="str">
        <f>IF($F77="","",IF(ISERROR(VLOOKUP($F77,氏名データ!$A$2:$N$7000,7,0)),"",ASC(VLOOKUP($F77,氏名データ!$A$2:$N$7000,7,0))))</f>
        <v/>
      </c>
      <c r="J77" s="56" t="str">
        <f>IF($F77="","",IF(ISERROR(VLOOKUP($F77,氏名データ!$A$2:$N$7000,8,0)),"",ASC(VLOOKUP($F77,氏名データ!$A$2:$N$7000,8,0))))</f>
        <v/>
      </c>
      <c r="K77" s="213" t="str">
        <f>IF($F77="","",IF(ISERROR(VLOOKUP($F77,氏名データ!$A$2:$N$7000,9,0)),"",VLOOKUP($F77,氏名データ!$A$2:$N$7000,9,0)))</f>
        <v/>
      </c>
      <c r="L77" s="213" t="str">
        <f>IF($F77="","",IF(ISERROR(VLOOKUP($F77,氏名データ!$A$2:$N$7000,10,0)),"",VLOOKUP($F77,氏名データ!$A$2:$N$7000,10,0)))</f>
        <v/>
      </c>
      <c r="M77" s="303" t="str">
        <f>IF($F77="","",IF(ISERROR(VLOOKUP($F77,氏名データ!$A$2:$N$7000,13,0)),"",VLOOKUP($F77,氏名データ!$A$2:$N$7000,12,0)))</f>
        <v/>
      </c>
      <c r="N77" s="225" t="str">
        <f>IF($F77="","",IF(ISERROR(VLOOKUP($F77,氏名データ!$A$2:$N$7000,13,0)),"",VLOOKUP($F77,氏名データ!$A$2:$N$7000,13,0)))</f>
        <v/>
      </c>
      <c r="O77" s="225" t="str">
        <f>IF($F77="","",IF(ISERROR(VLOOKUP($F77,氏名データ!$A$2:$N$7000,11,0)),"",VLOOKUP($F77,氏名データ!$A$2:$N$7000,11,0)))</f>
        <v/>
      </c>
      <c r="P77" s="57" t="str">
        <f>IF($F77="","",IF(ISERROR(VLOOKUP($F77,氏名データ!$A$2:$N$7000,14,0)),"",VLOOKUP($F77,氏名データ!$A$2:$N$7000,14,0)))</f>
        <v/>
      </c>
      <c r="Q77" s="118"/>
      <c r="R77" s="119"/>
      <c r="S77" s="120"/>
      <c r="T77" s="121"/>
      <c r="U77" s="118"/>
      <c r="V77" s="119"/>
      <c r="W77" s="120"/>
      <c r="X77" s="121"/>
      <c r="Y77" s="164"/>
      <c r="Z77" s="119"/>
      <c r="AA77" s="120"/>
      <c r="AB77" s="121"/>
      <c r="AC77" s="181"/>
      <c r="AD77" s="168"/>
      <c r="AE77" s="169"/>
      <c r="AF77" s="170"/>
      <c r="AG77" s="181"/>
      <c r="AH77" s="168"/>
      <c r="AI77" s="169"/>
      <c r="AJ77" s="170"/>
      <c r="AK77" s="122" t="str">
        <f>IF(F77="","",IF(学校情報!$Y$1=TRUE,"東京陸恊クラブ",学校情報!$D$2))</f>
        <v/>
      </c>
      <c r="AL77" s="87"/>
      <c r="AS77" s="123"/>
      <c r="AV77" s="91" t="s">
        <v>252</v>
      </c>
    </row>
    <row r="78" spans="1:48" ht="14.25" customHeight="1" x14ac:dyDescent="0.15">
      <c r="A78" s="89" t="str">
        <f t="shared" si="7"/>
        <v/>
      </c>
      <c r="B78" s="89" t="str">
        <f t="shared" si="8"/>
        <v/>
      </c>
      <c r="C78" s="89" t="str">
        <f t="shared" si="5"/>
        <v/>
      </c>
      <c r="D78" s="89" t="str">
        <f t="shared" si="6"/>
        <v/>
      </c>
      <c r="E78" s="116">
        <v>74</v>
      </c>
      <c r="F78" s="117"/>
      <c r="G78" s="55" t="str">
        <f>IF($F78="","",IF(ISERROR(VLOOKUP($F78,氏名データ!$A$2:$N$7000,5,0)),"",VLOOKUP($F78,氏名データ!$A$2:$N$7000,5,0)))</f>
        <v/>
      </c>
      <c r="H78" s="56" t="str">
        <f>IF($F78="","",IF(ISERROR(VLOOKUP($F78,氏名データ!$A$2:$N$7000,6,0)),"",VLOOKUP($F78,氏名データ!$A$2:$N$7000,6,0)))</f>
        <v/>
      </c>
      <c r="I78" s="55" t="str">
        <f>IF($F78="","",IF(ISERROR(VLOOKUP($F78,氏名データ!$A$2:$N$7000,7,0)),"",ASC(VLOOKUP($F78,氏名データ!$A$2:$N$7000,7,0))))</f>
        <v/>
      </c>
      <c r="J78" s="56" t="str">
        <f>IF($F78="","",IF(ISERROR(VLOOKUP($F78,氏名データ!$A$2:$N$7000,8,0)),"",ASC(VLOOKUP($F78,氏名データ!$A$2:$N$7000,8,0))))</f>
        <v/>
      </c>
      <c r="K78" s="213" t="str">
        <f>IF($F78="","",IF(ISERROR(VLOOKUP($F78,氏名データ!$A$2:$N$7000,9,0)),"",VLOOKUP($F78,氏名データ!$A$2:$N$7000,9,0)))</f>
        <v/>
      </c>
      <c r="L78" s="213" t="str">
        <f>IF($F78="","",IF(ISERROR(VLOOKUP($F78,氏名データ!$A$2:$N$7000,10,0)),"",VLOOKUP($F78,氏名データ!$A$2:$N$7000,10,0)))</f>
        <v/>
      </c>
      <c r="M78" s="303" t="str">
        <f>IF($F78="","",IF(ISERROR(VLOOKUP($F78,氏名データ!$A$2:$N$7000,13,0)),"",VLOOKUP($F78,氏名データ!$A$2:$N$7000,12,0)))</f>
        <v/>
      </c>
      <c r="N78" s="225" t="str">
        <f>IF($F78="","",IF(ISERROR(VLOOKUP($F78,氏名データ!$A$2:$N$7000,13,0)),"",VLOOKUP($F78,氏名データ!$A$2:$N$7000,13,0)))</f>
        <v/>
      </c>
      <c r="O78" s="225" t="str">
        <f>IF($F78="","",IF(ISERROR(VLOOKUP($F78,氏名データ!$A$2:$N$7000,11,0)),"",VLOOKUP($F78,氏名データ!$A$2:$N$7000,11,0)))</f>
        <v/>
      </c>
      <c r="P78" s="57" t="str">
        <f>IF($F78="","",IF(ISERROR(VLOOKUP($F78,氏名データ!$A$2:$N$7000,14,0)),"",VLOOKUP($F78,氏名データ!$A$2:$N$7000,14,0)))</f>
        <v/>
      </c>
      <c r="Q78" s="118"/>
      <c r="R78" s="119"/>
      <c r="S78" s="120"/>
      <c r="T78" s="121"/>
      <c r="U78" s="118"/>
      <c r="V78" s="119"/>
      <c r="W78" s="120"/>
      <c r="X78" s="121"/>
      <c r="Y78" s="164"/>
      <c r="Z78" s="119"/>
      <c r="AA78" s="120"/>
      <c r="AB78" s="121"/>
      <c r="AC78" s="181"/>
      <c r="AD78" s="168"/>
      <c r="AE78" s="169"/>
      <c r="AF78" s="170"/>
      <c r="AG78" s="181"/>
      <c r="AH78" s="168"/>
      <c r="AI78" s="169"/>
      <c r="AJ78" s="170"/>
      <c r="AK78" s="122" t="str">
        <f>IF(F78="","",IF(学校情報!$Y$1=TRUE,"東京陸恊クラブ",学校情報!$D$2))</f>
        <v/>
      </c>
      <c r="AL78" s="87"/>
      <c r="AS78" s="123"/>
      <c r="AV78" s="123" t="s">
        <v>253</v>
      </c>
    </row>
    <row r="79" spans="1:48" ht="14.25" customHeight="1" thickBot="1" x14ac:dyDescent="0.2">
      <c r="A79" s="89" t="str">
        <f t="shared" si="7"/>
        <v/>
      </c>
      <c r="B79" s="89" t="str">
        <f t="shared" si="8"/>
        <v/>
      </c>
      <c r="C79" s="89" t="str">
        <f t="shared" si="5"/>
        <v/>
      </c>
      <c r="D79" s="89" t="str">
        <f t="shared" si="6"/>
        <v/>
      </c>
      <c r="E79" s="124">
        <v>75</v>
      </c>
      <c r="F79" s="125"/>
      <c r="G79" s="58" t="str">
        <f>IF($F79="","",IF(ISERROR(VLOOKUP($F79,氏名データ!$A$2:$N$7000,5,0)),"",VLOOKUP($F79,氏名データ!$A$2:$N$7000,5,0)))</f>
        <v/>
      </c>
      <c r="H79" s="59" t="str">
        <f>IF($F79="","",IF(ISERROR(VLOOKUP($F79,氏名データ!$A$2:$N$7000,6,0)),"",VLOOKUP($F79,氏名データ!$A$2:$N$7000,6,0)))</f>
        <v/>
      </c>
      <c r="I79" s="58" t="str">
        <f>IF($F79="","",IF(ISERROR(VLOOKUP($F79,氏名データ!$A$2:$N$7000,7,0)),"",ASC(VLOOKUP($F79,氏名データ!$A$2:$N$7000,7,0))))</f>
        <v/>
      </c>
      <c r="J79" s="59" t="str">
        <f>IF($F79="","",IF(ISERROR(VLOOKUP($F79,氏名データ!$A$2:$N$7000,8,0)),"",ASC(VLOOKUP($F79,氏名データ!$A$2:$N$7000,8,0))))</f>
        <v/>
      </c>
      <c r="K79" s="214" t="str">
        <f>IF($F79="","",IF(ISERROR(VLOOKUP($F79,氏名データ!$A$2:$N$7000,9,0)),"",VLOOKUP($F79,氏名データ!$A$2:$N$7000,9,0)))</f>
        <v/>
      </c>
      <c r="L79" s="214" t="str">
        <f>IF($F79="","",IF(ISERROR(VLOOKUP($F79,氏名データ!$A$2:$N$7000,10,0)),"",VLOOKUP($F79,氏名データ!$A$2:$N$7000,10,0)))</f>
        <v/>
      </c>
      <c r="M79" s="304" t="str">
        <f>IF($F79="","",IF(ISERROR(VLOOKUP($F79,氏名データ!$A$2:$N$7000,13,0)),"",VLOOKUP($F79,氏名データ!$A$2:$N$7000,12,0)))</f>
        <v/>
      </c>
      <c r="N79" s="226" t="str">
        <f>IF($F79="","",IF(ISERROR(VLOOKUP($F79,氏名データ!$A$2:$N$7000,13,0)),"",VLOOKUP($F79,氏名データ!$A$2:$N$7000,13,0)))</f>
        <v/>
      </c>
      <c r="O79" s="226" t="str">
        <f>IF($F79="","",IF(ISERROR(VLOOKUP($F79,氏名データ!$A$2:$N$7000,11,0)),"",VLOOKUP($F79,氏名データ!$A$2:$N$7000,11,0)))</f>
        <v/>
      </c>
      <c r="P79" s="60" t="str">
        <f>IF($F79="","",IF(ISERROR(VLOOKUP($F79,氏名データ!$A$2:$N$7000,14,0)),"",VLOOKUP($F79,氏名データ!$A$2:$N$7000,14,0)))</f>
        <v/>
      </c>
      <c r="Q79" s="126"/>
      <c r="R79" s="127"/>
      <c r="S79" s="128"/>
      <c r="T79" s="129"/>
      <c r="U79" s="126"/>
      <c r="V79" s="127"/>
      <c r="W79" s="128"/>
      <c r="X79" s="129"/>
      <c r="Y79" s="204"/>
      <c r="Z79" s="127"/>
      <c r="AA79" s="128"/>
      <c r="AB79" s="129"/>
      <c r="AC79" s="182"/>
      <c r="AD79" s="171"/>
      <c r="AE79" s="172"/>
      <c r="AF79" s="173"/>
      <c r="AG79" s="182"/>
      <c r="AH79" s="171"/>
      <c r="AI79" s="172"/>
      <c r="AJ79" s="173"/>
      <c r="AK79" s="130" t="str">
        <f>IF(F79="","",IF(学校情報!$Y$1=TRUE,"東京陸恊クラブ",学校情報!$D$2))</f>
        <v/>
      </c>
      <c r="AL79" s="87"/>
      <c r="AS79" s="123"/>
      <c r="AV79" s="91" t="s">
        <v>254</v>
      </c>
    </row>
    <row r="80" spans="1:48" ht="14.25" customHeight="1" x14ac:dyDescent="0.15">
      <c r="A80" s="89" t="str">
        <f t="shared" si="7"/>
        <v/>
      </c>
      <c r="B80" s="89" t="str">
        <f t="shared" si="8"/>
        <v/>
      </c>
      <c r="C80" s="89" t="str">
        <f t="shared" si="5"/>
        <v/>
      </c>
      <c r="D80" s="89" t="str">
        <f t="shared" si="6"/>
        <v/>
      </c>
      <c r="E80" s="131">
        <v>76</v>
      </c>
      <c r="F80" s="132"/>
      <c r="G80" s="61" t="str">
        <f>IF($F80="","",IF(ISERROR(VLOOKUP($F80,氏名データ!$A$2:$N$7000,5,0)),"",VLOOKUP($F80,氏名データ!$A$2:$N$7000,5,0)))</f>
        <v/>
      </c>
      <c r="H80" s="62" t="str">
        <f>IF($F80="","",IF(ISERROR(VLOOKUP($F80,氏名データ!$A$2:$N$7000,6,0)),"",VLOOKUP($F80,氏名データ!$A$2:$N$7000,6,0)))</f>
        <v/>
      </c>
      <c r="I80" s="61" t="str">
        <f>IF($F80="","",IF(ISERROR(VLOOKUP($F80,氏名データ!$A$2:$N$7000,7,0)),"",ASC(VLOOKUP($F80,氏名データ!$A$2:$N$7000,7,0))))</f>
        <v/>
      </c>
      <c r="J80" s="62" t="str">
        <f>IF($F80="","",IF(ISERROR(VLOOKUP($F80,氏名データ!$A$2:$N$7000,8,0)),"",ASC(VLOOKUP($F80,氏名データ!$A$2:$N$7000,8,0))))</f>
        <v/>
      </c>
      <c r="K80" s="215" t="str">
        <f>IF($F80="","",IF(ISERROR(VLOOKUP($F80,氏名データ!$A$2:$N$7000,9,0)),"",VLOOKUP($F80,氏名データ!$A$2:$N$7000,9,0)))</f>
        <v/>
      </c>
      <c r="L80" s="215" t="str">
        <f>IF($F80="","",IF(ISERROR(VLOOKUP($F80,氏名データ!$A$2:$N$7000,10,0)),"",VLOOKUP($F80,氏名データ!$A$2:$N$7000,10,0)))</f>
        <v/>
      </c>
      <c r="M80" s="305" t="str">
        <f>IF($F80="","",IF(ISERROR(VLOOKUP($F80,氏名データ!$A$2:$N$7000,13,0)),"",VLOOKUP($F80,氏名データ!$A$2:$N$7000,12,0)))</f>
        <v/>
      </c>
      <c r="N80" s="227" t="str">
        <f>IF($F80="","",IF(ISERROR(VLOOKUP($F80,氏名データ!$A$2:$N$7000,13,0)),"",VLOOKUP($F80,氏名データ!$A$2:$N$7000,13,0)))</f>
        <v/>
      </c>
      <c r="O80" s="227" t="str">
        <f>IF($F80="","",IF(ISERROR(VLOOKUP($F80,氏名データ!$A$2:$N$7000,11,0)),"",VLOOKUP($F80,氏名データ!$A$2:$N$7000,11,0)))</f>
        <v/>
      </c>
      <c r="P80" s="63" t="str">
        <f>IF($F80="","",IF(ISERROR(VLOOKUP($F80,氏名データ!$A$2:$N$7000,14,0)),"",VLOOKUP($F80,氏名データ!$A$2:$N$7000,14,0)))</f>
        <v/>
      </c>
      <c r="Q80" s="133"/>
      <c r="R80" s="134"/>
      <c r="S80" s="135"/>
      <c r="T80" s="136"/>
      <c r="U80" s="111"/>
      <c r="V80" s="134"/>
      <c r="W80" s="135"/>
      <c r="X80" s="136"/>
      <c r="Y80" s="205"/>
      <c r="Z80" s="134"/>
      <c r="AA80" s="135"/>
      <c r="AB80" s="136"/>
      <c r="AC80" s="183"/>
      <c r="AD80" s="174"/>
      <c r="AE80" s="175"/>
      <c r="AF80" s="176"/>
      <c r="AG80" s="183"/>
      <c r="AH80" s="174"/>
      <c r="AI80" s="175"/>
      <c r="AJ80" s="176"/>
      <c r="AK80" s="137" t="str">
        <f>IF(F80="","",IF(学校情報!$Y$1=TRUE,"東京陸恊クラブ",学校情報!$D$2))</f>
        <v/>
      </c>
      <c r="AL80" s="87"/>
      <c r="AS80" s="123"/>
      <c r="AV80" s="123" t="s">
        <v>255</v>
      </c>
    </row>
    <row r="81" spans="1:48" ht="14.25" customHeight="1" x14ac:dyDescent="0.15">
      <c r="A81" s="89" t="str">
        <f t="shared" si="7"/>
        <v/>
      </c>
      <c r="B81" s="89" t="str">
        <f t="shared" si="8"/>
        <v/>
      </c>
      <c r="C81" s="89" t="str">
        <f t="shared" si="5"/>
        <v/>
      </c>
      <c r="D81" s="89" t="str">
        <f t="shared" si="6"/>
        <v/>
      </c>
      <c r="E81" s="116">
        <v>77</v>
      </c>
      <c r="F81" s="117"/>
      <c r="G81" s="55" t="str">
        <f>IF($F81="","",IF(ISERROR(VLOOKUP($F81,氏名データ!$A$2:$N$7000,5,0)),"",VLOOKUP($F81,氏名データ!$A$2:$N$7000,5,0)))</f>
        <v/>
      </c>
      <c r="H81" s="56" t="str">
        <f>IF($F81="","",IF(ISERROR(VLOOKUP($F81,氏名データ!$A$2:$N$7000,6,0)),"",VLOOKUP($F81,氏名データ!$A$2:$N$7000,6,0)))</f>
        <v/>
      </c>
      <c r="I81" s="55" t="str">
        <f>IF($F81="","",IF(ISERROR(VLOOKUP($F81,氏名データ!$A$2:$N$7000,7,0)),"",ASC(VLOOKUP($F81,氏名データ!$A$2:$N$7000,7,0))))</f>
        <v/>
      </c>
      <c r="J81" s="56" t="str">
        <f>IF($F81="","",IF(ISERROR(VLOOKUP($F81,氏名データ!$A$2:$N$7000,8,0)),"",ASC(VLOOKUP($F81,氏名データ!$A$2:$N$7000,8,0))))</f>
        <v/>
      </c>
      <c r="K81" s="213" t="str">
        <f>IF($F81="","",IF(ISERROR(VLOOKUP($F81,氏名データ!$A$2:$N$7000,9,0)),"",VLOOKUP($F81,氏名データ!$A$2:$N$7000,9,0)))</f>
        <v/>
      </c>
      <c r="L81" s="213" t="str">
        <f>IF($F81="","",IF(ISERROR(VLOOKUP($F81,氏名データ!$A$2:$N$7000,10,0)),"",VLOOKUP($F81,氏名データ!$A$2:$N$7000,10,0)))</f>
        <v/>
      </c>
      <c r="M81" s="303" t="str">
        <f>IF($F81="","",IF(ISERROR(VLOOKUP($F81,氏名データ!$A$2:$N$7000,13,0)),"",VLOOKUP($F81,氏名データ!$A$2:$N$7000,12,0)))</f>
        <v/>
      </c>
      <c r="N81" s="225" t="str">
        <f>IF($F81="","",IF(ISERROR(VLOOKUP($F81,氏名データ!$A$2:$N$7000,13,0)),"",VLOOKUP($F81,氏名データ!$A$2:$N$7000,13,0)))</f>
        <v/>
      </c>
      <c r="O81" s="225" t="str">
        <f>IF($F81="","",IF(ISERROR(VLOOKUP($F81,氏名データ!$A$2:$N$7000,11,0)),"",VLOOKUP($F81,氏名データ!$A$2:$N$7000,11,0)))</f>
        <v/>
      </c>
      <c r="P81" s="57" t="str">
        <f>IF($F81="","",IF(ISERROR(VLOOKUP($F81,氏名データ!$A$2:$N$7000,14,0)),"",VLOOKUP($F81,氏名データ!$A$2:$N$7000,14,0)))</f>
        <v/>
      </c>
      <c r="Q81" s="118"/>
      <c r="R81" s="119"/>
      <c r="S81" s="120"/>
      <c r="T81" s="121"/>
      <c r="U81" s="118"/>
      <c r="V81" s="119"/>
      <c r="W81" s="120"/>
      <c r="X81" s="121"/>
      <c r="Y81" s="164"/>
      <c r="Z81" s="119"/>
      <c r="AA81" s="120"/>
      <c r="AB81" s="121"/>
      <c r="AC81" s="181"/>
      <c r="AD81" s="168"/>
      <c r="AE81" s="169"/>
      <c r="AF81" s="170"/>
      <c r="AG81" s="181"/>
      <c r="AH81" s="168"/>
      <c r="AI81" s="169"/>
      <c r="AJ81" s="170"/>
      <c r="AK81" s="122" t="str">
        <f>IF(F81="","",IF(学校情報!$Y$1=TRUE,"東京陸恊クラブ",学校情報!$D$2))</f>
        <v/>
      </c>
      <c r="AL81" s="87"/>
      <c r="AS81" s="123"/>
      <c r="AV81" s="91" t="s">
        <v>256</v>
      </c>
    </row>
    <row r="82" spans="1:48" ht="14.25" customHeight="1" x14ac:dyDescent="0.15">
      <c r="A82" s="89" t="str">
        <f t="shared" si="7"/>
        <v/>
      </c>
      <c r="B82" s="89" t="str">
        <f t="shared" si="8"/>
        <v/>
      </c>
      <c r="C82" s="89" t="str">
        <f t="shared" si="5"/>
        <v/>
      </c>
      <c r="D82" s="89" t="str">
        <f t="shared" si="6"/>
        <v/>
      </c>
      <c r="E82" s="116">
        <v>78</v>
      </c>
      <c r="F82" s="117"/>
      <c r="G82" s="55" t="str">
        <f>IF($F82="","",IF(ISERROR(VLOOKUP($F82,氏名データ!$A$2:$N$7000,5,0)),"",VLOOKUP($F82,氏名データ!$A$2:$N$7000,5,0)))</f>
        <v/>
      </c>
      <c r="H82" s="56" t="str">
        <f>IF($F82="","",IF(ISERROR(VLOOKUP($F82,氏名データ!$A$2:$N$7000,6,0)),"",VLOOKUP($F82,氏名データ!$A$2:$N$7000,6,0)))</f>
        <v/>
      </c>
      <c r="I82" s="55" t="str">
        <f>IF($F82="","",IF(ISERROR(VLOOKUP($F82,氏名データ!$A$2:$N$7000,7,0)),"",ASC(VLOOKUP($F82,氏名データ!$A$2:$N$7000,7,0))))</f>
        <v/>
      </c>
      <c r="J82" s="56" t="str">
        <f>IF($F82="","",IF(ISERROR(VLOOKUP($F82,氏名データ!$A$2:$N$7000,8,0)),"",ASC(VLOOKUP($F82,氏名データ!$A$2:$N$7000,8,0))))</f>
        <v/>
      </c>
      <c r="K82" s="213" t="str">
        <f>IF($F82="","",IF(ISERROR(VLOOKUP($F82,氏名データ!$A$2:$N$7000,9,0)),"",VLOOKUP($F82,氏名データ!$A$2:$N$7000,9,0)))</f>
        <v/>
      </c>
      <c r="L82" s="213" t="str">
        <f>IF($F82="","",IF(ISERROR(VLOOKUP($F82,氏名データ!$A$2:$N$7000,10,0)),"",VLOOKUP($F82,氏名データ!$A$2:$N$7000,10,0)))</f>
        <v/>
      </c>
      <c r="M82" s="303" t="str">
        <f>IF($F82="","",IF(ISERROR(VLOOKUP($F82,氏名データ!$A$2:$N$7000,13,0)),"",VLOOKUP($F82,氏名データ!$A$2:$N$7000,12,0)))</f>
        <v/>
      </c>
      <c r="N82" s="225" t="str">
        <f>IF($F82="","",IF(ISERROR(VLOOKUP($F82,氏名データ!$A$2:$N$7000,13,0)),"",VLOOKUP($F82,氏名データ!$A$2:$N$7000,13,0)))</f>
        <v/>
      </c>
      <c r="O82" s="225" t="str">
        <f>IF($F82="","",IF(ISERROR(VLOOKUP($F82,氏名データ!$A$2:$N$7000,11,0)),"",VLOOKUP($F82,氏名データ!$A$2:$N$7000,11,0)))</f>
        <v/>
      </c>
      <c r="P82" s="57" t="str">
        <f>IF($F82="","",IF(ISERROR(VLOOKUP($F82,氏名データ!$A$2:$N$7000,14,0)),"",VLOOKUP($F82,氏名データ!$A$2:$N$7000,14,0)))</f>
        <v/>
      </c>
      <c r="Q82" s="118"/>
      <c r="R82" s="119"/>
      <c r="S82" s="120"/>
      <c r="T82" s="121"/>
      <c r="U82" s="118"/>
      <c r="V82" s="119"/>
      <c r="W82" s="120"/>
      <c r="X82" s="121"/>
      <c r="Y82" s="164"/>
      <c r="Z82" s="119"/>
      <c r="AA82" s="120"/>
      <c r="AB82" s="121"/>
      <c r="AC82" s="181"/>
      <c r="AD82" s="168"/>
      <c r="AE82" s="169"/>
      <c r="AF82" s="170"/>
      <c r="AG82" s="181"/>
      <c r="AH82" s="168"/>
      <c r="AI82" s="169"/>
      <c r="AJ82" s="170"/>
      <c r="AK82" s="122" t="str">
        <f>IF(F82="","",IF(学校情報!$Y$1=TRUE,"東京陸恊クラブ",学校情報!$D$2))</f>
        <v/>
      </c>
      <c r="AS82" s="123">
        <v>36</v>
      </c>
      <c r="AV82" s="123" t="s">
        <v>257</v>
      </c>
    </row>
    <row r="83" spans="1:48" ht="14.25" customHeight="1" x14ac:dyDescent="0.15">
      <c r="A83" s="89" t="str">
        <f t="shared" si="7"/>
        <v/>
      </c>
      <c r="B83" s="89" t="str">
        <f t="shared" si="8"/>
        <v/>
      </c>
      <c r="C83" s="89" t="str">
        <f t="shared" si="5"/>
        <v/>
      </c>
      <c r="D83" s="89" t="str">
        <f t="shared" si="6"/>
        <v/>
      </c>
      <c r="E83" s="116">
        <v>79</v>
      </c>
      <c r="F83" s="117"/>
      <c r="G83" s="55" t="str">
        <f>IF($F83="","",IF(ISERROR(VLOOKUP($F83,氏名データ!$A$2:$N$7000,5,0)),"",VLOOKUP($F83,氏名データ!$A$2:$N$7000,5,0)))</f>
        <v/>
      </c>
      <c r="H83" s="56" t="str">
        <f>IF($F83="","",IF(ISERROR(VLOOKUP($F83,氏名データ!$A$2:$N$7000,6,0)),"",VLOOKUP($F83,氏名データ!$A$2:$N$7000,6,0)))</f>
        <v/>
      </c>
      <c r="I83" s="55" t="str">
        <f>IF($F83="","",IF(ISERROR(VLOOKUP($F83,氏名データ!$A$2:$N$7000,7,0)),"",ASC(VLOOKUP($F83,氏名データ!$A$2:$N$7000,7,0))))</f>
        <v/>
      </c>
      <c r="J83" s="56" t="str">
        <f>IF($F83="","",IF(ISERROR(VLOOKUP($F83,氏名データ!$A$2:$N$7000,8,0)),"",ASC(VLOOKUP($F83,氏名データ!$A$2:$N$7000,8,0))))</f>
        <v/>
      </c>
      <c r="K83" s="213" t="str">
        <f>IF($F83="","",IF(ISERROR(VLOOKUP($F83,氏名データ!$A$2:$N$7000,9,0)),"",VLOOKUP($F83,氏名データ!$A$2:$N$7000,9,0)))</f>
        <v/>
      </c>
      <c r="L83" s="213" t="str">
        <f>IF($F83="","",IF(ISERROR(VLOOKUP($F83,氏名データ!$A$2:$N$7000,10,0)),"",VLOOKUP($F83,氏名データ!$A$2:$N$7000,10,0)))</f>
        <v/>
      </c>
      <c r="M83" s="303" t="str">
        <f>IF($F83="","",IF(ISERROR(VLOOKUP($F83,氏名データ!$A$2:$N$7000,13,0)),"",VLOOKUP($F83,氏名データ!$A$2:$N$7000,12,0)))</f>
        <v/>
      </c>
      <c r="N83" s="225" t="str">
        <f>IF($F83="","",IF(ISERROR(VLOOKUP($F83,氏名データ!$A$2:$N$7000,13,0)),"",VLOOKUP($F83,氏名データ!$A$2:$N$7000,13,0)))</f>
        <v/>
      </c>
      <c r="O83" s="225" t="str">
        <f>IF($F83="","",IF(ISERROR(VLOOKUP($F83,氏名データ!$A$2:$N$7000,11,0)),"",VLOOKUP($F83,氏名データ!$A$2:$N$7000,11,0)))</f>
        <v/>
      </c>
      <c r="P83" s="57" t="str">
        <f>IF($F83="","",IF(ISERROR(VLOOKUP($F83,氏名データ!$A$2:$N$7000,14,0)),"",VLOOKUP($F83,氏名データ!$A$2:$N$7000,14,0)))</f>
        <v/>
      </c>
      <c r="Q83" s="118"/>
      <c r="R83" s="119"/>
      <c r="S83" s="120"/>
      <c r="T83" s="121"/>
      <c r="U83" s="118"/>
      <c r="V83" s="119"/>
      <c r="W83" s="120"/>
      <c r="X83" s="121"/>
      <c r="Y83" s="164"/>
      <c r="Z83" s="119"/>
      <c r="AA83" s="120"/>
      <c r="AB83" s="121"/>
      <c r="AC83" s="181"/>
      <c r="AD83" s="168"/>
      <c r="AE83" s="169"/>
      <c r="AF83" s="170"/>
      <c r="AG83" s="181"/>
      <c r="AH83" s="168"/>
      <c r="AI83" s="169"/>
      <c r="AJ83" s="170"/>
      <c r="AK83" s="122" t="str">
        <f>IF(F83="","",IF(学校情報!$Y$1=TRUE,"東京陸恊クラブ",学校情報!$D$2))</f>
        <v/>
      </c>
      <c r="AS83" s="123">
        <v>37</v>
      </c>
      <c r="AV83" s="91" t="s">
        <v>258</v>
      </c>
    </row>
    <row r="84" spans="1:48" ht="14.25" customHeight="1" thickBot="1" x14ac:dyDescent="0.2">
      <c r="A84" s="89" t="str">
        <f t="shared" si="7"/>
        <v/>
      </c>
      <c r="B84" s="89" t="str">
        <f t="shared" si="8"/>
        <v/>
      </c>
      <c r="C84" s="89" t="str">
        <f t="shared" si="5"/>
        <v/>
      </c>
      <c r="D84" s="89" t="str">
        <f t="shared" si="6"/>
        <v/>
      </c>
      <c r="E84" s="138">
        <v>80</v>
      </c>
      <c r="F84" s="139"/>
      <c r="G84" s="64" t="str">
        <f>IF($F84="","",IF(ISERROR(VLOOKUP($F84,氏名データ!$A$2:$N$7000,5,0)),"",VLOOKUP($F84,氏名データ!$A$2:$N$7000,5,0)))</f>
        <v/>
      </c>
      <c r="H84" s="65" t="str">
        <f>IF($F84="","",IF(ISERROR(VLOOKUP($F84,氏名データ!$A$2:$N$7000,6,0)),"",VLOOKUP($F84,氏名データ!$A$2:$N$7000,6,0)))</f>
        <v/>
      </c>
      <c r="I84" s="64" t="str">
        <f>IF($F84="","",IF(ISERROR(VLOOKUP($F84,氏名データ!$A$2:$N$7000,7,0)),"",ASC(VLOOKUP($F84,氏名データ!$A$2:$N$7000,7,0))))</f>
        <v/>
      </c>
      <c r="J84" s="65" t="str">
        <f>IF($F84="","",IF(ISERROR(VLOOKUP($F84,氏名データ!$A$2:$N$7000,8,0)),"",ASC(VLOOKUP($F84,氏名データ!$A$2:$N$7000,8,0))))</f>
        <v/>
      </c>
      <c r="K84" s="216" t="str">
        <f>IF($F84="","",IF(ISERROR(VLOOKUP($F84,氏名データ!$A$2:$N$7000,9,0)),"",VLOOKUP($F84,氏名データ!$A$2:$N$7000,9,0)))</f>
        <v/>
      </c>
      <c r="L84" s="216" t="str">
        <f>IF($F84="","",IF(ISERROR(VLOOKUP($F84,氏名データ!$A$2:$N$7000,10,0)),"",VLOOKUP($F84,氏名データ!$A$2:$N$7000,10,0)))</f>
        <v/>
      </c>
      <c r="M84" s="306" t="str">
        <f>IF($F84="","",IF(ISERROR(VLOOKUP($F84,氏名データ!$A$2:$N$7000,13,0)),"",VLOOKUP($F84,氏名データ!$A$2:$N$7000,12,0)))</f>
        <v/>
      </c>
      <c r="N84" s="229" t="str">
        <f>IF($F84="","",IF(ISERROR(VLOOKUP($F84,氏名データ!$A$2:$N$7000,13,0)),"",VLOOKUP($F84,氏名データ!$A$2:$N$7000,13,0)))</f>
        <v/>
      </c>
      <c r="O84" s="229" t="str">
        <f>IF($F84="","",IF(ISERROR(VLOOKUP($F84,氏名データ!$A$2:$N$7000,11,0)),"",VLOOKUP($F84,氏名データ!$A$2:$N$7000,11,0)))</f>
        <v/>
      </c>
      <c r="P84" s="66" t="str">
        <f>IF($F84="","",IF(ISERROR(VLOOKUP($F84,氏名データ!$A$2:$N$7000,14,0)),"",VLOOKUP($F84,氏名データ!$A$2:$N$7000,14,0)))</f>
        <v/>
      </c>
      <c r="Q84" s="140"/>
      <c r="R84" s="141"/>
      <c r="S84" s="142"/>
      <c r="T84" s="143"/>
      <c r="U84" s="126"/>
      <c r="V84" s="141"/>
      <c r="W84" s="142"/>
      <c r="X84" s="143"/>
      <c r="Y84" s="206"/>
      <c r="Z84" s="141"/>
      <c r="AA84" s="142"/>
      <c r="AB84" s="143"/>
      <c r="AC84" s="184"/>
      <c r="AD84" s="177"/>
      <c r="AE84" s="178"/>
      <c r="AF84" s="179"/>
      <c r="AG84" s="184"/>
      <c r="AH84" s="177"/>
      <c r="AI84" s="178"/>
      <c r="AJ84" s="179"/>
      <c r="AK84" s="144" t="str">
        <f>IF(F84="","",IF(学校情報!$Y$1=TRUE,"東京陸恊クラブ",学校情報!$D$2))</f>
        <v/>
      </c>
      <c r="AV84" s="123" t="s">
        <v>259</v>
      </c>
    </row>
    <row r="85" spans="1:48" ht="14.25" customHeight="1" x14ac:dyDescent="0.2">
      <c r="A85" s="89" t="str">
        <f t="shared" si="7"/>
        <v/>
      </c>
      <c r="B85" s="89" t="str">
        <f t="shared" si="8"/>
        <v/>
      </c>
      <c r="C85" s="89" t="str">
        <f t="shared" si="5"/>
        <v/>
      </c>
      <c r="D85" s="89" t="str">
        <f t="shared" si="6"/>
        <v/>
      </c>
      <c r="E85" s="109">
        <v>81</v>
      </c>
      <c r="F85" s="110"/>
      <c r="G85" s="67" t="str">
        <f>IF($F85="","",IF(ISERROR(VLOOKUP($F85,氏名データ!$A$2:$N$7000,5,0)),"",VLOOKUP($F85,氏名データ!$A$2:$N$7000,5,0)))</f>
        <v/>
      </c>
      <c r="H85" s="68" t="str">
        <f>IF($F85="","",IF(ISERROR(VLOOKUP($F85,氏名データ!$A$2:$N$7000,6,0)),"",VLOOKUP($F85,氏名データ!$A$2:$N$7000,6,0)))</f>
        <v/>
      </c>
      <c r="I85" s="67" t="str">
        <f>IF($F85="","",IF(ISERROR(VLOOKUP($F85,氏名データ!$A$2:$N$7000,7,0)),"",ASC(VLOOKUP($F85,氏名データ!$A$2:$N$7000,7,0))))</f>
        <v/>
      </c>
      <c r="J85" s="68" t="str">
        <f>IF($F85="","",IF(ISERROR(VLOOKUP($F85,氏名データ!$A$2:$N$7000,8,0)),"",ASC(VLOOKUP($F85,氏名データ!$A$2:$N$7000,8,0))))</f>
        <v/>
      </c>
      <c r="K85" s="217" t="str">
        <f>IF($F85="","",IF(ISERROR(VLOOKUP($F85,氏名データ!$A$2:$N$7000,9,0)),"",VLOOKUP($F85,氏名データ!$A$2:$N$7000,9,0)))</f>
        <v/>
      </c>
      <c r="L85" s="217" t="str">
        <f>IF($F85="","",IF(ISERROR(VLOOKUP($F85,氏名データ!$A$2:$N$7000,10,0)),"",VLOOKUP($F85,氏名データ!$A$2:$N$7000,10,0)))</f>
        <v/>
      </c>
      <c r="M85" s="307" t="str">
        <f>IF($F85="","",IF(ISERROR(VLOOKUP($F85,氏名データ!$A$2:$N$7000,13,0)),"",VLOOKUP($F85,氏名データ!$A$2:$N$7000,12,0)))</f>
        <v/>
      </c>
      <c r="N85" s="228" t="str">
        <f>IF($F85="","",IF(ISERROR(VLOOKUP($F85,氏名データ!$A$2:$N$7000,13,0)),"",VLOOKUP($F85,氏名データ!$A$2:$N$7000,13,0)))</f>
        <v/>
      </c>
      <c r="O85" s="228" t="str">
        <f>IF($F85="","",IF(ISERROR(VLOOKUP($F85,氏名データ!$A$2:$N$7000,11,0)),"",VLOOKUP($F85,氏名データ!$A$2:$N$7000,11,0)))</f>
        <v/>
      </c>
      <c r="P85" s="69" t="str">
        <f>IF($F85="","",IF(ISERROR(VLOOKUP($F85,氏名データ!$A$2:$N$7000,14,0)),"",VLOOKUP($F85,氏名データ!$A$2:$N$7000,14,0)))</f>
        <v/>
      </c>
      <c r="Q85" s="111"/>
      <c r="R85" s="112"/>
      <c r="S85" s="113"/>
      <c r="T85" s="114"/>
      <c r="U85" s="111"/>
      <c r="V85" s="112"/>
      <c r="W85" s="113"/>
      <c r="X85" s="114"/>
      <c r="Y85" s="203"/>
      <c r="Z85" s="112"/>
      <c r="AA85" s="113"/>
      <c r="AB85" s="114"/>
      <c r="AC85" s="180"/>
      <c r="AD85" s="165"/>
      <c r="AE85" s="166"/>
      <c r="AF85" s="167"/>
      <c r="AG85" s="180"/>
      <c r="AH85" s="165"/>
      <c r="AI85" s="166"/>
      <c r="AJ85" s="167"/>
      <c r="AK85" s="145" t="str">
        <f>IF(F85="","",IF(学校情報!$Y$1=TRUE,"東京陸恊クラブ",学校情報!$D$2))</f>
        <v/>
      </c>
      <c r="AV85" s="91" t="s">
        <v>260</v>
      </c>
    </row>
    <row r="86" spans="1:48" ht="14.25" customHeight="1" x14ac:dyDescent="0.15">
      <c r="A86" s="89" t="str">
        <f t="shared" si="7"/>
        <v/>
      </c>
      <c r="B86" s="89" t="str">
        <f t="shared" si="8"/>
        <v/>
      </c>
      <c r="C86" s="89" t="str">
        <f t="shared" si="5"/>
        <v/>
      </c>
      <c r="D86" s="89" t="str">
        <f t="shared" si="6"/>
        <v/>
      </c>
      <c r="E86" s="116">
        <v>82</v>
      </c>
      <c r="F86" s="117"/>
      <c r="G86" s="55" t="str">
        <f>IF($F86="","",IF(ISERROR(VLOOKUP($F86,氏名データ!$A$2:$N$7000,5,0)),"",VLOOKUP($F86,氏名データ!$A$2:$N$7000,5,0)))</f>
        <v/>
      </c>
      <c r="H86" s="56" t="str">
        <f>IF($F86="","",IF(ISERROR(VLOOKUP($F86,氏名データ!$A$2:$N$7000,6,0)),"",VLOOKUP($F86,氏名データ!$A$2:$N$7000,6,0)))</f>
        <v/>
      </c>
      <c r="I86" s="55" t="str">
        <f>IF($F86="","",IF(ISERROR(VLOOKUP($F86,氏名データ!$A$2:$N$7000,7,0)),"",ASC(VLOOKUP($F86,氏名データ!$A$2:$N$7000,7,0))))</f>
        <v/>
      </c>
      <c r="J86" s="56" t="str">
        <f>IF($F86="","",IF(ISERROR(VLOOKUP($F86,氏名データ!$A$2:$N$7000,8,0)),"",ASC(VLOOKUP($F86,氏名データ!$A$2:$N$7000,8,0))))</f>
        <v/>
      </c>
      <c r="K86" s="213" t="str">
        <f>IF($F86="","",IF(ISERROR(VLOOKUP($F86,氏名データ!$A$2:$N$7000,9,0)),"",VLOOKUP($F86,氏名データ!$A$2:$N$7000,9,0)))</f>
        <v/>
      </c>
      <c r="L86" s="213" t="str">
        <f>IF($F86="","",IF(ISERROR(VLOOKUP($F86,氏名データ!$A$2:$N$7000,10,0)),"",VLOOKUP($F86,氏名データ!$A$2:$N$7000,10,0)))</f>
        <v/>
      </c>
      <c r="M86" s="303" t="str">
        <f>IF($F86="","",IF(ISERROR(VLOOKUP($F86,氏名データ!$A$2:$N$7000,13,0)),"",VLOOKUP($F86,氏名データ!$A$2:$N$7000,12,0)))</f>
        <v/>
      </c>
      <c r="N86" s="225" t="str">
        <f>IF($F86="","",IF(ISERROR(VLOOKUP($F86,氏名データ!$A$2:$N$7000,13,0)),"",VLOOKUP($F86,氏名データ!$A$2:$N$7000,13,0)))</f>
        <v/>
      </c>
      <c r="O86" s="225" t="str">
        <f>IF($F86="","",IF(ISERROR(VLOOKUP($F86,氏名データ!$A$2:$N$7000,11,0)),"",VLOOKUP($F86,氏名データ!$A$2:$N$7000,11,0)))</f>
        <v/>
      </c>
      <c r="P86" s="57" t="str">
        <f>IF($F86="","",IF(ISERROR(VLOOKUP($F86,氏名データ!$A$2:$N$7000,14,0)),"",VLOOKUP($F86,氏名データ!$A$2:$N$7000,14,0)))</f>
        <v/>
      </c>
      <c r="Q86" s="118"/>
      <c r="R86" s="119"/>
      <c r="S86" s="120"/>
      <c r="T86" s="121"/>
      <c r="U86" s="118"/>
      <c r="V86" s="119"/>
      <c r="W86" s="120"/>
      <c r="X86" s="121"/>
      <c r="Y86" s="164"/>
      <c r="Z86" s="119"/>
      <c r="AA86" s="120"/>
      <c r="AB86" s="121"/>
      <c r="AC86" s="181"/>
      <c r="AD86" s="168"/>
      <c r="AE86" s="169"/>
      <c r="AF86" s="170"/>
      <c r="AG86" s="181"/>
      <c r="AH86" s="168"/>
      <c r="AI86" s="169"/>
      <c r="AJ86" s="170"/>
      <c r="AK86" s="122" t="str">
        <f>IF(F86="","",IF(学校情報!$Y$1=TRUE,"東京陸恊クラブ",学校情報!$D$2))</f>
        <v/>
      </c>
      <c r="AV86" s="123" t="s">
        <v>261</v>
      </c>
    </row>
    <row r="87" spans="1:48" ht="14.25" customHeight="1" x14ac:dyDescent="0.2">
      <c r="A87" s="89" t="str">
        <f t="shared" si="7"/>
        <v/>
      </c>
      <c r="B87" s="89" t="str">
        <f t="shared" si="8"/>
        <v/>
      </c>
      <c r="C87" s="89" t="str">
        <f t="shared" si="5"/>
        <v/>
      </c>
      <c r="D87" s="89" t="str">
        <f t="shared" si="6"/>
        <v/>
      </c>
      <c r="E87" s="116">
        <v>83</v>
      </c>
      <c r="F87" s="117"/>
      <c r="G87" s="55" t="str">
        <f>IF($F87="","",IF(ISERROR(VLOOKUP($F87,氏名データ!$A$2:$N$7000,5,0)),"",VLOOKUP($F87,氏名データ!$A$2:$N$7000,5,0)))</f>
        <v/>
      </c>
      <c r="H87" s="56" t="str">
        <f>IF($F87="","",IF(ISERROR(VLOOKUP($F87,氏名データ!$A$2:$N$7000,6,0)),"",VLOOKUP($F87,氏名データ!$A$2:$N$7000,6,0)))</f>
        <v/>
      </c>
      <c r="I87" s="55" t="str">
        <f>IF($F87="","",IF(ISERROR(VLOOKUP($F87,氏名データ!$A$2:$N$7000,7,0)),"",ASC(VLOOKUP($F87,氏名データ!$A$2:$N$7000,7,0))))</f>
        <v/>
      </c>
      <c r="J87" s="56" t="str">
        <f>IF($F87="","",IF(ISERROR(VLOOKUP($F87,氏名データ!$A$2:$N$7000,8,0)),"",ASC(VLOOKUP($F87,氏名データ!$A$2:$N$7000,8,0))))</f>
        <v/>
      </c>
      <c r="K87" s="213" t="str">
        <f>IF($F87="","",IF(ISERROR(VLOOKUP($F87,氏名データ!$A$2:$N$7000,9,0)),"",VLOOKUP($F87,氏名データ!$A$2:$N$7000,9,0)))</f>
        <v/>
      </c>
      <c r="L87" s="213" t="str">
        <f>IF($F87="","",IF(ISERROR(VLOOKUP($F87,氏名データ!$A$2:$N$7000,10,0)),"",VLOOKUP($F87,氏名データ!$A$2:$N$7000,10,0)))</f>
        <v/>
      </c>
      <c r="M87" s="303" t="str">
        <f>IF($F87="","",IF(ISERROR(VLOOKUP($F87,氏名データ!$A$2:$N$7000,13,0)),"",VLOOKUP($F87,氏名データ!$A$2:$N$7000,12,0)))</f>
        <v/>
      </c>
      <c r="N87" s="225" t="str">
        <f>IF($F87="","",IF(ISERROR(VLOOKUP($F87,氏名データ!$A$2:$N$7000,13,0)),"",VLOOKUP($F87,氏名データ!$A$2:$N$7000,13,0)))</f>
        <v/>
      </c>
      <c r="O87" s="225" t="str">
        <f>IF($F87="","",IF(ISERROR(VLOOKUP($F87,氏名データ!$A$2:$N$7000,11,0)),"",VLOOKUP($F87,氏名データ!$A$2:$N$7000,11,0)))</f>
        <v/>
      </c>
      <c r="P87" s="57" t="str">
        <f>IF($F87="","",IF(ISERROR(VLOOKUP($F87,氏名データ!$A$2:$N$7000,14,0)),"",VLOOKUP($F87,氏名データ!$A$2:$N$7000,14,0)))</f>
        <v/>
      </c>
      <c r="Q87" s="118"/>
      <c r="R87" s="119"/>
      <c r="S87" s="120"/>
      <c r="T87" s="121"/>
      <c r="U87" s="118"/>
      <c r="V87" s="119"/>
      <c r="W87" s="120"/>
      <c r="X87" s="121"/>
      <c r="Y87" s="164"/>
      <c r="Z87" s="119"/>
      <c r="AA87" s="120"/>
      <c r="AB87" s="121"/>
      <c r="AC87" s="181"/>
      <c r="AD87" s="168"/>
      <c r="AE87" s="169"/>
      <c r="AF87" s="170"/>
      <c r="AG87" s="181"/>
      <c r="AH87" s="168"/>
      <c r="AI87" s="169"/>
      <c r="AJ87" s="170"/>
      <c r="AK87" s="122" t="str">
        <f>IF(F87="","",IF(学校情報!$Y$1=TRUE,"東京陸恊クラブ",学校情報!$D$2))</f>
        <v/>
      </c>
      <c r="AV87" s="91" t="s">
        <v>262</v>
      </c>
    </row>
    <row r="88" spans="1:48" ht="14.25" customHeight="1" x14ac:dyDescent="0.15">
      <c r="A88" s="89" t="str">
        <f t="shared" si="7"/>
        <v/>
      </c>
      <c r="B88" s="89" t="str">
        <f t="shared" si="8"/>
        <v/>
      </c>
      <c r="C88" s="89" t="str">
        <f t="shared" si="5"/>
        <v/>
      </c>
      <c r="D88" s="89" t="str">
        <f t="shared" si="6"/>
        <v/>
      </c>
      <c r="E88" s="116">
        <v>84</v>
      </c>
      <c r="F88" s="117"/>
      <c r="G88" s="55" t="str">
        <f>IF($F88="","",IF(ISERROR(VLOOKUP($F88,氏名データ!$A$2:$N$7000,5,0)),"",VLOOKUP($F88,氏名データ!$A$2:$N$7000,5,0)))</f>
        <v/>
      </c>
      <c r="H88" s="56" t="str">
        <f>IF($F88="","",IF(ISERROR(VLOOKUP($F88,氏名データ!$A$2:$N$7000,6,0)),"",VLOOKUP($F88,氏名データ!$A$2:$N$7000,6,0)))</f>
        <v/>
      </c>
      <c r="I88" s="55" t="str">
        <f>IF($F88="","",IF(ISERROR(VLOOKUP($F88,氏名データ!$A$2:$N$7000,7,0)),"",ASC(VLOOKUP($F88,氏名データ!$A$2:$N$7000,7,0))))</f>
        <v/>
      </c>
      <c r="J88" s="56" t="str">
        <f>IF($F88="","",IF(ISERROR(VLOOKUP($F88,氏名データ!$A$2:$N$7000,8,0)),"",ASC(VLOOKUP($F88,氏名データ!$A$2:$N$7000,8,0))))</f>
        <v/>
      </c>
      <c r="K88" s="213" t="str">
        <f>IF($F88="","",IF(ISERROR(VLOOKUP($F88,氏名データ!$A$2:$N$7000,9,0)),"",VLOOKUP($F88,氏名データ!$A$2:$N$7000,9,0)))</f>
        <v/>
      </c>
      <c r="L88" s="213" t="str">
        <f>IF($F88="","",IF(ISERROR(VLOOKUP($F88,氏名データ!$A$2:$N$7000,10,0)),"",VLOOKUP($F88,氏名データ!$A$2:$N$7000,10,0)))</f>
        <v/>
      </c>
      <c r="M88" s="303" t="str">
        <f>IF($F88="","",IF(ISERROR(VLOOKUP($F88,氏名データ!$A$2:$N$7000,13,0)),"",VLOOKUP($F88,氏名データ!$A$2:$N$7000,12,0)))</f>
        <v/>
      </c>
      <c r="N88" s="225" t="str">
        <f>IF($F88="","",IF(ISERROR(VLOOKUP($F88,氏名データ!$A$2:$N$7000,13,0)),"",VLOOKUP($F88,氏名データ!$A$2:$N$7000,13,0)))</f>
        <v/>
      </c>
      <c r="O88" s="225" t="str">
        <f>IF($F88="","",IF(ISERROR(VLOOKUP($F88,氏名データ!$A$2:$N$7000,11,0)),"",VLOOKUP($F88,氏名データ!$A$2:$N$7000,11,0)))</f>
        <v/>
      </c>
      <c r="P88" s="57" t="str">
        <f>IF($F88="","",IF(ISERROR(VLOOKUP($F88,氏名データ!$A$2:$N$7000,14,0)),"",VLOOKUP($F88,氏名データ!$A$2:$N$7000,14,0)))</f>
        <v/>
      </c>
      <c r="Q88" s="118"/>
      <c r="R88" s="119"/>
      <c r="S88" s="120"/>
      <c r="T88" s="121"/>
      <c r="U88" s="118"/>
      <c r="V88" s="119"/>
      <c r="W88" s="120"/>
      <c r="X88" s="121"/>
      <c r="Y88" s="164"/>
      <c r="Z88" s="119"/>
      <c r="AA88" s="120"/>
      <c r="AB88" s="121"/>
      <c r="AC88" s="181"/>
      <c r="AD88" s="168"/>
      <c r="AE88" s="169"/>
      <c r="AF88" s="170"/>
      <c r="AG88" s="181"/>
      <c r="AH88" s="168"/>
      <c r="AI88" s="169"/>
      <c r="AJ88" s="170"/>
      <c r="AK88" s="122" t="str">
        <f>IF(F88="","",IF(学校情報!$Y$1=TRUE,"東京陸恊クラブ",学校情報!$D$2))</f>
        <v/>
      </c>
      <c r="AV88" s="123" t="s">
        <v>263</v>
      </c>
    </row>
    <row r="89" spans="1:48" ht="14.25" customHeight="1" thickBot="1" x14ac:dyDescent="0.25">
      <c r="A89" s="89" t="str">
        <f t="shared" si="7"/>
        <v/>
      </c>
      <c r="B89" s="89" t="str">
        <f t="shared" si="8"/>
        <v/>
      </c>
      <c r="C89" s="89" t="str">
        <f t="shared" si="5"/>
        <v/>
      </c>
      <c r="D89" s="89" t="str">
        <f t="shared" si="6"/>
        <v/>
      </c>
      <c r="E89" s="124">
        <v>85</v>
      </c>
      <c r="F89" s="125"/>
      <c r="G89" s="58" t="str">
        <f>IF($F89="","",IF(ISERROR(VLOOKUP($F89,氏名データ!$A$2:$N$7000,5,0)),"",VLOOKUP($F89,氏名データ!$A$2:$N$7000,5,0)))</f>
        <v/>
      </c>
      <c r="H89" s="59" t="str">
        <f>IF($F89="","",IF(ISERROR(VLOOKUP($F89,氏名データ!$A$2:$N$7000,6,0)),"",VLOOKUP($F89,氏名データ!$A$2:$N$7000,6,0)))</f>
        <v/>
      </c>
      <c r="I89" s="58" t="str">
        <f>IF($F89="","",IF(ISERROR(VLOOKUP($F89,氏名データ!$A$2:$N$7000,7,0)),"",ASC(VLOOKUP($F89,氏名データ!$A$2:$N$7000,7,0))))</f>
        <v/>
      </c>
      <c r="J89" s="59" t="str">
        <f>IF($F89="","",IF(ISERROR(VLOOKUP($F89,氏名データ!$A$2:$N$7000,8,0)),"",ASC(VLOOKUP($F89,氏名データ!$A$2:$N$7000,8,0))))</f>
        <v/>
      </c>
      <c r="K89" s="214" t="str">
        <f>IF($F89="","",IF(ISERROR(VLOOKUP($F89,氏名データ!$A$2:$N$7000,9,0)),"",VLOOKUP($F89,氏名データ!$A$2:$N$7000,9,0)))</f>
        <v/>
      </c>
      <c r="L89" s="214" t="str">
        <f>IF($F89="","",IF(ISERROR(VLOOKUP($F89,氏名データ!$A$2:$N$7000,10,0)),"",VLOOKUP($F89,氏名データ!$A$2:$N$7000,10,0)))</f>
        <v/>
      </c>
      <c r="M89" s="304" t="str">
        <f>IF($F89="","",IF(ISERROR(VLOOKUP($F89,氏名データ!$A$2:$N$7000,13,0)),"",VLOOKUP($F89,氏名データ!$A$2:$N$7000,12,0)))</f>
        <v/>
      </c>
      <c r="N89" s="226" t="str">
        <f>IF($F89="","",IF(ISERROR(VLOOKUP($F89,氏名データ!$A$2:$N$7000,13,0)),"",VLOOKUP($F89,氏名データ!$A$2:$N$7000,13,0)))</f>
        <v/>
      </c>
      <c r="O89" s="226" t="str">
        <f>IF($F89="","",IF(ISERROR(VLOOKUP($F89,氏名データ!$A$2:$N$7000,11,0)),"",VLOOKUP($F89,氏名データ!$A$2:$N$7000,11,0)))</f>
        <v/>
      </c>
      <c r="P89" s="60" t="str">
        <f>IF($F89="","",IF(ISERROR(VLOOKUP($F89,氏名データ!$A$2:$N$7000,14,0)),"",VLOOKUP($F89,氏名データ!$A$2:$N$7000,14,0)))</f>
        <v/>
      </c>
      <c r="Q89" s="126"/>
      <c r="R89" s="127"/>
      <c r="S89" s="128"/>
      <c r="T89" s="129"/>
      <c r="U89" s="126"/>
      <c r="V89" s="127"/>
      <c r="W89" s="128"/>
      <c r="X89" s="129"/>
      <c r="Y89" s="204"/>
      <c r="Z89" s="127"/>
      <c r="AA89" s="128"/>
      <c r="AB89" s="129"/>
      <c r="AC89" s="182"/>
      <c r="AD89" s="171"/>
      <c r="AE89" s="172"/>
      <c r="AF89" s="173"/>
      <c r="AG89" s="182"/>
      <c r="AH89" s="171"/>
      <c r="AI89" s="172"/>
      <c r="AJ89" s="173"/>
      <c r="AK89" s="130" t="str">
        <f>IF(F89="","",IF(学校情報!$Y$1=TRUE,"東京陸恊クラブ",学校情報!$D$2))</f>
        <v/>
      </c>
      <c r="AV89" s="91" t="s">
        <v>264</v>
      </c>
    </row>
    <row r="90" spans="1:48" ht="14.25" customHeight="1" x14ac:dyDescent="0.15">
      <c r="A90" s="89" t="str">
        <f t="shared" si="7"/>
        <v/>
      </c>
      <c r="B90" s="89" t="str">
        <f t="shared" si="8"/>
        <v/>
      </c>
      <c r="C90" s="89" t="str">
        <f t="shared" si="5"/>
        <v/>
      </c>
      <c r="D90" s="89" t="str">
        <f t="shared" si="6"/>
        <v/>
      </c>
      <c r="E90" s="131">
        <v>86</v>
      </c>
      <c r="F90" s="132"/>
      <c r="G90" s="61" t="str">
        <f>IF($F90="","",IF(ISERROR(VLOOKUP($F90,氏名データ!$A$2:$N$7000,5,0)),"",VLOOKUP($F90,氏名データ!$A$2:$N$7000,5,0)))</f>
        <v/>
      </c>
      <c r="H90" s="62" t="str">
        <f>IF($F90="","",IF(ISERROR(VLOOKUP($F90,氏名データ!$A$2:$N$7000,6,0)),"",VLOOKUP($F90,氏名データ!$A$2:$N$7000,6,0)))</f>
        <v/>
      </c>
      <c r="I90" s="61" t="str">
        <f>IF($F90="","",IF(ISERROR(VLOOKUP($F90,氏名データ!$A$2:$N$7000,7,0)),"",ASC(VLOOKUP($F90,氏名データ!$A$2:$N$7000,7,0))))</f>
        <v/>
      </c>
      <c r="J90" s="62" t="str">
        <f>IF($F90="","",IF(ISERROR(VLOOKUP($F90,氏名データ!$A$2:$N$7000,8,0)),"",ASC(VLOOKUP($F90,氏名データ!$A$2:$N$7000,8,0))))</f>
        <v/>
      </c>
      <c r="K90" s="215" t="str">
        <f>IF($F90="","",IF(ISERROR(VLOOKUP($F90,氏名データ!$A$2:$N$7000,9,0)),"",VLOOKUP($F90,氏名データ!$A$2:$N$7000,9,0)))</f>
        <v/>
      </c>
      <c r="L90" s="215" t="str">
        <f>IF($F90="","",IF(ISERROR(VLOOKUP($F90,氏名データ!$A$2:$N$7000,10,0)),"",VLOOKUP($F90,氏名データ!$A$2:$N$7000,10,0)))</f>
        <v/>
      </c>
      <c r="M90" s="305" t="str">
        <f>IF($F90="","",IF(ISERROR(VLOOKUP($F90,氏名データ!$A$2:$N$7000,13,0)),"",VLOOKUP($F90,氏名データ!$A$2:$N$7000,12,0)))</f>
        <v/>
      </c>
      <c r="N90" s="227" t="str">
        <f>IF($F90="","",IF(ISERROR(VLOOKUP($F90,氏名データ!$A$2:$N$7000,13,0)),"",VLOOKUP($F90,氏名データ!$A$2:$N$7000,13,0)))</f>
        <v/>
      </c>
      <c r="O90" s="227" t="str">
        <f>IF($F90="","",IF(ISERROR(VLOOKUP($F90,氏名データ!$A$2:$N$7000,11,0)),"",VLOOKUP($F90,氏名データ!$A$2:$N$7000,11,0)))</f>
        <v/>
      </c>
      <c r="P90" s="63" t="str">
        <f>IF($F90="","",IF(ISERROR(VLOOKUP($F90,氏名データ!$A$2:$N$7000,14,0)),"",VLOOKUP($F90,氏名データ!$A$2:$N$7000,14,0)))</f>
        <v/>
      </c>
      <c r="Q90" s="133"/>
      <c r="R90" s="134"/>
      <c r="S90" s="135"/>
      <c r="T90" s="136"/>
      <c r="U90" s="111"/>
      <c r="V90" s="134"/>
      <c r="W90" s="135"/>
      <c r="X90" s="136"/>
      <c r="Y90" s="205"/>
      <c r="Z90" s="134"/>
      <c r="AA90" s="135"/>
      <c r="AB90" s="136"/>
      <c r="AC90" s="183"/>
      <c r="AD90" s="174"/>
      <c r="AE90" s="175"/>
      <c r="AF90" s="176"/>
      <c r="AG90" s="183"/>
      <c r="AH90" s="174"/>
      <c r="AI90" s="175"/>
      <c r="AJ90" s="176"/>
      <c r="AK90" s="137" t="str">
        <f>IF(F90="","",IF(学校情報!$Y$1=TRUE,"東京陸恊クラブ",学校情報!$D$2))</f>
        <v/>
      </c>
      <c r="AL90" s="87"/>
      <c r="AV90" s="123" t="s">
        <v>265</v>
      </c>
    </row>
    <row r="91" spans="1:48" ht="14.25" customHeight="1" x14ac:dyDescent="0.15">
      <c r="A91" s="89" t="str">
        <f t="shared" si="7"/>
        <v/>
      </c>
      <c r="B91" s="89" t="str">
        <f t="shared" si="8"/>
        <v/>
      </c>
      <c r="C91" s="89" t="str">
        <f t="shared" si="5"/>
        <v/>
      </c>
      <c r="D91" s="89" t="str">
        <f t="shared" si="6"/>
        <v/>
      </c>
      <c r="E91" s="116">
        <v>87</v>
      </c>
      <c r="F91" s="117"/>
      <c r="G91" s="55" t="str">
        <f>IF($F91="","",IF(ISERROR(VLOOKUP($F91,氏名データ!$A$2:$N$7000,5,0)),"",VLOOKUP($F91,氏名データ!$A$2:$N$7000,5,0)))</f>
        <v/>
      </c>
      <c r="H91" s="56" t="str">
        <f>IF($F91="","",IF(ISERROR(VLOOKUP($F91,氏名データ!$A$2:$N$7000,6,0)),"",VLOOKUP($F91,氏名データ!$A$2:$N$7000,6,0)))</f>
        <v/>
      </c>
      <c r="I91" s="55" t="str">
        <f>IF($F91="","",IF(ISERROR(VLOOKUP($F91,氏名データ!$A$2:$N$7000,7,0)),"",ASC(VLOOKUP($F91,氏名データ!$A$2:$N$7000,7,0))))</f>
        <v/>
      </c>
      <c r="J91" s="56" t="str">
        <f>IF($F91="","",IF(ISERROR(VLOOKUP($F91,氏名データ!$A$2:$N$7000,8,0)),"",ASC(VLOOKUP($F91,氏名データ!$A$2:$N$7000,8,0))))</f>
        <v/>
      </c>
      <c r="K91" s="213" t="str">
        <f>IF($F91="","",IF(ISERROR(VLOOKUP($F91,氏名データ!$A$2:$N$7000,9,0)),"",VLOOKUP($F91,氏名データ!$A$2:$N$7000,9,0)))</f>
        <v/>
      </c>
      <c r="L91" s="213" t="str">
        <f>IF($F91="","",IF(ISERROR(VLOOKUP($F91,氏名データ!$A$2:$N$7000,10,0)),"",VLOOKUP($F91,氏名データ!$A$2:$N$7000,10,0)))</f>
        <v/>
      </c>
      <c r="M91" s="303" t="str">
        <f>IF($F91="","",IF(ISERROR(VLOOKUP($F91,氏名データ!$A$2:$N$7000,13,0)),"",VLOOKUP($F91,氏名データ!$A$2:$N$7000,12,0)))</f>
        <v/>
      </c>
      <c r="N91" s="225" t="str">
        <f>IF($F91="","",IF(ISERROR(VLOOKUP($F91,氏名データ!$A$2:$N$7000,13,0)),"",VLOOKUP($F91,氏名データ!$A$2:$N$7000,13,0)))</f>
        <v/>
      </c>
      <c r="O91" s="225" t="str">
        <f>IF($F91="","",IF(ISERROR(VLOOKUP($F91,氏名データ!$A$2:$N$7000,11,0)),"",VLOOKUP($F91,氏名データ!$A$2:$N$7000,11,0)))</f>
        <v/>
      </c>
      <c r="P91" s="57" t="str">
        <f>IF($F91="","",IF(ISERROR(VLOOKUP($F91,氏名データ!$A$2:$N$7000,14,0)),"",VLOOKUP($F91,氏名データ!$A$2:$N$7000,14,0)))</f>
        <v/>
      </c>
      <c r="Q91" s="118"/>
      <c r="R91" s="119"/>
      <c r="S91" s="120"/>
      <c r="T91" s="121"/>
      <c r="U91" s="118"/>
      <c r="V91" s="119"/>
      <c r="W91" s="120"/>
      <c r="X91" s="121"/>
      <c r="Y91" s="164"/>
      <c r="Z91" s="119"/>
      <c r="AA91" s="120"/>
      <c r="AB91" s="121"/>
      <c r="AC91" s="181"/>
      <c r="AD91" s="168"/>
      <c r="AE91" s="169"/>
      <c r="AF91" s="170"/>
      <c r="AG91" s="181"/>
      <c r="AH91" s="168"/>
      <c r="AI91" s="169"/>
      <c r="AJ91" s="170"/>
      <c r="AK91" s="122" t="str">
        <f>IF(F91="","",IF(学校情報!$Y$1=TRUE,"東京陸恊クラブ",学校情報!$D$2))</f>
        <v/>
      </c>
      <c r="AL91" s="87"/>
      <c r="AV91" s="91" t="s">
        <v>266</v>
      </c>
    </row>
    <row r="92" spans="1:48" ht="14.25" customHeight="1" x14ac:dyDescent="0.15">
      <c r="A92" s="89" t="str">
        <f t="shared" si="7"/>
        <v/>
      </c>
      <c r="B92" s="89" t="str">
        <f t="shared" si="8"/>
        <v/>
      </c>
      <c r="C92" s="89" t="str">
        <f t="shared" si="5"/>
        <v/>
      </c>
      <c r="D92" s="89" t="str">
        <f t="shared" si="6"/>
        <v/>
      </c>
      <c r="E92" s="116">
        <v>88</v>
      </c>
      <c r="F92" s="117"/>
      <c r="G92" s="55" t="str">
        <f>IF($F92="","",IF(ISERROR(VLOOKUP($F92,氏名データ!$A$2:$N$7000,5,0)),"",VLOOKUP($F92,氏名データ!$A$2:$N$7000,5,0)))</f>
        <v/>
      </c>
      <c r="H92" s="56" t="str">
        <f>IF($F92="","",IF(ISERROR(VLOOKUP($F92,氏名データ!$A$2:$N$7000,6,0)),"",VLOOKUP($F92,氏名データ!$A$2:$N$7000,6,0)))</f>
        <v/>
      </c>
      <c r="I92" s="55" t="str">
        <f>IF($F92="","",IF(ISERROR(VLOOKUP($F92,氏名データ!$A$2:$N$7000,7,0)),"",ASC(VLOOKUP($F92,氏名データ!$A$2:$N$7000,7,0))))</f>
        <v/>
      </c>
      <c r="J92" s="56" t="str">
        <f>IF($F92="","",IF(ISERROR(VLOOKUP($F92,氏名データ!$A$2:$N$7000,8,0)),"",ASC(VLOOKUP($F92,氏名データ!$A$2:$N$7000,8,0))))</f>
        <v/>
      </c>
      <c r="K92" s="213" t="str">
        <f>IF($F92="","",IF(ISERROR(VLOOKUP($F92,氏名データ!$A$2:$N$7000,9,0)),"",VLOOKUP($F92,氏名データ!$A$2:$N$7000,9,0)))</f>
        <v/>
      </c>
      <c r="L92" s="213" t="str">
        <f>IF($F92="","",IF(ISERROR(VLOOKUP($F92,氏名データ!$A$2:$N$7000,10,0)),"",VLOOKUP($F92,氏名データ!$A$2:$N$7000,10,0)))</f>
        <v/>
      </c>
      <c r="M92" s="303" t="str">
        <f>IF($F92="","",IF(ISERROR(VLOOKUP($F92,氏名データ!$A$2:$N$7000,13,0)),"",VLOOKUP($F92,氏名データ!$A$2:$N$7000,12,0)))</f>
        <v/>
      </c>
      <c r="N92" s="225" t="str">
        <f>IF($F92="","",IF(ISERROR(VLOOKUP($F92,氏名データ!$A$2:$N$7000,13,0)),"",VLOOKUP($F92,氏名データ!$A$2:$N$7000,13,0)))</f>
        <v/>
      </c>
      <c r="O92" s="225" t="str">
        <f>IF($F92="","",IF(ISERROR(VLOOKUP($F92,氏名データ!$A$2:$N$7000,11,0)),"",VLOOKUP($F92,氏名データ!$A$2:$N$7000,11,0)))</f>
        <v/>
      </c>
      <c r="P92" s="57" t="str">
        <f>IF($F92="","",IF(ISERROR(VLOOKUP($F92,氏名データ!$A$2:$N$7000,14,0)),"",VLOOKUP($F92,氏名データ!$A$2:$N$7000,14,0)))</f>
        <v/>
      </c>
      <c r="Q92" s="118"/>
      <c r="R92" s="119"/>
      <c r="S92" s="120"/>
      <c r="T92" s="121"/>
      <c r="U92" s="118"/>
      <c r="V92" s="119"/>
      <c r="W92" s="120"/>
      <c r="X92" s="121"/>
      <c r="Y92" s="164"/>
      <c r="Z92" s="119"/>
      <c r="AA92" s="120"/>
      <c r="AB92" s="121"/>
      <c r="AC92" s="181"/>
      <c r="AD92" s="168"/>
      <c r="AE92" s="169"/>
      <c r="AF92" s="170"/>
      <c r="AG92" s="181"/>
      <c r="AH92" s="168"/>
      <c r="AI92" s="169"/>
      <c r="AJ92" s="170"/>
      <c r="AK92" s="122" t="str">
        <f>IF(F92="","",IF(学校情報!$Y$1=TRUE,"東京陸恊クラブ",学校情報!$D$2))</f>
        <v/>
      </c>
      <c r="AL92" s="87"/>
      <c r="AV92" s="123" t="s">
        <v>267</v>
      </c>
    </row>
    <row r="93" spans="1:48" ht="14.25" customHeight="1" x14ac:dyDescent="0.15">
      <c r="A93" s="89" t="str">
        <f t="shared" si="7"/>
        <v/>
      </c>
      <c r="B93" s="89" t="str">
        <f t="shared" si="8"/>
        <v/>
      </c>
      <c r="C93" s="89" t="str">
        <f t="shared" si="5"/>
        <v/>
      </c>
      <c r="D93" s="89" t="str">
        <f t="shared" si="6"/>
        <v/>
      </c>
      <c r="E93" s="116">
        <v>89</v>
      </c>
      <c r="F93" s="117"/>
      <c r="G93" s="55" t="str">
        <f>IF($F93="","",IF(ISERROR(VLOOKUP($F93,氏名データ!$A$2:$N$7000,5,0)),"",VLOOKUP($F93,氏名データ!$A$2:$N$7000,5,0)))</f>
        <v/>
      </c>
      <c r="H93" s="56" t="str">
        <f>IF($F93="","",IF(ISERROR(VLOOKUP($F93,氏名データ!$A$2:$N$7000,6,0)),"",VLOOKUP($F93,氏名データ!$A$2:$N$7000,6,0)))</f>
        <v/>
      </c>
      <c r="I93" s="55" t="str">
        <f>IF($F93="","",IF(ISERROR(VLOOKUP($F93,氏名データ!$A$2:$N$7000,7,0)),"",ASC(VLOOKUP($F93,氏名データ!$A$2:$N$7000,7,0))))</f>
        <v/>
      </c>
      <c r="J93" s="56" t="str">
        <f>IF($F93="","",IF(ISERROR(VLOOKUP($F93,氏名データ!$A$2:$N$7000,8,0)),"",ASC(VLOOKUP($F93,氏名データ!$A$2:$N$7000,8,0))))</f>
        <v/>
      </c>
      <c r="K93" s="213" t="str">
        <f>IF($F93="","",IF(ISERROR(VLOOKUP($F93,氏名データ!$A$2:$N$7000,9,0)),"",VLOOKUP($F93,氏名データ!$A$2:$N$7000,9,0)))</f>
        <v/>
      </c>
      <c r="L93" s="213" t="str">
        <f>IF($F93="","",IF(ISERROR(VLOOKUP($F93,氏名データ!$A$2:$N$7000,10,0)),"",VLOOKUP($F93,氏名データ!$A$2:$N$7000,10,0)))</f>
        <v/>
      </c>
      <c r="M93" s="303" t="str">
        <f>IF($F93="","",IF(ISERROR(VLOOKUP($F93,氏名データ!$A$2:$N$7000,13,0)),"",VLOOKUP($F93,氏名データ!$A$2:$N$7000,12,0)))</f>
        <v/>
      </c>
      <c r="N93" s="225" t="str">
        <f>IF($F93="","",IF(ISERROR(VLOOKUP($F93,氏名データ!$A$2:$N$7000,13,0)),"",VLOOKUP($F93,氏名データ!$A$2:$N$7000,13,0)))</f>
        <v/>
      </c>
      <c r="O93" s="225" t="str">
        <f>IF($F93="","",IF(ISERROR(VLOOKUP($F93,氏名データ!$A$2:$N$7000,11,0)),"",VLOOKUP($F93,氏名データ!$A$2:$N$7000,11,0)))</f>
        <v/>
      </c>
      <c r="P93" s="57" t="str">
        <f>IF($F93="","",IF(ISERROR(VLOOKUP($F93,氏名データ!$A$2:$N$7000,14,0)),"",VLOOKUP($F93,氏名データ!$A$2:$N$7000,14,0)))</f>
        <v/>
      </c>
      <c r="Q93" s="118"/>
      <c r="R93" s="119"/>
      <c r="S93" s="120"/>
      <c r="T93" s="121"/>
      <c r="U93" s="118"/>
      <c r="V93" s="119"/>
      <c r="W93" s="120"/>
      <c r="X93" s="121"/>
      <c r="Y93" s="164"/>
      <c r="Z93" s="119"/>
      <c r="AA93" s="120"/>
      <c r="AB93" s="121"/>
      <c r="AC93" s="181"/>
      <c r="AD93" s="168"/>
      <c r="AE93" s="169"/>
      <c r="AF93" s="170"/>
      <c r="AG93" s="181"/>
      <c r="AH93" s="168"/>
      <c r="AI93" s="169"/>
      <c r="AJ93" s="170"/>
      <c r="AK93" s="122" t="str">
        <f>IF(F93="","",IF(学校情報!$Y$1=TRUE,"東京陸恊クラブ",学校情報!$D$2))</f>
        <v/>
      </c>
      <c r="AL93" s="87"/>
      <c r="AV93" s="91" t="s">
        <v>268</v>
      </c>
    </row>
    <row r="94" spans="1:48" ht="14.25" customHeight="1" thickBot="1" x14ac:dyDescent="0.2">
      <c r="A94" s="89" t="str">
        <f t="shared" si="7"/>
        <v/>
      </c>
      <c r="B94" s="89" t="str">
        <f t="shared" si="8"/>
        <v/>
      </c>
      <c r="C94" s="89" t="str">
        <f t="shared" si="5"/>
        <v/>
      </c>
      <c r="D94" s="89" t="str">
        <f t="shared" si="6"/>
        <v/>
      </c>
      <c r="E94" s="138">
        <v>90</v>
      </c>
      <c r="F94" s="139"/>
      <c r="G94" s="64" t="str">
        <f>IF($F94="","",IF(ISERROR(VLOOKUP($F94,氏名データ!$A$2:$N$7000,5,0)),"",VLOOKUP($F94,氏名データ!$A$2:$N$7000,5,0)))</f>
        <v/>
      </c>
      <c r="H94" s="65" t="str">
        <f>IF($F94="","",IF(ISERROR(VLOOKUP($F94,氏名データ!$A$2:$N$7000,6,0)),"",VLOOKUP($F94,氏名データ!$A$2:$N$7000,6,0)))</f>
        <v/>
      </c>
      <c r="I94" s="64" t="str">
        <f>IF($F94="","",IF(ISERROR(VLOOKUP($F94,氏名データ!$A$2:$N$7000,7,0)),"",ASC(VLOOKUP($F94,氏名データ!$A$2:$N$7000,7,0))))</f>
        <v/>
      </c>
      <c r="J94" s="65" t="str">
        <f>IF($F94="","",IF(ISERROR(VLOOKUP($F94,氏名データ!$A$2:$N$7000,8,0)),"",ASC(VLOOKUP($F94,氏名データ!$A$2:$N$7000,8,0))))</f>
        <v/>
      </c>
      <c r="K94" s="216" t="str">
        <f>IF($F94="","",IF(ISERROR(VLOOKUP($F94,氏名データ!$A$2:$N$7000,9,0)),"",VLOOKUP($F94,氏名データ!$A$2:$N$7000,9,0)))</f>
        <v/>
      </c>
      <c r="L94" s="216" t="str">
        <f>IF($F94="","",IF(ISERROR(VLOOKUP($F94,氏名データ!$A$2:$N$7000,10,0)),"",VLOOKUP($F94,氏名データ!$A$2:$N$7000,10,0)))</f>
        <v/>
      </c>
      <c r="M94" s="306" t="str">
        <f>IF($F94="","",IF(ISERROR(VLOOKUP($F94,氏名データ!$A$2:$N$7000,13,0)),"",VLOOKUP($F94,氏名データ!$A$2:$N$7000,12,0)))</f>
        <v/>
      </c>
      <c r="N94" s="229" t="str">
        <f>IF($F94="","",IF(ISERROR(VLOOKUP($F94,氏名データ!$A$2:$N$7000,13,0)),"",VLOOKUP($F94,氏名データ!$A$2:$N$7000,13,0)))</f>
        <v/>
      </c>
      <c r="O94" s="229" t="str">
        <f>IF($F94="","",IF(ISERROR(VLOOKUP($F94,氏名データ!$A$2:$N$7000,11,0)),"",VLOOKUP($F94,氏名データ!$A$2:$N$7000,11,0)))</f>
        <v/>
      </c>
      <c r="P94" s="66" t="str">
        <f>IF($F94="","",IF(ISERROR(VLOOKUP($F94,氏名データ!$A$2:$N$7000,14,0)),"",VLOOKUP($F94,氏名データ!$A$2:$N$7000,14,0)))</f>
        <v/>
      </c>
      <c r="Q94" s="140"/>
      <c r="R94" s="141"/>
      <c r="S94" s="142"/>
      <c r="T94" s="143"/>
      <c r="U94" s="126"/>
      <c r="V94" s="141"/>
      <c r="W94" s="142"/>
      <c r="X94" s="143"/>
      <c r="Y94" s="206"/>
      <c r="Z94" s="141"/>
      <c r="AA94" s="142"/>
      <c r="AB94" s="143"/>
      <c r="AC94" s="184"/>
      <c r="AD94" s="177"/>
      <c r="AE94" s="178"/>
      <c r="AF94" s="179"/>
      <c r="AG94" s="184"/>
      <c r="AH94" s="177"/>
      <c r="AI94" s="178"/>
      <c r="AJ94" s="179"/>
      <c r="AK94" s="144" t="str">
        <f>IF(F94="","",IF(学校情報!$Y$1=TRUE,"東京陸恊クラブ",学校情報!$D$2))</f>
        <v/>
      </c>
      <c r="AL94" s="87"/>
      <c r="AV94" s="123" t="s">
        <v>269</v>
      </c>
    </row>
    <row r="95" spans="1:48" ht="14.25" customHeight="1" x14ac:dyDescent="0.2">
      <c r="A95" s="89" t="str">
        <f t="shared" si="7"/>
        <v/>
      </c>
      <c r="B95" s="89" t="str">
        <f t="shared" si="8"/>
        <v/>
      </c>
      <c r="C95" s="89" t="str">
        <f t="shared" si="5"/>
        <v/>
      </c>
      <c r="D95" s="89" t="str">
        <f t="shared" si="6"/>
        <v/>
      </c>
      <c r="E95" s="109">
        <v>91</v>
      </c>
      <c r="F95" s="110"/>
      <c r="G95" s="67" t="str">
        <f>IF($F95="","",IF(ISERROR(VLOOKUP($F95,氏名データ!$A$2:$N$7000,5,0)),"",VLOOKUP($F95,氏名データ!$A$2:$N$7000,5,0)))</f>
        <v/>
      </c>
      <c r="H95" s="68" t="str">
        <f>IF($F95="","",IF(ISERROR(VLOOKUP($F95,氏名データ!$A$2:$N$7000,6,0)),"",VLOOKUP($F95,氏名データ!$A$2:$N$7000,6,0)))</f>
        <v/>
      </c>
      <c r="I95" s="67" t="str">
        <f>IF($F95="","",IF(ISERROR(VLOOKUP($F95,氏名データ!$A$2:$N$7000,7,0)),"",ASC(VLOOKUP($F95,氏名データ!$A$2:$N$7000,7,0))))</f>
        <v/>
      </c>
      <c r="J95" s="68" t="str">
        <f>IF($F95="","",IF(ISERROR(VLOOKUP($F95,氏名データ!$A$2:$N$7000,8,0)),"",ASC(VLOOKUP($F95,氏名データ!$A$2:$N$7000,8,0))))</f>
        <v/>
      </c>
      <c r="K95" s="217" t="str">
        <f>IF($F95="","",IF(ISERROR(VLOOKUP($F95,氏名データ!$A$2:$N$7000,9,0)),"",VLOOKUP($F95,氏名データ!$A$2:$N$7000,9,0)))</f>
        <v/>
      </c>
      <c r="L95" s="217" t="str">
        <f>IF($F95="","",IF(ISERROR(VLOOKUP($F95,氏名データ!$A$2:$N$7000,10,0)),"",VLOOKUP($F95,氏名データ!$A$2:$N$7000,10,0)))</f>
        <v/>
      </c>
      <c r="M95" s="307" t="str">
        <f>IF($F95="","",IF(ISERROR(VLOOKUP($F95,氏名データ!$A$2:$N$7000,13,0)),"",VLOOKUP($F95,氏名データ!$A$2:$N$7000,12,0)))</f>
        <v/>
      </c>
      <c r="N95" s="228" t="str">
        <f>IF($F95="","",IF(ISERROR(VLOOKUP($F95,氏名データ!$A$2:$N$7000,13,0)),"",VLOOKUP($F95,氏名データ!$A$2:$N$7000,13,0)))</f>
        <v/>
      </c>
      <c r="O95" s="228" t="str">
        <f>IF($F95="","",IF(ISERROR(VLOOKUP($F95,氏名データ!$A$2:$N$7000,11,0)),"",VLOOKUP($F95,氏名データ!$A$2:$N$7000,11,0)))</f>
        <v/>
      </c>
      <c r="P95" s="69" t="str">
        <f>IF($F95="","",IF(ISERROR(VLOOKUP($F95,氏名データ!$A$2:$N$7000,14,0)),"",VLOOKUP($F95,氏名データ!$A$2:$N$7000,14,0)))</f>
        <v/>
      </c>
      <c r="Q95" s="111"/>
      <c r="R95" s="112"/>
      <c r="S95" s="113"/>
      <c r="T95" s="114"/>
      <c r="U95" s="111"/>
      <c r="V95" s="112"/>
      <c r="W95" s="113"/>
      <c r="X95" s="114"/>
      <c r="Y95" s="203"/>
      <c r="Z95" s="112"/>
      <c r="AA95" s="113"/>
      <c r="AB95" s="114"/>
      <c r="AC95" s="180"/>
      <c r="AD95" s="165"/>
      <c r="AE95" s="166"/>
      <c r="AF95" s="167"/>
      <c r="AG95" s="180"/>
      <c r="AH95" s="165"/>
      <c r="AI95" s="166"/>
      <c r="AJ95" s="167"/>
      <c r="AK95" s="145" t="str">
        <f>IF(F95="","",IF(学校情報!$Y$1=TRUE,"東京陸恊クラブ",学校情報!$D$2))</f>
        <v/>
      </c>
      <c r="AV95" s="91" t="s">
        <v>270</v>
      </c>
    </row>
    <row r="96" spans="1:48" ht="14.25" customHeight="1" x14ac:dyDescent="0.15">
      <c r="A96" s="89" t="str">
        <f t="shared" si="7"/>
        <v/>
      </c>
      <c r="B96" s="89" t="str">
        <f t="shared" si="8"/>
        <v/>
      </c>
      <c r="C96" s="89" t="str">
        <f t="shared" si="5"/>
        <v/>
      </c>
      <c r="D96" s="89" t="str">
        <f t="shared" si="6"/>
        <v/>
      </c>
      <c r="E96" s="116">
        <v>92</v>
      </c>
      <c r="F96" s="117"/>
      <c r="G96" s="55" t="str">
        <f>IF($F96="","",IF(ISERROR(VLOOKUP($F96,氏名データ!$A$2:$N$7000,5,0)),"",VLOOKUP($F96,氏名データ!$A$2:$N$7000,5,0)))</f>
        <v/>
      </c>
      <c r="H96" s="56" t="str">
        <f>IF($F96="","",IF(ISERROR(VLOOKUP($F96,氏名データ!$A$2:$N$7000,6,0)),"",VLOOKUP($F96,氏名データ!$A$2:$N$7000,6,0)))</f>
        <v/>
      </c>
      <c r="I96" s="55" t="str">
        <f>IF($F96="","",IF(ISERROR(VLOOKUP($F96,氏名データ!$A$2:$N$7000,7,0)),"",ASC(VLOOKUP($F96,氏名データ!$A$2:$N$7000,7,0))))</f>
        <v/>
      </c>
      <c r="J96" s="56" t="str">
        <f>IF($F96="","",IF(ISERROR(VLOOKUP($F96,氏名データ!$A$2:$N$7000,8,0)),"",ASC(VLOOKUP($F96,氏名データ!$A$2:$N$7000,8,0))))</f>
        <v/>
      </c>
      <c r="K96" s="213" t="str">
        <f>IF($F96="","",IF(ISERROR(VLOOKUP($F96,氏名データ!$A$2:$N$7000,9,0)),"",VLOOKUP($F96,氏名データ!$A$2:$N$7000,9,0)))</f>
        <v/>
      </c>
      <c r="L96" s="213" t="str">
        <f>IF($F96="","",IF(ISERROR(VLOOKUP($F96,氏名データ!$A$2:$N$7000,10,0)),"",VLOOKUP($F96,氏名データ!$A$2:$N$7000,10,0)))</f>
        <v/>
      </c>
      <c r="M96" s="303" t="str">
        <f>IF($F96="","",IF(ISERROR(VLOOKUP($F96,氏名データ!$A$2:$N$7000,13,0)),"",VLOOKUP($F96,氏名データ!$A$2:$N$7000,12,0)))</f>
        <v/>
      </c>
      <c r="N96" s="225" t="str">
        <f>IF($F96="","",IF(ISERROR(VLOOKUP($F96,氏名データ!$A$2:$N$7000,13,0)),"",VLOOKUP($F96,氏名データ!$A$2:$N$7000,13,0)))</f>
        <v/>
      </c>
      <c r="O96" s="225" t="str">
        <f>IF($F96="","",IF(ISERROR(VLOOKUP($F96,氏名データ!$A$2:$N$7000,11,0)),"",VLOOKUP($F96,氏名データ!$A$2:$N$7000,11,0)))</f>
        <v/>
      </c>
      <c r="P96" s="57" t="str">
        <f>IF($F96="","",IF(ISERROR(VLOOKUP($F96,氏名データ!$A$2:$N$7000,14,0)),"",VLOOKUP($F96,氏名データ!$A$2:$N$7000,14,0)))</f>
        <v/>
      </c>
      <c r="Q96" s="118"/>
      <c r="R96" s="119"/>
      <c r="S96" s="120"/>
      <c r="T96" s="121"/>
      <c r="U96" s="118"/>
      <c r="V96" s="119"/>
      <c r="W96" s="120"/>
      <c r="X96" s="121"/>
      <c r="Y96" s="164"/>
      <c r="Z96" s="119"/>
      <c r="AA96" s="120"/>
      <c r="AB96" s="121"/>
      <c r="AC96" s="181"/>
      <c r="AD96" s="168"/>
      <c r="AE96" s="169"/>
      <c r="AF96" s="170"/>
      <c r="AG96" s="181"/>
      <c r="AH96" s="168"/>
      <c r="AI96" s="169"/>
      <c r="AJ96" s="170"/>
      <c r="AK96" s="122" t="str">
        <f>IF(F96="","",IF(学校情報!$Y$1=TRUE,"東京陸恊クラブ",学校情報!$D$2))</f>
        <v/>
      </c>
      <c r="AV96" s="123" t="s">
        <v>271</v>
      </c>
    </row>
    <row r="97" spans="1:48" ht="14.25" customHeight="1" x14ac:dyDescent="0.2">
      <c r="A97" s="89" t="str">
        <f t="shared" si="7"/>
        <v/>
      </c>
      <c r="B97" s="89" t="str">
        <f t="shared" si="8"/>
        <v/>
      </c>
      <c r="C97" s="89" t="str">
        <f t="shared" si="5"/>
        <v/>
      </c>
      <c r="D97" s="89" t="str">
        <f t="shared" si="6"/>
        <v/>
      </c>
      <c r="E97" s="116">
        <v>93</v>
      </c>
      <c r="F97" s="117"/>
      <c r="G97" s="55" t="str">
        <f>IF($F97="","",IF(ISERROR(VLOOKUP($F97,氏名データ!$A$2:$N$7000,5,0)),"",VLOOKUP($F97,氏名データ!$A$2:$N$7000,5,0)))</f>
        <v/>
      </c>
      <c r="H97" s="56" t="str">
        <f>IF($F97="","",IF(ISERROR(VLOOKUP($F97,氏名データ!$A$2:$N$7000,6,0)),"",VLOOKUP($F97,氏名データ!$A$2:$N$7000,6,0)))</f>
        <v/>
      </c>
      <c r="I97" s="55" t="str">
        <f>IF($F97="","",IF(ISERROR(VLOOKUP($F97,氏名データ!$A$2:$N$7000,7,0)),"",ASC(VLOOKUP($F97,氏名データ!$A$2:$N$7000,7,0))))</f>
        <v/>
      </c>
      <c r="J97" s="56" t="str">
        <f>IF($F97="","",IF(ISERROR(VLOOKUP($F97,氏名データ!$A$2:$N$7000,8,0)),"",ASC(VLOOKUP($F97,氏名データ!$A$2:$N$7000,8,0))))</f>
        <v/>
      </c>
      <c r="K97" s="213" t="str">
        <f>IF($F97="","",IF(ISERROR(VLOOKUP($F97,氏名データ!$A$2:$N$7000,9,0)),"",VLOOKUP($F97,氏名データ!$A$2:$N$7000,9,0)))</f>
        <v/>
      </c>
      <c r="L97" s="213" t="str">
        <f>IF($F97="","",IF(ISERROR(VLOOKUP($F97,氏名データ!$A$2:$N$7000,10,0)),"",VLOOKUP($F97,氏名データ!$A$2:$N$7000,10,0)))</f>
        <v/>
      </c>
      <c r="M97" s="303" t="str">
        <f>IF($F97="","",IF(ISERROR(VLOOKUP($F97,氏名データ!$A$2:$N$7000,13,0)),"",VLOOKUP($F97,氏名データ!$A$2:$N$7000,12,0)))</f>
        <v/>
      </c>
      <c r="N97" s="225" t="str">
        <f>IF($F97="","",IF(ISERROR(VLOOKUP($F97,氏名データ!$A$2:$N$7000,13,0)),"",VLOOKUP($F97,氏名データ!$A$2:$N$7000,13,0)))</f>
        <v/>
      </c>
      <c r="O97" s="225" t="str">
        <f>IF($F97="","",IF(ISERROR(VLOOKUP($F97,氏名データ!$A$2:$N$7000,11,0)),"",VLOOKUP($F97,氏名データ!$A$2:$N$7000,11,0)))</f>
        <v/>
      </c>
      <c r="P97" s="57" t="str">
        <f>IF($F97="","",IF(ISERROR(VLOOKUP($F97,氏名データ!$A$2:$N$7000,14,0)),"",VLOOKUP($F97,氏名データ!$A$2:$N$7000,14,0)))</f>
        <v/>
      </c>
      <c r="Q97" s="118"/>
      <c r="R97" s="119"/>
      <c r="S97" s="120"/>
      <c r="T97" s="121"/>
      <c r="U97" s="118"/>
      <c r="V97" s="119"/>
      <c r="W97" s="120"/>
      <c r="X97" s="121"/>
      <c r="Y97" s="164"/>
      <c r="Z97" s="119"/>
      <c r="AA97" s="120"/>
      <c r="AB97" s="121"/>
      <c r="AC97" s="181"/>
      <c r="AD97" s="168"/>
      <c r="AE97" s="169"/>
      <c r="AF97" s="170"/>
      <c r="AG97" s="181"/>
      <c r="AH97" s="168"/>
      <c r="AI97" s="169"/>
      <c r="AJ97" s="170"/>
      <c r="AK97" s="122" t="str">
        <f>IF(F97="","",IF(学校情報!$Y$1=TRUE,"東京陸恊クラブ",学校情報!$D$2))</f>
        <v/>
      </c>
      <c r="AV97" s="91" t="s">
        <v>272</v>
      </c>
    </row>
    <row r="98" spans="1:48" ht="14.25" customHeight="1" x14ac:dyDescent="0.15">
      <c r="A98" s="89" t="str">
        <f t="shared" si="7"/>
        <v/>
      </c>
      <c r="B98" s="89" t="str">
        <f t="shared" si="8"/>
        <v/>
      </c>
      <c r="C98" s="89" t="str">
        <f t="shared" si="5"/>
        <v/>
      </c>
      <c r="D98" s="89" t="str">
        <f t="shared" si="6"/>
        <v/>
      </c>
      <c r="E98" s="116">
        <v>94</v>
      </c>
      <c r="F98" s="117"/>
      <c r="G98" s="55" t="str">
        <f>IF($F98="","",IF(ISERROR(VLOOKUP($F98,氏名データ!$A$2:$N$7000,5,0)),"",VLOOKUP($F98,氏名データ!$A$2:$N$7000,5,0)))</f>
        <v/>
      </c>
      <c r="H98" s="56" t="str">
        <f>IF($F98="","",IF(ISERROR(VLOOKUP($F98,氏名データ!$A$2:$N$7000,6,0)),"",VLOOKUP($F98,氏名データ!$A$2:$N$7000,6,0)))</f>
        <v/>
      </c>
      <c r="I98" s="55" t="str">
        <f>IF($F98="","",IF(ISERROR(VLOOKUP($F98,氏名データ!$A$2:$N$7000,7,0)),"",ASC(VLOOKUP($F98,氏名データ!$A$2:$N$7000,7,0))))</f>
        <v/>
      </c>
      <c r="J98" s="56" t="str">
        <f>IF($F98="","",IF(ISERROR(VLOOKUP($F98,氏名データ!$A$2:$N$7000,8,0)),"",ASC(VLOOKUP($F98,氏名データ!$A$2:$N$7000,8,0))))</f>
        <v/>
      </c>
      <c r="K98" s="213" t="str">
        <f>IF($F98="","",IF(ISERROR(VLOOKUP($F98,氏名データ!$A$2:$N$7000,9,0)),"",VLOOKUP($F98,氏名データ!$A$2:$N$7000,9,0)))</f>
        <v/>
      </c>
      <c r="L98" s="213" t="str">
        <f>IF($F98="","",IF(ISERROR(VLOOKUP($F98,氏名データ!$A$2:$N$7000,10,0)),"",VLOOKUP($F98,氏名データ!$A$2:$N$7000,10,0)))</f>
        <v/>
      </c>
      <c r="M98" s="303" t="str">
        <f>IF($F98="","",IF(ISERROR(VLOOKUP($F98,氏名データ!$A$2:$N$7000,13,0)),"",VLOOKUP($F98,氏名データ!$A$2:$N$7000,12,0)))</f>
        <v/>
      </c>
      <c r="N98" s="225" t="str">
        <f>IF($F98="","",IF(ISERROR(VLOOKUP($F98,氏名データ!$A$2:$N$7000,13,0)),"",VLOOKUP($F98,氏名データ!$A$2:$N$7000,13,0)))</f>
        <v/>
      </c>
      <c r="O98" s="225" t="str">
        <f>IF($F98="","",IF(ISERROR(VLOOKUP($F98,氏名データ!$A$2:$N$7000,11,0)),"",VLOOKUP($F98,氏名データ!$A$2:$N$7000,11,0)))</f>
        <v/>
      </c>
      <c r="P98" s="57" t="str">
        <f>IF($F98="","",IF(ISERROR(VLOOKUP($F98,氏名データ!$A$2:$N$7000,14,0)),"",VLOOKUP($F98,氏名データ!$A$2:$N$7000,14,0)))</f>
        <v/>
      </c>
      <c r="Q98" s="118"/>
      <c r="R98" s="119"/>
      <c r="S98" s="120"/>
      <c r="T98" s="121"/>
      <c r="U98" s="118"/>
      <c r="V98" s="119"/>
      <c r="W98" s="120"/>
      <c r="X98" s="121"/>
      <c r="Y98" s="164"/>
      <c r="Z98" s="119"/>
      <c r="AA98" s="120"/>
      <c r="AB98" s="121"/>
      <c r="AC98" s="181"/>
      <c r="AD98" s="168"/>
      <c r="AE98" s="169"/>
      <c r="AF98" s="170"/>
      <c r="AG98" s="181"/>
      <c r="AH98" s="168"/>
      <c r="AI98" s="169"/>
      <c r="AJ98" s="170"/>
      <c r="AK98" s="122" t="str">
        <f>IF(F98="","",IF(学校情報!$Y$1=TRUE,"東京陸恊クラブ",学校情報!$D$2))</f>
        <v/>
      </c>
      <c r="AV98" s="123" t="s">
        <v>273</v>
      </c>
    </row>
    <row r="99" spans="1:48" ht="14.25" customHeight="1" thickBot="1" x14ac:dyDescent="0.25">
      <c r="A99" s="89" t="str">
        <f t="shared" si="7"/>
        <v/>
      </c>
      <c r="B99" s="89" t="str">
        <f t="shared" si="8"/>
        <v/>
      </c>
      <c r="C99" s="89" t="str">
        <f t="shared" si="5"/>
        <v/>
      </c>
      <c r="D99" s="89" t="str">
        <f t="shared" si="6"/>
        <v/>
      </c>
      <c r="E99" s="124">
        <v>95</v>
      </c>
      <c r="F99" s="125"/>
      <c r="G99" s="58" t="str">
        <f>IF($F99="","",IF(ISERROR(VLOOKUP($F99,氏名データ!$A$2:$N$7000,5,0)),"",VLOOKUP($F99,氏名データ!$A$2:$N$7000,5,0)))</f>
        <v/>
      </c>
      <c r="H99" s="59" t="str">
        <f>IF($F99="","",IF(ISERROR(VLOOKUP($F99,氏名データ!$A$2:$N$7000,6,0)),"",VLOOKUP($F99,氏名データ!$A$2:$N$7000,6,0)))</f>
        <v/>
      </c>
      <c r="I99" s="58" t="str">
        <f>IF($F99="","",IF(ISERROR(VLOOKUP($F99,氏名データ!$A$2:$N$7000,7,0)),"",ASC(VLOOKUP($F99,氏名データ!$A$2:$N$7000,7,0))))</f>
        <v/>
      </c>
      <c r="J99" s="59" t="str">
        <f>IF($F99="","",IF(ISERROR(VLOOKUP($F99,氏名データ!$A$2:$N$7000,8,0)),"",ASC(VLOOKUP($F99,氏名データ!$A$2:$N$7000,8,0))))</f>
        <v/>
      </c>
      <c r="K99" s="214" t="str">
        <f>IF($F99="","",IF(ISERROR(VLOOKUP($F99,氏名データ!$A$2:$N$7000,9,0)),"",VLOOKUP($F99,氏名データ!$A$2:$N$7000,9,0)))</f>
        <v/>
      </c>
      <c r="L99" s="214" t="str">
        <f>IF($F99="","",IF(ISERROR(VLOOKUP($F99,氏名データ!$A$2:$N$7000,10,0)),"",VLOOKUP($F99,氏名データ!$A$2:$N$7000,10,0)))</f>
        <v/>
      </c>
      <c r="M99" s="304" t="str">
        <f>IF($F99="","",IF(ISERROR(VLOOKUP($F99,氏名データ!$A$2:$N$7000,13,0)),"",VLOOKUP($F99,氏名データ!$A$2:$N$7000,12,0)))</f>
        <v/>
      </c>
      <c r="N99" s="226" t="str">
        <f>IF($F99="","",IF(ISERROR(VLOOKUP($F99,氏名データ!$A$2:$N$7000,13,0)),"",VLOOKUP($F99,氏名データ!$A$2:$N$7000,13,0)))</f>
        <v/>
      </c>
      <c r="O99" s="226" t="str">
        <f>IF($F99="","",IF(ISERROR(VLOOKUP($F99,氏名データ!$A$2:$N$7000,11,0)),"",VLOOKUP($F99,氏名データ!$A$2:$N$7000,11,0)))</f>
        <v/>
      </c>
      <c r="P99" s="60" t="str">
        <f>IF($F99="","",IF(ISERROR(VLOOKUP($F99,氏名データ!$A$2:$N$7000,14,0)),"",VLOOKUP($F99,氏名データ!$A$2:$N$7000,14,0)))</f>
        <v/>
      </c>
      <c r="Q99" s="126"/>
      <c r="R99" s="127"/>
      <c r="S99" s="128"/>
      <c r="T99" s="129"/>
      <c r="U99" s="126"/>
      <c r="V99" s="127"/>
      <c r="W99" s="128"/>
      <c r="X99" s="129"/>
      <c r="Y99" s="204"/>
      <c r="Z99" s="127"/>
      <c r="AA99" s="128"/>
      <c r="AB99" s="129"/>
      <c r="AC99" s="182"/>
      <c r="AD99" s="171"/>
      <c r="AE99" s="172"/>
      <c r="AF99" s="173"/>
      <c r="AG99" s="182"/>
      <c r="AH99" s="171"/>
      <c r="AI99" s="172"/>
      <c r="AJ99" s="173"/>
      <c r="AK99" s="130" t="str">
        <f>IF(F99="","",IF(学校情報!$Y$1=TRUE,"東京陸恊クラブ",学校情報!$D$2))</f>
        <v/>
      </c>
      <c r="AV99" s="91" t="s">
        <v>274</v>
      </c>
    </row>
    <row r="100" spans="1:48" ht="14.25" customHeight="1" x14ac:dyDescent="0.15">
      <c r="A100" s="89" t="str">
        <f t="shared" si="7"/>
        <v/>
      </c>
      <c r="B100" s="89" t="str">
        <f t="shared" si="8"/>
        <v/>
      </c>
      <c r="C100" s="89" t="str">
        <f t="shared" si="5"/>
        <v/>
      </c>
      <c r="D100" s="89" t="str">
        <f t="shared" si="6"/>
        <v/>
      </c>
      <c r="E100" s="131">
        <v>96</v>
      </c>
      <c r="F100" s="132"/>
      <c r="G100" s="61" t="str">
        <f>IF($F100="","",IF(ISERROR(VLOOKUP($F100,氏名データ!$A$2:$N$7000,5,0)),"",VLOOKUP($F100,氏名データ!$A$2:$N$7000,5,0)))</f>
        <v/>
      </c>
      <c r="H100" s="62" t="str">
        <f>IF($F100="","",IF(ISERROR(VLOOKUP($F100,氏名データ!$A$2:$N$7000,6,0)),"",VLOOKUP($F100,氏名データ!$A$2:$N$7000,6,0)))</f>
        <v/>
      </c>
      <c r="I100" s="61" t="str">
        <f>IF($F100="","",IF(ISERROR(VLOOKUP($F100,氏名データ!$A$2:$N$7000,7,0)),"",ASC(VLOOKUP($F100,氏名データ!$A$2:$N$7000,7,0))))</f>
        <v/>
      </c>
      <c r="J100" s="62" t="str">
        <f>IF($F100="","",IF(ISERROR(VLOOKUP($F100,氏名データ!$A$2:$N$7000,8,0)),"",ASC(VLOOKUP($F100,氏名データ!$A$2:$N$7000,8,0))))</f>
        <v/>
      </c>
      <c r="K100" s="215" t="str">
        <f>IF($F100="","",IF(ISERROR(VLOOKUP($F100,氏名データ!$A$2:$N$7000,9,0)),"",VLOOKUP($F100,氏名データ!$A$2:$N$7000,9,0)))</f>
        <v/>
      </c>
      <c r="L100" s="215" t="str">
        <f>IF($F100="","",IF(ISERROR(VLOOKUP($F100,氏名データ!$A$2:$N$7000,10,0)),"",VLOOKUP($F100,氏名データ!$A$2:$N$7000,10,0)))</f>
        <v/>
      </c>
      <c r="M100" s="305" t="str">
        <f>IF($F100="","",IF(ISERROR(VLOOKUP($F100,氏名データ!$A$2:$N$7000,13,0)),"",VLOOKUP($F100,氏名データ!$A$2:$N$7000,12,0)))</f>
        <v/>
      </c>
      <c r="N100" s="227" t="str">
        <f>IF($F100="","",IF(ISERROR(VLOOKUP($F100,氏名データ!$A$2:$N$7000,13,0)),"",VLOOKUP($F100,氏名データ!$A$2:$N$7000,13,0)))</f>
        <v/>
      </c>
      <c r="O100" s="227" t="str">
        <f>IF($F100="","",IF(ISERROR(VLOOKUP($F100,氏名データ!$A$2:$N$7000,11,0)),"",VLOOKUP($F100,氏名データ!$A$2:$N$7000,11,0)))</f>
        <v/>
      </c>
      <c r="P100" s="63" t="str">
        <f>IF($F100="","",IF(ISERROR(VLOOKUP($F100,氏名データ!$A$2:$N$7000,14,0)),"",VLOOKUP($F100,氏名データ!$A$2:$N$7000,14,0)))</f>
        <v/>
      </c>
      <c r="Q100" s="133"/>
      <c r="R100" s="134"/>
      <c r="S100" s="135"/>
      <c r="T100" s="136"/>
      <c r="U100" s="111"/>
      <c r="V100" s="134"/>
      <c r="W100" s="135"/>
      <c r="X100" s="136"/>
      <c r="Y100" s="205"/>
      <c r="Z100" s="134"/>
      <c r="AA100" s="135"/>
      <c r="AB100" s="136"/>
      <c r="AC100" s="183"/>
      <c r="AD100" s="174"/>
      <c r="AE100" s="175"/>
      <c r="AF100" s="176"/>
      <c r="AG100" s="183"/>
      <c r="AH100" s="174"/>
      <c r="AI100" s="175"/>
      <c r="AJ100" s="176"/>
      <c r="AK100" s="137" t="str">
        <f>IF(F100="","",IF(学校情報!$Y$1=TRUE,"東京陸恊クラブ",学校情報!$D$2))</f>
        <v/>
      </c>
      <c r="AV100" s="123" t="s">
        <v>275</v>
      </c>
    </row>
    <row r="101" spans="1:48" ht="14.25" customHeight="1" x14ac:dyDescent="0.2">
      <c r="A101" s="89" t="str">
        <f t="shared" si="7"/>
        <v/>
      </c>
      <c r="B101" s="89" t="str">
        <f t="shared" si="8"/>
        <v/>
      </c>
      <c r="C101" s="89" t="str">
        <f t="shared" si="5"/>
        <v/>
      </c>
      <c r="D101" s="89" t="str">
        <f t="shared" ref="D101:D124" si="9">IF(O101="女",ROW(Q101),"")</f>
        <v/>
      </c>
      <c r="E101" s="116">
        <v>97</v>
      </c>
      <c r="F101" s="117"/>
      <c r="G101" s="55" t="str">
        <f>IF($F101="","",IF(ISERROR(VLOOKUP($F101,氏名データ!$A$2:$N$7000,5,0)),"",VLOOKUP($F101,氏名データ!$A$2:$N$7000,5,0)))</f>
        <v/>
      </c>
      <c r="H101" s="56" t="str">
        <f>IF($F101="","",IF(ISERROR(VLOOKUP($F101,氏名データ!$A$2:$N$7000,6,0)),"",VLOOKUP($F101,氏名データ!$A$2:$N$7000,6,0)))</f>
        <v/>
      </c>
      <c r="I101" s="55" t="str">
        <f>IF($F101="","",IF(ISERROR(VLOOKUP($F101,氏名データ!$A$2:$N$7000,7,0)),"",ASC(VLOOKUP($F101,氏名データ!$A$2:$N$7000,7,0))))</f>
        <v/>
      </c>
      <c r="J101" s="56" t="str">
        <f>IF($F101="","",IF(ISERROR(VLOOKUP($F101,氏名データ!$A$2:$N$7000,8,0)),"",ASC(VLOOKUP($F101,氏名データ!$A$2:$N$7000,8,0))))</f>
        <v/>
      </c>
      <c r="K101" s="213" t="str">
        <f>IF($F101="","",IF(ISERROR(VLOOKUP($F101,氏名データ!$A$2:$N$7000,9,0)),"",VLOOKUP($F101,氏名データ!$A$2:$N$7000,9,0)))</f>
        <v/>
      </c>
      <c r="L101" s="213" t="str">
        <f>IF($F101="","",IF(ISERROR(VLOOKUP($F101,氏名データ!$A$2:$N$7000,10,0)),"",VLOOKUP($F101,氏名データ!$A$2:$N$7000,10,0)))</f>
        <v/>
      </c>
      <c r="M101" s="303" t="str">
        <f>IF($F101="","",IF(ISERROR(VLOOKUP($F101,氏名データ!$A$2:$N$7000,13,0)),"",VLOOKUP($F101,氏名データ!$A$2:$N$7000,12,0)))</f>
        <v/>
      </c>
      <c r="N101" s="225" t="str">
        <f>IF($F101="","",IF(ISERROR(VLOOKUP($F101,氏名データ!$A$2:$N$7000,13,0)),"",VLOOKUP($F101,氏名データ!$A$2:$N$7000,13,0)))</f>
        <v/>
      </c>
      <c r="O101" s="225" t="str">
        <f>IF($F101="","",IF(ISERROR(VLOOKUP($F101,氏名データ!$A$2:$N$7000,11,0)),"",VLOOKUP($F101,氏名データ!$A$2:$N$7000,11,0)))</f>
        <v/>
      </c>
      <c r="P101" s="57" t="str">
        <f>IF($F101="","",IF(ISERROR(VLOOKUP($F101,氏名データ!$A$2:$N$7000,14,0)),"",VLOOKUP($F101,氏名データ!$A$2:$N$7000,14,0)))</f>
        <v/>
      </c>
      <c r="Q101" s="118"/>
      <c r="R101" s="119"/>
      <c r="S101" s="120"/>
      <c r="T101" s="121"/>
      <c r="U101" s="118"/>
      <c r="V101" s="119"/>
      <c r="W101" s="120"/>
      <c r="X101" s="121"/>
      <c r="Y101" s="164"/>
      <c r="Z101" s="119"/>
      <c r="AA101" s="120"/>
      <c r="AB101" s="121"/>
      <c r="AC101" s="181"/>
      <c r="AD101" s="168"/>
      <c r="AE101" s="169"/>
      <c r="AF101" s="170"/>
      <c r="AG101" s="181"/>
      <c r="AH101" s="168"/>
      <c r="AI101" s="169"/>
      <c r="AJ101" s="170"/>
      <c r="AK101" s="122" t="str">
        <f>IF(F101="","",IF(学校情報!$Y$1=TRUE,"東京陸恊クラブ",学校情報!$D$2))</f>
        <v/>
      </c>
      <c r="AV101" s="91" t="s">
        <v>276</v>
      </c>
    </row>
    <row r="102" spans="1:48" ht="14.25" customHeight="1" x14ac:dyDescent="0.15">
      <c r="A102" s="89" t="str">
        <f t="shared" si="7"/>
        <v/>
      </c>
      <c r="B102" s="89" t="str">
        <f t="shared" si="8"/>
        <v/>
      </c>
      <c r="C102" s="89" t="str">
        <f t="shared" si="5"/>
        <v/>
      </c>
      <c r="D102" s="89" t="str">
        <f t="shared" si="9"/>
        <v/>
      </c>
      <c r="E102" s="116">
        <v>98</v>
      </c>
      <c r="F102" s="117"/>
      <c r="G102" s="55" t="str">
        <f>IF($F102="","",IF(ISERROR(VLOOKUP($F102,氏名データ!$A$2:$N$7000,5,0)),"",VLOOKUP($F102,氏名データ!$A$2:$N$7000,5,0)))</f>
        <v/>
      </c>
      <c r="H102" s="56" t="str">
        <f>IF($F102="","",IF(ISERROR(VLOOKUP($F102,氏名データ!$A$2:$N$7000,6,0)),"",VLOOKUP($F102,氏名データ!$A$2:$N$7000,6,0)))</f>
        <v/>
      </c>
      <c r="I102" s="55" t="str">
        <f>IF($F102="","",IF(ISERROR(VLOOKUP($F102,氏名データ!$A$2:$N$7000,7,0)),"",ASC(VLOOKUP($F102,氏名データ!$A$2:$N$7000,7,0))))</f>
        <v/>
      </c>
      <c r="J102" s="56" t="str">
        <f>IF($F102="","",IF(ISERROR(VLOOKUP($F102,氏名データ!$A$2:$N$7000,8,0)),"",ASC(VLOOKUP($F102,氏名データ!$A$2:$N$7000,8,0))))</f>
        <v/>
      </c>
      <c r="K102" s="213" t="str">
        <f>IF($F102="","",IF(ISERROR(VLOOKUP($F102,氏名データ!$A$2:$N$7000,9,0)),"",VLOOKUP($F102,氏名データ!$A$2:$N$7000,9,0)))</f>
        <v/>
      </c>
      <c r="L102" s="213" t="str">
        <f>IF($F102="","",IF(ISERROR(VLOOKUP($F102,氏名データ!$A$2:$N$7000,10,0)),"",VLOOKUP($F102,氏名データ!$A$2:$N$7000,10,0)))</f>
        <v/>
      </c>
      <c r="M102" s="303" t="str">
        <f>IF($F102="","",IF(ISERROR(VLOOKUP($F102,氏名データ!$A$2:$N$7000,13,0)),"",VLOOKUP($F102,氏名データ!$A$2:$N$7000,12,0)))</f>
        <v/>
      </c>
      <c r="N102" s="225" t="str">
        <f>IF($F102="","",IF(ISERROR(VLOOKUP($F102,氏名データ!$A$2:$N$7000,13,0)),"",VLOOKUP($F102,氏名データ!$A$2:$N$7000,13,0)))</f>
        <v/>
      </c>
      <c r="O102" s="225" t="str">
        <f>IF($F102="","",IF(ISERROR(VLOOKUP($F102,氏名データ!$A$2:$N$7000,11,0)),"",VLOOKUP($F102,氏名データ!$A$2:$N$7000,11,0)))</f>
        <v/>
      </c>
      <c r="P102" s="57" t="str">
        <f>IF($F102="","",IF(ISERROR(VLOOKUP($F102,氏名データ!$A$2:$N$7000,14,0)),"",VLOOKUP($F102,氏名データ!$A$2:$N$7000,14,0)))</f>
        <v/>
      </c>
      <c r="Q102" s="118"/>
      <c r="R102" s="119"/>
      <c r="S102" s="120"/>
      <c r="T102" s="121"/>
      <c r="U102" s="118"/>
      <c r="V102" s="119"/>
      <c r="W102" s="120"/>
      <c r="X102" s="121"/>
      <c r="Y102" s="164"/>
      <c r="Z102" s="119"/>
      <c r="AA102" s="120"/>
      <c r="AB102" s="121"/>
      <c r="AC102" s="181"/>
      <c r="AD102" s="168"/>
      <c r="AE102" s="169"/>
      <c r="AF102" s="170"/>
      <c r="AG102" s="181"/>
      <c r="AH102" s="168"/>
      <c r="AI102" s="169"/>
      <c r="AJ102" s="170"/>
      <c r="AK102" s="122" t="str">
        <f>IF(F102="","",IF(学校情報!$Y$1=TRUE,"東京陸恊クラブ",学校情報!$D$2))</f>
        <v/>
      </c>
      <c r="AV102" s="123" t="s">
        <v>277</v>
      </c>
    </row>
    <row r="103" spans="1:48" ht="14.25" customHeight="1" x14ac:dyDescent="0.2">
      <c r="A103" s="89" t="str">
        <f t="shared" si="7"/>
        <v/>
      </c>
      <c r="B103" s="89" t="str">
        <f t="shared" si="8"/>
        <v/>
      </c>
      <c r="C103" s="89" t="str">
        <f t="shared" si="5"/>
        <v/>
      </c>
      <c r="D103" s="89" t="str">
        <f t="shared" si="9"/>
        <v/>
      </c>
      <c r="E103" s="116">
        <v>99</v>
      </c>
      <c r="F103" s="117"/>
      <c r="G103" s="55" t="str">
        <f>IF($F103="","",IF(ISERROR(VLOOKUP($F103,氏名データ!$A$2:$N$7000,5,0)),"",VLOOKUP($F103,氏名データ!$A$2:$N$7000,5,0)))</f>
        <v/>
      </c>
      <c r="H103" s="56" t="str">
        <f>IF($F103="","",IF(ISERROR(VLOOKUP($F103,氏名データ!$A$2:$N$7000,6,0)),"",VLOOKUP($F103,氏名データ!$A$2:$N$7000,6,0)))</f>
        <v/>
      </c>
      <c r="I103" s="55" t="str">
        <f>IF($F103="","",IF(ISERROR(VLOOKUP($F103,氏名データ!$A$2:$N$7000,7,0)),"",ASC(VLOOKUP($F103,氏名データ!$A$2:$N$7000,7,0))))</f>
        <v/>
      </c>
      <c r="J103" s="56" t="str">
        <f>IF($F103="","",IF(ISERROR(VLOOKUP($F103,氏名データ!$A$2:$N$7000,8,0)),"",ASC(VLOOKUP($F103,氏名データ!$A$2:$N$7000,8,0))))</f>
        <v/>
      </c>
      <c r="K103" s="213" t="str">
        <f>IF($F103="","",IF(ISERROR(VLOOKUP($F103,氏名データ!$A$2:$N$7000,9,0)),"",VLOOKUP($F103,氏名データ!$A$2:$N$7000,9,0)))</f>
        <v/>
      </c>
      <c r="L103" s="213" t="str">
        <f>IF($F103="","",IF(ISERROR(VLOOKUP($F103,氏名データ!$A$2:$N$7000,10,0)),"",VLOOKUP($F103,氏名データ!$A$2:$N$7000,10,0)))</f>
        <v/>
      </c>
      <c r="M103" s="303" t="str">
        <f>IF($F103="","",IF(ISERROR(VLOOKUP($F103,氏名データ!$A$2:$N$7000,13,0)),"",VLOOKUP($F103,氏名データ!$A$2:$N$7000,12,0)))</f>
        <v/>
      </c>
      <c r="N103" s="225" t="str">
        <f>IF($F103="","",IF(ISERROR(VLOOKUP($F103,氏名データ!$A$2:$N$7000,13,0)),"",VLOOKUP($F103,氏名データ!$A$2:$N$7000,13,0)))</f>
        <v/>
      </c>
      <c r="O103" s="225" t="str">
        <f>IF($F103="","",IF(ISERROR(VLOOKUP($F103,氏名データ!$A$2:$N$7000,11,0)),"",VLOOKUP($F103,氏名データ!$A$2:$N$7000,11,0)))</f>
        <v/>
      </c>
      <c r="P103" s="57" t="str">
        <f>IF($F103="","",IF(ISERROR(VLOOKUP($F103,氏名データ!$A$2:$N$7000,14,0)),"",VLOOKUP($F103,氏名データ!$A$2:$N$7000,14,0)))</f>
        <v/>
      </c>
      <c r="Q103" s="118"/>
      <c r="R103" s="119"/>
      <c r="S103" s="120"/>
      <c r="T103" s="121"/>
      <c r="U103" s="118"/>
      <c r="V103" s="119"/>
      <c r="W103" s="120"/>
      <c r="X103" s="121"/>
      <c r="Y103" s="164"/>
      <c r="Z103" s="119"/>
      <c r="AA103" s="120"/>
      <c r="AB103" s="121"/>
      <c r="AC103" s="181"/>
      <c r="AD103" s="168"/>
      <c r="AE103" s="169"/>
      <c r="AF103" s="170"/>
      <c r="AG103" s="181"/>
      <c r="AH103" s="168"/>
      <c r="AI103" s="169"/>
      <c r="AJ103" s="170"/>
      <c r="AK103" s="122" t="str">
        <f>IF(F103="","",IF(学校情報!$Y$1=TRUE,"東京陸恊クラブ",学校情報!$D$2))</f>
        <v/>
      </c>
      <c r="AV103" s="91" t="s">
        <v>278</v>
      </c>
    </row>
    <row r="104" spans="1:48" ht="14.25" customHeight="1" thickBot="1" x14ac:dyDescent="0.2">
      <c r="A104" s="89" t="str">
        <f t="shared" si="7"/>
        <v/>
      </c>
      <c r="B104" s="89" t="str">
        <f t="shared" si="8"/>
        <v/>
      </c>
      <c r="C104" s="89" t="str">
        <f t="shared" si="5"/>
        <v/>
      </c>
      <c r="D104" s="89" t="str">
        <f t="shared" si="9"/>
        <v/>
      </c>
      <c r="E104" s="138">
        <v>100</v>
      </c>
      <c r="F104" s="139"/>
      <c r="G104" s="64" t="str">
        <f>IF($F104="","",IF(ISERROR(VLOOKUP($F104,氏名データ!$A$2:$N$7000,5,0)),"",VLOOKUP($F104,氏名データ!$A$2:$N$7000,5,0)))</f>
        <v/>
      </c>
      <c r="H104" s="65" t="str">
        <f>IF($F104="","",IF(ISERROR(VLOOKUP($F104,氏名データ!$A$2:$N$7000,6,0)),"",VLOOKUP($F104,氏名データ!$A$2:$N$7000,6,0)))</f>
        <v/>
      </c>
      <c r="I104" s="64" t="str">
        <f>IF($F104="","",IF(ISERROR(VLOOKUP($F104,氏名データ!$A$2:$N$7000,7,0)),"",ASC(VLOOKUP($F104,氏名データ!$A$2:$N$7000,7,0))))</f>
        <v/>
      </c>
      <c r="J104" s="65" t="str">
        <f>IF($F104="","",IF(ISERROR(VLOOKUP($F104,氏名データ!$A$2:$N$7000,8,0)),"",ASC(VLOOKUP($F104,氏名データ!$A$2:$N$7000,8,0))))</f>
        <v/>
      </c>
      <c r="K104" s="216" t="str">
        <f>IF($F104="","",IF(ISERROR(VLOOKUP($F104,氏名データ!$A$2:$N$7000,9,0)),"",VLOOKUP($F104,氏名データ!$A$2:$N$7000,9,0)))</f>
        <v/>
      </c>
      <c r="L104" s="216" t="str">
        <f>IF($F104="","",IF(ISERROR(VLOOKUP($F104,氏名データ!$A$2:$N$7000,10,0)),"",VLOOKUP($F104,氏名データ!$A$2:$N$7000,10,0)))</f>
        <v/>
      </c>
      <c r="M104" s="306" t="str">
        <f>IF($F104="","",IF(ISERROR(VLOOKUP($F104,氏名データ!$A$2:$N$7000,13,0)),"",VLOOKUP($F104,氏名データ!$A$2:$N$7000,12,0)))</f>
        <v/>
      </c>
      <c r="N104" s="229" t="str">
        <f>IF($F104="","",IF(ISERROR(VLOOKUP($F104,氏名データ!$A$2:$N$7000,13,0)),"",VLOOKUP($F104,氏名データ!$A$2:$N$7000,13,0)))</f>
        <v/>
      </c>
      <c r="O104" s="229" t="str">
        <f>IF($F104="","",IF(ISERROR(VLOOKUP($F104,氏名データ!$A$2:$N$7000,11,0)),"",VLOOKUP($F104,氏名データ!$A$2:$N$7000,11,0)))</f>
        <v/>
      </c>
      <c r="P104" s="66" t="str">
        <f>IF($F104="","",IF(ISERROR(VLOOKUP($F104,氏名データ!$A$2:$N$7000,14,0)),"",VLOOKUP($F104,氏名データ!$A$2:$N$7000,14,0)))</f>
        <v/>
      </c>
      <c r="Q104" s="140"/>
      <c r="R104" s="141"/>
      <c r="S104" s="142"/>
      <c r="T104" s="143"/>
      <c r="U104" s="126"/>
      <c r="V104" s="141"/>
      <c r="W104" s="142"/>
      <c r="X104" s="143"/>
      <c r="Y104" s="206"/>
      <c r="Z104" s="141"/>
      <c r="AA104" s="142"/>
      <c r="AB104" s="143"/>
      <c r="AC104" s="184"/>
      <c r="AD104" s="177"/>
      <c r="AE104" s="178"/>
      <c r="AF104" s="179"/>
      <c r="AG104" s="184"/>
      <c r="AH104" s="177"/>
      <c r="AI104" s="178"/>
      <c r="AJ104" s="179"/>
      <c r="AK104" s="144" t="str">
        <f>IF(F104="","",IF(学校情報!$Y$1=TRUE,"東京陸恊クラブ",学校情報!$D$2))</f>
        <v/>
      </c>
      <c r="AV104" s="123" t="s">
        <v>279</v>
      </c>
    </row>
    <row r="105" spans="1:48" ht="14.25" customHeight="1" x14ac:dyDescent="0.2">
      <c r="A105" s="89" t="str">
        <f t="shared" si="7"/>
        <v/>
      </c>
      <c r="B105" s="89" t="str">
        <f t="shared" si="8"/>
        <v/>
      </c>
      <c r="C105" s="89" t="str">
        <f t="shared" si="5"/>
        <v/>
      </c>
      <c r="D105" s="89" t="str">
        <f t="shared" si="9"/>
        <v/>
      </c>
      <c r="E105" s="109">
        <v>101</v>
      </c>
      <c r="F105" s="110"/>
      <c r="G105" s="67" t="str">
        <f>IF($F105="","",IF(ISERROR(VLOOKUP($F105,氏名データ!$A$2:$N$7000,5,0)),"",VLOOKUP($F105,氏名データ!$A$2:$N$7000,5,0)))</f>
        <v/>
      </c>
      <c r="H105" s="68" t="str">
        <f>IF($F105="","",IF(ISERROR(VLOOKUP($F105,氏名データ!$A$2:$N$7000,6,0)),"",VLOOKUP($F105,氏名データ!$A$2:$N$7000,6,0)))</f>
        <v/>
      </c>
      <c r="I105" s="67" t="str">
        <f>IF($F105="","",IF(ISERROR(VLOOKUP($F105,氏名データ!$A$2:$N$7000,7,0)),"",ASC(VLOOKUP($F105,氏名データ!$A$2:$N$7000,7,0))))</f>
        <v/>
      </c>
      <c r="J105" s="68" t="str">
        <f>IF($F105="","",IF(ISERROR(VLOOKUP($F105,氏名データ!$A$2:$N$7000,8,0)),"",ASC(VLOOKUP($F105,氏名データ!$A$2:$N$7000,8,0))))</f>
        <v/>
      </c>
      <c r="K105" s="217" t="str">
        <f>IF($F105="","",IF(ISERROR(VLOOKUP($F105,氏名データ!$A$2:$N$7000,9,0)),"",VLOOKUP($F105,氏名データ!$A$2:$N$7000,9,0)))</f>
        <v/>
      </c>
      <c r="L105" s="217" t="str">
        <f>IF($F105="","",IF(ISERROR(VLOOKUP($F105,氏名データ!$A$2:$N$7000,10,0)),"",VLOOKUP($F105,氏名データ!$A$2:$N$7000,10,0)))</f>
        <v/>
      </c>
      <c r="M105" s="307" t="str">
        <f>IF($F105="","",IF(ISERROR(VLOOKUP($F105,氏名データ!$A$2:$N$7000,13,0)),"",VLOOKUP($F105,氏名データ!$A$2:$N$7000,12,0)))</f>
        <v/>
      </c>
      <c r="N105" s="228" t="str">
        <f>IF($F105="","",IF(ISERROR(VLOOKUP($F105,氏名データ!$A$2:$N$7000,13,0)),"",VLOOKUP($F105,氏名データ!$A$2:$N$7000,13,0)))</f>
        <v/>
      </c>
      <c r="O105" s="228" t="str">
        <f>IF($F105="","",IF(ISERROR(VLOOKUP($F105,氏名データ!$A$2:$N$7000,11,0)),"",VLOOKUP($F105,氏名データ!$A$2:$N$7000,11,0)))</f>
        <v/>
      </c>
      <c r="P105" s="69" t="str">
        <f>IF($F105="","",IF(ISERROR(VLOOKUP($F105,氏名データ!$A$2:$N$7000,14,0)),"",VLOOKUP($F105,氏名データ!$A$2:$N$7000,14,0)))</f>
        <v/>
      </c>
      <c r="Q105" s="111"/>
      <c r="R105" s="112"/>
      <c r="S105" s="113"/>
      <c r="T105" s="114"/>
      <c r="U105" s="111"/>
      <c r="V105" s="112"/>
      <c r="W105" s="113"/>
      <c r="X105" s="114"/>
      <c r="Y105" s="203"/>
      <c r="Z105" s="112"/>
      <c r="AA105" s="113"/>
      <c r="AB105" s="114"/>
      <c r="AC105" s="180"/>
      <c r="AD105" s="165"/>
      <c r="AE105" s="166"/>
      <c r="AF105" s="167"/>
      <c r="AG105" s="180"/>
      <c r="AH105" s="165"/>
      <c r="AI105" s="166"/>
      <c r="AJ105" s="167"/>
      <c r="AK105" s="145" t="str">
        <f>IF(F105="","",IF(学校情報!$Y$1=TRUE,"東京陸恊クラブ",学校情報!$D$2))</f>
        <v/>
      </c>
      <c r="AV105" s="91" t="s">
        <v>280</v>
      </c>
    </row>
    <row r="106" spans="1:48" ht="14.25" customHeight="1" x14ac:dyDescent="0.15">
      <c r="A106" s="89" t="str">
        <f t="shared" si="7"/>
        <v/>
      </c>
      <c r="B106" s="89" t="str">
        <f t="shared" si="8"/>
        <v/>
      </c>
      <c r="C106" s="89" t="str">
        <f t="shared" si="5"/>
        <v/>
      </c>
      <c r="D106" s="89" t="str">
        <f t="shared" si="9"/>
        <v/>
      </c>
      <c r="E106" s="116">
        <v>102</v>
      </c>
      <c r="F106" s="117"/>
      <c r="G106" s="55" t="str">
        <f>IF($F106="","",IF(ISERROR(VLOOKUP($F106,氏名データ!$A$2:$N$7000,5,0)),"",VLOOKUP($F106,氏名データ!$A$2:$N$7000,5,0)))</f>
        <v/>
      </c>
      <c r="H106" s="56" t="str">
        <f>IF($F106="","",IF(ISERROR(VLOOKUP($F106,氏名データ!$A$2:$N$7000,6,0)),"",VLOOKUP($F106,氏名データ!$A$2:$N$7000,6,0)))</f>
        <v/>
      </c>
      <c r="I106" s="55" t="str">
        <f>IF($F106="","",IF(ISERROR(VLOOKUP($F106,氏名データ!$A$2:$N$7000,7,0)),"",ASC(VLOOKUP($F106,氏名データ!$A$2:$N$7000,7,0))))</f>
        <v/>
      </c>
      <c r="J106" s="56" t="str">
        <f>IF($F106="","",IF(ISERROR(VLOOKUP($F106,氏名データ!$A$2:$N$7000,8,0)),"",ASC(VLOOKUP($F106,氏名データ!$A$2:$N$7000,8,0))))</f>
        <v/>
      </c>
      <c r="K106" s="213" t="str">
        <f>IF($F106="","",IF(ISERROR(VLOOKUP($F106,氏名データ!$A$2:$N$7000,9,0)),"",VLOOKUP($F106,氏名データ!$A$2:$N$7000,9,0)))</f>
        <v/>
      </c>
      <c r="L106" s="213" t="str">
        <f>IF($F106="","",IF(ISERROR(VLOOKUP($F106,氏名データ!$A$2:$N$7000,10,0)),"",VLOOKUP($F106,氏名データ!$A$2:$N$7000,10,0)))</f>
        <v/>
      </c>
      <c r="M106" s="303" t="str">
        <f>IF($F106="","",IF(ISERROR(VLOOKUP($F106,氏名データ!$A$2:$N$7000,13,0)),"",VLOOKUP($F106,氏名データ!$A$2:$N$7000,12,0)))</f>
        <v/>
      </c>
      <c r="N106" s="225" t="str">
        <f>IF($F106="","",IF(ISERROR(VLOOKUP($F106,氏名データ!$A$2:$N$7000,13,0)),"",VLOOKUP($F106,氏名データ!$A$2:$N$7000,13,0)))</f>
        <v/>
      </c>
      <c r="O106" s="225" t="str">
        <f>IF($F106="","",IF(ISERROR(VLOOKUP($F106,氏名データ!$A$2:$N$7000,11,0)),"",VLOOKUP($F106,氏名データ!$A$2:$N$7000,11,0)))</f>
        <v/>
      </c>
      <c r="P106" s="57" t="str">
        <f>IF($F106="","",IF(ISERROR(VLOOKUP($F106,氏名データ!$A$2:$N$7000,14,0)),"",VLOOKUP($F106,氏名データ!$A$2:$N$7000,14,0)))</f>
        <v/>
      </c>
      <c r="Q106" s="118"/>
      <c r="R106" s="119"/>
      <c r="S106" s="120"/>
      <c r="T106" s="121"/>
      <c r="U106" s="118"/>
      <c r="V106" s="119"/>
      <c r="W106" s="120"/>
      <c r="X106" s="121"/>
      <c r="Y106" s="164"/>
      <c r="Z106" s="119"/>
      <c r="AA106" s="120"/>
      <c r="AB106" s="121"/>
      <c r="AC106" s="181"/>
      <c r="AD106" s="168"/>
      <c r="AE106" s="169"/>
      <c r="AF106" s="170"/>
      <c r="AG106" s="181"/>
      <c r="AH106" s="168"/>
      <c r="AI106" s="169"/>
      <c r="AJ106" s="170"/>
      <c r="AK106" s="122" t="str">
        <f>IF(F106="","",IF(学校情報!$Y$1=TRUE,"東京陸恊クラブ",学校情報!$D$2))</f>
        <v/>
      </c>
      <c r="AV106" s="123" t="s">
        <v>281</v>
      </c>
    </row>
    <row r="107" spans="1:48" ht="14.25" customHeight="1" x14ac:dyDescent="0.2">
      <c r="A107" s="89" t="str">
        <f t="shared" si="7"/>
        <v/>
      </c>
      <c r="B107" s="89" t="str">
        <f t="shared" si="8"/>
        <v/>
      </c>
      <c r="C107" s="89" t="str">
        <f t="shared" si="5"/>
        <v/>
      </c>
      <c r="D107" s="89" t="str">
        <f t="shared" si="9"/>
        <v/>
      </c>
      <c r="E107" s="116">
        <v>103</v>
      </c>
      <c r="F107" s="117"/>
      <c r="G107" s="55" t="str">
        <f>IF($F107="","",IF(ISERROR(VLOOKUP($F107,氏名データ!$A$2:$N$7000,5,0)),"",VLOOKUP($F107,氏名データ!$A$2:$N$7000,5,0)))</f>
        <v/>
      </c>
      <c r="H107" s="56" t="str">
        <f>IF($F107="","",IF(ISERROR(VLOOKUP($F107,氏名データ!$A$2:$N$7000,6,0)),"",VLOOKUP($F107,氏名データ!$A$2:$N$7000,6,0)))</f>
        <v/>
      </c>
      <c r="I107" s="55" t="str">
        <f>IF($F107="","",IF(ISERROR(VLOOKUP($F107,氏名データ!$A$2:$N$7000,7,0)),"",ASC(VLOOKUP($F107,氏名データ!$A$2:$N$7000,7,0))))</f>
        <v/>
      </c>
      <c r="J107" s="56" t="str">
        <f>IF($F107="","",IF(ISERROR(VLOOKUP($F107,氏名データ!$A$2:$N$7000,8,0)),"",ASC(VLOOKUP($F107,氏名データ!$A$2:$N$7000,8,0))))</f>
        <v/>
      </c>
      <c r="K107" s="213" t="str">
        <f>IF($F107="","",IF(ISERROR(VLOOKUP($F107,氏名データ!$A$2:$N$7000,9,0)),"",VLOOKUP($F107,氏名データ!$A$2:$N$7000,9,0)))</f>
        <v/>
      </c>
      <c r="L107" s="213" t="str">
        <f>IF($F107="","",IF(ISERROR(VLOOKUP($F107,氏名データ!$A$2:$N$7000,10,0)),"",VLOOKUP($F107,氏名データ!$A$2:$N$7000,10,0)))</f>
        <v/>
      </c>
      <c r="M107" s="303" t="str">
        <f>IF($F107="","",IF(ISERROR(VLOOKUP($F107,氏名データ!$A$2:$N$7000,13,0)),"",VLOOKUP($F107,氏名データ!$A$2:$N$7000,12,0)))</f>
        <v/>
      </c>
      <c r="N107" s="225" t="str">
        <f>IF($F107="","",IF(ISERROR(VLOOKUP($F107,氏名データ!$A$2:$N$7000,13,0)),"",VLOOKUP($F107,氏名データ!$A$2:$N$7000,13,0)))</f>
        <v/>
      </c>
      <c r="O107" s="225" t="str">
        <f>IF($F107="","",IF(ISERROR(VLOOKUP($F107,氏名データ!$A$2:$N$7000,11,0)),"",VLOOKUP($F107,氏名データ!$A$2:$N$7000,11,0)))</f>
        <v/>
      </c>
      <c r="P107" s="57" t="str">
        <f>IF($F107="","",IF(ISERROR(VLOOKUP($F107,氏名データ!$A$2:$N$7000,14,0)),"",VLOOKUP($F107,氏名データ!$A$2:$N$7000,14,0)))</f>
        <v/>
      </c>
      <c r="Q107" s="118"/>
      <c r="R107" s="119"/>
      <c r="S107" s="120"/>
      <c r="T107" s="121"/>
      <c r="U107" s="118"/>
      <c r="V107" s="119"/>
      <c r="W107" s="120"/>
      <c r="X107" s="121"/>
      <c r="Y107" s="164"/>
      <c r="Z107" s="119"/>
      <c r="AA107" s="120"/>
      <c r="AB107" s="121"/>
      <c r="AC107" s="181"/>
      <c r="AD107" s="168"/>
      <c r="AE107" s="169"/>
      <c r="AF107" s="170"/>
      <c r="AG107" s="181"/>
      <c r="AH107" s="168"/>
      <c r="AI107" s="169"/>
      <c r="AJ107" s="170"/>
      <c r="AK107" s="122" t="str">
        <f>IF(F107="","",IF(学校情報!$Y$1=TRUE,"東京陸恊クラブ",学校情報!$D$2))</f>
        <v/>
      </c>
    </row>
    <row r="108" spans="1:48" ht="14.25" customHeight="1" x14ac:dyDescent="0.2">
      <c r="A108" s="89" t="str">
        <f t="shared" si="7"/>
        <v/>
      </c>
      <c r="B108" s="89" t="str">
        <f t="shared" si="8"/>
        <v/>
      </c>
      <c r="C108" s="89" t="str">
        <f t="shared" si="5"/>
        <v/>
      </c>
      <c r="D108" s="89" t="str">
        <f t="shared" si="9"/>
        <v/>
      </c>
      <c r="E108" s="116">
        <v>104</v>
      </c>
      <c r="F108" s="117"/>
      <c r="G108" s="55" t="str">
        <f>IF($F108="","",IF(ISERROR(VLOOKUP($F108,氏名データ!$A$2:$N$7000,5,0)),"",VLOOKUP($F108,氏名データ!$A$2:$N$7000,5,0)))</f>
        <v/>
      </c>
      <c r="H108" s="56" t="str">
        <f>IF($F108="","",IF(ISERROR(VLOOKUP($F108,氏名データ!$A$2:$N$7000,6,0)),"",VLOOKUP($F108,氏名データ!$A$2:$N$7000,6,0)))</f>
        <v/>
      </c>
      <c r="I108" s="55" t="str">
        <f>IF($F108="","",IF(ISERROR(VLOOKUP($F108,氏名データ!$A$2:$N$7000,7,0)),"",ASC(VLOOKUP($F108,氏名データ!$A$2:$N$7000,7,0))))</f>
        <v/>
      </c>
      <c r="J108" s="56" t="str">
        <f>IF($F108="","",IF(ISERROR(VLOOKUP($F108,氏名データ!$A$2:$N$7000,8,0)),"",ASC(VLOOKUP($F108,氏名データ!$A$2:$N$7000,8,0))))</f>
        <v/>
      </c>
      <c r="K108" s="213" t="str">
        <f>IF($F108="","",IF(ISERROR(VLOOKUP($F108,氏名データ!$A$2:$N$7000,9,0)),"",VLOOKUP($F108,氏名データ!$A$2:$N$7000,9,0)))</f>
        <v/>
      </c>
      <c r="L108" s="213" t="str">
        <f>IF($F108="","",IF(ISERROR(VLOOKUP($F108,氏名データ!$A$2:$N$7000,10,0)),"",VLOOKUP($F108,氏名データ!$A$2:$N$7000,10,0)))</f>
        <v/>
      </c>
      <c r="M108" s="303" t="str">
        <f>IF($F108="","",IF(ISERROR(VLOOKUP($F108,氏名データ!$A$2:$N$7000,13,0)),"",VLOOKUP($F108,氏名データ!$A$2:$N$7000,12,0)))</f>
        <v/>
      </c>
      <c r="N108" s="225" t="str">
        <f>IF($F108="","",IF(ISERROR(VLOOKUP($F108,氏名データ!$A$2:$N$7000,13,0)),"",VLOOKUP($F108,氏名データ!$A$2:$N$7000,13,0)))</f>
        <v/>
      </c>
      <c r="O108" s="225" t="str">
        <f>IF($F108="","",IF(ISERROR(VLOOKUP($F108,氏名データ!$A$2:$N$7000,11,0)),"",VLOOKUP($F108,氏名データ!$A$2:$N$7000,11,0)))</f>
        <v/>
      </c>
      <c r="P108" s="57" t="str">
        <f>IF($F108="","",IF(ISERROR(VLOOKUP($F108,氏名データ!$A$2:$N$7000,14,0)),"",VLOOKUP($F108,氏名データ!$A$2:$N$7000,14,0)))</f>
        <v/>
      </c>
      <c r="Q108" s="118"/>
      <c r="R108" s="119"/>
      <c r="S108" s="120"/>
      <c r="T108" s="121"/>
      <c r="U108" s="118"/>
      <c r="V108" s="119"/>
      <c r="W108" s="120"/>
      <c r="X108" s="121"/>
      <c r="Y108" s="164"/>
      <c r="Z108" s="119"/>
      <c r="AA108" s="120"/>
      <c r="AB108" s="121"/>
      <c r="AC108" s="181"/>
      <c r="AD108" s="168"/>
      <c r="AE108" s="169"/>
      <c r="AF108" s="170"/>
      <c r="AG108" s="181"/>
      <c r="AH108" s="168"/>
      <c r="AI108" s="169"/>
      <c r="AJ108" s="170"/>
      <c r="AK108" s="122" t="str">
        <f>IF(F108="","",IF(学校情報!$Y$1=TRUE,"東京陸恊クラブ",学校情報!$D$2))</f>
        <v/>
      </c>
    </row>
    <row r="109" spans="1:48" ht="14.25" customHeight="1" thickBot="1" x14ac:dyDescent="0.25">
      <c r="A109" s="89" t="str">
        <f t="shared" si="7"/>
        <v/>
      </c>
      <c r="B109" s="89" t="str">
        <f t="shared" si="8"/>
        <v/>
      </c>
      <c r="C109" s="89" t="str">
        <f t="shared" si="5"/>
        <v/>
      </c>
      <c r="D109" s="89" t="str">
        <f t="shared" si="9"/>
        <v/>
      </c>
      <c r="E109" s="124">
        <v>105</v>
      </c>
      <c r="F109" s="125"/>
      <c r="G109" s="58" t="str">
        <f>IF($F109="","",IF(ISERROR(VLOOKUP($F109,氏名データ!$A$2:$N$7000,5,0)),"",VLOOKUP($F109,氏名データ!$A$2:$N$7000,5,0)))</f>
        <v/>
      </c>
      <c r="H109" s="59" t="str">
        <f>IF($F109="","",IF(ISERROR(VLOOKUP($F109,氏名データ!$A$2:$N$7000,6,0)),"",VLOOKUP($F109,氏名データ!$A$2:$N$7000,6,0)))</f>
        <v/>
      </c>
      <c r="I109" s="58" t="str">
        <f>IF($F109="","",IF(ISERROR(VLOOKUP($F109,氏名データ!$A$2:$N$7000,7,0)),"",ASC(VLOOKUP($F109,氏名データ!$A$2:$N$7000,7,0))))</f>
        <v/>
      </c>
      <c r="J109" s="59" t="str">
        <f>IF($F109="","",IF(ISERROR(VLOOKUP($F109,氏名データ!$A$2:$N$7000,8,0)),"",ASC(VLOOKUP($F109,氏名データ!$A$2:$N$7000,8,0))))</f>
        <v/>
      </c>
      <c r="K109" s="214" t="str">
        <f>IF($F109="","",IF(ISERROR(VLOOKUP($F109,氏名データ!$A$2:$N$7000,9,0)),"",VLOOKUP($F109,氏名データ!$A$2:$N$7000,9,0)))</f>
        <v/>
      </c>
      <c r="L109" s="214" t="str">
        <f>IF($F109="","",IF(ISERROR(VLOOKUP($F109,氏名データ!$A$2:$N$7000,10,0)),"",VLOOKUP($F109,氏名データ!$A$2:$N$7000,10,0)))</f>
        <v/>
      </c>
      <c r="M109" s="304" t="str">
        <f>IF($F109="","",IF(ISERROR(VLOOKUP($F109,氏名データ!$A$2:$N$7000,13,0)),"",VLOOKUP($F109,氏名データ!$A$2:$N$7000,12,0)))</f>
        <v/>
      </c>
      <c r="N109" s="226" t="str">
        <f>IF($F109="","",IF(ISERROR(VLOOKUP($F109,氏名データ!$A$2:$N$7000,13,0)),"",VLOOKUP($F109,氏名データ!$A$2:$N$7000,13,0)))</f>
        <v/>
      </c>
      <c r="O109" s="226" t="str">
        <f>IF($F109="","",IF(ISERROR(VLOOKUP($F109,氏名データ!$A$2:$N$7000,11,0)),"",VLOOKUP($F109,氏名データ!$A$2:$N$7000,11,0)))</f>
        <v/>
      </c>
      <c r="P109" s="60" t="str">
        <f>IF($F109="","",IF(ISERROR(VLOOKUP($F109,氏名データ!$A$2:$N$7000,14,0)),"",VLOOKUP($F109,氏名データ!$A$2:$N$7000,14,0)))</f>
        <v/>
      </c>
      <c r="Q109" s="126"/>
      <c r="R109" s="127"/>
      <c r="S109" s="128"/>
      <c r="T109" s="129"/>
      <c r="U109" s="126"/>
      <c r="V109" s="127"/>
      <c r="W109" s="128"/>
      <c r="X109" s="129"/>
      <c r="Y109" s="204"/>
      <c r="Z109" s="127"/>
      <c r="AA109" s="128"/>
      <c r="AB109" s="129"/>
      <c r="AC109" s="182"/>
      <c r="AD109" s="171"/>
      <c r="AE109" s="172"/>
      <c r="AF109" s="173"/>
      <c r="AG109" s="182"/>
      <c r="AH109" s="171"/>
      <c r="AI109" s="172"/>
      <c r="AJ109" s="173"/>
      <c r="AK109" s="130" t="str">
        <f>IF(F109="","",IF(学校情報!$Y$1=TRUE,"東京陸恊クラブ",学校情報!$D$2))</f>
        <v/>
      </c>
    </row>
    <row r="110" spans="1:48" ht="14.25" customHeight="1" x14ac:dyDescent="0.2">
      <c r="A110" s="89" t="str">
        <f t="shared" si="7"/>
        <v/>
      </c>
      <c r="B110" s="89" t="str">
        <f t="shared" si="8"/>
        <v/>
      </c>
      <c r="C110" s="89" t="str">
        <f t="shared" si="5"/>
        <v/>
      </c>
      <c r="D110" s="89" t="str">
        <f t="shared" si="9"/>
        <v/>
      </c>
      <c r="E110" s="131">
        <v>106</v>
      </c>
      <c r="F110" s="132"/>
      <c r="G110" s="61" t="str">
        <f>IF($F110="","",IF(ISERROR(VLOOKUP($F110,氏名データ!$A$2:$N$7000,5,0)),"",VLOOKUP($F110,氏名データ!$A$2:$N$7000,5,0)))</f>
        <v/>
      </c>
      <c r="H110" s="62" t="str">
        <f>IF($F110="","",IF(ISERROR(VLOOKUP($F110,氏名データ!$A$2:$N$7000,6,0)),"",VLOOKUP($F110,氏名データ!$A$2:$N$7000,6,0)))</f>
        <v/>
      </c>
      <c r="I110" s="61" t="str">
        <f>IF($F110="","",IF(ISERROR(VLOOKUP($F110,氏名データ!$A$2:$N$7000,7,0)),"",ASC(VLOOKUP($F110,氏名データ!$A$2:$N$7000,7,0))))</f>
        <v/>
      </c>
      <c r="J110" s="62" t="str">
        <f>IF($F110="","",IF(ISERROR(VLOOKUP($F110,氏名データ!$A$2:$N$7000,8,0)),"",ASC(VLOOKUP($F110,氏名データ!$A$2:$N$7000,8,0))))</f>
        <v/>
      </c>
      <c r="K110" s="215" t="str">
        <f>IF($F110="","",IF(ISERROR(VLOOKUP($F110,氏名データ!$A$2:$N$7000,9,0)),"",VLOOKUP($F110,氏名データ!$A$2:$N$7000,9,0)))</f>
        <v/>
      </c>
      <c r="L110" s="215" t="str">
        <f>IF($F110="","",IF(ISERROR(VLOOKUP($F110,氏名データ!$A$2:$N$7000,10,0)),"",VLOOKUP($F110,氏名データ!$A$2:$N$7000,10,0)))</f>
        <v/>
      </c>
      <c r="M110" s="305" t="str">
        <f>IF($F110="","",IF(ISERROR(VLOOKUP($F110,氏名データ!$A$2:$N$7000,13,0)),"",VLOOKUP($F110,氏名データ!$A$2:$N$7000,12,0)))</f>
        <v/>
      </c>
      <c r="N110" s="227" t="str">
        <f>IF($F110="","",IF(ISERROR(VLOOKUP($F110,氏名データ!$A$2:$N$7000,13,0)),"",VLOOKUP($F110,氏名データ!$A$2:$N$7000,13,0)))</f>
        <v/>
      </c>
      <c r="O110" s="227" t="str">
        <f>IF($F110="","",IF(ISERROR(VLOOKUP($F110,氏名データ!$A$2:$N$7000,11,0)),"",VLOOKUP($F110,氏名データ!$A$2:$N$7000,11,0)))</f>
        <v/>
      </c>
      <c r="P110" s="63" t="str">
        <f>IF($F110="","",IF(ISERROR(VLOOKUP($F110,氏名データ!$A$2:$N$7000,14,0)),"",VLOOKUP($F110,氏名データ!$A$2:$N$7000,14,0)))</f>
        <v/>
      </c>
      <c r="Q110" s="133"/>
      <c r="R110" s="134"/>
      <c r="S110" s="135"/>
      <c r="T110" s="136"/>
      <c r="U110" s="111"/>
      <c r="V110" s="134"/>
      <c r="W110" s="135"/>
      <c r="X110" s="136"/>
      <c r="Y110" s="205"/>
      <c r="Z110" s="134"/>
      <c r="AA110" s="135"/>
      <c r="AB110" s="136"/>
      <c r="AC110" s="183"/>
      <c r="AD110" s="174"/>
      <c r="AE110" s="175"/>
      <c r="AF110" s="176"/>
      <c r="AG110" s="183"/>
      <c r="AH110" s="174"/>
      <c r="AI110" s="175"/>
      <c r="AJ110" s="176"/>
      <c r="AK110" s="137" t="str">
        <f>IF(F110="","",IF(学校情報!$Y$1=TRUE,"東京陸恊クラブ",学校情報!$D$2))</f>
        <v/>
      </c>
    </row>
    <row r="111" spans="1:48" ht="14.25" customHeight="1" x14ac:dyDescent="0.2">
      <c r="A111" s="89" t="str">
        <f t="shared" si="7"/>
        <v/>
      </c>
      <c r="B111" s="89" t="str">
        <f t="shared" si="8"/>
        <v/>
      </c>
      <c r="C111" s="89" t="str">
        <f t="shared" si="5"/>
        <v/>
      </c>
      <c r="D111" s="89" t="str">
        <f t="shared" si="9"/>
        <v/>
      </c>
      <c r="E111" s="116">
        <v>107</v>
      </c>
      <c r="F111" s="117"/>
      <c r="G111" s="55" t="str">
        <f>IF($F111="","",IF(ISERROR(VLOOKUP($F111,氏名データ!$A$2:$N$7000,5,0)),"",VLOOKUP($F111,氏名データ!$A$2:$N$7000,5,0)))</f>
        <v/>
      </c>
      <c r="H111" s="56" t="str">
        <f>IF($F111="","",IF(ISERROR(VLOOKUP($F111,氏名データ!$A$2:$N$7000,6,0)),"",VLOOKUP($F111,氏名データ!$A$2:$N$7000,6,0)))</f>
        <v/>
      </c>
      <c r="I111" s="55" t="str">
        <f>IF($F111="","",IF(ISERROR(VLOOKUP($F111,氏名データ!$A$2:$N$7000,7,0)),"",ASC(VLOOKUP($F111,氏名データ!$A$2:$N$7000,7,0))))</f>
        <v/>
      </c>
      <c r="J111" s="56" t="str">
        <f>IF($F111="","",IF(ISERROR(VLOOKUP($F111,氏名データ!$A$2:$N$7000,8,0)),"",ASC(VLOOKUP($F111,氏名データ!$A$2:$N$7000,8,0))))</f>
        <v/>
      </c>
      <c r="K111" s="213" t="str">
        <f>IF($F111="","",IF(ISERROR(VLOOKUP($F111,氏名データ!$A$2:$N$7000,9,0)),"",VLOOKUP($F111,氏名データ!$A$2:$N$7000,9,0)))</f>
        <v/>
      </c>
      <c r="L111" s="213" t="str">
        <f>IF($F111="","",IF(ISERROR(VLOOKUP($F111,氏名データ!$A$2:$N$7000,10,0)),"",VLOOKUP($F111,氏名データ!$A$2:$N$7000,10,0)))</f>
        <v/>
      </c>
      <c r="M111" s="303" t="str">
        <f>IF($F111="","",IF(ISERROR(VLOOKUP($F111,氏名データ!$A$2:$N$7000,13,0)),"",VLOOKUP($F111,氏名データ!$A$2:$N$7000,12,0)))</f>
        <v/>
      </c>
      <c r="N111" s="225" t="str">
        <f>IF($F111="","",IF(ISERROR(VLOOKUP($F111,氏名データ!$A$2:$N$7000,13,0)),"",VLOOKUP($F111,氏名データ!$A$2:$N$7000,13,0)))</f>
        <v/>
      </c>
      <c r="O111" s="225" t="str">
        <f>IF($F111="","",IF(ISERROR(VLOOKUP($F111,氏名データ!$A$2:$N$7000,11,0)),"",VLOOKUP($F111,氏名データ!$A$2:$N$7000,11,0)))</f>
        <v/>
      </c>
      <c r="P111" s="57" t="str">
        <f>IF($F111="","",IF(ISERROR(VLOOKUP($F111,氏名データ!$A$2:$N$7000,14,0)),"",VLOOKUP($F111,氏名データ!$A$2:$N$7000,14,0)))</f>
        <v/>
      </c>
      <c r="Q111" s="118"/>
      <c r="R111" s="119"/>
      <c r="S111" s="120"/>
      <c r="T111" s="121"/>
      <c r="U111" s="118"/>
      <c r="V111" s="119"/>
      <c r="W111" s="120"/>
      <c r="X111" s="121"/>
      <c r="Y111" s="164"/>
      <c r="Z111" s="119"/>
      <c r="AA111" s="120"/>
      <c r="AB111" s="121"/>
      <c r="AC111" s="181"/>
      <c r="AD111" s="168"/>
      <c r="AE111" s="169"/>
      <c r="AF111" s="170"/>
      <c r="AG111" s="181"/>
      <c r="AH111" s="168"/>
      <c r="AI111" s="169"/>
      <c r="AJ111" s="170"/>
      <c r="AK111" s="122" t="str">
        <f>IF(F111="","",IF(学校情報!$Y$1=TRUE,"東京陸恊クラブ",学校情報!$D$2))</f>
        <v/>
      </c>
    </row>
    <row r="112" spans="1:48" ht="14.25" customHeight="1" x14ac:dyDescent="0.2">
      <c r="A112" s="89" t="str">
        <f t="shared" si="7"/>
        <v/>
      </c>
      <c r="B112" s="89" t="str">
        <f t="shared" si="8"/>
        <v/>
      </c>
      <c r="C112" s="89" t="str">
        <f t="shared" si="5"/>
        <v/>
      </c>
      <c r="D112" s="89" t="str">
        <f t="shared" si="9"/>
        <v/>
      </c>
      <c r="E112" s="116">
        <v>108</v>
      </c>
      <c r="F112" s="117"/>
      <c r="G112" s="55" t="str">
        <f>IF($F112="","",IF(ISERROR(VLOOKUP($F112,氏名データ!$A$2:$N$7000,5,0)),"",VLOOKUP($F112,氏名データ!$A$2:$N$7000,5,0)))</f>
        <v/>
      </c>
      <c r="H112" s="56" t="str">
        <f>IF($F112="","",IF(ISERROR(VLOOKUP($F112,氏名データ!$A$2:$N$7000,6,0)),"",VLOOKUP($F112,氏名データ!$A$2:$N$7000,6,0)))</f>
        <v/>
      </c>
      <c r="I112" s="55" t="str">
        <f>IF($F112="","",IF(ISERROR(VLOOKUP($F112,氏名データ!$A$2:$N$7000,7,0)),"",ASC(VLOOKUP($F112,氏名データ!$A$2:$N$7000,7,0))))</f>
        <v/>
      </c>
      <c r="J112" s="56" t="str">
        <f>IF($F112="","",IF(ISERROR(VLOOKUP($F112,氏名データ!$A$2:$N$7000,8,0)),"",ASC(VLOOKUP($F112,氏名データ!$A$2:$N$7000,8,0))))</f>
        <v/>
      </c>
      <c r="K112" s="213" t="str">
        <f>IF($F112="","",IF(ISERROR(VLOOKUP($F112,氏名データ!$A$2:$N$7000,9,0)),"",VLOOKUP($F112,氏名データ!$A$2:$N$7000,9,0)))</f>
        <v/>
      </c>
      <c r="L112" s="213" t="str">
        <f>IF($F112="","",IF(ISERROR(VLOOKUP($F112,氏名データ!$A$2:$N$7000,10,0)),"",VLOOKUP($F112,氏名データ!$A$2:$N$7000,10,0)))</f>
        <v/>
      </c>
      <c r="M112" s="303" t="str">
        <f>IF($F112="","",IF(ISERROR(VLOOKUP($F112,氏名データ!$A$2:$N$7000,13,0)),"",VLOOKUP($F112,氏名データ!$A$2:$N$7000,12,0)))</f>
        <v/>
      </c>
      <c r="N112" s="225" t="str">
        <f>IF($F112="","",IF(ISERROR(VLOOKUP($F112,氏名データ!$A$2:$N$7000,13,0)),"",VLOOKUP($F112,氏名データ!$A$2:$N$7000,13,0)))</f>
        <v/>
      </c>
      <c r="O112" s="225" t="str">
        <f>IF($F112="","",IF(ISERROR(VLOOKUP($F112,氏名データ!$A$2:$N$7000,11,0)),"",VLOOKUP($F112,氏名データ!$A$2:$N$7000,11,0)))</f>
        <v/>
      </c>
      <c r="P112" s="57" t="str">
        <f>IF($F112="","",IF(ISERROR(VLOOKUP($F112,氏名データ!$A$2:$N$7000,14,0)),"",VLOOKUP($F112,氏名データ!$A$2:$N$7000,14,0)))</f>
        <v/>
      </c>
      <c r="Q112" s="118"/>
      <c r="R112" s="119"/>
      <c r="S112" s="120"/>
      <c r="T112" s="121"/>
      <c r="U112" s="118"/>
      <c r="V112" s="119"/>
      <c r="W112" s="120"/>
      <c r="X112" s="121"/>
      <c r="Y112" s="164"/>
      <c r="Z112" s="119"/>
      <c r="AA112" s="120"/>
      <c r="AB112" s="121"/>
      <c r="AC112" s="181"/>
      <c r="AD112" s="168"/>
      <c r="AE112" s="169"/>
      <c r="AF112" s="170"/>
      <c r="AG112" s="181"/>
      <c r="AH112" s="168"/>
      <c r="AI112" s="169"/>
      <c r="AJ112" s="170"/>
      <c r="AK112" s="122" t="str">
        <f>IF(F112="","",IF(学校情報!$Y$1=TRUE,"東京陸恊クラブ",学校情報!$D$2))</f>
        <v/>
      </c>
    </row>
    <row r="113" spans="1:38" ht="14.25" customHeight="1" x14ac:dyDescent="0.2">
      <c r="A113" s="89" t="str">
        <f t="shared" si="7"/>
        <v/>
      </c>
      <c r="B113" s="89" t="str">
        <f t="shared" si="8"/>
        <v/>
      </c>
      <c r="C113" s="89" t="str">
        <f t="shared" si="5"/>
        <v/>
      </c>
      <c r="D113" s="89" t="str">
        <f t="shared" si="9"/>
        <v/>
      </c>
      <c r="E113" s="116">
        <v>109</v>
      </c>
      <c r="F113" s="117"/>
      <c r="G113" s="55" t="str">
        <f>IF($F113="","",IF(ISERROR(VLOOKUP($F113,氏名データ!$A$2:$N$7000,5,0)),"",VLOOKUP($F113,氏名データ!$A$2:$N$7000,5,0)))</f>
        <v/>
      </c>
      <c r="H113" s="56" t="str">
        <f>IF($F113="","",IF(ISERROR(VLOOKUP($F113,氏名データ!$A$2:$N$7000,6,0)),"",VLOOKUP($F113,氏名データ!$A$2:$N$7000,6,0)))</f>
        <v/>
      </c>
      <c r="I113" s="55" t="str">
        <f>IF($F113="","",IF(ISERROR(VLOOKUP($F113,氏名データ!$A$2:$N$7000,7,0)),"",ASC(VLOOKUP($F113,氏名データ!$A$2:$N$7000,7,0))))</f>
        <v/>
      </c>
      <c r="J113" s="56" t="str">
        <f>IF($F113="","",IF(ISERROR(VLOOKUP($F113,氏名データ!$A$2:$N$7000,8,0)),"",ASC(VLOOKUP($F113,氏名データ!$A$2:$N$7000,8,0))))</f>
        <v/>
      </c>
      <c r="K113" s="213" t="str">
        <f>IF($F113="","",IF(ISERROR(VLOOKUP($F113,氏名データ!$A$2:$N$7000,9,0)),"",VLOOKUP($F113,氏名データ!$A$2:$N$7000,9,0)))</f>
        <v/>
      </c>
      <c r="L113" s="213" t="str">
        <f>IF($F113="","",IF(ISERROR(VLOOKUP($F113,氏名データ!$A$2:$N$7000,10,0)),"",VLOOKUP($F113,氏名データ!$A$2:$N$7000,10,0)))</f>
        <v/>
      </c>
      <c r="M113" s="303" t="str">
        <f>IF($F113="","",IF(ISERROR(VLOOKUP($F113,氏名データ!$A$2:$N$7000,13,0)),"",VLOOKUP($F113,氏名データ!$A$2:$N$7000,12,0)))</f>
        <v/>
      </c>
      <c r="N113" s="225" t="str">
        <f>IF($F113="","",IF(ISERROR(VLOOKUP($F113,氏名データ!$A$2:$N$7000,13,0)),"",VLOOKUP($F113,氏名データ!$A$2:$N$7000,13,0)))</f>
        <v/>
      </c>
      <c r="O113" s="225" t="str">
        <f>IF($F113="","",IF(ISERROR(VLOOKUP($F113,氏名データ!$A$2:$N$7000,11,0)),"",VLOOKUP($F113,氏名データ!$A$2:$N$7000,11,0)))</f>
        <v/>
      </c>
      <c r="P113" s="57" t="str">
        <f>IF($F113="","",IF(ISERROR(VLOOKUP($F113,氏名データ!$A$2:$N$7000,14,0)),"",VLOOKUP($F113,氏名データ!$A$2:$N$7000,14,0)))</f>
        <v/>
      </c>
      <c r="Q113" s="118"/>
      <c r="R113" s="119"/>
      <c r="S113" s="120"/>
      <c r="T113" s="121"/>
      <c r="U113" s="118"/>
      <c r="V113" s="119"/>
      <c r="W113" s="120"/>
      <c r="X113" s="121"/>
      <c r="Y113" s="164"/>
      <c r="Z113" s="119"/>
      <c r="AA113" s="120"/>
      <c r="AB113" s="121"/>
      <c r="AC113" s="181"/>
      <c r="AD113" s="168"/>
      <c r="AE113" s="169"/>
      <c r="AF113" s="170"/>
      <c r="AG113" s="181"/>
      <c r="AH113" s="168"/>
      <c r="AI113" s="169"/>
      <c r="AJ113" s="170"/>
      <c r="AK113" s="122" t="str">
        <f>IF(F113="","",IF(学校情報!$Y$1=TRUE,"東京陸恊クラブ",学校情報!$D$2))</f>
        <v/>
      </c>
    </row>
    <row r="114" spans="1:38" ht="14.25" customHeight="1" thickBot="1" x14ac:dyDescent="0.25">
      <c r="A114" s="89" t="str">
        <f t="shared" si="7"/>
        <v/>
      </c>
      <c r="B114" s="89" t="str">
        <f t="shared" si="8"/>
        <v/>
      </c>
      <c r="C114" s="89" t="str">
        <f t="shared" si="5"/>
        <v/>
      </c>
      <c r="D114" s="89" t="str">
        <f t="shared" si="9"/>
        <v/>
      </c>
      <c r="E114" s="138">
        <v>110</v>
      </c>
      <c r="F114" s="139"/>
      <c r="G114" s="64" t="str">
        <f>IF($F114="","",IF(ISERROR(VLOOKUP($F114,氏名データ!$A$2:$N$7000,5,0)),"",VLOOKUP($F114,氏名データ!$A$2:$N$7000,5,0)))</f>
        <v/>
      </c>
      <c r="H114" s="65" t="str">
        <f>IF($F114="","",IF(ISERROR(VLOOKUP($F114,氏名データ!$A$2:$N$7000,6,0)),"",VLOOKUP($F114,氏名データ!$A$2:$N$7000,6,0)))</f>
        <v/>
      </c>
      <c r="I114" s="64" t="str">
        <f>IF($F114="","",IF(ISERROR(VLOOKUP($F114,氏名データ!$A$2:$N$7000,7,0)),"",ASC(VLOOKUP($F114,氏名データ!$A$2:$N$7000,7,0))))</f>
        <v/>
      </c>
      <c r="J114" s="65" t="str">
        <f>IF($F114="","",IF(ISERROR(VLOOKUP($F114,氏名データ!$A$2:$N$7000,8,0)),"",ASC(VLOOKUP($F114,氏名データ!$A$2:$N$7000,8,0))))</f>
        <v/>
      </c>
      <c r="K114" s="216" t="str">
        <f>IF($F114="","",IF(ISERROR(VLOOKUP($F114,氏名データ!$A$2:$N$7000,9,0)),"",VLOOKUP($F114,氏名データ!$A$2:$N$7000,9,0)))</f>
        <v/>
      </c>
      <c r="L114" s="216" t="str">
        <f>IF($F114="","",IF(ISERROR(VLOOKUP($F114,氏名データ!$A$2:$N$7000,10,0)),"",VLOOKUP($F114,氏名データ!$A$2:$N$7000,10,0)))</f>
        <v/>
      </c>
      <c r="M114" s="306" t="str">
        <f>IF($F114="","",IF(ISERROR(VLOOKUP($F114,氏名データ!$A$2:$N$7000,13,0)),"",VLOOKUP($F114,氏名データ!$A$2:$N$7000,12,0)))</f>
        <v/>
      </c>
      <c r="N114" s="229" t="str">
        <f>IF($F114="","",IF(ISERROR(VLOOKUP($F114,氏名データ!$A$2:$N$7000,13,0)),"",VLOOKUP($F114,氏名データ!$A$2:$N$7000,13,0)))</f>
        <v/>
      </c>
      <c r="O114" s="229" t="str">
        <f>IF($F114="","",IF(ISERROR(VLOOKUP($F114,氏名データ!$A$2:$N$7000,11,0)),"",VLOOKUP($F114,氏名データ!$A$2:$N$7000,11,0)))</f>
        <v/>
      </c>
      <c r="P114" s="66" t="str">
        <f>IF($F114="","",IF(ISERROR(VLOOKUP($F114,氏名データ!$A$2:$N$7000,14,0)),"",VLOOKUP($F114,氏名データ!$A$2:$N$7000,14,0)))</f>
        <v/>
      </c>
      <c r="Q114" s="140"/>
      <c r="R114" s="141"/>
      <c r="S114" s="142"/>
      <c r="T114" s="143"/>
      <c r="U114" s="126"/>
      <c r="V114" s="141"/>
      <c r="W114" s="142"/>
      <c r="X114" s="143"/>
      <c r="Y114" s="206"/>
      <c r="Z114" s="141"/>
      <c r="AA114" s="142"/>
      <c r="AB114" s="143"/>
      <c r="AC114" s="184"/>
      <c r="AD114" s="177"/>
      <c r="AE114" s="178"/>
      <c r="AF114" s="179"/>
      <c r="AG114" s="184"/>
      <c r="AH114" s="177"/>
      <c r="AI114" s="178"/>
      <c r="AJ114" s="179"/>
      <c r="AK114" s="144" t="str">
        <f>IF(F114="","",IF(学校情報!$Y$1=TRUE,"東京陸恊クラブ",学校情報!$D$2))</f>
        <v/>
      </c>
    </row>
    <row r="115" spans="1:38" ht="14.25" customHeight="1" x14ac:dyDescent="0.2">
      <c r="A115" s="89" t="str">
        <f t="shared" si="7"/>
        <v/>
      </c>
      <c r="B115" s="89" t="str">
        <f t="shared" si="8"/>
        <v/>
      </c>
      <c r="C115" s="89" t="str">
        <f t="shared" si="5"/>
        <v/>
      </c>
      <c r="D115" s="89" t="str">
        <f t="shared" si="9"/>
        <v/>
      </c>
      <c r="E115" s="109">
        <v>111</v>
      </c>
      <c r="F115" s="110"/>
      <c r="G115" s="67" t="str">
        <f>IF($F115="","",IF(ISERROR(VLOOKUP($F115,氏名データ!$A$2:$N$7000,5,0)),"",VLOOKUP($F115,氏名データ!$A$2:$N$7000,5,0)))</f>
        <v/>
      </c>
      <c r="H115" s="68" t="str">
        <f>IF($F115="","",IF(ISERROR(VLOOKUP($F115,氏名データ!$A$2:$N$7000,6,0)),"",VLOOKUP($F115,氏名データ!$A$2:$N$7000,6,0)))</f>
        <v/>
      </c>
      <c r="I115" s="67" t="str">
        <f>IF($F115="","",IF(ISERROR(VLOOKUP($F115,氏名データ!$A$2:$N$7000,7,0)),"",ASC(VLOOKUP($F115,氏名データ!$A$2:$N$7000,7,0))))</f>
        <v/>
      </c>
      <c r="J115" s="68" t="str">
        <f>IF($F115="","",IF(ISERROR(VLOOKUP($F115,氏名データ!$A$2:$N$7000,8,0)),"",ASC(VLOOKUP($F115,氏名データ!$A$2:$N$7000,8,0))))</f>
        <v/>
      </c>
      <c r="K115" s="217" t="str">
        <f>IF($F115="","",IF(ISERROR(VLOOKUP($F115,氏名データ!$A$2:$N$7000,9,0)),"",VLOOKUP($F115,氏名データ!$A$2:$N$7000,9,0)))</f>
        <v/>
      </c>
      <c r="L115" s="217" t="str">
        <f>IF($F115="","",IF(ISERROR(VLOOKUP($F115,氏名データ!$A$2:$N$7000,10,0)),"",VLOOKUP($F115,氏名データ!$A$2:$N$7000,10,0)))</f>
        <v/>
      </c>
      <c r="M115" s="307" t="str">
        <f>IF($F115="","",IF(ISERROR(VLOOKUP($F115,氏名データ!$A$2:$N$7000,13,0)),"",VLOOKUP($F115,氏名データ!$A$2:$N$7000,12,0)))</f>
        <v/>
      </c>
      <c r="N115" s="228" t="str">
        <f>IF($F115="","",IF(ISERROR(VLOOKUP($F115,氏名データ!$A$2:$N$7000,13,0)),"",VLOOKUP($F115,氏名データ!$A$2:$N$7000,13,0)))</f>
        <v/>
      </c>
      <c r="O115" s="228" t="str">
        <f>IF($F115="","",IF(ISERROR(VLOOKUP($F115,氏名データ!$A$2:$N$7000,11,0)),"",VLOOKUP($F115,氏名データ!$A$2:$N$7000,11,0)))</f>
        <v/>
      </c>
      <c r="P115" s="69" t="str">
        <f>IF($F115="","",IF(ISERROR(VLOOKUP($F115,氏名データ!$A$2:$N$7000,14,0)),"",VLOOKUP($F115,氏名データ!$A$2:$N$7000,14,0)))</f>
        <v/>
      </c>
      <c r="Q115" s="111"/>
      <c r="R115" s="112"/>
      <c r="S115" s="113"/>
      <c r="T115" s="114"/>
      <c r="U115" s="111"/>
      <c r="V115" s="112"/>
      <c r="W115" s="113"/>
      <c r="X115" s="114"/>
      <c r="Y115" s="203"/>
      <c r="Z115" s="112"/>
      <c r="AA115" s="113"/>
      <c r="AB115" s="114"/>
      <c r="AC115" s="180"/>
      <c r="AD115" s="165"/>
      <c r="AE115" s="166"/>
      <c r="AF115" s="167"/>
      <c r="AG115" s="180"/>
      <c r="AH115" s="165"/>
      <c r="AI115" s="166"/>
      <c r="AJ115" s="167"/>
      <c r="AK115" s="145" t="str">
        <f>IF(F115="","",IF(学校情報!$Y$1=TRUE,"東京陸恊クラブ",学校情報!$D$2))</f>
        <v/>
      </c>
    </row>
    <row r="116" spans="1:38" ht="14.25" customHeight="1" x14ac:dyDescent="0.2">
      <c r="A116" s="89" t="str">
        <f t="shared" si="7"/>
        <v/>
      </c>
      <c r="B116" s="89" t="str">
        <f t="shared" si="8"/>
        <v/>
      </c>
      <c r="C116" s="89" t="str">
        <f t="shared" si="5"/>
        <v/>
      </c>
      <c r="D116" s="89" t="str">
        <f t="shared" si="9"/>
        <v/>
      </c>
      <c r="E116" s="116">
        <v>112</v>
      </c>
      <c r="F116" s="117"/>
      <c r="G116" s="55" t="str">
        <f>IF($F116="","",IF(ISERROR(VLOOKUP($F116,氏名データ!$A$2:$N$7000,5,0)),"",VLOOKUP($F116,氏名データ!$A$2:$N$7000,5,0)))</f>
        <v/>
      </c>
      <c r="H116" s="56" t="str">
        <f>IF($F116="","",IF(ISERROR(VLOOKUP($F116,氏名データ!$A$2:$N$7000,6,0)),"",VLOOKUP($F116,氏名データ!$A$2:$N$7000,6,0)))</f>
        <v/>
      </c>
      <c r="I116" s="55" t="str">
        <f>IF($F116="","",IF(ISERROR(VLOOKUP($F116,氏名データ!$A$2:$N$7000,7,0)),"",ASC(VLOOKUP($F116,氏名データ!$A$2:$N$7000,7,0))))</f>
        <v/>
      </c>
      <c r="J116" s="56" t="str">
        <f>IF($F116="","",IF(ISERROR(VLOOKUP($F116,氏名データ!$A$2:$N$7000,8,0)),"",ASC(VLOOKUP($F116,氏名データ!$A$2:$N$7000,8,0))))</f>
        <v/>
      </c>
      <c r="K116" s="213" t="str">
        <f>IF($F116="","",IF(ISERROR(VLOOKUP($F116,氏名データ!$A$2:$N$7000,9,0)),"",VLOOKUP($F116,氏名データ!$A$2:$N$7000,9,0)))</f>
        <v/>
      </c>
      <c r="L116" s="213" t="str">
        <f>IF($F116="","",IF(ISERROR(VLOOKUP($F116,氏名データ!$A$2:$N$7000,10,0)),"",VLOOKUP($F116,氏名データ!$A$2:$N$7000,10,0)))</f>
        <v/>
      </c>
      <c r="M116" s="303" t="str">
        <f>IF($F116="","",IF(ISERROR(VLOOKUP($F116,氏名データ!$A$2:$N$7000,13,0)),"",VLOOKUP($F116,氏名データ!$A$2:$N$7000,12,0)))</f>
        <v/>
      </c>
      <c r="N116" s="225" t="str">
        <f>IF($F116="","",IF(ISERROR(VLOOKUP($F116,氏名データ!$A$2:$N$7000,13,0)),"",VLOOKUP($F116,氏名データ!$A$2:$N$7000,13,0)))</f>
        <v/>
      </c>
      <c r="O116" s="225" t="str">
        <f>IF($F116="","",IF(ISERROR(VLOOKUP($F116,氏名データ!$A$2:$N$7000,11,0)),"",VLOOKUP($F116,氏名データ!$A$2:$N$7000,11,0)))</f>
        <v/>
      </c>
      <c r="P116" s="57" t="str">
        <f>IF($F116="","",IF(ISERROR(VLOOKUP($F116,氏名データ!$A$2:$N$7000,14,0)),"",VLOOKUP($F116,氏名データ!$A$2:$N$7000,14,0)))</f>
        <v/>
      </c>
      <c r="Q116" s="118"/>
      <c r="R116" s="119"/>
      <c r="S116" s="120"/>
      <c r="T116" s="121"/>
      <c r="U116" s="118"/>
      <c r="V116" s="119"/>
      <c r="W116" s="120"/>
      <c r="X116" s="121"/>
      <c r="Y116" s="164"/>
      <c r="Z116" s="119"/>
      <c r="AA116" s="120"/>
      <c r="AB116" s="121"/>
      <c r="AC116" s="181"/>
      <c r="AD116" s="168"/>
      <c r="AE116" s="169"/>
      <c r="AF116" s="170"/>
      <c r="AG116" s="181"/>
      <c r="AH116" s="168"/>
      <c r="AI116" s="169"/>
      <c r="AJ116" s="170"/>
      <c r="AK116" s="122" t="str">
        <f>IF(F116="","",IF(学校情報!$Y$1=TRUE,"東京陸恊クラブ",学校情報!$D$2))</f>
        <v/>
      </c>
    </row>
    <row r="117" spans="1:38" ht="14.25" customHeight="1" x14ac:dyDescent="0.2">
      <c r="A117" s="89" t="str">
        <f t="shared" si="7"/>
        <v/>
      </c>
      <c r="B117" s="89" t="str">
        <f t="shared" si="8"/>
        <v/>
      </c>
      <c r="C117" s="89" t="str">
        <f t="shared" si="5"/>
        <v/>
      </c>
      <c r="D117" s="89" t="str">
        <f t="shared" si="9"/>
        <v/>
      </c>
      <c r="E117" s="116">
        <v>113</v>
      </c>
      <c r="F117" s="117"/>
      <c r="G117" s="55" t="str">
        <f>IF($F117="","",IF(ISERROR(VLOOKUP($F117,氏名データ!$A$2:$N$7000,5,0)),"",VLOOKUP($F117,氏名データ!$A$2:$N$7000,5,0)))</f>
        <v/>
      </c>
      <c r="H117" s="56" t="str">
        <f>IF($F117="","",IF(ISERROR(VLOOKUP($F117,氏名データ!$A$2:$N$7000,6,0)),"",VLOOKUP($F117,氏名データ!$A$2:$N$7000,6,0)))</f>
        <v/>
      </c>
      <c r="I117" s="55" t="str">
        <f>IF($F117="","",IF(ISERROR(VLOOKUP($F117,氏名データ!$A$2:$N$7000,7,0)),"",ASC(VLOOKUP($F117,氏名データ!$A$2:$N$7000,7,0))))</f>
        <v/>
      </c>
      <c r="J117" s="56" t="str">
        <f>IF($F117="","",IF(ISERROR(VLOOKUP($F117,氏名データ!$A$2:$N$7000,8,0)),"",ASC(VLOOKUP($F117,氏名データ!$A$2:$N$7000,8,0))))</f>
        <v/>
      </c>
      <c r="K117" s="213" t="str">
        <f>IF($F117="","",IF(ISERROR(VLOOKUP($F117,氏名データ!$A$2:$N$7000,9,0)),"",VLOOKUP($F117,氏名データ!$A$2:$N$7000,9,0)))</f>
        <v/>
      </c>
      <c r="L117" s="213" t="str">
        <f>IF($F117="","",IF(ISERROR(VLOOKUP($F117,氏名データ!$A$2:$N$7000,10,0)),"",VLOOKUP($F117,氏名データ!$A$2:$N$7000,10,0)))</f>
        <v/>
      </c>
      <c r="M117" s="303" t="str">
        <f>IF($F117="","",IF(ISERROR(VLOOKUP($F117,氏名データ!$A$2:$N$7000,13,0)),"",VLOOKUP($F117,氏名データ!$A$2:$N$7000,12,0)))</f>
        <v/>
      </c>
      <c r="N117" s="225" t="str">
        <f>IF($F117="","",IF(ISERROR(VLOOKUP($F117,氏名データ!$A$2:$N$7000,13,0)),"",VLOOKUP($F117,氏名データ!$A$2:$N$7000,13,0)))</f>
        <v/>
      </c>
      <c r="O117" s="225" t="str">
        <f>IF($F117="","",IF(ISERROR(VLOOKUP($F117,氏名データ!$A$2:$N$7000,11,0)),"",VLOOKUP($F117,氏名データ!$A$2:$N$7000,11,0)))</f>
        <v/>
      </c>
      <c r="P117" s="57" t="str">
        <f>IF($F117="","",IF(ISERROR(VLOOKUP($F117,氏名データ!$A$2:$N$7000,14,0)),"",VLOOKUP($F117,氏名データ!$A$2:$N$7000,14,0)))</f>
        <v/>
      </c>
      <c r="Q117" s="118"/>
      <c r="R117" s="119"/>
      <c r="S117" s="120"/>
      <c r="T117" s="121"/>
      <c r="U117" s="118"/>
      <c r="V117" s="119"/>
      <c r="W117" s="120"/>
      <c r="X117" s="121"/>
      <c r="Y117" s="164"/>
      <c r="Z117" s="119"/>
      <c r="AA117" s="120"/>
      <c r="AB117" s="121"/>
      <c r="AC117" s="181"/>
      <c r="AD117" s="168"/>
      <c r="AE117" s="169"/>
      <c r="AF117" s="170"/>
      <c r="AG117" s="181"/>
      <c r="AH117" s="168"/>
      <c r="AI117" s="169"/>
      <c r="AJ117" s="170"/>
      <c r="AK117" s="122" t="str">
        <f>IF(F117="","",IF(学校情報!$Y$1=TRUE,"東京陸恊クラブ",学校情報!$D$2))</f>
        <v/>
      </c>
    </row>
    <row r="118" spans="1:38" ht="14.25" customHeight="1" x14ac:dyDescent="0.2">
      <c r="A118" s="89" t="str">
        <f t="shared" si="7"/>
        <v/>
      </c>
      <c r="B118" s="89" t="str">
        <f t="shared" si="8"/>
        <v/>
      </c>
      <c r="C118" s="89" t="str">
        <f t="shared" si="5"/>
        <v/>
      </c>
      <c r="D118" s="89" t="str">
        <f t="shared" si="9"/>
        <v/>
      </c>
      <c r="E118" s="116">
        <v>114</v>
      </c>
      <c r="F118" s="117"/>
      <c r="G118" s="55" t="str">
        <f>IF($F118="","",IF(ISERROR(VLOOKUP($F118,氏名データ!$A$2:$N$7000,5,0)),"",VLOOKUP($F118,氏名データ!$A$2:$N$7000,5,0)))</f>
        <v/>
      </c>
      <c r="H118" s="56" t="str">
        <f>IF($F118="","",IF(ISERROR(VLOOKUP($F118,氏名データ!$A$2:$N$7000,6,0)),"",VLOOKUP($F118,氏名データ!$A$2:$N$7000,6,0)))</f>
        <v/>
      </c>
      <c r="I118" s="55" t="str">
        <f>IF($F118="","",IF(ISERROR(VLOOKUP($F118,氏名データ!$A$2:$N$7000,7,0)),"",ASC(VLOOKUP($F118,氏名データ!$A$2:$N$7000,7,0))))</f>
        <v/>
      </c>
      <c r="J118" s="56" t="str">
        <f>IF($F118="","",IF(ISERROR(VLOOKUP($F118,氏名データ!$A$2:$N$7000,8,0)),"",ASC(VLOOKUP($F118,氏名データ!$A$2:$N$7000,8,0))))</f>
        <v/>
      </c>
      <c r="K118" s="213" t="str">
        <f>IF($F118="","",IF(ISERROR(VLOOKUP($F118,氏名データ!$A$2:$N$7000,9,0)),"",VLOOKUP($F118,氏名データ!$A$2:$N$7000,9,0)))</f>
        <v/>
      </c>
      <c r="L118" s="213" t="str">
        <f>IF($F118="","",IF(ISERROR(VLOOKUP($F118,氏名データ!$A$2:$N$7000,10,0)),"",VLOOKUP($F118,氏名データ!$A$2:$N$7000,10,0)))</f>
        <v/>
      </c>
      <c r="M118" s="303" t="str">
        <f>IF($F118="","",IF(ISERROR(VLOOKUP($F118,氏名データ!$A$2:$N$7000,13,0)),"",VLOOKUP($F118,氏名データ!$A$2:$N$7000,12,0)))</f>
        <v/>
      </c>
      <c r="N118" s="225" t="str">
        <f>IF($F118="","",IF(ISERROR(VLOOKUP($F118,氏名データ!$A$2:$N$7000,13,0)),"",VLOOKUP($F118,氏名データ!$A$2:$N$7000,13,0)))</f>
        <v/>
      </c>
      <c r="O118" s="225" t="str">
        <f>IF($F118="","",IF(ISERROR(VLOOKUP($F118,氏名データ!$A$2:$N$7000,11,0)),"",VLOOKUP($F118,氏名データ!$A$2:$N$7000,11,0)))</f>
        <v/>
      </c>
      <c r="P118" s="57" t="str">
        <f>IF($F118="","",IF(ISERROR(VLOOKUP($F118,氏名データ!$A$2:$N$7000,14,0)),"",VLOOKUP($F118,氏名データ!$A$2:$N$7000,14,0)))</f>
        <v/>
      </c>
      <c r="Q118" s="118"/>
      <c r="R118" s="119"/>
      <c r="S118" s="120"/>
      <c r="T118" s="121"/>
      <c r="U118" s="118"/>
      <c r="V118" s="119"/>
      <c r="W118" s="120"/>
      <c r="X118" s="121"/>
      <c r="Y118" s="164"/>
      <c r="Z118" s="119"/>
      <c r="AA118" s="120"/>
      <c r="AB118" s="121"/>
      <c r="AC118" s="181"/>
      <c r="AD118" s="168"/>
      <c r="AE118" s="169"/>
      <c r="AF118" s="170"/>
      <c r="AG118" s="181"/>
      <c r="AH118" s="168"/>
      <c r="AI118" s="169"/>
      <c r="AJ118" s="170"/>
      <c r="AK118" s="122" t="str">
        <f>IF(F118="","",IF(学校情報!$Y$1=TRUE,"東京陸恊クラブ",学校情報!$D$2))</f>
        <v/>
      </c>
    </row>
    <row r="119" spans="1:38" ht="14.25" customHeight="1" thickBot="1" x14ac:dyDescent="0.25">
      <c r="A119" s="89" t="str">
        <f t="shared" si="7"/>
        <v/>
      </c>
      <c r="B119" s="89" t="str">
        <f t="shared" si="8"/>
        <v/>
      </c>
      <c r="C119" s="89" t="str">
        <f t="shared" si="5"/>
        <v/>
      </c>
      <c r="D119" s="89" t="str">
        <f t="shared" si="9"/>
        <v/>
      </c>
      <c r="E119" s="124">
        <v>115</v>
      </c>
      <c r="F119" s="125"/>
      <c r="G119" s="58" t="str">
        <f>IF($F119="","",IF(ISERROR(VLOOKUP($F119,氏名データ!$A$2:$N$7000,5,0)),"",VLOOKUP($F119,氏名データ!$A$2:$N$7000,5,0)))</f>
        <v/>
      </c>
      <c r="H119" s="59" t="str">
        <f>IF($F119="","",IF(ISERROR(VLOOKUP($F119,氏名データ!$A$2:$N$7000,6,0)),"",VLOOKUP($F119,氏名データ!$A$2:$N$7000,6,0)))</f>
        <v/>
      </c>
      <c r="I119" s="58" t="str">
        <f>IF($F119="","",IF(ISERROR(VLOOKUP($F119,氏名データ!$A$2:$N$7000,7,0)),"",ASC(VLOOKUP($F119,氏名データ!$A$2:$N$7000,7,0))))</f>
        <v/>
      </c>
      <c r="J119" s="59" t="str">
        <f>IF($F119="","",IF(ISERROR(VLOOKUP($F119,氏名データ!$A$2:$N$7000,8,0)),"",ASC(VLOOKUP($F119,氏名データ!$A$2:$N$7000,8,0))))</f>
        <v/>
      </c>
      <c r="K119" s="214" t="str">
        <f>IF($F119="","",IF(ISERROR(VLOOKUP($F119,氏名データ!$A$2:$N$7000,9,0)),"",VLOOKUP($F119,氏名データ!$A$2:$N$7000,9,0)))</f>
        <v/>
      </c>
      <c r="L119" s="214" t="str">
        <f>IF($F119="","",IF(ISERROR(VLOOKUP($F119,氏名データ!$A$2:$N$7000,10,0)),"",VLOOKUP($F119,氏名データ!$A$2:$N$7000,10,0)))</f>
        <v/>
      </c>
      <c r="M119" s="304" t="str">
        <f>IF($F119="","",IF(ISERROR(VLOOKUP($F119,氏名データ!$A$2:$N$7000,13,0)),"",VLOOKUP($F119,氏名データ!$A$2:$N$7000,12,0)))</f>
        <v/>
      </c>
      <c r="N119" s="226" t="str">
        <f>IF($F119="","",IF(ISERROR(VLOOKUP($F119,氏名データ!$A$2:$N$7000,13,0)),"",VLOOKUP($F119,氏名データ!$A$2:$N$7000,13,0)))</f>
        <v/>
      </c>
      <c r="O119" s="226" t="str">
        <f>IF($F119="","",IF(ISERROR(VLOOKUP($F119,氏名データ!$A$2:$N$7000,11,0)),"",VLOOKUP($F119,氏名データ!$A$2:$N$7000,11,0)))</f>
        <v/>
      </c>
      <c r="P119" s="60" t="str">
        <f>IF($F119="","",IF(ISERROR(VLOOKUP($F119,氏名データ!$A$2:$N$7000,14,0)),"",VLOOKUP($F119,氏名データ!$A$2:$N$7000,14,0)))</f>
        <v/>
      </c>
      <c r="Q119" s="126"/>
      <c r="R119" s="127"/>
      <c r="S119" s="128"/>
      <c r="T119" s="129"/>
      <c r="U119" s="126"/>
      <c r="V119" s="127"/>
      <c r="W119" s="128"/>
      <c r="X119" s="129"/>
      <c r="Y119" s="204"/>
      <c r="Z119" s="127"/>
      <c r="AA119" s="128"/>
      <c r="AB119" s="129"/>
      <c r="AC119" s="182"/>
      <c r="AD119" s="171"/>
      <c r="AE119" s="172"/>
      <c r="AF119" s="173"/>
      <c r="AG119" s="182"/>
      <c r="AH119" s="171"/>
      <c r="AI119" s="172"/>
      <c r="AJ119" s="173"/>
      <c r="AK119" s="130" t="str">
        <f>IF(F119="","",IF(学校情報!$Y$1=TRUE,"東京陸恊クラブ",学校情報!$D$2))</f>
        <v/>
      </c>
    </row>
    <row r="120" spans="1:38" ht="14.25" customHeight="1" x14ac:dyDescent="0.2">
      <c r="A120" s="89" t="str">
        <f t="shared" si="7"/>
        <v/>
      </c>
      <c r="B120" s="89" t="str">
        <f t="shared" si="8"/>
        <v/>
      </c>
      <c r="C120" s="89" t="str">
        <f t="shared" si="5"/>
        <v/>
      </c>
      <c r="D120" s="89" t="str">
        <f t="shared" si="9"/>
        <v/>
      </c>
      <c r="E120" s="116">
        <v>116</v>
      </c>
      <c r="F120" s="117"/>
      <c r="G120" s="55" t="str">
        <f>IF($F120="","",IF(ISERROR(VLOOKUP($F120,氏名データ!$A$2:$N$7000,5,0)),"",VLOOKUP($F120,氏名データ!$A$2:$N$7000,5,0)))</f>
        <v/>
      </c>
      <c r="H120" s="56" t="str">
        <f>IF($F120="","",IF(ISERROR(VLOOKUP($F120,氏名データ!$A$2:$N$7000,6,0)),"",VLOOKUP($F120,氏名データ!$A$2:$N$7000,6,0)))</f>
        <v/>
      </c>
      <c r="I120" s="55" t="str">
        <f>IF($F120="","",IF(ISERROR(VLOOKUP($F120,氏名データ!$A$2:$N$7000,7,0)),"",ASC(VLOOKUP($F120,氏名データ!$A$2:$N$7000,7,0))))</f>
        <v/>
      </c>
      <c r="J120" s="56" t="str">
        <f>IF($F120="","",IF(ISERROR(VLOOKUP($F120,氏名データ!$A$2:$N$7000,8,0)),"",ASC(VLOOKUP($F120,氏名データ!$A$2:$N$7000,8,0))))</f>
        <v/>
      </c>
      <c r="K120" s="213" t="str">
        <f>IF($F120="","",IF(ISERROR(VLOOKUP($F120,氏名データ!$A$2:$N$7000,9,0)),"",VLOOKUP($F120,氏名データ!$A$2:$N$7000,9,0)))</f>
        <v/>
      </c>
      <c r="L120" s="213" t="str">
        <f>IF($F120="","",IF(ISERROR(VLOOKUP($F120,氏名データ!$A$2:$N$7000,10,0)),"",VLOOKUP($F120,氏名データ!$A$2:$N$7000,10,0)))</f>
        <v/>
      </c>
      <c r="M120" s="303" t="str">
        <f>IF($F120="","",IF(ISERROR(VLOOKUP($F120,氏名データ!$A$2:$N$7000,13,0)),"",VLOOKUP($F120,氏名データ!$A$2:$N$7000,12,0)))</f>
        <v/>
      </c>
      <c r="N120" s="225" t="str">
        <f>IF($F120="","",IF(ISERROR(VLOOKUP($F120,氏名データ!$A$2:$N$7000,13,0)),"",VLOOKUP($F120,氏名データ!$A$2:$N$7000,13,0)))</f>
        <v/>
      </c>
      <c r="O120" s="225" t="str">
        <f>IF($F120="","",IF(ISERROR(VLOOKUP($F120,氏名データ!$A$2:$N$7000,11,0)),"",VLOOKUP($F120,氏名データ!$A$2:$N$7000,11,0)))</f>
        <v/>
      </c>
      <c r="P120" s="57" t="str">
        <f>IF($F120="","",IF(ISERROR(VLOOKUP($F120,氏名データ!$A$2:$N$7000,14,0)),"",VLOOKUP($F120,氏名データ!$A$2:$N$7000,14,0)))</f>
        <v/>
      </c>
      <c r="Q120" s="118"/>
      <c r="R120" s="119"/>
      <c r="S120" s="120"/>
      <c r="T120" s="121"/>
      <c r="U120" s="111"/>
      <c r="V120" s="119"/>
      <c r="W120" s="120"/>
      <c r="X120" s="121"/>
      <c r="Y120" s="164"/>
      <c r="Z120" s="119"/>
      <c r="AA120" s="120"/>
      <c r="AB120" s="121"/>
      <c r="AC120" s="181"/>
      <c r="AD120" s="168"/>
      <c r="AE120" s="169"/>
      <c r="AF120" s="170"/>
      <c r="AG120" s="181"/>
      <c r="AH120" s="168"/>
      <c r="AI120" s="169"/>
      <c r="AJ120" s="170"/>
      <c r="AK120" s="122" t="str">
        <f>IF(F120="","",IF(学校情報!$Y$1=TRUE,"東京陸恊クラブ",学校情報!$D$2))</f>
        <v/>
      </c>
    </row>
    <row r="121" spans="1:38" ht="14.25" customHeight="1" x14ac:dyDescent="0.2">
      <c r="A121" s="89" t="str">
        <f t="shared" si="7"/>
        <v/>
      </c>
      <c r="B121" s="89" t="str">
        <f t="shared" si="8"/>
        <v/>
      </c>
      <c r="C121" s="89" t="str">
        <f t="shared" si="5"/>
        <v/>
      </c>
      <c r="D121" s="89" t="str">
        <f t="shared" si="9"/>
        <v/>
      </c>
      <c r="E121" s="116">
        <v>117</v>
      </c>
      <c r="F121" s="117"/>
      <c r="G121" s="55" t="str">
        <f>IF($F121="","",IF(ISERROR(VLOOKUP($F121,氏名データ!$A$2:$N$7000,5,0)),"",VLOOKUP($F121,氏名データ!$A$2:$N$7000,5,0)))</f>
        <v/>
      </c>
      <c r="H121" s="56" t="str">
        <f>IF($F121="","",IF(ISERROR(VLOOKUP($F121,氏名データ!$A$2:$N$7000,6,0)),"",VLOOKUP($F121,氏名データ!$A$2:$N$7000,6,0)))</f>
        <v/>
      </c>
      <c r="I121" s="55" t="str">
        <f>IF($F121="","",IF(ISERROR(VLOOKUP($F121,氏名データ!$A$2:$N$7000,7,0)),"",ASC(VLOOKUP($F121,氏名データ!$A$2:$N$7000,7,0))))</f>
        <v/>
      </c>
      <c r="J121" s="56" t="str">
        <f>IF($F121="","",IF(ISERROR(VLOOKUP($F121,氏名データ!$A$2:$N$7000,8,0)),"",ASC(VLOOKUP($F121,氏名データ!$A$2:$N$7000,8,0))))</f>
        <v/>
      </c>
      <c r="K121" s="213" t="str">
        <f>IF($F121="","",IF(ISERROR(VLOOKUP($F121,氏名データ!$A$2:$N$7000,9,0)),"",VLOOKUP($F121,氏名データ!$A$2:$N$7000,9,0)))</f>
        <v/>
      </c>
      <c r="L121" s="213" t="str">
        <f>IF($F121="","",IF(ISERROR(VLOOKUP($F121,氏名データ!$A$2:$N$7000,10,0)),"",VLOOKUP($F121,氏名データ!$A$2:$N$7000,10,0)))</f>
        <v/>
      </c>
      <c r="M121" s="303" t="str">
        <f>IF($F121="","",IF(ISERROR(VLOOKUP($F121,氏名データ!$A$2:$N$7000,13,0)),"",VLOOKUP($F121,氏名データ!$A$2:$N$7000,12,0)))</f>
        <v/>
      </c>
      <c r="N121" s="225" t="str">
        <f>IF($F121="","",IF(ISERROR(VLOOKUP($F121,氏名データ!$A$2:$N$7000,13,0)),"",VLOOKUP($F121,氏名データ!$A$2:$N$7000,13,0)))</f>
        <v/>
      </c>
      <c r="O121" s="225" t="str">
        <f>IF($F121="","",IF(ISERROR(VLOOKUP($F121,氏名データ!$A$2:$N$7000,11,0)),"",VLOOKUP($F121,氏名データ!$A$2:$N$7000,11,0)))</f>
        <v/>
      </c>
      <c r="P121" s="57" t="str">
        <f>IF($F121="","",IF(ISERROR(VLOOKUP($F121,氏名データ!$A$2:$N$7000,14,0)),"",VLOOKUP($F121,氏名データ!$A$2:$N$7000,14,0)))</f>
        <v/>
      </c>
      <c r="Q121" s="118"/>
      <c r="R121" s="119"/>
      <c r="S121" s="120"/>
      <c r="T121" s="121"/>
      <c r="U121" s="118"/>
      <c r="V121" s="119"/>
      <c r="W121" s="120"/>
      <c r="X121" s="121"/>
      <c r="Y121" s="164"/>
      <c r="Z121" s="119"/>
      <c r="AA121" s="120"/>
      <c r="AB121" s="121"/>
      <c r="AC121" s="181"/>
      <c r="AD121" s="168"/>
      <c r="AE121" s="169"/>
      <c r="AF121" s="170"/>
      <c r="AG121" s="181"/>
      <c r="AH121" s="168"/>
      <c r="AI121" s="169"/>
      <c r="AJ121" s="170"/>
      <c r="AK121" s="122" t="str">
        <f>IF(F121="","",IF(学校情報!$Y$1=TRUE,"東京陸恊クラブ",学校情報!$D$2))</f>
        <v/>
      </c>
    </row>
    <row r="122" spans="1:38" ht="14.25" customHeight="1" x14ac:dyDescent="0.2">
      <c r="A122" s="89" t="str">
        <f t="shared" si="7"/>
        <v/>
      </c>
      <c r="B122" s="89" t="str">
        <f t="shared" si="8"/>
        <v/>
      </c>
      <c r="C122" s="89" t="str">
        <f t="shared" si="5"/>
        <v/>
      </c>
      <c r="D122" s="89" t="str">
        <f t="shared" si="9"/>
        <v/>
      </c>
      <c r="E122" s="116">
        <v>118</v>
      </c>
      <c r="F122" s="117"/>
      <c r="G122" s="55" t="str">
        <f>IF($F122="","",IF(ISERROR(VLOOKUP($F122,氏名データ!$A$2:$N$7000,5,0)),"",VLOOKUP($F122,氏名データ!$A$2:$N$7000,5,0)))</f>
        <v/>
      </c>
      <c r="H122" s="56" t="str">
        <f>IF($F122="","",IF(ISERROR(VLOOKUP($F122,氏名データ!$A$2:$N$7000,6,0)),"",VLOOKUP($F122,氏名データ!$A$2:$N$7000,6,0)))</f>
        <v/>
      </c>
      <c r="I122" s="55" t="str">
        <f>IF($F122="","",IF(ISERROR(VLOOKUP($F122,氏名データ!$A$2:$N$7000,7,0)),"",ASC(VLOOKUP($F122,氏名データ!$A$2:$N$7000,7,0))))</f>
        <v/>
      </c>
      <c r="J122" s="56" t="str">
        <f>IF($F122="","",IF(ISERROR(VLOOKUP($F122,氏名データ!$A$2:$N$7000,8,0)),"",ASC(VLOOKUP($F122,氏名データ!$A$2:$N$7000,8,0))))</f>
        <v/>
      </c>
      <c r="K122" s="213" t="str">
        <f>IF($F122="","",IF(ISERROR(VLOOKUP($F122,氏名データ!$A$2:$N$7000,9,0)),"",VLOOKUP($F122,氏名データ!$A$2:$N$7000,9,0)))</f>
        <v/>
      </c>
      <c r="L122" s="213" t="str">
        <f>IF($F122="","",IF(ISERROR(VLOOKUP($F122,氏名データ!$A$2:$N$7000,10,0)),"",VLOOKUP($F122,氏名データ!$A$2:$N$7000,10,0)))</f>
        <v/>
      </c>
      <c r="M122" s="303" t="str">
        <f>IF($F122="","",IF(ISERROR(VLOOKUP($F122,氏名データ!$A$2:$N$7000,13,0)),"",VLOOKUP($F122,氏名データ!$A$2:$N$7000,12,0)))</f>
        <v/>
      </c>
      <c r="N122" s="225" t="str">
        <f>IF($F122="","",IF(ISERROR(VLOOKUP($F122,氏名データ!$A$2:$N$7000,13,0)),"",VLOOKUP($F122,氏名データ!$A$2:$N$7000,13,0)))</f>
        <v/>
      </c>
      <c r="O122" s="225" t="str">
        <f>IF($F122="","",IF(ISERROR(VLOOKUP($F122,氏名データ!$A$2:$N$7000,11,0)),"",VLOOKUP($F122,氏名データ!$A$2:$N$7000,11,0)))</f>
        <v/>
      </c>
      <c r="P122" s="57" t="str">
        <f>IF($F122="","",IF(ISERROR(VLOOKUP($F122,氏名データ!$A$2:$N$7000,14,0)),"",VLOOKUP($F122,氏名データ!$A$2:$N$7000,14,0)))</f>
        <v/>
      </c>
      <c r="Q122" s="118"/>
      <c r="R122" s="119"/>
      <c r="S122" s="120"/>
      <c r="T122" s="121"/>
      <c r="U122" s="118"/>
      <c r="V122" s="119"/>
      <c r="W122" s="120"/>
      <c r="X122" s="121"/>
      <c r="Y122" s="164"/>
      <c r="Z122" s="119"/>
      <c r="AA122" s="120"/>
      <c r="AB122" s="121"/>
      <c r="AC122" s="181"/>
      <c r="AD122" s="168"/>
      <c r="AE122" s="169"/>
      <c r="AF122" s="170"/>
      <c r="AG122" s="181"/>
      <c r="AH122" s="168"/>
      <c r="AI122" s="169"/>
      <c r="AJ122" s="170"/>
      <c r="AK122" s="122" t="str">
        <f>IF(F122="","",IF(学校情報!$Y$1=TRUE,"東京陸恊クラブ",学校情報!$D$2))</f>
        <v/>
      </c>
    </row>
    <row r="123" spans="1:38" ht="14.25" customHeight="1" x14ac:dyDescent="0.2">
      <c r="A123" s="89" t="str">
        <f t="shared" si="7"/>
        <v/>
      </c>
      <c r="B123" s="89" t="str">
        <f t="shared" si="8"/>
        <v/>
      </c>
      <c r="C123" s="89" t="str">
        <f t="shared" si="5"/>
        <v/>
      </c>
      <c r="D123" s="89" t="str">
        <f t="shared" si="9"/>
        <v/>
      </c>
      <c r="E123" s="116">
        <v>119</v>
      </c>
      <c r="F123" s="117"/>
      <c r="G123" s="55" t="str">
        <f>IF($F123="","",IF(ISERROR(VLOOKUP($F123,氏名データ!$A$2:$N$7000,5,0)),"",VLOOKUP($F123,氏名データ!$A$2:$N$7000,5,0)))</f>
        <v/>
      </c>
      <c r="H123" s="56" t="str">
        <f>IF($F123="","",IF(ISERROR(VLOOKUP($F123,氏名データ!$A$2:$N$7000,6,0)),"",VLOOKUP($F123,氏名データ!$A$2:$N$7000,6,0)))</f>
        <v/>
      </c>
      <c r="I123" s="55" t="str">
        <f>IF($F123="","",IF(ISERROR(VLOOKUP($F123,氏名データ!$A$2:$N$7000,7,0)),"",ASC(VLOOKUP($F123,氏名データ!$A$2:$N$7000,7,0))))</f>
        <v/>
      </c>
      <c r="J123" s="56" t="str">
        <f>IF($F123="","",IF(ISERROR(VLOOKUP($F123,氏名データ!$A$2:$N$7000,8,0)),"",ASC(VLOOKUP($F123,氏名データ!$A$2:$N$7000,8,0))))</f>
        <v/>
      </c>
      <c r="K123" s="213" t="str">
        <f>IF($F123="","",IF(ISERROR(VLOOKUP($F123,氏名データ!$A$2:$N$7000,9,0)),"",VLOOKUP($F123,氏名データ!$A$2:$N$7000,9,0)))</f>
        <v/>
      </c>
      <c r="L123" s="213" t="str">
        <f>IF($F123="","",IF(ISERROR(VLOOKUP($F123,氏名データ!$A$2:$N$7000,10,0)),"",VLOOKUP($F123,氏名データ!$A$2:$N$7000,10,0)))</f>
        <v/>
      </c>
      <c r="M123" s="303" t="str">
        <f>IF($F123="","",IF(ISERROR(VLOOKUP($F123,氏名データ!$A$2:$N$7000,13,0)),"",VLOOKUP($F123,氏名データ!$A$2:$N$7000,12,0)))</f>
        <v/>
      </c>
      <c r="N123" s="225" t="str">
        <f>IF($F123="","",IF(ISERROR(VLOOKUP($F123,氏名データ!$A$2:$N$7000,13,0)),"",VLOOKUP($F123,氏名データ!$A$2:$N$7000,13,0)))</f>
        <v/>
      </c>
      <c r="O123" s="225" t="str">
        <f>IF($F123="","",IF(ISERROR(VLOOKUP($F123,氏名データ!$A$2:$N$7000,11,0)),"",VLOOKUP($F123,氏名データ!$A$2:$N$7000,11,0)))</f>
        <v/>
      </c>
      <c r="P123" s="57" t="str">
        <f>IF($F123="","",IF(ISERROR(VLOOKUP($F123,氏名データ!$A$2:$N$7000,14,0)),"",VLOOKUP($F123,氏名データ!$A$2:$N$7000,14,0)))</f>
        <v/>
      </c>
      <c r="Q123" s="118"/>
      <c r="R123" s="119"/>
      <c r="S123" s="120"/>
      <c r="T123" s="121"/>
      <c r="U123" s="118"/>
      <c r="V123" s="119"/>
      <c r="W123" s="120"/>
      <c r="X123" s="121"/>
      <c r="Y123" s="164"/>
      <c r="Z123" s="119"/>
      <c r="AA123" s="120"/>
      <c r="AB123" s="121"/>
      <c r="AC123" s="181"/>
      <c r="AD123" s="168"/>
      <c r="AE123" s="169"/>
      <c r="AF123" s="170"/>
      <c r="AG123" s="181"/>
      <c r="AH123" s="168"/>
      <c r="AI123" s="169"/>
      <c r="AJ123" s="170"/>
      <c r="AK123" s="122" t="str">
        <f>IF(F123="","",IF(学校情報!$Y$1=TRUE,"東京陸恊クラブ",学校情報!$D$2))</f>
        <v/>
      </c>
    </row>
    <row r="124" spans="1:38" ht="14.25" customHeight="1" x14ac:dyDescent="0.2">
      <c r="A124" s="89" t="str">
        <f t="shared" si="7"/>
        <v/>
      </c>
      <c r="B124" s="89" t="str">
        <f t="shared" si="8"/>
        <v/>
      </c>
      <c r="C124" s="89" t="str">
        <f>IF(ISERROR(RANK(D124,$D$5:$D$124,1)),"",RANK(D124,$D$5:$D$124,1))</f>
        <v/>
      </c>
      <c r="D124" s="89" t="str">
        <f t="shared" si="9"/>
        <v/>
      </c>
      <c r="E124" s="116">
        <v>120</v>
      </c>
      <c r="F124" s="117"/>
      <c r="G124" s="55" t="str">
        <f>IF($F124="","",IF(ISERROR(VLOOKUP($F124,氏名データ!$A$2:$N$7000,5,0)),"",VLOOKUP($F124,氏名データ!$A$2:$N$7000,5,0)))</f>
        <v/>
      </c>
      <c r="H124" s="56" t="str">
        <f>IF($F124="","",IF(ISERROR(VLOOKUP($F124,氏名データ!$A$2:$N$7000,6,0)),"",VLOOKUP($F124,氏名データ!$A$2:$N$7000,6,0)))</f>
        <v/>
      </c>
      <c r="I124" s="55" t="str">
        <f>IF($F124="","",IF(ISERROR(VLOOKUP($F124,氏名データ!$A$2:$N$7000,7,0)),"",ASC(VLOOKUP($F124,氏名データ!$A$2:$N$7000,7,0))))</f>
        <v/>
      </c>
      <c r="J124" s="56" t="str">
        <f>IF($F124="","",IF(ISERROR(VLOOKUP($F124,氏名データ!$A$2:$N$7000,8,0)),"",ASC(VLOOKUP($F124,氏名データ!$A$2:$N$7000,8,0))))</f>
        <v/>
      </c>
      <c r="K124" s="213" t="str">
        <f>IF($F124="","",IF(ISERROR(VLOOKUP($F124,氏名データ!$A$2:$N$7000,9,0)),"",VLOOKUP($F124,氏名データ!$A$2:$N$7000,9,0)))</f>
        <v/>
      </c>
      <c r="L124" s="213" t="str">
        <f>IF($F124="","",IF(ISERROR(VLOOKUP($F124,氏名データ!$A$2:$N$7000,10,0)),"",VLOOKUP($F124,氏名データ!$A$2:$N$7000,10,0)))</f>
        <v/>
      </c>
      <c r="M124" s="303" t="str">
        <f>IF($F124="","",IF(ISERROR(VLOOKUP($F124,氏名データ!$A$2:$N$7000,13,0)),"",VLOOKUP($F124,氏名データ!$A$2:$N$7000,12,0)))</f>
        <v/>
      </c>
      <c r="N124" s="225" t="str">
        <f>IF($F124="","",IF(ISERROR(VLOOKUP($F124,氏名データ!$A$2:$N$7000,13,0)),"",VLOOKUP($F124,氏名データ!$A$2:$N$7000,13,0)))</f>
        <v/>
      </c>
      <c r="O124" s="225" t="str">
        <f>IF($F124="","",IF(ISERROR(VLOOKUP($F124,氏名データ!$A$2:$N$7000,11,0)),"",VLOOKUP($F124,氏名データ!$A$2:$N$7000,11,0)))</f>
        <v/>
      </c>
      <c r="P124" s="57" t="str">
        <f>IF($F124="","",IF(ISERROR(VLOOKUP($F124,氏名データ!$A$2:$N$7000,14,0)),"",VLOOKUP($F124,氏名データ!$A$2:$N$7000,14,0)))</f>
        <v/>
      </c>
      <c r="Q124" s="118"/>
      <c r="R124" s="119"/>
      <c r="S124" s="120"/>
      <c r="T124" s="121"/>
      <c r="U124" s="118"/>
      <c r="V124" s="119"/>
      <c r="W124" s="120"/>
      <c r="X124" s="121"/>
      <c r="Y124" s="164"/>
      <c r="Z124" s="119"/>
      <c r="AA124" s="120"/>
      <c r="AB124" s="121"/>
      <c r="AC124" s="181"/>
      <c r="AD124" s="168"/>
      <c r="AE124" s="169"/>
      <c r="AF124" s="170"/>
      <c r="AG124" s="181"/>
      <c r="AH124" s="168"/>
      <c r="AI124" s="169"/>
      <c r="AJ124" s="170"/>
      <c r="AK124" s="122" t="str">
        <f>IF(F124="","",IF(学校情報!$Y$1=TRUE,"東京陸恊クラブ",学校情報!$D$2))</f>
        <v/>
      </c>
    </row>
    <row r="125" spans="1:38" ht="11.4" thickBot="1" x14ac:dyDescent="0.25"/>
    <row r="126" spans="1:38" ht="20.25" customHeight="1" thickTop="1" x14ac:dyDescent="0.2">
      <c r="M126" s="218"/>
      <c r="P126" s="395" t="s">
        <v>93</v>
      </c>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7"/>
    </row>
    <row r="127" spans="1:38" ht="20.25" customHeight="1" thickBot="1" x14ac:dyDescent="0.25">
      <c r="E127" s="425" t="s">
        <v>352</v>
      </c>
      <c r="F127" s="425"/>
      <c r="G127" s="425"/>
      <c r="H127" s="147">
        <f>MAX('申込用紙 男'!T11:T95)</f>
        <v>0</v>
      </c>
      <c r="I127" s="148" t="s">
        <v>354</v>
      </c>
      <c r="M127" s="218"/>
      <c r="P127" s="149" t="s">
        <v>345</v>
      </c>
      <c r="Q127" s="150" t="s">
        <v>348</v>
      </c>
      <c r="R127" s="384" t="s">
        <v>349</v>
      </c>
      <c r="S127" s="384"/>
      <c r="T127" s="384" t="s">
        <v>351</v>
      </c>
      <c r="U127" s="384"/>
      <c r="V127" s="384"/>
      <c r="W127" s="384"/>
      <c r="X127" s="385"/>
      <c r="Y127" s="418" t="s">
        <v>345</v>
      </c>
      <c r="Z127" s="384"/>
      <c r="AA127" s="384"/>
      <c r="AB127" s="385" t="s">
        <v>348</v>
      </c>
      <c r="AC127" s="443"/>
      <c r="AD127" s="443"/>
      <c r="AE127" s="445"/>
      <c r="AF127" s="384" t="s">
        <v>349</v>
      </c>
      <c r="AG127" s="384"/>
      <c r="AH127" s="385" t="s">
        <v>350</v>
      </c>
      <c r="AI127" s="443"/>
      <c r="AJ127" s="443"/>
      <c r="AK127" s="444"/>
    </row>
    <row r="128" spans="1:38" ht="20.25" customHeight="1" x14ac:dyDescent="0.2">
      <c r="E128" s="425" t="s">
        <v>6</v>
      </c>
      <c r="F128" s="425"/>
      <c r="G128" s="425"/>
      <c r="H128" s="147">
        <f>MAX('申込用紙 男'!U11:U95)</f>
        <v>0</v>
      </c>
      <c r="I128" s="148" t="s">
        <v>354</v>
      </c>
      <c r="M128" s="218"/>
      <c r="O128" s="230" t="str">
        <f>IF(Q128="あり",IF(R128&gt;3,P128,""),"")</f>
        <v/>
      </c>
      <c r="P128" s="152" t="str">
        <f t="shared" ref="P128:P149" si="10">AM6</f>
        <v>男子100m</v>
      </c>
      <c r="Q128" s="153" t="s">
        <v>365</v>
      </c>
      <c r="R128" s="432">
        <f>COUNTIF($U$5:$U$124,P128)+COUNTIF($Y$5:$Y$124,P128)+COUNTIF($Q$5:$Q$124,P128)</f>
        <v>0</v>
      </c>
      <c r="S128" s="433"/>
      <c r="T128" s="428" t="str">
        <f t="shared" ref="T128:T143" si="11">IF(Q128="あり",IF(R128&gt;3,"人数を３人以下にしてください",""),"")</f>
        <v/>
      </c>
      <c r="U128" s="429"/>
      <c r="V128" s="429"/>
      <c r="W128" s="429"/>
      <c r="X128" s="429"/>
      <c r="Y128" s="426" t="str">
        <f>AN6</f>
        <v>女子100m</v>
      </c>
      <c r="Z128" s="427"/>
      <c r="AA128" s="427"/>
      <c r="AB128" s="409" t="s">
        <v>15009</v>
      </c>
      <c r="AC128" s="410"/>
      <c r="AD128" s="410"/>
      <c r="AE128" s="411"/>
      <c r="AF128" s="419">
        <f t="shared" ref="AF128:AF145" si="12">COUNTIF($U$5:$U$124,Y128)+COUNTIF($Y$5:$Y$124,Y128)+COUNTIF($Q$5:$Q$124,Y128)</f>
        <v>0</v>
      </c>
      <c r="AG128" s="419"/>
      <c r="AH128" s="447" t="str">
        <f t="shared" ref="AH128:AH150" si="13">IF(AB128="あり",IF(AF128&gt;3,"人数を３人以下にしてください",""),"")</f>
        <v/>
      </c>
      <c r="AI128" s="447"/>
      <c r="AJ128" s="447"/>
      <c r="AK128" s="448"/>
      <c r="AL128" s="151" t="b">
        <f t="shared" ref="AL128:AL150" si="14">IF(AB128="あり",IF(AF128&gt;3,Y128,""))</f>
        <v>0</v>
      </c>
    </row>
    <row r="129" spans="5:38" ht="20.25" customHeight="1" x14ac:dyDescent="0.2">
      <c r="E129" s="425" t="s">
        <v>353</v>
      </c>
      <c r="F129" s="425"/>
      <c r="G129" s="425"/>
      <c r="H129" s="147">
        <f>MAX('申込用紙 女'!T11:T95)</f>
        <v>0</v>
      </c>
      <c r="I129" s="148" t="s">
        <v>354</v>
      </c>
      <c r="M129" s="218"/>
      <c r="O129" s="230" t="str">
        <f t="shared" ref="O129:O150" si="15">IF(Q129="あり",IF(R129&gt;3,P129,""),"")</f>
        <v/>
      </c>
      <c r="P129" s="154" t="str">
        <f t="shared" si="10"/>
        <v>男子200m</v>
      </c>
      <c r="Q129" s="153" t="s">
        <v>365</v>
      </c>
      <c r="R129" s="386">
        <f t="shared" ref="R129:R145" si="16">COUNTIF($U$5:$U$124,P129)+COUNTIF($Y$5:$Y$124,P129)+COUNTIF($Q$5:$Q$124,P129)</f>
        <v>0</v>
      </c>
      <c r="S129" s="387"/>
      <c r="T129" s="388" t="str">
        <f t="shared" si="11"/>
        <v/>
      </c>
      <c r="U129" s="389"/>
      <c r="V129" s="389"/>
      <c r="W129" s="389"/>
      <c r="X129" s="389"/>
      <c r="Y129" s="390" t="str">
        <f t="shared" ref="Y129:Y145" si="17">AN7</f>
        <v>女子200m</v>
      </c>
      <c r="Z129" s="391"/>
      <c r="AA129" s="391"/>
      <c r="AB129" s="409" t="s">
        <v>15008</v>
      </c>
      <c r="AC129" s="410"/>
      <c r="AD129" s="410"/>
      <c r="AE129" s="411"/>
      <c r="AF129" s="412">
        <f t="shared" si="12"/>
        <v>0</v>
      </c>
      <c r="AG129" s="412"/>
      <c r="AH129" s="439" t="str">
        <f t="shared" si="13"/>
        <v/>
      </c>
      <c r="AI129" s="439"/>
      <c r="AJ129" s="439"/>
      <c r="AK129" s="440"/>
      <c r="AL129" s="151" t="b">
        <f t="shared" si="14"/>
        <v>0</v>
      </c>
    </row>
    <row r="130" spans="5:38" ht="20.25" customHeight="1" x14ac:dyDescent="0.2">
      <c r="E130" s="425" t="s">
        <v>7</v>
      </c>
      <c r="F130" s="425"/>
      <c r="G130" s="425"/>
      <c r="H130" s="147">
        <f>MAX('申込用紙 女'!U11:U95)</f>
        <v>0</v>
      </c>
      <c r="I130" s="148" t="s">
        <v>354</v>
      </c>
      <c r="M130" s="218"/>
      <c r="O130" s="230" t="str">
        <f t="shared" si="15"/>
        <v/>
      </c>
      <c r="P130" s="154" t="str">
        <f t="shared" si="10"/>
        <v>男子400m</v>
      </c>
      <c r="Q130" s="153" t="s">
        <v>365</v>
      </c>
      <c r="R130" s="386">
        <f t="shared" si="16"/>
        <v>0</v>
      </c>
      <c r="S130" s="387"/>
      <c r="T130" s="388" t="str">
        <f t="shared" si="11"/>
        <v/>
      </c>
      <c r="U130" s="389"/>
      <c r="V130" s="389"/>
      <c r="W130" s="389"/>
      <c r="X130" s="389"/>
      <c r="Y130" s="390" t="str">
        <f t="shared" si="17"/>
        <v>女子400m</v>
      </c>
      <c r="Z130" s="391"/>
      <c r="AA130" s="391"/>
      <c r="AB130" s="409" t="s">
        <v>15008</v>
      </c>
      <c r="AC130" s="410"/>
      <c r="AD130" s="410"/>
      <c r="AE130" s="411"/>
      <c r="AF130" s="412">
        <f t="shared" si="12"/>
        <v>0</v>
      </c>
      <c r="AG130" s="412"/>
      <c r="AH130" s="398" t="str">
        <f t="shared" si="13"/>
        <v/>
      </c>
      <c r="AI130" s="398"/>
      <c r="AJ130" s="398"/>
      <c r="AK130" s="399"/>
      <c r="AL130" s="151" t="b">
        <f t="shared" si="14"/>
        <v>0</v>
      </c>
    </row>
    <row r="131" spans="5:38" ht="20.25" customHeight="1" x14ac:dyDescent="0.2">
      <c r="H131" s="90"/>
      <c r="M131" s="218"/>
      <c r="O131" s="230" t="str">
        <f t="shared" si="15"/>
        <v/>
      </c>
      <c r="P131" s="154" t="str">
        <f t="shared" si="10"/>
        <v>男子800m</v>
      </c>
      <c r="Q131" s="153" t="s">
        <v>365</v>
      </c>
      <c r="R131" s="386">
        <f t="shared" si="16"/>
        <v>0</v>
      </c>
      <c r="S131" s="387"/>
      <c r="T131" s="388" t="str">
        <f t="shared" si="11"/>
        <v/>
      </c>
      <c r="U131" s="389"/>
      <c r="V131" s="389"/>
      <c r="W131" s="389"/>
      <c r="X131" s="389"/>
      <c r="Y131" s="390" t="str">
        <f t="shared" si="17"/>
        <v>女子800m</v>
      </c>
      <c r="Z131" s="391"/>
      <c r="AA131" s="391"/>
      <c r="AB131" s="409" t="s">
        <v>15008</v>
      </c>
      <c r="AC131" s="410"/>
      <c r="AD131" s="410"/>
      <c r="AE131" s="411"/>
      <c r="AF131" s="412">
        <f t="shared" si="12"/>
        <v>0</v>
      </c>
      <c r="AG131" s="412"/>
      <c r="AH131" s="398" t="str">
        <f t="shared" si="13"/>
        <v/>
      </c>
      <c r="AI131" s="398"/>
      <c r="AJ131" s="398"/>
      <c r="AK131" s="399"/>
      <c r="AL131" s="151" t="b">
        <f t="shared" si="14"/>
        <v>0</v>
      </c>
    </row>
    <row r="132" spans="5:38" ht="20.25" customHeight="1" x14ac:dyDescent="0.2">
      <c r="M132" s="218"/>
      <c r="O132" s="230" t="str">
        <f t="shared" si="15"/>
        <v/>
      </c>
      <c r="P132" s="154" t="str">
        <f t="shared" si="10"/>
        <v>男子1500m</v>
      </c>
      <c r="Q132" s="153" t="s">
        <v>365</v>
      </c>
      <c r="R132" s="386">
        <f t="shared" si="16"/>
        <v>0</v>
      </c>
      <c r="S132" s="387"/>
      <c r="T132" s="388" t="str">
        <f t="shared" si="11"/>
        <v/>
      </c>
      <c r="U132" s="389"/>
      <c r="V132" s="389"/>
      <c r="W132" s="389"/>
      <c r="X132" s="389"/>
      <c r="Y132" s="390" t="str">
        <f t="shared" si="17"/>
        <v>女子1500m</v>
      </c>
      <c r="Z132" s="391"/>
      <c r="AA132" s="391"/>
      <c r="AB132" s="409" t="s">
        <v>15008</v>
      </c>
      <c r="AC132" s="410"/>
      <c r="AD132" s="410"/>
      <c r="AE132" s="411"/>
      <c r="AF132" s="412">
        <f t="shared" si="12"/>
        <v>0</v>
      </c>
      <c r="AG132" s="412"/>
      <c r="AH132" s="439" t="str">
        <f t="shared" si="13"/>
        <v/>
      </c>
      <c r="AI132" s="439"/>
      <c r="AJ132" s="439"/>
      <c r="AK132" s="440"/>
      <c r="AL132" s="151" t="b">
        <f t="shared" si="14"/>
        <v>0</v>
      </c>
    </row>
    <row r="133" spans="5:38" ht="20.25" customHeight="1" x14ac:dyDescent="0.2">
      <c r="M133" s="218"/>
      <c r="O133" s="230" t="str">
        <f t="shared" si="15"/>
        <v/>
      </c>
      <c r="P133" s="154" t="str">
        <f t="shared" si="10"/>
        <v>男子5000m</v>
      </c>
      <c r="Q133" s="153" t="s">
        <v>365</v>
      </c>
      <c r="R133" s="386">
        <f t="shared" si="16"/>
        <v>0</v>
      </c>
      <c r="S133" s="387"/>
      <c r="T133" s="388" t="str">
        <f t="shared" si="11"/>
        <v/>
      </c>
      <c r="U133" s="389"/>
      <c r="V133" s="389"/>
      <c r="W133" s="389"/>
      <c r="X133" s="389"/>
      <c r="Y133" s="390" t="str">
        <f t="shared" si="17"/>
        <v>女子3000m</v>
      </c>
      <c r="Z133" s="391"/>
      <c r="AA133" s="391"/>
      <c r="AB133" s="409" t="s">
        <v>15008</v>
      </c>
      <c r="AC133" s="410"/>
      <c r="AD133" s="410"/>
      <c r="AE133" s="411"/>
      <c r="AF133" s="412">
        <f t="shared" si="12"/>
        <v>0</v>
      </c>
      <c r="AG133" s="412"/>
      <c r="AH133" s="398" t="str">
        <f t="shared" si="13"/>
        <v/>
      </c>
      <c r="AI133" s="398"/>
      <c r="AJ133" s="398"/>
      <c r="AK133" s="399"/>
      <c r="AL133" s="151" t="b">
        <f t="shared" si="14"/>
        <v>0</v>
      </c>
    </row>
    <row r="134" spans="5:38" ht="20.25" customHeight="1" x14ac:dyDescent="0.2">
      <c r="M134" s="218"/>
      <c r="O134" s="230" t="str">
        <f t="shared" si="15"/>
        <v/>
      </c>
      <c r="P134" s="154" t="str">
        <f t="shared" si="10"/>
        <v>男子110mH</v>
      </c>
      <c r="Q134" s="153" t="s">
        <v>365</v>
      </c>
      <c r="R134" s="386">
        <f t="shared" si="16"/>
        <v>0</v>
      </c>
      <c r="S134" s="387"/>
      <c r="T134" s="388" t="str">
        <f t="shared" si="11"/>
        <v/>
      </c>
      <c r="U134" s="389"/>
      <c r="V134" s="389"/>
      <c r="W134" s="389"/>
      <c r="X134" s="389"/>
      <c r="Y134" s="390" t="str">
        <f t="shared" si="17"/>
        <v>女子100mH</v>
      </c>
      <c r="Z134" s="391"/>
      <c r="AA134" s="391"/>
      <c r="AB134" s="409" t="s">
        <v>365</v>
      </c>
      <c r="AC134" s="410"/>
      <c r="AD134" s="410"/>
      <c r="AE134" s="411"/>
      <c r="AF134" s="412">
        <f t="shared" si="12"/>
        <v>0</v>
      </c>
      <c r="AG134" s="412"/>
      <c r="AH134" s="398" t="str">
        <f t="shared" si="13"/>
        <v/>
      </c>
      <c r="AI134" s="398"/>
      <c r="AJ134" s="398"/>
      <c r="AK134" s="399"/>
      <c r="AL134" s="151" t="b">
        <f t="shared" si="14"/>
        <v>0</v>
      </c>
    </row>
    <row r="135" spans="5:38" ht="20.25" customHeight="1" x14ac:dyDescent="0.2">
      <c r="M135" s="218"/>
      <c r="O135" s="230" t="str">
        <f t="shared" si="15"/>
        <v/>
      </c>
      <c r="P135" s="154" t="str">
        <f t="shared" si="10"/>
        <v>男子400mH</v>
      </c>
      <c r="Q135" s="153" t="s">
        <v>365</v>
      </c>
      <c r="R135" s="386">
        <f t="shared" si="16"/>
        <v>0</v>
      </c>
      <c r="S135" s="387"/>
      <c r="T135" s="388" t="str">
        <f t="shared" si="11"/>
        <v/>
      </c>
      <c r="U135" s="389"/>
      <c r="V135" s="389"/>
      <c r="W135" s="389"/>
      <c r="X135" s="389"/>
      <c r="Y135" s="390" t="str">
        <f t="shared" si="17"/>
        <v>女子400mH</v>
      </c>
      <c r="Z135" s="391"/>
      <c r="AA135" s="391"/>
      <c r="AB135" s="409" t="s">
        <v>15008</v>
      </c>
      <c r="AC135" s="410"/>
      <c r="AD135" s="410"/>
      <c r="AE135" s="411"/>
      <c r="AF135" s="412">
        <f t="shared" si="12"/>
        <v>0</v>
      </c>
      <c r="AG135" s="412"/>
      <c r="AH135" s="398" t="str">
        <f t="shared" si="13"/>
        <v/>
      </c>
      <c r="AI135" s="398"/>
      <c r="AJ135" s="398"/>
      <c r="AK135" s="399"/>
      <c r="AL135" s="151" t="b">
        <f t="shared" si="14"/>
        <v>0</v>
      </c>
    </row>
    <row r="136" spans="5:38" ht="20.25" customHeight="1" x14ac:dyDescent="0.2">
      <c r="M136" s="218"/>
      <c r="O136" s="230" t="str">
        <f t="shared" si="15"/>
        <v/>
      </c>
      <c r="P136" s="154" t="str">
        <f t="shared" si="10"/>
        <v>男子5000mW</v>
      </c>
      <c r="Q136" s="153" t="s">
        <v>365</v>
      </c>
      <c r="R136" s="386">
        <f t="shared" si="16"/>
        <v>0</v>
      </c>
      <c r="S136" s="387"/>
      <c r="T136" s="388" t="str">
        <f t="shared" si="11"/>
        <v/>
      </c>
      <c r="U136" s="389"/>
      <c r="V136" s="389"/>
      <c r="W136" s="389"/>
      <c r="X136" s="389"/>
      <c r="Y136" s="390" t="str">
        <f t="shared" si="17"/>
        <v>女子5000mW</v>
      </c>
      <c r="Z136" s="391"/>
      <c r="AA136" s="391"/>
      <c r="AB136" s="409" t="s">
        <v>365</v>
      </c>
      <c r="AC136" s="410"/>
      <c r="AD136" s="410"/>
      <c r="AE136" s="411"/>
      <c r="AF136" s="412">
        <f t="shared" si="12"/>
        <v>0</v>
      </c>
      <c r="AG136" s="412"/>
      <c r="AH136" s="439" t="str">
        <f t="shared" si="13"/>
        <v/>
      </c>
      <c r="AI136" s="439"/>
      <c r="AJ136" s="439"/>
      <c r="AK136" s="440"/>
      <c r="AL136" s="151" t="b">
        <f t="shared" si="14"/>
        <v>0</v>
      </c>
    </row>
    <row r="137" spans="5:38" ht="20.25" customHeight="1" x14ac:dyDescent="0.2">
      <c r="M137" s="218"/>
      <c r="O137" s="230" t="str">
        <f t="shared" si="15"/>
        <v/>
      </c>
      <c r="P137" s="154" t="str">
        <f t="shared" si="10"/>
        <v>男子走高跳</v>
      </c>
      <c r="Q137" s="153" t="s">
        <v>365</v>
      </c>
      <c r="R137" s="386">
        <f t="shared" si="16"/>
        <v>0</v>
      </c>
      <c r="S137" s="387"/>
      <c r="T137" s="388" t="str">
        <f t="shared" si="11"/>
        <v/>
      </c>
      <c r="U137" s="389"/>
      <c r="V137" s="389"/>
      <c r="W137" s="389"/>
      <c r="X137" s="389"/>
      <c r="Y137" s="390" t="str">
        <f t="shared" si="17"/>
        <v>女子走高跳</v>
      </c>
      <c r="Z137" s="391"/>
      <c r="AA137" s="391"/>
      <c r="AB137" s="409" t="s">
        <v>365</v>
      </c>
      <c r="AC137" s="410"/>
      <c r="AD137" s="410"/>
      <c r="AE137" s="411"/>
      <c r="AF137" s="412">
        <f t="shared" si="12"/>
        <v>0</v>
      </c>
      <c r="AG137" s="412"/>
      <c r="AH137" s="439" t="str">
        <f t="shared" si="13"/>
        <v/>
      </c>
      <c r="AI137" s="439"/>
      <c r="AJ137" s="439"/>
      <c r="AK137" s="440"/>
      <c r="AL137" s="151" t="b">
        <f t="shared" si="14"/>
        <v>0</v>
      </c>
    </row>
    <row r="138" spans="5:38" ht="20.25" customHeight="1" x14ac:dyDescent="0.2">
      <c r="M138" s="218"/>
      <c r="O138" s="230" t="str">
        <f t="shared" si="15"/>
        <v/>
      </c>
      <c r="P138" s="154" t="str">
        <f t="shared" si="10"/>
        <v>男子棒高跳</v>
      </c>
      <c r="Q138" s="153" t="s">
        <v>365</v>
      </c>
      <c r="R138" s="386">
        <f t="shared" si="16"/>
        <v>0</v>
      </c>
      <c r="S138" s="387"/>
      <c r="T138" s="388" t="str">
        <f t="shared" si="11"/>
        <v/>
      </c>
      <c r="U138" s="389"/>
      <c r="V138" s="389"/>
      <c r="W138" s="389"/>
      <c r="X138" s="389"/>
      <c r="Y138" s="390" t="str">
        <f t="shared" si="17"/>
        <v>女子棒高跳</v>
      </c>
      <c r="Z138" s="391"/>
      <c r="AA138" s="391"/>
      <c r="AB138" s="409" t="s">
        <v>365</v>
      </c>
      <c r="AC138" s="410"/>
      <c r="AD138" s="410"/>
      <c r="AE138" s="411"/>
      <c r="AF138" s="412">
        <f t="shared" si="12"/>
        <v>0</v>
      </c>
      <c r="AG138" s="412"/>
      <c r="AH138" s="439" t="str">
        <f t="shared" si="13"/>
        <v/>
      </c>
      <c r="AI138" s="439"/>
      <c r="AJ138" s="439"/>
      <c r="AK138" s="440"/>
      <c r="AL138" s="151" t="b">
        <f t="shared" si="14"/>
        <v>0</v>
      </c>
    </row>
    <row r="139" spans="5:38" ht="20.25" customHeight="1" x14ac:dyDescent="0.2">
      <c r="M139" s="218"/>
      <c r="O139" s="230" t="str">
        <f t="shared" si="15"/>
        <v/>
      </c>
      <c r="P139" s="154" t="str">
        <f t="shared" si="10"/>
        <v>男子走幅跳</v>
      </c>
      <c r="Q139" s="153" t="s">
        <v>365</v>
      </c>
      <c r="R139" s="386">
        <f t="shared" si="16"/>
        <v>0</v>
      </c>
      <c r="S139" s="387"/>
      <c r="T139" s="388" t="str">
        <f t="shared" si="11"/>
        <v/>
      </c>
      <c r="U139" s="389"/>
      <c r="V139" s="389"/>
      <c r="W139" s="389"/>
      <c r="X139" s="389"/>
      <c r="Y139" s="390" t="str">
        <f t="shared" si="17"/>
        <v>女子走幅跳</v>
      </c>
      <c r="Z139" s="391"/>
      <c r="AA139" s="391"/>
      <c r="AB139" s="409" t="s">
        <v>365</v>
      </c>
      <c r="AC139" s="410"/>
      <c r="AD139" s="410"/>
      <c r="AE139" s="411"/>
      <c r="AF139" s="412">
        <f t="shared" si="12"/>
        <v>0</v>
      </c>
      <c r="AG139" s="412"/>
      <c r="AH139" s="439" t="str">
        <f t="shared" si="13"/>
        <v/>
      </c>
      <c r="AI139" s="439"/>
      <c r="AJ139" s="439"/>
      <c r="AK139" s="440"/>
      <c r="AL139" s="151" t="b">
        <f t="shared" si="14"/>
        <v>0</v>
      </c>
    </row>
    <row r="140" spans="5:38" ht="20.25" customHeight="1" x14ac:dyDescent="0.2">
      <c r="M140" s="218"/>
      <c r="O140" s="230" t="str">
        <f t="shared" si="15"/>
        <v/>
      </c>
      <c r="P140" s="154" t="str">
        <f t="shared" si="10"/>
        <v>男子三段跳</v>
      </c>
      <c r="Q140" s="153" t="s">
        <v>365</v>
      </c>
      <c r="R140" s="386">
        <f t="shared" si="16"/>
        <v>0</v>
      </c>
      <c r="S140" s="387"/>
      <c r="T140" s="388" t="str">
        <f t="shared" si="11"/>
        <v/>
      </c>
      <c r="U140" s="389"/>
      <c r="V140" s="389"/>
      <c r="W140" s="389"/>
      <c r="X140" s="389"/>
      <c r="Y140" s="390" t="str">
        <f t="shared" si="17"/>
        <v>女子三段跳</v>
      </c>
      <c r="Z140" s="391"/>
      <c r="AA140" s="391"/>
      <c r="AB140" s="409" t="s">
        <v>365</v>
      </c>
      <c r="AC140" s="410"/>
      <c r="AD140" s="410"/>
      <c r="AE140" s="411"/>
      <c r="AF140" s="412">
        <f t="shared" si="12"/>
        <v>0</v>
      </c>
      <c r="AG140" s="412"/>
      <c r="AH140" s="398" t="str">
        <f t="shared" si="13"/>
        <v/>
      </c>
      <c r="AI140" s="398"/>
      <c r="AJ140" s="398"/>
      <c r="AK140" s="399"/>
      <c r="AL140" s="151" t="b">
        <f t="shared" si="14"/>
        <v>0</v>
      </c>
    </row>
    <row r="141" spans="5:38" ht="20.25" customHeight="1" x14ac:dyDescent="0.2">
      <c r="M141" s="218"/>
      <c r="O141" s="230" t="str">
        <f t="shared" si="15"/>
        <v/>
      </c>
      <c r="P141" s="154" t="str">
        <f t="shared" si="10"/>
        <v>男子砲丸投</v>
      </c>
      <c r="Q141" s="153" t="s">
        <v>365</v>
      </c>
      <c r="R141" s="386">
        <f t="shared" si="16"/>
        <v>0</v>
      </c>
      <c r="S141" s="387"/>
      <c r="T141" s="388" t="str">
        <f t="shared" si="11"/>
        <v/>
      </c>
      <c r="U141" s="389"/>
      <c r="V141" s="389"/>
      <c r="W141" s="389"/>
      <c r="X141" s="389"/>
      <c r="Y141" s="390" t="str">
        <f t="shared" si="17"/>
        <v>女子砲丸投</v>
      </c>
      <c r="Z141" s="391"/>
      <c r="AA141" s="391"/>
      <c r="AB141" s="409" t="s">
        <v>15008</v>
      </c>
      <c r="AC141" s="410"/>
      <c r="AD141" s="410"/>
      <c r="AE141" s="411"/>
      <c r="AF141" s="412">
        <f t="shared" si="12"/>
        <v>0</v>
      </c>
      <c r="AG141" s="412"/>
      <c r="AH141" s="439" t="str">
        <f t="shared" si="13"/>
        <v/>
      </c>
      <c r="AI141" s="439"/>
      <c r="AJ141" s="439"/>
      <c r="AK141" s="440"/>
      <c r="AL141" s="151" t="b">
        <f t="shared" si="14"/>
        <v>0</v>
      </c>
    </row>
    <row r="142" spans="5:38" ht="20.25" customHeight="1" x14ac:dyDescent="0.2">
      <c r="M142" s="218"/>
      <c r="O142" s="230" t="str">
        <f t="shared" si="15"/>
        <v/>
      </c>
      <c r="P142" s="154" t="str">
        <f t="shared" si="10"/>
        <v>男子円盤投</v>
      </c>
      <c r="Q142" s="153" t="s">
        <v>365</v>
      </c>
      <c r="R142" s="386">
        <f t="shared" si="16"/>
        <v>0</v>
      </c>
      <c r="S142" s="387"/>
      <c r="T142" s="388" t="str">
        <f t="shared" si="11"/>
        <v/>
      </c>
      <c r="U142" s="389"/>
      <c r="V142" s="389"/>
      <c r="W142" s="389"/>
      <c r="X142" s="389"/>
      <c r="Y142" s="390" t="str">
        <f t="shared" si="17"/>
        <v>女子円盤投</v>
      </c>
      <c r="Z142" s="391"/>
      <c r="AA142" s="391"/>
      <c r="AB142" s="409" t="s">
        <v>365</v>
      </c>
      <c r="AC142" s="410"/>
      <c r="AD142" s="410"/>
      <c r="AE142" s="411"/>
      <c r="AF142" s="412">
        <f t="shared" si="12"/>
        <v>0</v>
      </c>
      <c r="AG142" s="412"/>
      <c r="AH142" s="398" t="str">
        <f t="shared" si="13"/>
        <v/>
      </c>
      <c r="AI142" s="398"/>
      <c r="AJ142" s="398"/>
      <c r="AK142" s="399"/>
      <c r="AL142" s="151" t="b">
        <f t="shared" si="14"/>
        <v>0</v>
      </c>
    </row>
    <row r="143" spans="5:38" ht="20.25" customHeight="1" x14ac:dyDescent="0.2">
      <c r="M143" s="218"/>
      <c r="O143" s="230" t="str">
        <f t="shared" si="15"/>
        <v/>
      </c>
      <c r="P143" s="154" t="str">
        <f t="shared" si="10"/>
        <v>男子やり投</v>
      </c>
      <c r="Q143" s="153" t="s">
        <v>365</v>
      </c>
      <c r="R143" s="386">
        <f t="shared" si="16"/>
        <v>0</v>
      </c>
      <c r="S143" s="387"/>
      <c r="T143" s="388" t="str">
        <f t="shared" si="11"/>
        <v/>
      </c>
      <c r="U143" s="389"/>
      <c r="V143" s="389"/>
      <c r="W143" s="389"/>
      <c r="X143" s="389"/>
      <c r="Y143" s="390" t="str">
        <f t="shared" si="17"/>
        <v>女子やり投</v>
      </c>
      <c r="Z143" s="391"/>
      <c r="AA143" s="391"/>
      <c r="AB143" s="409" t="s">
        <v>15008</v>
      </c>
      <c r="AC143" s="410"/>
      <c r="AD143" s="410"/>
      <c r="AE143" s="411"/>
      <c r="AF143" s="412">
        <f t="shared" si="12"/>
        <v>0</v>
      </c>
      <c r="AG143" s="412"/>
      <c r="AH143" s="439" t="str">
        <f t="shared" si="13"/>
        <v/>
      </c>
      <c r="AI143" s="439"/>
      <c r="AJ143" s="439"/>
      <c r="AK143" s="440"/>
      <c r="AL143" s="151" t="b">
        <f t="shared" si="14"/>
        <v>0</v>
      </c>
    </row>
    <row r="144" spans="5:38" ht="20.25" customHeight="1" x14ac:dyDescent="0.2">
      <c r="M144" s="218"/>
      <c r="O144" s="230" t="str">
        <f t="shared" si="15"/>
        <v/>
      </c>
      <c r="P144" s="154" t="str">
        <f t="shared" si="10"/>
        <v>選択不可</v>
      </c>
      <c r="Q144" s="153" t="s">
        <v>365</v>
      </c>
      <c r="R144" s="386">
        <f t="shared" si="16"/>
        <v>0</v>
      </c>
      <c r="S144" s="387"/>
      <c r="T144" s="388" t="str">
        <f t="shared" ref="T144:T149" si="18">IF(Q144="あり",IF(R144&gt;3,"人数を３人以下にしてください",""),"")</f>
        <v/>
      </c>
      <c r="U144" s="389"/>
      <c r="V144" s="389"/>
      <c r="W144" s="389"/>
      <c r="X144" s="389"/>
      <c r="Y144" s="390" t="str">
        <f t="shared" si="17"/>
        <v>選択不可</v>
      </c>
      <c r="Z144" s="391"/>
      <c r="AA144" s="391"/>
      <c r="AB144" s="409" t="s">
        <v>365</v>
      </c>
      <c r="AC144" s="410"/>
      <c r="AD144" s="410"/>
      <c r="AE144" s="411"/>
      <c r="AF144" s="412">
        <f t="shared" si="12"/>
        <v>0</v>
      </c>
      <c r="AG144" s="412"/>
      <c r="AH144" s="398" t="str">
        <f t="shared" si="13"/>
        <v/>
      </c>
      <c r="AI144" s="398"/>
      <c r="AJ144" s="398"/>
      <c r="AK144" s="399"/>
      <c r="AL144" s="151" t="b">
        <f t="shared" si="14"/>
        <v>0</v>
      </c>
    </row>
    <row r="145" spans="13:49" ht="20.25" customHeight="1" x14ac:dyDescent="0.2">
      <c r="M145" s="218"/>
      <c r="O145" s="230" t="str">
        <f t="shared" si="15"/>
        <v/>
      </c>
      <c r="P145" s="154" t="str">
        <f t="shared" si="10"/>
        <v>選択不可</v>
      </c>
      <c r="Q145" s="153" t="s">
        <v>365</v>
      </c>
      <c r="R145" s="386">
        <f t="shared" si="16"/>
        <v>0</v>
      </c>
      <c r="S145" s="387"/>
      <c r="T145" s="388" t="str">
        <f t="shared" si="18"/>
        <v/>
      </c>
      <c r="U145" s="389"/>
      <c r="V145" s="389"/>
      <c r="W145" s="389"/>
      <c r="X145" s="389"/>
      <c r="Y145" s="390" t="str">
        <f t="shared" si="17"/>
        <v>選択不可</v>
      </c>
      <c r="Z145" s="391"/>
      <c r="AA145" s="391"/>
      <c r="AB145" s="409" t="s">
        <v>15008</v>
      </c>
      <c r="AC145" s="410"/>
      <c r="AD145" s="410"/>
      <c r="AE145" s="411"/>
      <c r="AF145" s="412">
        <f t="shared" si="12"/>
        <v>0</v>
      </c>
      <c r="AG145" s="412"/>
      <c r="AH145" s="398" t="str">
        <f>IF(AB145="あり",IF(AF145&gt;3,"人数を３人以下にしてください",""),"")</f>
        <v/>
      </c>
      <c r="AI145" s="398"/>
      <c r="AJ145" s="398"/>
      <c r="AK145" s="399"/>
      <c r="AL145" s="151" t="b">
        <f t="shared" si="14"/>
        <v>0</v>
      </c>
    </row>
    <row r="146" spans="13:49" ht="20.25" customHeight="1" x14ac:dyDescent="0.2">
      <c r="M146" s="218"/>
      <c r="O146" s="230" t="str">
        <f t="shared" si="15"/>
        <v/>
      </c>
      <c r="P146" s="154" t="str">
        <f t="shared" si="10"/>
        <v>選択不可</v>
      </c>
      <c r="Q146" s="153" t="s">
        <v>365</v>
      </c>
      <c r="R146" s="386">
        <f>COUNTIF($U$5:$U$124,P146)+COUNTIF($Y$5:$Y$124,P146)+COUNTIF($Q$5:$Q$124,P146)</f>
        <v>0</v>
      </c>
      <c r="S146" s="387"/>
      <c r="T146" s="388" t="str">
        <f t="shared" si="18"/>
        <v/>
      </c>
      <c r="U146" s="389"/>
      <c r="V146" s="389"/>
      <c r="W146" s="389"/>
      <c r="X146" s="389"/>
      <c r="Y146" s="390" t="str">
        <f>AN24</f>
        <v>選択不可</v>
      </c>
      <c r="Z146" s="391"/>
      <c r="AA146" s="391"/>
      <c r="AB146" s="409" t="s">
        <v>15008</v>
      </c>
      <c r="AC146" s="410"/>
      <c r="AD146" s="410"/>
      <c r="AE146" s="411"/>
      <c r="AF146" s="412">
        <f>COUNTIF($U$5:$U$124,Y146)+COUNTIF($Y$5:$Y$124,Y146)+COUNTIF($Q$5:$Q$124,Y146)</f>
        <v>0</v>
      </c>
      <c r="AG146" s="412"/>
      <c r="AH146" s="398" t="str">
        <f>IF(AB146="あり",IF(AF146&gt;3,"人数を３人以下にしてください",""),"")</f>
        <v/>
      </c>
      <c r="AI146" s="398"/>
      <c r="AJ146" s="398"/>
      <c r="AK146" s="399"/>
      <c r="AL146" s="151" t="b">
        <f t="shared" si="14"/>
        <v>0</v>
      </c>
    </row>
    <row r="147" spans="13:49" ht="20.25" customHeight="1" x14ac:dyDescent="0.2">
      <c r="M147" s="218"/>
      <c r="O147" s="230" t="str">
        <f t="shared" si="15"/>
        <v/>
      </c>
      <c r="P147" s="154" t="str">
        <f t="shared" si="10"/>
        <v>選択不可</v>
      </c>
      <c r="Q147" s="153" t="s">
        <v>365</v>
      </c>
      <c r="R147" s="386">
        <f>COUNTIF($U$5:$U$124,P147)+COUNTIF($Y$5:$Y$124,P147)+COUNTIF($Q$5:$Q$124,P147)</f>
        <v>0</v>
      </c>
      <c r="S147" s="387"/>
      <c r="T147" s="388" t="str">
        <f t="shared" si="18"/>
        <v/>
      </c>
      <c r="U147" s="389"/>
      <c r="V147" s="389"/>
      <c r="W147" s="389"/>
      <c r="X147" s="389"/>
      <c r="Y147" s="390" t="str">
        <f>AN25</f>
        <v>選択不可</v>
      </c>
      <c r="Z147" s="391"/>
      <c r="AA147" s="391"/>
      <c r="AB147" s="409" t="s">
        <v>15008</v>
      </c>
      <c r="AC147" s="410"/>
      <c r="AD147" s="410"/>
      <c r="AE147" s="411"/>
      <c r="AF147" s="412">
        <f>COUNTIF($U$5:$U$124,Y147)+COUNTIF($Y$5:$Y$124,Y147)+COUNTIF($Q$5:$Q$124,Y147)</f>
        <v>0</v>
      </c>
      <c r="AG147" s="412"/>
      <c r="AH147" s="398" t="str">
        <f>IF(AB147="あり",IF(AF147&gt;3,"人数を３人以下にしてください",""),"")</f>
        <v/>
      </c>
      <c r="AI147" s="398"/>
      <c r="AJ147" s="398"/>
      <c r="AK147" s="399"/>
      <c r="AL147" s="151" t="b">
        <f t="shared" si="14"/>
        <v>0</v>
      </c>
    </row>
    <row r="148" spans="13:49" ht="20.25" customHeight="1" x14ac:dyDescent="0.2">
      <c r="M148" s="218"/>
      <c r="O148" s="230" t="str">
        <f t="shared" si="15"/>
        <v/>
      </c>
      <c r="P148" s="154" t="str">
        <f t="shared" si="10"/>
        <v>選択不可</v>
      </c>
      <c r="Q148" s="153" t="s">
        <v>365</v>
      </c>
      <c r="R148" s="386">
        <f>COUNTIF($U$5:$U$124,P148)+COUNTIF($Y$5:$Y$124,P148)+COUNTIF($Q$5:$Q$124,P148)</f>
        <v>0</v>
      </c>
      <c r="S148" s="387"/>
      <c r="T148" s="388" t="str">
        <f t="shared" si="18"/>
        <v/>
      </c>
      <c r="U148" s="389"/>
      <c r="V148" s="389"/>
      <c r="W148" s="389"/>
      <c r="X148" s="389"/>
      <c r="Y148" s="390" t="str">
        <f>AN26</f>
        <v>選択不可</v>
      </c>
      <c r="Z148" s="391"/>
      <c r="AA148" s="391"/>
      <c r="AB148" s="409" t="s">
        <v>365</v>
      </c>
      <c r="AC148" s="410"/>
      <c r="AD148" s="410"/>
      <c r="AE148" s="411"/>
      <c r="AF148" s="412">
        <f>COUNTIF($U$5:$U$124,Y148)+COUNTIF($Y$5:$Y$124,Y148)+COUNTIF($Q$5:$Q$124,Y148)</f>
        <v>0</v>
      </c>
      <c r="AG148" s="412"/>
      <c r="AH148" s="398" t="str">
        <f>IF(AB148="あり",IF(AF148&gt;3,"人数を３人以下にしてください",""),"")</f>
        <v/>
      </c>
      <c r="AI148" s="398"/>
      <c r="AJ148" s="398"/>
      <c r="AK148" s="399"/>
      <c r="AL148" s="151" t="b">
        <f t="shared" si="14"/>
        <v>0</v>
      </c>
    </row>
    <row r="149" spans="13:49" ht="20.25" customHeight="1" x14ac:dyDescent="0.2">
      <c r="O149" s="230" t="str">
        <f t="shared" si="15"/>
        <v/>
      </c>
      <c r="P149" s="154" t="str">
        <f t="shared" si="10"/>
        <v>選択不可</v>
      </c>
      <c r="Q149" s="153" t="s">
        <v>365</v>
      </c>
      <c r="R149" s="386">
        <f>COUNTIF($U$5:$U$124,P149)+COUNTIF($Y$5:$Y$124,P149)+COUNTIF($Q$5:$Q$124,P149)</f>
        <v>0</v>
      </c>
      <c r="S149" s="387"/>
      <c r="T149" s="388" t="str">
        <f t="shared" si="18"/>
        <v/>
      </c>
      <c r="U149" s="389"/>
      <c r="V149" s="389"/>
      <c r="W149" s="389"/>
      <c r="X149" s="389"/>
      <c r="Y149" s="390"/>
      <c r="Z149" s="391"/>
      <c r="AA149" s="391"/>
      <c r="AB149" s="434"/>
      <c r="AC149" s="434"/>
      <c r="AD149" s="434"/>
      <c r="AE149" s="434"/>
      <c r="AF149" s="421"/>
      <c r="AG149" s="421"/>
      <c r="AH149" s="437" t="str">
        <f t="shared" si="13"/>
        <v/>
      </c>
      <c r="AI149" s="437"/>
      <c r="AJ149" s="437"/>
      <c r="AK149" s="438"/>
      <c r="AL149" s="151" t="b">
        <f t="shared" si="14"/>
        <v>0</v>
      </c>
    </row>
    <row r="150" spans="13:49" ht="20.25" customHeight="1" thickBot="1" x14ac:dyDescent="0.25">
      <c r="O150" s="230" t="str">
        <f t="shared" si="15"/>
        <v/>
      </c>
      <c r="P150" s="155" t="str">
        <f t="shared" ref="P150" si="19">AM28</f>
        <v>選択不可</v>
      </c>
      <c r="Q150" s="156" t="s">
        <v>365</v>
      </c>
      <c r="R150" s="430">
        <f>COUNTIF($U$5:$U$124,P150)+COUNTIF($Y$5:$Y$124,P150)+COUNTIF($Q$5:$Q$124,P150)</f>
        <v>0</v>
      </c>
      <c r="S150" s="431"/>
      <c r="T150" s="435" t="str">
        <f t="shared" ref="T150" si="20">IF(Q150="あり",IF(R150&gt;3,"人数を３人以下にしてください",""),"")</f>
        <v/>
      </c>
      <c r="U150" s="436"/>
      <c r="V150" s="436"/>
      <c r="W150" s="436"/>
      <c r="X150" s="436"/>
      <c r="Y150" s="422"/>
      <c r="Z150" s="423"/>
      <c r="AA150" s="423"/>
      <c r="AB150" s="446"/>
      <c r="AC150" s="446"/>
      <c r="AD150" s="446"/>
      <c r="AE150" s="446"/>
      <c r="AF150" s="420"/>
      <c r="AG150" s="420"/>
      <c r="AH150" s="441" t="str">
        <f t="shared" si="13"/>
        <v/>
      </c>
      <c r="AI150" s="441"/>
      <c r="AJ150" s="441"/>
      <c r="AK150" s="442"/>
      <c r="AL150" s="151" t="b">
        <f t="shared" si="14"/>
        <v>0</v>
      </c>
    </row>
    <row r="151" spans="13:49" ht="35.25" customHeight="1" thickTop="1" x14ac:dyDescent="0.2">
      <c r="R151" s="91"/>
      <c r="S151" s="91"/>
      <c r="T151" s="91"/>
      <c r="U151" s="91"/>
      <c r="V151" s="91"/>
      <c r="W151" s="91"/>
      <c r="X151" s="91"/>
      <c r="Y151" s="91"/>
      <c r="Z151" s="91"/>
      <c r="AA151" s="91"/>
      <c r="AD151" s="89"/>
      <c r="AM151" s="89"/>
      <c r="AN151" s="89"/>
      <c r="AO151" s="89"/>
      <c r="AP151" s="89"/>
      <c r="AQ151" s="89"/>
      <c r="AR151" s="89"/>
      <c r="AS151" s="89"/>
      <c r="AT151" s="89"/>
      <c r="AU151" s="89"/>
      <c r="AV151" s="89"/>
      <c r="AW151" s="89"/>
    </row>
    <row r="152" spans="13:49" ht="35.25" customHeight="1" x14ac:dyDescent="0.2">
      <c r="R152" s="91"/>
      <c r="S152" s="91"/>
      <c r="T152" s="91"/>
      <c r="U152" s="91"/>
      <c r="V152" s="91"/>
      <c r="W152" s="91"/>
      <c r="X152" s="91"/>
      <c r="Y152" s="91"/>
      <c r="Z152" s="91"/>
      <c r="AA152" s="91"/>
      <c r="AD152" s="89"/>
      <c r="AM152" s="89"/>
      <c r="AN152" s="89"/>
      <c r="AO152" s="89"/>
      <c r="AP152" s="89"/>
      <c r="AQ152" s="89"/>
      <c r="AR152" s="89"/>
      <c r="AS152" s="89"/>
      <c r="AT152" s="89"/>
      <c r="AU152" s="89"/>
      <c r="AV152" s="89"/>
      <c r="AW152" s="89"/>
    </row>
    <row r="153" spans="13:49" ht="35.25" customHeight="1" x14ac:dyDescent="0.2">
      <c r="R153" s="91"/>
      <c r="S153" s="91"/>
      <c r="T153" s="91"/>
      <c r="U153" s="91"/>
      <c r="V153" s="91"/>
      <c r="W153" s="91"/>
      <c r="X153" s="91"/>
      <c r="Y153" s="91"/>
      <c r="Z153" s="91"/>
      <c r="AA153" s="91"/>
      <c r="AD153" s="89"/>
      <c r="AM153" s="89"/>
      <c r="AN153" s="89"/>
      <c r="AO153" s="89"/>
      <c r="AP153" s="89"/>
      <c r="AQ153" s="89"/>
      <c r="AR153" s="89"/>
      <c r="AS153" s="89"/>
      <c r="AT153" s="89"/>
      <c r="AU153" s="89"/>
      <c r="AV153" s="89"/>
      <c r="AW153" s="89"/>
    </row>
  </sheetData>
  <sheetProtection sheet="1" objects="1" scenarios="1"/>
  <mergeCells count="161">
    <mergeCell ref="AH150:AK150"/>
    <mergeCell ref="AH127:AK127"/>
    <mergeCell ref="AB127:AE127"/>
    <mergeCell ref="AH142:AK142"/>
    <mergeCell ref="AH143:AK143"/>
    <mergeCell ref="AH144:AK144"/>
    <mergeCell ref="AH145:AK145"/>
    <mergeCell ref="AH146:AK146"/>
    <mergeCell ref="AH147:AK147"/>
    <mergeCell ref="AB150:AE150"/>
    <mergeCell ref="AH135:AK135"/>
    <mergeCell ref="AH136:AK136"/>
    <mergeCell ref="AB140:AE140"/>
    <mergeCell ref="AB141:AE141"/>
    <mergeCell ref="AB142:AE142"/>
    <mergeCell ref="AB134:AE134"/>
    <mergeCell ref="AB135:AE135"/>
    <mergeCell ref="AH128:AK128"/>
    <mergeCell ref="AH129:AK129"/>
    <mergeCell ref="AH130:AK130"/>
    <mergeCell ref="AH131:AK131"/>
    <mergeCell ref="AH132:AK132"/>
    <mergeCell ref="AH133:AK133"/>
    <mergeCell ref="AH148:AK148"/>
    <mergeCell ref="AH149:AK149"/>
    <mergeCell ref="AH138:AK138"/>
    <mergeCell ref="AH139:AK139"/>
    <mergeCell ref="AH140:AK140"/>
    <mergeCell ref="AH141:AK141"/>
    <mergeCell ref="AH137:AK137"/>
    <mergeCell ref="AB146:AE146"/>
    <mergeCell ref="AB147:AE147"/>
    <mergeCell ref="AB143:AE143"/>
    <mergeCell ref="AB144:AE144"/>
    <mergeCell ref="AB145:AE145"/>
    <mergeCell ref="AF143:AG143"/>
    <mergeCell ref="AF142:AG142"/>
    <mergeCell ref="AF141:AG141"/>
    <mergeCell ref="AF148:AG148"/>
    <mergeCell ref="AF145:AG145"/>
    <mergeCell ref="AF140:AG140"/>
    <mergeCell ref="AF139:AG139"/>
    <mergeCell ref="AF144:AG144"/>
    <mergeCell ref="R150:S150"/>
    <mergeCell ref="R131:S131"/>
    <mergeCell ref="R127:S127"/>
    <mergeCell ref="R128:S128"/>
    <mergeCell ref="R129:S129"/>
    <mergeCell ref="AB148:AE148"/>
    <mergeCell ref="AB149:AE149"/>
    <mergeCell ref="AB136:AE136"/>
    <mergeCell ref="AB137:AE137"/>
    <mergeCell ref="AB138:AE138"/>
    <mergeCell ref="Y131:AA131"/>
    <mergeCell ref="Y132:AA132"/>
    <mergeCell ref="Y133:AA133"/>
    <mergeCell ref="Y145:AA145"/>
    <mergeCell ref="Y134:AA134"/>
    <mergeCell ref="Y135:AA135"/>
    <mergeCell ref="Y144:AA144"/>
    <mergeCell ref="T150:X150"/>
    <mergeCell ref="T144:X144"/>
    <mergeCell ref="T148:X148"/>
    <mergeCell ref="T141:X141"/>
    <mergeCell ref="T147:X147"/>
    <mergeCell ref="T145:X145"/>
    <mergeCell ref="R147:S147"/>
    <mergeCell ref="E2:F3"/>
    <mergeCell ref="E127:G127"/>
    <mergeCell ref="E128:G128"/>
    <mergeCell ref="E129:G129"/>
    <mergeCell ref="E130:G130"/>
    <mergeCell ref="AB139:AE139"/>
    <mergeCell ref="Y128:AA128"/>
    <mergeCell ref="Y129:AA129"/>
    <mergeCell ref="AF135:AG135"/>
    <mergeCell ref="T128:X128"/>
    <mergeCell ref="T129:X129"/>
    <mergeCell ref="T132:X132"/>
    <mergeCell ref="T137:X137"/>
    <mergeCell ref="T138:X138"/>
    <mergeCell ref="AF132:AG132"/>
    <mergeCell ref="R137:S137"/>
    <mergeCell ref="R138:S138"/>
    <mergeCell ref="R139:S139"/>
    <mergeCell ref="AF138:AG138"/>
    <mergeCell ref="T133:X133"/>
    <mergeCell ref="T139:X139"/>
    <mergeCell ref="R135:S135"/>
    <mergeCell ref="R136:S136"/>
    <mergeCell ref="AF137:AG137"/>
    <mergeCell ref="AF150:AG150"/>
    <mergeCell ref="T136:X136"/>
    <mergeCell ref="R149:S149"/>
    <mergeCell ref="T149:X149"/>
    <mergeCell ref="AF149:AG149"/>
    <mergeCell ref="AF136:AG136"/>
    <mergeCell ref="AF146:AG146"/>
    <mergeCell ref="R148:S148"/>
    <mergeCell ref="AF147:AG147"/>
    <mergeCell ref="Y136:AA136"/>
    <mergeCell ref="Y137:AA137"/>
    <mergeCell ref="Y138:AA138"/>
    <mergeCell ref="Y139:AA139"/>
    <mergeCell ref="Y146:AA146"/>
    <mergeCell ref="Y147:AA147"/>
    <mergeCell ref="Y148:AA148"/>
    <mergeCell ref="Y149:AA149"/>
    <mergeCell ref="Y150:AA150"/>
    <mergeCell ref="Y140:AA140"/>
    <mergeCell ref="Y141:AA141"/>
    <mergeCell ref="Y142:AA142"/>
    <mergeCell ref="Y143:AA143"/>
    <mergeCell ref="T143:X143"/>
    <mergeCell ref="R146:S146"/>
    <mergeCell ref="R140:S140"/>
    <mergeCell ref="R141:S141"/>
    <mergeCell ref="R142:S142"/>
    <mergeCell ref="R143:S143"/>
    <mergeCell ref="T140:X140"/>
    <mergeCell ref="T146:X146"/>
    <mergeCell ref="R144:S144"/>
    <mergeCell ref="R145:S145"/>
    <mergeCell ref="T142:X142"/>
    <mergeCell ref="Y1:AA1"/>
    <mergeCell ref="Y2:Y4"/>
    <mergeCell ref="AF127:AG127"/>
    <mergeCell ref="Y127:AA127"/>
    <mergeCell ref="T135:X135"/>
    <mergeCell ref="AF128:AG128"/>
    <mergeCell ref="AF129:AG129"/>
    <mergeCell ref="AF130:AG130"/>
    <mergeCell ref="AF131:AG131"/>
    <mergeCell ref="AB133:AE133"/>
    <mergeCell ref="AB128:AE128"/>
    <mergeCell ref="AB129:AE129"/>
    <mergeCell ref="AB130:AE130"/>
    <mergeCell ref="H1:O1"/>
    <mergeCell ref="T127:X127"/>
    <mergeCell ref="R134:S134"/>
    <mergeCell ref="R132:S132"/>
    <mergeCell ref="R133:S133"/>
    <mergeCell ref="T134:X134"/>
    <mergeCell ref="Y130:AA130"/>
    <mergeCell ref="Z2:AB2"/>
    <mergeCell ref="T130:X130"/>
    <mergeCell ref="P126:AK126"/>
    <mergeCell ref="AH134:AK134"/>
    <mergeCell ref="AD2:AF2"/>
    <mergeCell ref="AH2:AJ2"/>
    <mergeCell ref="Q2:Q4"/>
    <mergeCell ref="R2:T2"/>
    <mergeCell ref="U2:U4"/>
    <mergeCell ref="V2:X2"/>
    <mergeCell ref="R130:S130"/>
    <mergeCell ref="T131:X131"/>
    <mergeCell ref="AB131:AE131"/>
    <mergeCell ref="AB132:AE132"/>
    <mergeCell ref="AF133:AG133"/>
    <mergeCell ref="AF134:AG134"/>
    <mergeCell ref="AB1:AK1"/>
  </mergeCells>
  <phoneticPr fontId="4"/>
  <conditionalFormatting sqref="AH128 T128:X150 AH129:AK150">
    <cfRule type="cellIs" dxfId="7" priority="4" operator="notEqual">
      <formula>""</formula>
    </cfRule>
  </conditionalFormatting>
  <conditionalFormatting sqref="AH128 AH140 AH142 AH130:AH131 AH133:AH135 T128:T150 AH144:AH148">
    <cfRule type="expression" priority="6">
      <formula>1</formula>
    </cfRule>
  </conditionalFormatting>
  <conditionalFormatting sqref="Y5:Y124 U5:U124 Q5:Q124">
    <cfRule type="expression" dxfId="6" priority="1">
      <formula>IF($O5="",1,IF(ISERROR(SEARCH($O5,Q5)),1,0))</formula>
    </cfRule>
    <cfRule type="expression" dxfId="5" priority="11">
      <formula>MATCH(Q5,$O$128:$O$148,0)</formula>
    </cfRule>
    <cfRule type="expression" dxfId="4" priority="12">
      <formula>MATCH(Q5,$AL$128:$AL$147,0)</formula>
    </cfRule>
  </conditionalFormatting>
  <dataValidations xWindow="344" yWindow="325" count="26">
    <dataValidation imeMode="hiragana" allowBlank="1" showInputMessage="1" showErrorMessage="1" promptTitle="名" prompt="名前を入力してください。登録済み選手は、登録番号で、自動的に氏名が表示されます。未登録者やエラー等になる場合には名を直接入力してください。_x000a_" sqref="H5:H124" xr:uid="{00000000-0002-0000-0200-000000000000}"/>
    <dataValidation imeMode="halfKatakana" allowBlank="1" showInputMessage="1" showErrorMessage="1" promptTitle="ﾌﾘｶﾞﾅ（姓）" prompt="名字を半角ｶﾅで入力してください。登録済み選手は、登録番号で、自動的に表示されます。未登録者やエラー等になる場合には氏(ﾌﾘｶﾞﾅ)を直接入力してください。" sqref="I5:I124" xr:uid="{00000000-0002-0000-0200-000001000000}"/>
    <dataValidation type="list" allowBlank="1" showInputMessage="1" showErrorMessage="1" promptTitle="性別" prompt="性別を選択してください。" sqref="O5:O124" xr:uid="{00000000-0002-0000-0200-000002000000}">
      <formula1>$AP$6:$AP$7</formula1>
    </dataValidation>
    <dataValidation allowBlank="1" showInputMessage="1" showErrorMessage="1" promptTitle="所属" prompt="必ず６文字以内の略称でお願いします。_x000a_高校生は&quot;高&quot;をつけないで下さい。_x000a_都立校は最初に&quot;都&quot;をつけて下さい。_x000a__x000a_中学校は&quot;中&quot;、大学は&quot;大&quot;を必ず最後につけてください。" sqref="P5:P124" xr:uid="{00000000-0002-0000-0200-000003000000}"/>
    <dataValidation imeMode="off" allowBlank="1" showInputMessage="1" promptTitle="生年" prompt="西暦（2桁）で入力してください。_x000a_1990年→90_x000a_1989年→89" sqref="M5:M124" xr:uid="{00000000-0002-0000-0200-000004000000}"/>
    <dataValidation type="list" imeMode="halfAlpha" allowBlank="1" showInputMessage="1" showErrorMessage="1" error="半角数字で入力してください。" promptTitle="400mリレー　分" prompt="0分の場合でも'0'と_x000a_1桁で入力してください" sqref="AD5:AD124" xr:uid="{00000000-0002-0000-0200-000005000000}">
      <formula1>$AV$6:$AW$6</formula1>
    </dataValidation>
    <dataValidation imeMode="halfKatakana" allowBlank="1" showInputMessage="1" showErrorMessage="1" promptTitle="ﾌﾘｶﾞﾅ（名）" prompt="名を半角ｶﾅで入力してください。登録済み選手は、登録番号で、自動的に表示されます。未登録者やエラー等になる場合には名(ﾌﾘｶﾞﾅ)を直接入力してください。" sqref="J5:J124" xr:uid="{00000000-0002-0000-0200-000006000000}"/>
    <dataValidation imeMode="hiragana" allowBlank="1" showInputMessage="1" showErrorMessage="1" promptTitle="姓" prompt="名字だけを入力して下さい。登録済み選手は、登録番号で、自動的に氏名が表示されます。未登録者やエラー等になる場合には氏名を直接入力してください。" sqref="G5:G124" xr:uid="{00000000-0002-0000-0200-000007000000}"/>
    <dataValidation type="list" errorStyle="warning" imeMode="halfAlpha" allowBlank="1" showInputMessage="1" showErrorMessage="1" promptTitle="１６Ｒ" prompt="4×４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 sqref="AG5:AG124" xr:uid="{00000000-0002-0000-0200-000008000000}">
      <formula1>$AW$6:$AW$7</formula1>
    </dataValidation>
    <dataValidation type="list" imeMode="halfAlpha" showDropDown="1" showInputMessage="1" showErrorMessage="1" promptTitle="分" prompt="トラックは、'01'など2桁_x000a_フィールドは、'0'を_x000a_入力してください。" sqref="V5:V124 Z5:Z124 R5:R124" xr:uid="{00000000-0002-0000-0200-000009000000}">
      <formula1>IF(Q5="",$AN$5,IF(ISERR(SEARCH("0",Q5)),$AV$6,$AV$7:$AV$46))</formula1>
    </dataValidation>
    <dataValidation type="list" imeMode="halfAlpha" allowBlank="1" showInputMessage="1" showErrorMessage="1" error="半角数字で入力して下さい。_x000a_" promptTitle="1600ｍリレー　分" prompt="1桁で入力してください。" sqref="AH5:AH124" xr:uid="{00000000-0002-0000-0200-00000A000000}">
      <formula1>$AW$8:$AW$10</formula1>
    </dataValidation>
    <dataValidation type="list" allowBlank="1" showInputMessage="1" showErrorMessage="1" promptTitle="学年" prompt="高校生は学年を選んでください。_x000a_中学生は、中1、中2、中3と入力してください。_x000a_一般の方は空欄で結構です。" sqref="N6:N124" xr:uid="{00000000-0002-0000-0200-00000B000000}">
      <formula1>$AR$6:$AR$11</formula1>
    </dataValidation>
    <dataValidation type="list" imeMode="halfAlpha" showDropDown="1" showInputMessage="1" showErrorMessage="1" error="左のセルから順に記録を入力してください" promptTitle="秒　ｍ" prompt="先に左のセルの値を入力してください_x000a_トラックは59以下の値を2桁で、_x000a_フィールドはｍの値を2桁で入力" sqref="AA5:AA124 S5:S124 W5:W124" xr:uid="{00000000-0002-0000-0200-00000C000000}">
      <formula1>IF(ISBLANK(R5),$AV$5,$AV$7:$AV$100)</formula1>
    </dataValidation>
    <dataValidation type="list" imeMode="halfAlpha" showDropDown="1" showInputMessage="1" showErrorMessage="1" error="左のセルから順に入力してください" promptTitle="秒以下　ｃｍ" prompt="トラックは秒以下の値を2桁で_x000a_フィールドはcmの値を2桁で入力" sqref="AB5:AB124 T5:T124 X5:X124" xr:uid="{00000000-0002-0000-0200-00000D000000}">
      <formula1>IF(ISBLANK(S5),$AV$5,$AV$7:$AV$106)</formula1>
    </dataValidation>
    <dataValidation type="list" imeMode="halfAlpha" allowBlank="1" showDropDown="1" showInputMessage="1" showErrorMessage="1" promptTitle="リレー　秒以下" prompt="秒以下の値を2桁で入力" sqref="AF5:AF124 AJ5:AJ124" xr:uid="{00000000-0002-0000-0200-00000E000000}">
      <formula1>$AV$7:$AV$106</formula1>
    </dataValidation>
    <dataValidation type="list" allowBlank="1" showInputMessage="1" showErrorMessage="1" promptTitle="種目" prompt="性別を先に入力してください" sqref="Q117:Q124" xr:uid="{00000000-0002-0000-0200-00000F000000}">
      <formula1>IF($O117="男",$AM$6:$AM$30,IF($O117="女",$AN$6:$AN$30,$AN$5))</formula1>
    </dataValidation>
    <dataValidation type="list" allowBlank="1" showInputMessage="1" showErrorMessage="1" sqref="F1" xr:uid="{00000000-0002-0000-0200-000010000000}">
      <formula1>$AO$6:$AO$13</formula1>
    </dataValidation>
    <dataValidation type="list" allowBlank="1" showInputMessage="1" showErrorMessage="1" promptTitle="種目2" prompt="他のファイルからの貼り付けをせず_x000a_必ずプルダウンから選択してください。_x000a_左の欄から順に入力してください。" sqref="U5:U124" xr:uid="{00000000-0002-0000-0200-000011000000}">
      <formula1>IF(ISBLANK($Q5),$AN$5,IF($O5="男",$AM$6:$AM$30,IF($O5="女",$AN$6:$AN$30,$AN$5)))</formula1>
    </dataValidation>
    <dataValidation type="list" showInputMessage="1" showErrorMessage="1" promptTitle="種目3" prompt="他のファイルからの貼り付けをせず_x000a_必ずプルダウンから選択してください。_x000a_種目2を先に入力してください。" sqref="Y5:Y124" xr:uid="{00000000-0002-0000-0200-000012000000}">
      <formula1>IF(ISBLANK($U5),$AN$5,IF($O5="男",$AM$6:$AM$30,IF($O5="女",$AN$6:$AN$30,$AN$5)))</formula1>
    </dataValidation>
    <dataValidation type="list" imeMode="halfAlpha" showDropDown="1" showInputMessage="1" showErrorMessage="1" error="左のセルから順に記録を入力してください" promptTitle="秒" prompt="先に左のセルの値を入力してください_x000a_59以下の値を2桁で、_x000a_" sqref="AE5:AE124 AI5:AI124" xr:uid="{00000000-0002-0000-0200-000013000000}">
      <formula1>IF(ISBLANK(AD5),$AV$5,$AV$7:$AV$66)</formula1>
    </dataValidation>
    <dataValidation imeMode="halfAlpha" allowBlank="1" showInputMessage="1" showErrorMessage="1" sqref="F5:F124" xr:uid="{00000000-0002-0000-0200-000014000000}"/>
    <dataValidation imeMode="halfKatakana" allowBlank="1" showInputMessage="1" showErrorMessage="1" promptTitle="英字(姓)" prompt="&quot;YAMADA&quot;のように名を半角英字の大文字で入力します。登録済み選手は登録番号で自動的に表示されます。未登録者やエラー等になる場合には姓(英字)を直接入力してください。" sqref="K5:K124" xr:uid="{00000000-0002-0000-0200-000015000000}"/>
    <dataValidation imeMode="halfKatakana" allowBlank="1" showInputMessage="1" showErrorMessage="1" promptTitle="英字(名)" prompt="名を半角英字で入力します。&quot;Taro&quot;のように1文字目のみ大文字にしてください。登録済み選手は登録番号で自動的に表示されます。未登録者やエラー等になる場合には名(英字)を直接入力してください。" sqref="L5:L124" xr:uid="{00000000-0002-0000-0200-000016000000}"/>
    <dataValidation type="list" allowBlank="1" showInputMessage="1" showErrorMessage="1" sqref="H1:O1" xr:uid="{00000000-0002-0000-0200-000017000000}">
      <formula1>$AX$6:$AX$13</formula1>
    </dataValidation>
    <dataValidation type="list" allowBlank="1" showInputMessage="1" showErrorMessage="1" promptTitle="種目" prompt="他のファイルからの貼り付けをせず_x000a_必ずプルダウンから選択してください。_x000a_性別を先に入力してください。" sqref="Q5:Q116" xr:uid="{00000000-0002-0000-0200-000018000000}">
      <formula1>IF($F5="",$AN$5,IF($O5="男",$AM$6:$AM$30,IF($O5="女",$AN$6:$AN$30,$AN$5)))</formula1>
    </dataValidation>
    <dataValidation type="list" imeMode="halfAlpha" allowBlank="1" showInputMessage="1" showErrorMessage="1" promptTitle="４Ｒ" prompt="4×１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_x000a_" sqref="AC5:AC124" xr:uid="{00000000-0002-0000-0200-000019000000}">
      <formula1>$AW$6:$AW$7</formula1>
    </dataValidation>
  </dataValidations>
  <pageMargins left="0.39370078740157483" right="0.39370078740157483" top="0.98425196850393704" bottom="0.39370078740157483"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106"/>
  <sheetViews>
    <sheetView view="pageBreakPreview" zoomScaleNormal="100" zoomScaleSheetLayoutView="100" workbookViewId="0">
      <selection activeCell="K34" sqref="K34:L34"/>
    </sheetView>
  </sheetViews>
  <sheetFormatPr defaultColWidth="9" defaultRowHeight="18.75" customHeight="1" x14ac:dyDescent="0.2"/>
  <cols>
    <col min="1" max="1" width="4.6640625" style="73" customWidth="1"/>
    <col min="2" max="5" width="3.109375" style="73" customWidth="1"/>
    <col min="6" max="6" width="17.33203125" style="84" customWidth="1"/>
    <col min="7" max="7" width="13.33203125" style="73" customWidth="1"/>
    <col min="8" max="8" width="5.6640625" style="73" customWidth="1"/>
    <col min="9" max="11" width="9.21875" style="74" customWidth="1"/>
    <col min="12" max="13" width="6.6640625" style="74" customWidth="1"/>
    <col min="14" max="16" width="8" style="74" customWidth="1"/>
    <col min="17" max="17" width="7.33203125" style="74" customWidth="1"/>
    <col min="18" max="18" width="6.77734375" style="74" customWidth="1"/>
    <col min="19" max="19" width="9" style="73" customWidth="1"/>
    <col min="20" max="21" width="9" style="73" hidden="1" customWidth="1"/>
    <col min="22" max="22" width="9" style="73" customWidth="1"/>
    <col min="23" max="16384" width="9" style="73"/>
  </cols>
  <sheetData>
    <row r="1" spans="1:21" s="70" customFormat="1" ht="16.5" customHeight="1" x14ac:dyDescent="0.2">
      <c r="C1" s="454" t="str">
        <f>出場選手エントリー票!H1</f>
        <v>東京都高体連　第一支部　秋季競技会</v>
      </c>
      <c r="D1" s="454"/>
      <c r="E1" s="454"/>
      <c r="F1" s="454"/>
      <c r="G1" s="454"/>
      <c r="H1" s="454"/>
      <c r="I1" s="456" t="s">
        <v>457</v>
      </c>
      <c r="J1" s="456"/>
      <c r="K1" s="456"/>
      <c r="L1" s="456"/>
      <c r="M1" s="456"/>
      <c r="N1" s="71"/>
      <c r="O1" s="456" t="s">
        <v>402</v>
      </c>
      <c r="P1" s="456"/>
      <c r="Q1" s="71"/>
      <c r="R1" s="71"/>
    </row>
    <row r="2" spans="1:21" ht="16.5" customHeight="1" x14ac:dyDescent="0.2">
      <c r="A2" s="481" t="str">
        <f>IF(出場選手エントリー票!F1="","",出場選手エントリー票!E1&amp;出場選手エントリー票!F1&amp;出場選手エントリー票!G1)</f>
        <v>2020年度</v>
      </c>
      <c r="B2" s="481"/>
      <c r="C2" s="481"/>
      <c r="D2" s="481"/>
      <c r="E2" s="72"/>
      <c r="F2" s="73"/>
      <c r="P2" s="463" t="s">
        <v>134</v>
      </c>
      <c r="Q2" s="463"/>
      <c r="R2" s="463"/>
    </row>
    <row r="3" spans="1:21" ht="10.5" customHeight="1" x14ac:dyDescent="0.2">
      <c r="A3" s="485" t="s">
        <v>159</v>
      </c>
      <c r="B3" s="485"/>
      <c r="C3" s="485"/>
      <c r="D3" s="496">
        <f>学校情報!D2</f>
        <v>0</v>
      </c>
      <c r="E3" s="497"/>
      <c r="F3" s="497"/>
      <c r="G3" s="497"/>
      <c r="H3" s="498"/>
      <c r="I3" s="485" t="s">
        <v>160</v>
      </c>
      <c r="J3" s="485"/>
      <c r="K3" s="464">
        <f>学校情報!L2</f>
        <v>0</v>
      </c>
      <c r="L3" s="465"/>
      <c r="M3" s="465"/>
      <c r="N3" s="465"/>
      <c r="O3" s="465"/>
      <c r="P3" s="465"/>
      <c r="Q3" s="465"/>
      <c r="R3" s="466"/>
    </row>
    <row r="4" spans="1:21" ht="10.5" customHeight="1" x14ac:dyDescent="0.2">
      <c r="A4" s="485"/>
      <c r="B4" s="485"/>
      <c r="C4" s="485"/>
      <c r="D4" s="499"/>
      <c r="E4" s="500"/>
      <c r="F4" s="500"/>
      <c r="G4" s="500"/>
      <c r="H4" s="501"/>
      <c r="I4" s="485"/>
      <c r="J4" s="485"/>
      <c r="K4" s="467"/>
      <c r="L4" s="468"/>
      <c r="M4" s="468"/>
      <c r="N4" s="468"/>
      <c r="O4" s="468"/>
      <c r="P4" s="468"/>
      <c r="Q4" s="468"/>
      <c r="R4" s="469"/>
    </row>
    <row r="5" spans="1:21" ht="18.75" customHeight="1" x14ac:dyDescent="0.2">
      <c r="A5" s="485"/>
      <c r="B5" s="485"/>
      <c r="C5" s="485"/>
      <c r="D5" s="502"/>
      <c r="E5" s="503"/>
      <c r="F5" s="503"/>
      <c r="G5" s="503"/>
      <c r="H5" s="504"/>
      <c r="I5" s="75" t="s">
        <v>161</v>
      </c>
      <c r="J5" s="460">
        <f>学校情報!L3</f>
        <v>0</v>
      </c>
      <c r="K5" s="461"/>
      <c r="L5" s="461"/>
      <c r="M5" s="462"/>
      <c r="N5" s="75" t="s">
        <v>162</v>
      </c>
      <c r="O5" s="460">
        <f>学校情報!L4</f>
        <v>0</v>
      </c>
      <c r="P5" s="461"/>
      <c r="Q5" s="461"/>
      <c r="R5" s="462"/>
    </row>
    <row r="6" spans="1:21" ht="14.25" customHeight="1" x14ac:dyDescent="0.2">
      <c r="A6" s="486" t="s">
        <v>163</v>
      </c>
      <c r="B6" s="486"/>
      <c r="C6" s="486"/>
      <c r="D6" s="487">
        <f>学校情報!D4</f>
        <v>0</v>
      </c>
      <c r="E6" s="488"/>
      <c r="F6" s="488"/>
      <c r="G6" s="488"/>
      <c r="H6" s="489"/>
      <c r="I6" s="505" t="s">
        <v>3573</v>
      </c>
      <c r="J6" s="505"/>
      <c r="K6" s="471" t="str">
        <f>学校情報!L5&amp;"　　㊞"</f>
        <v>　　㊞</v>
      </c>
      <c r="L6" s="472"/>
      <c r="M6" s="472"/>
      <c r="N6" s="472"/>
      <c r="O6" s="472"/>
      <c r="P6" s="472"/>
      <c r="Q6" s="472"/>
      <c r="R6" s="473"/>
    </row>
    <row r="7" spans="1:21" ht="12" customHeight="1" x14ac:dyDescent="0.2">
      <c r="A7" s="486"/>
      <c r="B7" s="486"/>
      <c r="C7" s="486"/>
      <c r="D7" s="490"/>
      <c r="E7" s="491"/>
      <c r="F7" s="491"/>
      <c r="G7" s="491"/>
      <c r="H7" s="492"/>
      <c r="I7" s="505"/>
      <c r="J7" s="505"/>
      <c r="K7" s="474"/>
      <c r="L7" s="475"/>
      <c r="M7" s="475"/>
      <c r="N7" s="475"/>
      <c r="O7" s="475"/>
      <c r="P7" s="475"/>
      <c r="Q7" s="475"/>
      <c r="R7" s="476"/>
    </row>
    <row r="8" spans="1:21" ht="18.75" customHeight="1" x14ac:dyDescent="0.2">
      <c r="A8" s="486"/>
      <c r="B8" s="486"/>
      <c r="C8" s="486"/>
      <c r="D8" s="493"/>
      <c r="E8" s="494"/>
      <c r="F8" s="494"/>
      <c r="G8" s="494"/>
      <c r="H8" s="495"/>
      <c r="I8" s="455" t="s">
        <v>164</v>
      </c>
      <c r="J8" s="455"/>
      <c r="K8" s="478">
        <f>学校情報!L6</f>
        <v>0</v>
      </c>
      <c r="L8" s="479"/>
      <c r="M8" s="479"/>
      <c r="N8" s="479"/>
      <c r="O8" s="479"/>
      <c r="P8" s="479"/>
      <c r="Q8" s="479"/>
      <c r="R8" s="480"/>
    </row>
    <row r="9" spans="1:21" ht="11.25" customHeight="1" x14ac:dyDescent="0.2">
      <c r="A9" s="506" t="s">
        <v>165</v>
      </c>
      <c r="B9" s="520" t="s">
        <v>174</v>
      </c>
      <c r="C9" s="520"/>
      <c r="D9" s="520"/>
      <c r="E9" s="520"/>
      <c r="F9" s="507" t="s">
        <v>166</v>
      </c>
      <c r="G9" s="508"/>
      <c r="H9" s="470" t="s">
        <v>167</v>
      </c>
      <c r="I9" s="477" t="s">
        <v>3574</v>
      </c>
      <c r="J9" s="477"/>
      <c r="K9" s="477"/>
      <c r="L9" s="477"/>
      <c r="M9" s="477"/>
      <c r="N9" s="477"/>
      <c r="O9" s="477"/>
      <c r="P9" s="477"/>
      <c r="Q9" s="477"/>
      <c r="R9" s="477"/>
    </row>
    <row r="10" spans="1:21" ht="11.25" customHeight="1" x14ac:dyDescent="0.2">
      <c r="A10" s="506"/>
      <c r="B10" s="520"/>
      <c r="C10" s="520"/>
      <c r="D10" s="520"/>
      <c r="E10" s="520"/>
      <c r="F10" s="509"/>
      <c r="G10" s="510"/>
      <c r="H10" s="470"/>
      <c r="I10" s="296" t="s">
        <v>168</v>
      </c>
      <c r="J10" s="296" t="s">
        <v>168</v>
      </c>
      <c r="K10" s="296" t="s">
        <v>168</v>
      </c>
      <c r="L10" s="296" t="s">
        <v>169</v>
      </c>
      <c r="M10" s="296" t="s">
        <v>170</v>
      </c>
      <c r="N10" s="296"/>
      <c r="O10" s="296"/>
      <c r="P10" s="296"/>
      <c r="Q10" s="296"/>
      <c r="R10" s="296"/>
    </row>
    <row r="11" spans="1:21" ht="18.75" customHeight="1" x14ac:dyDescent="0.2">
      <c r="A11" s="77">
        <v>1</v>
      </c>
      <c r="B11" s="457" t="str">
        <f>IF(ISERROR(VLOOKUP(A11,出場選手エントリー票!$A$5:$AK$124,6,0)),"",VALUE(VLOOKUP(A11,出場選手エントリー票!$A$5:$AK$124,6,0))-ROUNDDOWN(VALUE(VLOOKUP(A11,出場選手エントリー票!$A$5:$AK$124,6)),-4))</f>
        <v/>
      </c>
      <c r="C11" s="458"/>
      <c r="D11" s="458"/>
      <c r="E11" s="459"/>
      <c r="F11" s="449" t="str">
        <f>IF(B11="","",VLOOKUP(A11,出場選手エントリー票!$A$5:$AK$124,7,0)&amp;"　"&amp;VLOOKUP(A11,出場選手エントリー票!$A$5:$AK$124,8,0))</f>
        <v/>
      </c>
      <c r="G11" s="449"/>
      <c r="H11" s="75" t="str">
        <f>IF(B11="","",VLOOKUP(A11,出場選手エントリー票!$A$5:$AK$124,14,0))</f>
        <v/>
      </c>
      <c r="I11" s="78" t="str">
        <f>IF(ISERROR(VLOOKUP(A11,出場選手エントリー票!$A$5:$AK$124,17+2,0)),"",IF(VLOOKUP(A11,出場選手エントリー票!$A$5:$AK$124,17,0)="","",VLOOKUP(A11,出場選手エントリー票!$A$5:$AK$124,17,0)))</f>
        <v/>
      </c>
      <c r="J11" s="78" t="str">
        <f>IF(ISERROR(VLOOKUP(A11,出場選手エントリー票!$A$5:$AK$124,21+2,0)),"",IF(VLOOKUP(A11,出場選手エントリー票!$A$5:$AK$124,21,0)="","",VLOOKUP(A11,出場選手エントリー票!$A$5:$AK$124,21,0)))</f>
        <v/>
      </c>
      <c r="K11" s="79" t="str">
        <f>IF(ISERROR(VLOOKUP(A11,出場選手エントリー票!$A$5:$AK$124,25+2,0)),"",IF(VLOOKUP(A11,出場選手エントリー票!$A$5:$AK$124,25,0)="","",VLOOKUP(A11,出場選手エントリー票!$A$5:$AK$124,25,0)))</f>
        <v/>
      </c>
      <c r="L11" s="80" t="str">
        <f>IF(ISERROR(VLOOKUP(A11,出場選手エントリー票!$A$5:$AK$124,29+2,0)),"",IF(VLOOKUP(A11,出場選手エントリー票!$A$5:$AK$124,29,0)="","",VLOOKUP(A11,出場選手エントリー票!$A$5:$AK$124,29,0)))</f>
        <v/>
      </c>
      <c r="M11" s="80" t="str">
        <f>IF(ISERROR(VLOOKUP(A11,出場選手エントリー票!$A$5:$AK$124,33+2,0)),"",IF(VLOOKUP(A11,出場選手エントリー票!$A$5:$AK$124,33,0)="","",VLOOKUP(A11,出場選手エントリー票!$A$5:$AK$124,33,0)))</f>
        <v/>
      </c>
      <c r="N11" s="80"/>
      <c r="O11" s="80"/>
      <c r="P11" s="80"/>
      <c r="Q11" s="80"/>
      <c r="R11" s="80"/>
      <c r="T11" s="73">
        <f>IF(ISERROR(VALUE(L11)),0,VALUE(L11))</f>
        <v>0</v>
      </c>
      <c r="U11" s="73">
        <f>IF(ISERROR(VALUE(M11)),0,VALUE(M11))</f>
        <v>0</v>
      </c>
    </row>
    <row r="12" spans="1:21" ht="18.75" customHeight="1" x14ac:dyDescent="0.2">
      <c r="A12" s="77">
        <v>2</v>
      </c>
      <c r="B12" s="457" t="str">
        <f>IF(ISERROR(VLOOKUP(A12,出場選手エントリー票!$A$5:$AK$124,6,0)),"",VALUE(VLOOKUP(A12,出場選手エントリー票!$A$5:$AK$124,6,0))-ROUNDDOWN(VALUE(VLOOKUP(A12,出場選手エントリー票!$A$5:$AK$124,6)),-4))</f>
        <v/>
      </c>
      <c r="C12" s="458"/>
      <c r="D12" s="458"/>
      <c r="E12" s="459"/>
      <c r="F12" s="449" t="str">
        <f>IF(B12="","",VLOOKUP(A12,出場選手エントリー票!$A$5:$AK$124,7,0)&amp;"　"&amp;VLOOKUP(A12,出場選手エントリー票!$A$5:$AK$124,8,0))</f>
        <v/>
      </c>
      <c r="G12" s="449"/>
      <c r="H12" s="75" t="str">
        <f>IF(B12="","",VLOOKUP(A12,出場選手エントリー票!$A$5:$AK$124,14,0))</f>
        <v/>
      </c>
      <c r="I12" s="78" t="str">
        <f>IF(ISERROR(VLOOKUP(A12,出場選手エントリー票!$A$5:$AK$124,17+2,0)),"",IF(VLOOKUP(A12,出場選手エントリー票!$A$5:$AK$124,17,0)="","",VLOOKUP(A12,出場選手エントリー票!$A$5:$AK$124,17,0)))</f>
        <v/>
      </c>
      <c r="J12" s="79" t="str">
        <f>IF(ISERROR(VLOOKUP(A12,出場選手エントリー票!$A$5:$AK$124,21+2,0)),"",IF(VLOOKUP(A12,出場選手エントリー票!$A$5:$AK$124,21,0)="","",VLOOKUP(A12,出場選手エントリー票!$A$5:$AK$124,21,0)))</f>
        <v/>
      </c>
      <c r="K12" s="79" t="str">
        <f>IF(ISERROR(VLOOKUP(A12,出場選手エントリー票!$A$5:$AK$124,25+2,0)),"",IF(VLOOKUP(A12,出場選手エントリー票!$A$5:$AK$124,25,0)="","",VLOOKUP(A12,出場選手エントリー票!$A$5:$AK$124,25,0)))</f>
        <v/>
      </c>
      <c r="L12" s="80" t="str">
        <f>IF(ISERROR(VLOOKUP(A12,出場選手エントリー票!$A$5:$AK$124,29+2,0)),"",IF(VLOOKUP(A12,出場選手エントリー票!$A$5:$AK$124,29,0)="","",VLOOKUP(A12,出場選手エントリー票!$A$5:$AK$124,29,0)))</f>
        <v/>
      </c>
      <c r="M12" s="80" t="str">
        <f>IF(ISERROR(VLOOKUP(A12,出場選手エントリー票!$A$5:$AK$124,33+2,0)),"",IF(VLOOKUP(A12,出場選手エントリー票!$A$5:$AK$124,33,0)="","",VLOOKUP(A12,出場選手エントリー票!$A$5:$AK$124,33,0)))</f>
        <v/>
      </c>
      <c r="N12" s="80"/>
      <c r="O12" s="80"/>
      <c r="P12" s="80"/>
      <c r="Q12" s="80"/>
      <c r="R12" s="80"/>
      <c r="T12" s="73">
        <f t="shared" ref="T12:T30" si="0">IF(ISERROR(VALUE(L12)),0,VALUE(L12))</f>
        <v>0</v>
      </c>
      <c r="U12" s="73">
        <f t="shared" ref="U12:U30" si="1">IF(ISERROR(VALUE(M12)),0,VALUE(M12))</f>
        <v>0</v>
      </c>
    </row>
    <row r="13" spans="1:21" ht="18.75" customHeight="1" x14ac:dyDescent="0.2">
      <c r="A13" s="77">
        <v>3</v>
      </c>
      <c r="B13" s="457" t="str">
        <f>IF(ISERROR(VLOOKUP(A13,出場選手エントリー票!$A$5:$AK$124,6,0)),"",VALUE(VLOOKUP(A13,出場選手エントリー票!$A$5:$AK$124,6,0))-ROUNDDOWN(VALUE(VLOOKUP(A13,出場選手エントリー票!$A$5:$AK$124,6)),-4))</f>
        <v/>
      </c>
      <c r="C13" s="458"/>
      <c r="D13" s="458"/>
      <c r="E13" s="459"/>
      <c r="F13" s="449" t="str">
        <f>IF(B13="","",VLOOKUP(A13,出場選手エントリー票!$A$5:$AK$124,7,0)&amp;"　"&amp;VLOOKUP(A13,出場選手エントリー票!$A$5:$AK$124,8,0))</f>
        <v/>
      </c>
      <c r="G13" s="449"/>
      <c r="H13" s="75" t="str">
        <f>IF(B13="","",VLOOKUP(A13,出場選手エントリー票!$A$5:$AK$124,14,0))</f>
        <v/>
      </c>
      <c r="I13" s="78" t="str">
        <f>IF(ISERROR(VLOOKUP(A13,出場選手エントリー票!$A$5:$AK$124,17+2,0)),"",IF(VLOOKUP(A13,出場選手エントリー票!$A$5:$AK$124,17,0)="","",VLOOKUP(A13,出場選手エントリー票!$A$5:$AK$124,17,0)))</f>
        <v/>
      </c>
      <c r="J13" s="79" t="str">
        <f>IF(ISERROR(VLOOKUP(A13,出場選手エントリー票!$A$5:$AK$124,21+2,0)),"",IF(VLOOKUP(A13,出場選手エントリー票!$A$5:$AK$124,21,0)="","",VLOOKUP(A13,出場選手エントリー票!$A$5:$AK$124,21,0)))</f>
        <v/>
      </c>
      <c r="K13" s="79" t="str">
        <f>IF(ISERROR(VLOOKUP(A13,出場選手エントリー票!$A$5:$AK$124,25+2,0)),"",IF(VLOOKUP(A13,出場選手エントリー票!$A$5:$AK$124,25,0)="","",VLOOKUP(A13,出場選手エントリー票!$A$5:$AK$124,25,0)))</f>
        <v/>
      </c>
      <c r="L13" s="80" t="str">
        <f>IF(ISERROR(VLOOKUP(A13,出場選手エントリー票!$A$5:$AK$124,29+2,0)),"",IF(VLOOKUP(A13,出場選手エントリー票!$A$5:$AK$124,29,0)="","",VLOOKUP(A13,出場選手エントリー票!$A$5:$AK$124,29,0)))</f>
        <v/>
      </c>
      <c r="M13" s="80" t="str">
        <f>IF(ISERROR(VLOOKUP(A13,出場選手エントリー票!$A$5:$AK$124,33+2,0)),"",IF(VLOOKUP(A13,出場選手エントリー票!$A$5:$AK$124,33,0)="","",VLOOKUP(A13,出場選手エントリー票!$A$5:$AK$124,33,0)))</f>
        <v/>
      </c>
      <c r="N13" s="80"/>
      <c r="O13" s="80"/>
      <c r="P13" s="80"/>
      <c r="Q13" s="80"/>
      <c r="R13" s="80"/>
      <c r="T13" s="73">
        <f t="shared" si="0"/>
        <v>0</v>
      </c>
      <c r="U13" s="73">
        <f t="shared" si="1"/>
        <v>0</v>
      </c>
    </row>
    <row r="14" spans="1:21" ht="18.75" customHeight="1" x14ac:dyDescent="0.2">
      <c r="A14" s="77">
        <v>4</v>
      </c>
      <c r="B14" s="457" t="str">
        <f>IF(ISERROR(VLOOKUP(A14,出場選手エントリー票!$A$5:$AK$124,6,0)),"",VALUE(VLOOKUP(A14,出場選手エントリー票!$A$5:$AK$124,6,0))-ROUNDDOWN(VALUE(VLOOKUP(A14,出場選手エントリー票!$A$5:$AK$124,6)),-4))</f>
        <v/>
      </c>
      <c r="C14" s="458"/>
      <c r="D14" s="458"/>
      <c r="E14" s="459"/>
      <c r="F14" s="449" t="str">
        <f>IF(B14="","",VLOOKUP(A14,出場選手エントリー票!$A$5:$AK$124,7,0)&amp;"　"&amp;VLOOKUP(A14,出場選手エントリー票!$A$5:$AK$124,8,0))</f>
        <v/>
      </c>
      <c r="G14" s="449"/>
      <c r="H14" s="75" t="str">
        <f>IF(B14="","",VLOOKUP(A14,出場選手エントリー票!$A$5:$AK$124,14,0))</f>
        <v/>
      </c>
      <c r="I14" s="78" t="str">
        <f>IF(ISERROR(VLOOKUP(A14,出場選手エントリー票!$A$5:$AK$124,17+2,0)),"",IF(VLOOKUP(A14,出場選手エントリー票!$A$5:$AK$124,17,0)="","",VLOOKUP(A14,出場選手エントリー票!$A$5:$AK$124,17,0)))</f>
        <v/>
      </c>
      <c r="J14" s="79" t="str">
        <f>IF(ISERROR(VLOOKUP(A14,出場選手エントリー票!$A$5:$AK$124,21+2,0)),"",IF(VLOOKUP(A14,出場選手エントリー票!$A$5:$AK$124,21,0)="","",VLOOKUP(A14,出場選手エントリー票!$A$5:$AK$124,21,0)))</f>
        <v/>
      </c>
      <c r="K14" s="79" t="str">
        <f>IF(ISERROR(VLOOKUP(A14,出場選手エントリー票!$A$5:$AK$124,25+2,0)),"",IF(VLOOKUP(A14,出場選手エントリー票!$A$5:$AK$124,25,0)="","",VLOOKUP(A14,出場選手エントリー票!$A$5:$AK$124,25,0)))</f>
        <v/>
      </c>
      <c r="L14" s="80" t="str">
        <f>IF(ISERROR(VLOOKUP(A14,出場選手エントリー票!$A$5:$AK$124,29+2,0)),"",IF(VLOOKUP(A14,出場選手エントリー票!$A$5:$AK$124,29,0)="","",VLOOKUP(A14,出場選手エントリー票!$A$5:$AK$124,29,0)))</f>
        <v/>
      </c>
      <c r="M14" s="80" t="str">
        <f>IF(ISERROR(VLOOKUP(A14,出場選手エントリー票!$A$5:$AK$124,33+2,0)),"",IF(VLOOKUP(A14,出場選手エントリー票!$A$5:$AK$124,33,0)="","",VLOOKUP(A14,出場選手エントリー票!$A$5:$AK$124,33,0)))</f>
        <v/>
      </c>
      <c r="N14" s="80"/>
      <c r="O14" s="80"/>
      <c r="P14" s="80"/>
      <c r="Q14" s="80"/>
      <c r="R14" s="80"/>
      <c r="T14" s="73">
        <f t="shared" si="0"/>
        <v>0</v>
      </c>
      <c r="U14" s="73">
        <f t="shared" si="1"/>
        <v>0</v>
      </c>
    </row>
    <row r="15" spans="1:21" ht="18.75" customHeight="1" x14ac:dyDescent="0.2">
      <c r="A15" s="77">
        <v>5</v>
      </c>
      <c r="B15" s="457" t="str">
        <f>IF(ISERROR(VLOOKUP(A15,出場選手エントリー票!$A$5:$AK$124,6,0)),"",VALUE(VLOOKUP(A15,出場選手エントリー票!$A$5:$AK$124,6,0))-ROUNDDOWN(VALUE(VLOOKUP(A15,出場選手エントリー票!$A$5:$AK$124,6)),-4))</f>
        <v/>
      </c>
      <c r="C15" s="458"/>
      <c r="D15" s="458"/>
      <c r="E15" s="459"/>
      <c r="F15" s="449" t="str">
        <f>IF(B15="","",VLOOKUP(A15,出場選手エントリー票!$A$5:$AK$124,7,0)&amp;"　"&amp;VLOOKUP(A15,出場選手エントリー票!$A$5:$AK$124,8,0))</f>
        <v/>
      </c>
      <c r="G15" s="449"/>
      <c r="H15" s="75" t="str">
        <f>IF(B15="","",VLOOKUP(A15,出場選手エントリー票!$A$5:$AK$124,14,0))</f>
        <v/>
      </c>
      <c r="I15" s="78" t="str">
        <f>IF(ISERROR(VLOOKUP(A15,出場選手エントリー票!$A$5:$AK$124,17+2,0)),"",IF(VLOOKUP(A15,出場選手エントリー票!$A$5:$AK$124,17,0)="","",VLOOKUP(A15,出場選手エントリー票!$A$5:$AK$124,17,0)))</f>
        <v/>
      </c>
      <c r="J15" s="79" t="str">
        <f>IF(ISERROR(VLOOKUP(A15,出場選手エントリー票!$A$5:$AK$124,21+2,0)),"",IF(VLOOKUP(A15,出場選手エントリー票!$A$5:$AK$124,21,0)="","",VLOOKUP(A15,出場選手エントリー票!$A$5:$AK$124,21,0)))</f>
        <v/>
      </c>
      <c r="K15" s="79" t="str">
        <f>IF(ISERROR(VLOOKUP(A15,出場選手エントリー票!$A$5:$AK$124,25+2,0)),"",IF(VLOOKUP(A15,出場選手エントリー票!$A$5:$AK$124,25,0)="","",VLOOKUP(A15,出場選手エントリー票!$A$5:$AK$124,25,0)))</f>
        <v/>
      </c>
      <c r="L15" s="80" t="str">
        <f>IF(ISERROR(VLOOKUP(A15,出場選手エントリー票!$A$5:$AK$124,29+2,0)),"",IF(VLOOKUP(A15,出場選手エントリー票!$A$5:$AK$124,29,0)="","",VLOOKUP(A15,出場選手エントリー票!$A$5:$AK$124,29,0)))</f>
        <v/>
      </c>
      <c r="M15" s="80" t="str">
        <f>IF(ISERROR(VLOOKUP(A15,出場選手エントリー票!$A$5:$AK$124,33+2,0)),"",IF(VLOOKUP(A15,出場選手エントリー票!$A$5:$AK$124,33,0)="","",VLOOKUP(A15,出場選手エントリー票!$A$5:$AK$124,33,0)))</f>
        <v/>
      </c>
      <c r="N15" s="80"/>
      <c r="O15" s="80"/>
      <c r="P15" s="80"/>
      <c r="Q15" s="80"/>
      <c r="R15" s="80"/>
      <c r="T15" s="73">
        <f t="shared" si="0"/>
        <v>0</v>
      </c>
      <c r="U15" s="73">
        <f t="shared" si="1"/>
        <v>0</v>
      </c>
    </row>
    <row r="16" spans="1:21" ht="18.75" customHeight="1" x14ac:dyDescent="0.2">
      <c r="A16" s="77">
        <v>6</v>
      </c>
      <c r="B16" s="457" t="str">
        <f>IF(ISERROR(VLOOKUP(A16,出場選手エントリー票!$A$5:$AK$124,6,0)),"",VALUE(VLOOKUP(A16,出場選手エントリー票!$A$5:$AK$124,6,0))-ROUNDDOWN(VALUE(VLOOKUP(A16,出場選手エントリー票!$A$5:$AK$124,6)),-4))</f>
        <v/>
      </c>
      <c r="C16" s="458"/>
      <c r="D16" s="458"/>
      <c r="E16" s="459"/>
      <c r="F16" s="449" t="str">
        <f>IF(B16="","",VLOOKUP(A16,出場選手エントリー票!$A$5:$AK$124,7,0)&amp;"　"&amp;VLOOKUP(A16,出場選手エントリー票!$A$5:$AK$124,8,0))</f>
        <v/>
      </c>
      <c r="G16" s="449"/>
      <c r="H16" s="75" t="str">
        <f>IF(B16="","",VLOOKUP(A16,出場選手エントリー票!$A$5:$AK$124,14,0))</f>
        <v/>
      </c>
      <c r="I16" s="78" t="str">
        <f>IF(ISERROR(VLOOKUP(A16,出場選手エントリー票!$A$5:$AK$124,17+2,0)),"",IF(VLOOKUP(A16,出場選手エントリー票!$A$5:$AK$124,17,0)="","",VLOOKUP(A16,出場選手エントリー票!$A$5:$AK$124,17,0)))</f>
        <v/>
      </c>
      <c r="J16" s="79" t="str">
        <f>IF(ISERROR(VLOOKUP(A16,出場選手エントリー票!$A$5:$AK$124,21+2,0)),"",IF(VLOOKUP(A16,出場選手エントリー票!$A$5:$AK$124,21,0)="","",VLOOKUP(A16,出場選手エントリー票!$A$5:$AK$124,21,0)))</f>
        <v/>
      </c>
      <c r="K16" s="79" t="str">
        <f>IF(ISERROR(VLOOKUP(A16,出場選手エントリー票!$A$5:$AK$124,25+2,0)),"",IF(VLOOKUP(A16,出場選手エントリー票!$A$5:$AK$124,25,0)="","",VLOOKUP(A16,出場選手エントリー票!$A$5:$AK$124,25,0)))</f>
        <v/>
      </c>
      <c r="L16" s="80" t="str">
        <f>IF(ISERROR(VLOOKUP(A16,出場選手エントリー票!$A$5:$AK$124,29+2,0)),"",IF(VLOOKUP(A16,出場選手エントリー票!$A$5:$AK$124,29,0)="","",VLOOKUP(A16,出場選手エントリー票!$A$5:$AK$124,29,0)))</f>
        <v/>
      </c>
      <c r="M16" s="80" t="str">
        <f>IF(ISERROR(VLOOKUP(A16,出場選手エントリー票!$A$5:$AK$124,33+2,0)),"",IF(VLOOKUP(A16,出場選手エントリー票!$A$5:$AK$124,33,0)="","",VLOOKUP(A16,出場選手エントリー票!$A$5:$AK$124,33,0)))</f>
        <v/>
      </c>
      <c r="N16" s="80"/>
      <c r="O16" s="80"/>
      <c r="P16" s="80"/>
      <c r="Q16" s="80"/>
      <c r="R16" s="80"/>
      <c r="T16" s="73">
        <f t="shared" si="0"/>
        <v>0</v>
      </c>
      <c r="U16" s="73">
        <f t="shared" si="1"/>
        <v>0</v>
      </c>
    </row>
    <row r="17" spans="1:21" ht="18.75" customHeight="1" x14ac:dyDescent="0.2">
      <c r="A17" s="77">
        <v>7</v>
      </c>
      <c r="B17" s="457" t="str">
        <f>IF(ISERROR(VLOOKUP(A17,出場選手エントリー票!$A$5:$AK$124,6,0)),"",VALUE(VLOOKUP(A17,出場選手エントリー票!$A$5:$AK$124,6,0))-ROUNDDOWN(VALUE(VLOOKUP(A17,出場選手エントリー票!$A$5:$AK$124,6)),-4))</f>
        <v/>
      </c>
      <c r="C17" s="458"/>
      <c r="D17" s="458"/>
      <c r="E17" s="459"/>
      <c r="F17" s="449" t="str">
        <f>IF(B17="","",VLOOKUP(A17,出場選手エントリー票!$A$5:$AK$124,7,0)&amp;"　"&amp;VLOOKUP(A17,出場選手エントリー票!$A$5:$AK$124,8,0))</f>
        <v/>
      </c>
      <c r="G17" s="449"/>
      <c r="H17" s="75" t="str">
        <f>IF(B17="","",VLOOKUP(A17,出場選手エントリー票!$A$5:$AK$124,14,0))</f>
        <v/>
      </c>
      <c r="I17" s="78" t="str">
        <f>IF(ISERROR(VLOOKUP(A17,出場選手エントリー票!$A$5:$AK$124,17+2,0)),"",IF(VLOOKUP(A17,出場選手エントリー票!$A$5:$AK$124,17,0)="","",VLOOKUP(A17,出場選手エントリー票!$A$5:$AK$124,17,0)))</f>
        <v/>
      </c>
      <c r="J17" s="79" t="str">
        <f>IF(ISERROR(VLOOKUP(A17,出場選手エントリー票!$A$5:$AK$124,21+2,0)),"",IF(VLOOKUP(A17,出場選手エントリー票!$A$5:$AK$124,21,0)="","",VLOOKUP(A17,出場選手エントリー票!$A$5:$AK$124,21,0)))</f>
        <v/>
      </c>
      <c r="K17" s="79" t="str">
        <f>IF(ISERROR(VLOOKUP(A17,出場選手エントリー票!$A$5:$AK$124,25+2,0)),"",IF(VLOOKUP(A17,出場選手エントリー票!$A$5:$AK$124,25,0)="","",VLOOKUP(A17,出場選手エントリー票!$A$5:$AK$124,25,0)))</f>
        <v/>
      </c>
      <c r="L17" s="80" t="str">
        <f>IF(ISERROR(VLOOKUP(A17,出場選手エントリー票!$A$5:$AK$124,29+2,0)),"",IF(VLOOKUP(A17,出場選手エントリー票!$A$5:$AK$124,29,0)="","",VLOOKUP(A17,出場選手エントリー票!$A$5:$AK$124,29,0)))</f>
        <v/>
      </c>
      <c r="M17" s="80" t="str">
        <f>IF(ISERROR(VLOOKUP(A17,出場選手エントリー票!$A$5:$AK$124,33+2,0)),"",IF(VLOOKUP(A17,出場選手エントリー票!$A$5:$AK$124,33,0)="","",VLOOKUP(A17,出場選手エントリー票!$A$5:$AK$124,33,0)))</f>
        <v/>
      </c>
      <c r="N17" s="80"/>
      <c r="O17" s="80"/>
      <c r="P17" s="80"/>
      <c r="Q17" s="80"/>
      <c r="R17" s="80"/>
      <c r="T17" s="73">
        <f t="shared" si="0"/>
        <v>0</v>
      </c>
      <c r="U17" s="73">
        <f t="shared" si="1"/>
        <v>0</v>
      </c>
    </row>
    <row r="18" spans="1:21" ht="18.75" customHeight="1" x14ac:dyDescent="0.2">
      <c r="A18" s="77">
        <v>8</v>
      </c>
      <c r="B18" s="457" t="str">
        <f>IF(ISERROR(VLOOKUP(A18,出場選手エントリー票!$A$5:$AK$124,6,0)),"",VALUE(VLOOKUP(A18,出場選手エントリー票!$A$5:$AK$124,6,0))-ROUNDDOWN(VALUE(VLOOKUP(A18,出場選手エントリー票!$A$5:$AK$124,6)),-4))</f>
        <v/>
      </c>
      <c r="C18" s="458"/>
      <c r="D18" s="458"/>
      <c r="E18" s="459"/>
      <c r="F18" s="449" t="str">
        <f>IF(B18="","",VLOOKUP(A18,出場選手エントリー票!$A$5:$AK$124,7,0)&amp;"　"&amp;VLOOKUP(A18,出場選手エントリー票!$A$5:$AK$124,8,0))</f>
        <v/>
      </c>
      <c r="G18" s="449"/>
      <c r="H18" s="75" t="str">
        <f>IF(B18="","",VLOOKUP(A18,出場選手エントリー票!$A$5:$AK$124,14,0))</f>
        <v/>
      </c>
      <c r="I18" s="78" t="str">
        <f>IF(ISERROR(VLOOKUP(A18,出場選手エントリー票!$A$5:$AK$124,17+2,0)),"",IF(VLOOKUP(A18,出場選手エントリー票!$A$5:$AK$124,17,0)="","",VLOOKUP(A18,出場選手エントリー票!$A$5:$AK$124,17,0)))</f>
        <v/>
      </c>
      <c r="J18" s="79" t="str">
        <f>IF(ISERROR(VLOOKUP(A18,出場選手エントリー票!$A$5:$AK$124,21+2,0)),"",IF(VLOOKUP(A18,出場選手エントリー票!$A$5:$AK$124,21,0)="","",VLOOKUP(A18,出場選手エントリー票!$A$5:$AK$124,21,0)))</f>
        <v/>
      </c>
      <c r="K18" s="79" t="str">
        <f>IF(ISERROR(VLOOKUP(A18,出場選手エントリー票!$A$5:$AK$124,25+2,0)),"",IF(VLOOKUP(A18,出場選手エントリー票!$A$5:$AK$124,25,0)="","",VLOOKUP(A18,出場選手エントリー票!$A$5:$AK$124,25,0)))</f>
        <v/>
      </c>
      <c r="L18" s="80" t="str">
        <f>IF(ISERROR(VLOOKUP(A18,出場選手エントリー票!$A$5:$AK$124,29+2,0)),"",IF(VLOOKUP(A18,出場選手エントリー票!$A$5:$AK$124,29,0)="","",VLOOKUP(A18,出場選手エントリー票!$A$5:$AK$124,29,0)))</f>
        <v/>
      </c>
      <c r="M18" s="80" t="str">
        <f>IF(ISERROR(VLOOKUP(A18,出場選手エントリー票!$A$5:$AK$124,33+2,0)),"",IF(VLOOKUP(A18,出場選手エントリー票!$A$5:$AK$124,33,0)="","",VLOOKUP(A18,出場選手エントリー票!$A$5:$AK$124,33,0)))</f>
        <v/>
      </c>
      <c r="N18" s="80"/>
      <c r="O18" s="80"/>
      <c r="P18" s="80"/>
      <c r="Q18" s="80"/>
      <c r="R18" s="80"/>
      <c r="T18" s="73">
        <f t="shared" si="0"/>
        <v>0</v>
      </c>
      <c r="U18" s="73">
        <f t="shared" si="1"/>
        <v>0</v>
      </c>
    </row>
    <row r="19" spans="1:21" ht="18.75" customHeight="1" x14ac:dyDescent="0.2">
      <c r="A19" s="77">
        <v>9</v>
      </c>
      <c r="B19" s="457" t="str">
        <f>IF(ISERROR(VLOOKUP(A19,出場選手エントリー票!$A$5:$AK$124,6,0)),"",VALUE(VLOOKUP(A19,出場選手エントリー票!$A$5:$AK$124,6,0))-ROUNDDOWN(VALUE(VLOOKUP(A19,出場選手エントリー票!$A$5:$AK$124,6)),-4))</f>
        <v/>
      </c>
      <c r="C19" s="458"/>
      <c r="D19" s="458"/>
      <c r="E19" s="459"/>
      <c r="F19" s="449" t="str">
        <f>IF(B19="","",VLOOKUP(A19,出場選手エントリー票!$A$5:$AK$124,7,0)&amp;"　"&amp;VLOOKUP(A19,出場選手エントリー票!$A$5:$AK$124,8,0))</f>
        <v/>
      </c>
      <c r="G19" s="449"/>
      <c r="H19" s="75" t="str">
        <f>IF(B19="","",VLOOKUP(A19,出場選手エントリー票!$A$5:$AK$124,14,0))</f>
        <v/>
      </c>
      <c r="I19" s="78" t="str">
        <f>IF(ISERROR(VLOOKUP(A19,出場選手エントリー票!$A$5:$AK$124,17+2,0)),"",IF(VLOOKUP(A19,出場選手エントリー票!$A$5:$AK$124,17,0)="","",VLOOKUP(A19,出場選手エントリー票!$A$5:$AK$124,17,0)))</f>
        <v/>
      </c>
      <c r="J19" s="79" t="str">
        <f>IF(ISERROR(VLOOKUP(A19,出場選手エントリー票!$A$5:$AK$124,21+2,0)),"",IF(VLOOKUP(A19,出場選手エントリー票!$A$5:$AK$124,21,0)="","",VLOOKUP(A19,出場選手エントリー票!$A$5:$AK$124,21,0)))</f>
        <v/>
      </c>
      <c r="K19" s="79" t="str">
        <f>IF(ISERROR(VLOOKUP(A19,出場選手エントリー票!$A$5:$AK$124,25+2,0)),"",IF(VLOOKUP(A19,出場選手エントリー票!$A$5:$AK$124,25,0)="","",VLOOKUP(A19,出場選手エントリー票!$A$5:$AK$124,25,0)))</f>
        <v/>
      </c>
      <c r="L19" s="80" t="str">
        <f>IF(ISERROR(VLOOKUP(A19,出場選手エントリー票!$A$5:$AK$124,29+2,0)),"",IF(VLOOKUP(A19,出場選手エントリー票!$A$5:$AK$124,29,0)="","",VLOOKUP(A19,出場選手エントリー票!$A$5:$AK$124,29,0)))</f>
        <v/>
      </c>
      <c r="M19" s="80" t="str">
        <f>IF(ISERROR(VLOOKUP(A19,出場選手エントリー票!$A$5:$AK$124,33+2,0)),"",IF(VLOOKUP(A19,出場選手エントリー票!$A$5:$AK$124,33,0)="","",VLOOKUP(A19,出場選手エントリー票!$A$5:$AK$124,33,0)))</f>
        <v/>
      </c>
      <c r="N19" s="80"/>
      <c r="O19" s="80"/>
      <c r="P19" s="80"/>
      <c r="Q19" s="80"/>
      <c r="R19" s="80"/>
      <c r="T19" s="73">
        <f t="shared" si="0"/>
        <v>0</v>
      </c>
      <c r="U19" s="73">
        <f t="shared" si="1"/>
        <v>0</v>
      </c>
    </row>
    <row r="20" spans="1:21" ht="18.75" customHeight="1" x14ac:dyDescent="0.2">
      <c r="A20" s="77">
        <v>10</v>
      </c>
      <c r="B20" s="457" t="str">
        <f>IF(ISERROR(VLOOKUP(A20,出場選手エントリー票!$A$5:$AK$124,6,0)),"",VALUE(VLOOKUP(A20,出場選手エントリー票!$A$5:$AK$124,6,0))-ROUNDDOWN(VALUE(VLOOKUP(A20,出場選手エントリー票!$A$5:$AK$124,6)),-4))</f>
        <v/>
      </c>
      <c r="C20" s="458"/>
      <c r="D20" s="458"/>
      <c r="E20" s="459"/>
      <c r="F20" s="449" t="str">
        <f>IF(B20="","",VLOOKUP(A20,出場選手エントリー票!$A$5:$AK$124,7,0)&amp;"　"&amp;VLOOKUP(A20,出場選手エントリー票!$A$5:$AK$124,8,0))</f>
        <v/>
      </c>
      <c r="G20" s="449"/>
      <c r="H20" s="75" t="str">
        <f>IF(B20="","",VLOOKUP(A20,出場選手エントリー票!$A$5:$AK$124,14,0))</f>
        <v/>
      </c>
      <c r="I20" s="78" t="str">
        <f>IF(ISERROR(VLOOKUP(A20,出場選手エントリー票!$A$5:$AK$124,17+2,0)),"",IF(VLOOKUP(A20,出場選手エントリー票!$A$5:$AK$124,17,0)="","",VLOOKUP(A20,出場選手エントリー票!$A$5:$AK$124,17,0)))</f>
        <v/>
      </c>
      <c r="J20" s="79" t="str">
        <f>IF(ISERROR(VLOOKUP(A20,出場選手エントリー票!$A$5:$AK$124,21+2,0)),"",IF(VLOOKUP(A20,出場選手エントリー票!$A$5:$AK$124,21,0)="","",VLOOKUP(A20,出場選手エントリー票!$A$5:$AK$124,21,0)))</f>
        <v/>
      </c>
      <c r="K20" s="79" t="str">
        <f>IF(ISERROR(VLOOKUP(A20,出場選手エントリー票!$A$5:$AK$124,25+2,0)),"",IF(VLOOKUP(A20,出場選手エントリー票!$A$5:$AK$124,25,0)="","",VLOOKUP(A20,出場選手エントリー票!$A$5:$AK$124,25,0)))</f>
        <v/>
      </c>
      <c r="L20" s="80" t="str">
        <f>IF(ISERROR(VLOOKUP(A20,出場選手エントリー票!$A$5:$AK$124,29+2,0)),"",IF(VLOOKUP(A20,出場選手エントリー票!$A$5:$AK$124,29,0)="","",VLOOKUP(A20,出場選手エントリー票!$A$5:$AK$124,29,0)))</f>
        <v/>
      </c>
      <c r="M20" s="80" t="str">
        <f>IF(ISERROR(VLOOKUP(A20,出場選手エントリー票!$A$5:$AK$124,33+2,0)),"",IF(VLOOKUP(A20,出場選手エントリー票!$A$5:$AK$124,33,0)="","",VLOOKUP(A20,出場選手エントリー票!$A$5:$AK$124,33,0)))</f>
        <v/>
      </c>
      <c r="N20" s="80"/>
      <c r="O20" s="80"/>
      <c r="P20" s="80"/>
      <c r="Q20" s="80"/>
      <c r="R20" s="80"/>
      <c r="T20" s="73">
        <f t="shared" si="0"/>
        <v>0</v>
      </c>
      <c r="U20" s="73">
        <f t="shared" si="1"/>
        <v>0</v>
      </c>
    </row>
    <row r="21" spans="1:21" ht="18.75" customHeight="1" x14ac:dyDescent="0.2">
      <c r="A21" s="77">
        <v>11</v>
      </c>
      <c r="B21" s="457" t="str">
        <f>IF(ISERROR(VLOOKUP(A21,出場選手エントリー票!$A$5:$AK$124,6,0)),"",VALUE(VLOOKUP(A21,出場選手エントリー票!$A$5:$AK$124,6,0))-ROUNDDOWN(VALUE(VLOOKUP(A21,出場選手エントリー票!$A$5:$AK$124,6)),-4))</f>
        <v/>
      </c>
      <c r="C21" s="458"/>
      <c r="D21" s="458"/>
      <c r="E21" s="459"/>
      <c r="F21" s="449" t="str">
        <f>IF(B21="","",VLOOKUP(A21,出場選手エントリー票!$A$5:$AK$124,7,0)&amp;"　"&amp;VLOOKUP(A21,出場選手エントリー票!$A$5:$AK$124,8,0))</f>
        <v/>
      </c>
      <c r="G21" s="449"/>
      <c r="H21" s="75" t="str">
        <f>IF(B21="","",VLOOKUP(A21,出場選手エントリー票!$A$5:$AK$124,14,0))</f>
        <v/>
      </c>
      <c r="I21" s="78" t="str">
        <f>IF(ISERROR(VLOOKUP(A21,出場選手エントリー票!$A$5:$AK$124,17+2,0)),"",IF(VLOOKUP(A21,出場選手エントリー票!$A$5:$AK$124,17,0)="","",VLOOKUP(A21,出場選手エントリー票!$A$5:$AK$124,17,0)))</f>
        <v/>
      </c>
      <c r="J21" s="79" t="str">
        <f>IF(ISERROR(VLOOKUP(A21,出場選手エントリー票!$A$5:$AK$124,21+2,0)),"",IF(VLOOKUP(A21,出場選手エントリー票!$A$5:$AK$124,21,0)="","",VLOOKUP(A21,出場選手エントリー票!$A$5:$AK$124,21,0)))</f>
        <v/>
      </c>
      <c r="K21" s="79" t="str">
        <f>IF(ISERROR(VLOOKUP(A21,出場選手エントリー票!$A$5:$AK$124,25+2,0)),"",IF(VLOOKUP(A21,出場選手エントリー票!$A$5:$AK$124,25,0)="","",VLOOKUP(A21,出場選手エントリー票!$A$5:$AK$124,25,0)))</f>
        <v/>
      </c>
      <c r="L21" s="80" t="str">
        <f>IF(ISERROR(VLOOKUP(A21,出場選手エントリー票!$A$5:$AK$124,29+2,0)),"",IF(VLOOKUP(A21,出場選手エントリー票!$A$5:$AK$124,29,0)="","",VLOOKUP(A21,出場選手エントリー票!$A$5:$AK$124,29,0)))</f>
        <v/>
      </c>
      <c r="M21" s="80" t="str">
        <f>IF(ISERROR(VLOOKUP(A21,出場選手エントリー票!$A$5:$AK$124,33+2,0)),"",IF(VLOOKUP(A21,出場選手エントリー票!$A$5:$AK$124,33,0)="","",VLOOKUP(A21,出場選手エントリー票!$A$5:$AK$124,33,0)))</f>
        <v/>
      </c>
      <c r="N21" s="80"/>
      <c r="O21" s="80"/>
      <c r="P21" s="80"/>
      <c r="Q21" s="80"/>
      <c r="R21" s="80"/>
      <c r="T21" s="73">
        <f t="shared" si="0"/>
        <v>0</v>
      </c>
      <c r="U21" s="73">
        <f t="shared" si="1"/>
        <v>0</v>
      </c>
    </row>
    <row r="22" spans="1:21" ht="18.75" customHeight="1" x14ac:dyDescent="0.2">
      <c r="A22" s="77">
        <v>12</v>
      </c>
      <c r="B22" s="457" t="str">
        <f>IF(ISERROR(VLOOKUP(A22,出場選手エントリー票!$A$5:$AK$124,6,0)),"",VALUE(VLOOKUP(A22,出場選手エントリー票!$A$5:$AK$124,6,0))-ROUNDDOWN(VALUE(VLOOKUP(A22,出場選手エントリー票!$A$5:$AK$124,6)),-4))</f>
        <v/>
      </c>
      <c r="C22" s="458"/>
      <c r="D22" s="458"/>
      <c r="E22" s="459"/>
      <c r="F22" s="449" t="str">
        <f>IF(B22="","",VLOOKUP(A22,出場選手エントリー票!$A$5:$AK$124,7,0)&amp;"　"&amp;VLOOKUP(A22,出場選手エントリー票!$A$5:$AK$124,8,0))</f>
        <v/>
      </c>
      <c r="G22" s="449"/>
      <c r="H22" s="75" t="str">
        <f>IF(B22="","",VLOOKUP(A22,出場選手エントリー票!$A$5:$AK$124,14,0))</f>
        <v/>
      </c>
      <c r="I22" s="78" t="str">
        <f>IF(ISERROR(VLOOKUP(A22,出場選手エントリー票!$A$5:$AK$124,17+2,0)),"",IF(VLOOKUP(A22,出場選手エントリー票!$A$5:$AK$124,17,0)="","",VLOOKUP(A22,出場選手エントリー票!$A$5:$AK$124,17,0)))</f>
        <v/>
      </c>
      <c r="J22" s="79" t="str">
        <f>IF(ISERROR(VLOOKUP(A22,出場選手エントリー票!$A$5:$AK$124,21+2,0)),"",IF(VLOOKUP(A22,出場選手エントリー票!$A$5:$AK$124,21,0)="","",VLOOKUP(A22,出場選手エントリー票!$A$5:$AK$124,21,0)))</f>
        <v/>
      </c>
      <c r="K22" s="79" t="str">
        <f>IF(ISERROR(VLOOKUP(A22,出場選手エントリー票!$A$5:$AK$124,25+2,0)),"",IF(VLOOKUP(A22,出場選手エントリー票!$A$5:$AK$124,25,0)="","",VLOOKUP(A22,出場選手エントリー票!$A$5:$AK$124,25,0)))</f>
        <v/>
      </c>
      <c r="L22" s="80" t="str">
        <f>IF(ISERROR(VLOOKUP(A22,出場選手エントリー票!$A$5:$AK$124,29+2,0)),"",IF(VLOOKUP(A22,出場選手エントリー票!$A$5:$AK$124,29,0)="","",VLOOKUP(A22,出場選手エントリー票!$A$5:$AK$124,29,0)))</f>
        <v/>
      </c>
      <c r="M22" s="80" t="str">
        <f>IF(ISERROR(VLOOKUP(A22,出場選手エントリー票!$A$5:$AK$124,33+2,0)),"",IF(VLOOKUP(A22,出場選手エントリー票!$A$5:$AK$124,33,0)="","",VLOOKUP(A22,出場選手エントリー票!$A$5:$AK$124,33,0)))</f>
        <v/>
      </c>
      <c r="N22" s="80"/>
      <c r="O22" s="80"/>
      <c r="P22" s="80"/>
      <c r="Q22" s="80"/>
      <c r="R22" s="80"/>
      <c r="T22" s="73">
        <f t="shared" si="0"/>
        <v>0</v>
      </c>
      <c r="U22" s="73">
        <f t="shared" si="1"/>
        <v>0</v>
      </c>
    </row>
    <row r="23" spans="1:21" ht="18.75" customHeight="1" x14ac:dyDescent="0.2">
      <c r="A23" s="77">
        <v>13</v>
      </c>
      <c r="B23" s="457" t="str">
        <f>IF(ISERROR(VLOOKUP(A23,出場選手エントリー票!$A$5:$AK$124,6,0)),"",VALUE(VLOOKUP(A23,出場選手エントリー票!$A$5:$AK$124,6,0))-ROUNDDOWN(VALUE(VLOOKUP(A23,出場選手エントリー票!$A$5:$AK$124,6)),-4))</f>
        <v/>
      </c>
      <c r="C23" s="458"/>
      <c r="D23" s="458"/>
      <c r="E23" s="459"/>
      <c r="F23" s="449" t="str">
        <f>IF(B23="","",VLOOKUP(A23,出場選手エントリー票!$A$5:$AK$124,7,0)&amp;"　"&amp;VLOOKUP(A23,出場選手エントリー票!$A$5:$AK$124,8,0))</f>
        <v/>
      </c>
      <c r="G23" s="449"/>
      <c r="H23" s="75" t="str">
        <f>IF(B23="","",VLOOKUP(A23,出場選手エントリー票!$A$5:$AK$124,14,0))</f>
        <v/>
      </c>
      <c r="I23" s="78" t="str">
        <f>IF(ISERROR(VLOOKUP(A23,出場選手エントリー票!$A$5:$AK$124,17+2,0)),"",IF(VLOOKUP(A23,出場選手エントリー票!$A$5:$AK$124,17,0)="","",VLOOKUP(A23,出場選手エントリー票!$A$5:$AK$124,17,0)))</f>
        <v/>
      </c>
      <c r="J23" s="79" t="str">
        <f>IF(ISERROR(VLOOKUP(A23,出場選手エントリー票!$A$5:$AK$124,21+2,0)),"",IF(VLOOKUP(A23,出場選手エントリー票!$A$5:$AK$124,21,0)="","",VLOOKUP(A23,出場選手エントリー票!$A$5:$AK$124,21,0)))</f>
        <v/>
      </c>
      <c r="K23" s="79" t="str">
        <f>IF(ISERROR(VLOOKUP(A23,出場選手エントリー票!$A$5:$AK$124,25+2,0)),"",IF(VLOOKUP(A23,出場選手エントリー票!$A$5:$AK$124,25,0)="","",VLOOKUP(A23,出場選手エントリー票!$A$5:$AK$124,25,0)))</f>
        <v/>
      </c>
      <c r="L23" s="80" t="str">
        <f>IF(ISERROR(VLOOKUP(A23,出場選手エントリー票!$A$5:$AK$124,29+2,0)),"",IF(VLOOKUP(A23,出場選手エントリー票!$A$5:$AK$124,29,0)="","",VLOOKUP(A23,出場選手エントリー票!$A$5:$AK$124,29,0)))</f>
        <v/>
      </c>
      <c r="M23" s="80" t="str">
        <f>IF(ISERROR(VLOOKUP(A23,出場選手エントリー票!$A$5:$AK$124,33+2,0)),"",IF(VLOOKUP(A23,出場選手エントリー票!$A$5:$AK$124,33,0)="","",VLOOKUP(A23,出場選手エントリー票!$A$5:$AK$124,33,0)))</f>
        <v/>
      </c>
      <c r="N23" s="80"/>
      <c r="O23" s="80"/>
      <c r="P23" s="80"/>
      <c r="Q23" s="80"/>
      <c r="R23" s="80"/>
      <c r="T23" s="73">
        <f t="shared" si="0"/>
        <v>0</v>
      </c>
      <c r="U23" s="73">
        <f t="shared" si="1"/>
        <v>0</v>
      </c>
    </row>
    <row r="24" spans="1:21" ht="18.75" customHeight="1" x14ac:dyDescent="0.2">
      <c r="A24" s="77">
        <v>14</v>
      </c>
      <c r="B24" s="457" t="str">
        <f>IF(ISERROR(VLOOKUP(A24,出場選手エントリー票!$A$5:$AK$124,6,0)),"",VALUE(VLOOKUP(A24,出場選手エントリー票!$A$5:$AK$124,6,0))-ROUNDDOWN(VALUE(VLOOKUP(A24,出場選手エントリー票!$A$5:$AK$124,6)),-4))</f>
        <v/>
      </c>
      <c r="C24" s="458"/>
      <c r="D24" s="458"/>
      <c r="E24" s="459"/>
      <c r="F24" s="449" t="str">
        <f>IF(B24="","",VLOOKUP(A24,出場選手エントリー票!$A$5:$AK$124,7,0)&amp;"　"&amp;VLOOKUP(A24,出場選手エントリー票!$A$5:$AK$124,8,0))</f>
        <v/>
      </c>
      <c r="G24" s="449"/>
      <c r="H24" s="75" t="str">
        <f>IF(B24="","",VLOOKUP(A24,出場選手エントリー票!$A$5:$AK$124,14,0))</f>
        <v/>
      </c>
      <c r="I24" s="78" t="str">
        <f>IF(ISERROR(VLOOKUP(A24,出場選手エントリー票!$A$5:$AK$124,17+2,0)),"",IF(VLOOKUP(A24,出場選手エントリー票!$A$5:$AK$124,17,0)="","",VLOOKUP(A24,出場選手エントリー票!$A$5:$AK$124,17,0)))</f>
        <v/>
      </c>
      <c r="J24" s="79" t="str">
        <f>IF(ISERROR(VLOOKUP(A24,出場選手エントリー票!$A$5:$AK$124,21+2,0)),"",IF(VLOOKUP(A24,出場選手エントリー票!$A$5:$AK$124,21,0)="","",VLOOKUP(A24,出場選手エントリー票!$A$5:$AK$124,21,0)))</f>
        <v/>
      </c>
      <c r="K24" s="79" t="str">
        <f>IF(ISERROR(VLOOKUP(A24,出場選手エントリー票!$A$5:$AK$124,25+2,0)),"",IF(VLOOKUP(A24,出場選手エントリー票!$A$5:$AK$124,25,0)="","",VLOOKUP(A24,出場選手エントリー票!$A$5:$AK$124,25,0)))</f>
        <v/>
      </c>
      <c r="L24" s="80" t="str">
        <f>IF(ISERROR(VLOOKUP(A24,出場選手エントリー票!$A$5:$AK$124,29+2,0)),"",IF(VLOOKUP(A24,出場選手エントリー票!$A$5:$AK$124,29,0)="","",VLOOKUP(A24,出場選手エントリー票!$A$5:$AK$124,29,0)))</f>
        <v/>
      </c>
      <c r="M24" s="80" t="str">
        <f>IF(ISERROR(VLOOKUP(A24,出場選手エントリー票!$A$5:$AK$124,33+2,0)),"",IF(VLOOKUP(A24,出場選手エントリー票!$A$5:$AK$124,33,0)="","",VLOOKUP(A24,出場選手エントリー票!$A$5:$AK$124,33,0)))</f>
        <v/>
      </c>
      <c r="N24" s="80"/>
      <c r="O24" s="80"/>
      <c r="P24" s="80"/>
      <c r="Q24" s="80"/>
      <c r="R24" s="80"/>
      <c r="T24" s="73">
        <f t="shared" si="0"/>
        <v>0</v>
      </c>
      <c r="U24" s="73">
        <f t="shared" si="1"/>
        <v>0</v>
      </c>
    </row>
    <row r="25" spans="1:21" ht="18.75" customHeight="1" x14ac:dyDescent="0.2">
      <c r="A25" s="77">
        <v>15</v>
      </c>
      <c r="B25" s="457" t="str">
        <f>IF(ISERROR(VLOOKUP(A25,出場選手エントリー票!$A$5:$AK$124,6,0)),"",VALUE(VLOOKUP(A25,出場選手エントリー票!$A$5:$AK$124,6,0))-ROUNDDOWN(VALUE(VLOOKUP(A25,出場選手エントリー票!$A$5:$AK$124,6)),-4))</f>
        <v/>
      </c>
      <c r="C25" s="458"/>
      <c r="D25" s="458"/>
      <c r="E25" s="459"/>
      <c r="F25" s="449" t="str">
        <f>IF(B25="","",VLOOKUP(A25,出場選手エントリー票!$A$5:$AK$124,7,0)&amp;"　"&amp;VLOOKUP(A25,出場選手エントリー票!$A$5:$AK$124,8,0))</f>
        <v/>
      </c>
      <c r="G25" s="449"/>
      <c r="H25" s="75" t="str">
        <f>IF(B25="","",VLOOKUP(A25,出場選手エントリー票!$A$5:$AK$124,14,0))</f>
        <v/>
      </c>
      <c r="I25" s="78" t="str">
        <f>IF(ISERROR(VLOOKUP(A25,出場選手エントリー票!$A$5:$AK$124,17+2,0)),"",IF(VLOOKUP(A25,出場選手エントリー票!$A$5:$AK$124,17,0)="","",VLOOKUP(A25,出場選手エントリー票!$A$5:$AK$124,17,0)))</f>
        <v/>
      </c>
      <c r="J25" s="79" t="str">
        <f>IF(ISERROR(VLOOKUP(A25,出場選手エントリー票!$A$5:$AK$124,21+2,0)),"",IF(VLOOKUP(A25,出場選手エントリー票!$A$5:$AK$124,21,0)="","",VLOOKUP(A25,出場選手エントリー票!$A$5:$AK$124,21,0)))</f>
        <v/>
      </c>
      <c r="K25" s="79" t="str">
        <f>IF(ISERROR(VLOOKUP(A25,出場選手エントリー票!$A$5:$AK$124,25+2,0)),"",IF(VLOOKUP(A25,出場選手エントリー票!$A$5:$AK$124,25,0)="","",VLOOKUP(A25,出場選手エントリー票!$A$5:$AK$124,25,0)))</f>
        <v/>
      </c>
      <c r="L25" s="80" t="str">
        <f>IF(ISERROR(VLOOKUP(A25,出場選手エントリー票!$A$5:$AK$124,29+2,0)),"",IF(VLOOKUP(A25,出場選手エントリー票!$A$5:$AK$124,29,0)="","",VLOOKUP(A25,出場選手エントリー票!$A$5:$AK$124,29,0)))</f>
        <v/>
      </c>
      <c r="M25" s="80" t="str">
        <f>IF(ISERROR(VLOOKUP(A25,出場選手エントリー票!$A$5:$AK$124,33+2,0)),"",IF(VLOOKUP(A25,出場選手エントリー票!$A$5:$AK$124,33,0)="","",VLOOKUP(A25,出場選手エントリー票!$A$5:$AK$124,33,0)))</f>
        <v/>
      </c>
      <c r="N25" s="80"/>
      <c r="O25" s="80"/>
      <c r="P25" s="80"/>
      <c r="Q25" s="80"/>
      <c r="R25" s="80"/>
      <c r="T25" s="73">
        <f t="shared" si="0"/>
        <v>0</v>
      </c>
      <c r="U25" s="73">
        <f t="shared" si="1"/>
        <v>0</v>
      </c>
    </row>
    <row r="26" spans="1:21" ht="18.75" customHeight="1" x14ac:dyDescent="0.2">
      <c r="A26" s="77">
        <v>16</v>
      </c>
      <c r="B26" s="457" t="str">
        <f>IF(ISERROR(VLOOKUP(A26,出場選手エントリー票!$A$5:$AK$124,6,0)),"",VALUE(VLOOKUP(A26,出場選手エントリー票!$A$5:$AK$124,6,0))-ROUNDDOWN(VALUE(VLOOKUP(A26,出場選手エントリー票!$A$5:$AK$124,6)),-4))</f>
        <v/>
      </c>
      <c r="C26" s="458"/>
      <c r="D26" s="458"/>
      <c r="E26" s="459"/>
      <c r="F26" s="449" t="str">
        <f>IF(B26="","",VLOOKUP(A26,出場選手エントリー票!$A$5:$AK$124,7,0)&amp;"　"&amp;VLOOKUP(A26,出場選手エントリー票!$A$5:$AK$124,8,0))</f>
        <v/>
      </c>
      <c r="G26" s="449"/>
      <c r="H26" s="75" t="str">
        <f>IF(B26="","",VLOOKUP(A26,出場選手エントリー票!$A$5:$AK$124,14,0))</f>
        <v/>
      </c>
      <c r="I26" s="78" t="str">
        <f>IF(ISERROR(VLOOKUP(A26,出場選手エントリー票!$A$5:$AK$124,17+2,0)),"",IF(VLOOKUP(A26,出場選手エントリー票!$A$5:$AK$124,17,0)="","",VLOOKUP(A26,出場選手エントリー票!$A$5:$AK$124,17,0)))</f>
        <v/>
      </c>
      <c r="J26" s="79" t="str">
        <f>IF(ISERROR(VLOOKUP(A26,出場選手エントリー票!$A$5:$AK$124,21+2,0)),"",IF(VLOOKUP(A26,出場選手エントリー票!$A$5:$AK$124,21,0)="","",VLOOKUP(A26,出場選手エントリー票!$A$5:$AK$124,21,0)))</f>
        <v/>
      </c>
      <c r="K26" s="79" t="str">
        <f>IF(ISERROR(VLOOKUP(A26,出場選手エントリー票!$A$5:$AK$124,25+2,0)),"",IF(VLOOKUP(A26,出場選手エントリー票!$A$5:$AK$124,25,0)="","",VLOOKUP(A26,出場選手エントリー票!$A$5:$AK$124,25,0)))</f>
        <v/>
      </c>
      <c r="L26" s="80" t="str">
        <f>IF(ISERROR(VLOOKUP(A26,出場選手エントリー票!$A$5:$AK$124,29+2,0)),"",IF(VLOOKUP(A26,出場選手エントリー票!$A$5:$AK$124,29,0)="","",VLOOKUP(A26,出場選手エントリー票!$A$5:$AK$124,29,0)))</f>
        <v/>
      </c>
      <c r="M26" s="80" t="str">
        <f>IF(ISERROR(VLOOKUP(A26,出場選手エントリー票!$A$5:$AK$124,33+2,0)),"",IF(VLOOKUP(A26,出場選手エントリー票!$A$5:$AK$124,33,0)="","",VLOOKUP(A26,出場選手エントリー票!$A$5:$AK$124,33,0)))</f>
        <v/>
      </c>
      <c r="N26" s="80"/>
      <c r="O26" s="80"/>
      <c r="P26" s="80"/>
      <c r="Q26" s="80"/>
      <c r="R26" s="80"/>
      <c r="T26" s="73">
        <f t="shared" si="0"/>
        <v>0</v>
      </c>
      <c r="U26" s="73">
        <f t="shared" si="1"/>
        <v>0</v>
      </c>
    </row>
    <row r="27" spans="1:21" ht="18.75" customHeight="1" x14ac:dyDescent="0.2">
      <c r="A27" s="77">
        <v>17</v>
      </c>
      <c r="B27" s="457" t="str">
        <f>IF(ISERROR(VLOOKUP(A27,出場選手エントリー票!$A$5:$AK$124,6,0)),"",VALUE(VLOOKUP(A27,出場選手エントリー票!$A$5:$AK$124,6,0))-ROUNDDOWN(VALUE(VLOOKUP(A27,出場選手エントリー票!$A$5:$AK$124,6)),-4))</f>
        <v/>
      </c>
      <c r="C27" s="458"/>
      <c r="D27" s="458"/>
      <c r="E27" s="459"/>
      <c r="F27" s="449" t="str">
        <f>IF(B27="","",VLOOKUP(A27,出場選手エントリー票!$A$5:$AK$124,7,0)&amp;"　"&amp;VLOOKUP(A27,出場選手エントリー票!$A$5:$AK$124,8,0))</f>
        <v/>
      </c>
      <c r="G27" s="449"/>
      <c r="H27" s="75" t="str">
        <f>IF(B27="","",VLOOKUP(A27,出場選手エントリー票!$A$5:$AK$124,14,0))</f>
        <v/>
      </c>
      <c r="I27" s="78" t="str">
        <f>IF(ISERROR(VLOOKUP(A27,出場選手エントリー票!$A$5:$AK$124,17+2,0)),"",IF(VLOOKUP(A27,出場選手エントリー票!$A$5:$AK$124,17,0)="","",VLOOKUP(A27,出場選手エントリー票!$A$5:$AK$124,17,0)))</f>
        <v/>
      </c>
      <c r="J27" s="79" t="str">
        <f>IF(ISERROR(VLOOKUP(A27,出場選手エントリー票!$A$5:$AK$124,21+2,0)),"",IF(VLOOKUP(A27,出場選手エントリー票!$A$5:$AK$124,21,0)="","",VLOOKUP(A27,出場選手エントリー票!$A$5:$AK$124,21,0)))</f>
        <v/>
      </c>
      <c r="K27" s="79" t="str">
        <f>IF(ISERROR(VLOOKUP(A27,出場選手エントリー票!$A$5:$AK$124,25+2,0)),"",IF(VLOOKUP(A27,出場選手エントリー票!$A$5:$AK$124,25,0)="","",VLOOKUP(A27,出場選手エントリー票!$A$5:$AK$124,25,0)))</f>
        <v/>
      </c>
      <c r="L27" s="80" t="str">
        <f>IF(ISERROR(VLOOKUP(A27,出場選手エントリー票!$A$5:$AK$124,29+2,0)),"",IF(VLOOKUP(A27,出場選手エントリー票!$A$5:$AK$124,29,0)="","",VLOOKUP(A27,出場選手エントリー票!$A$5:$AK$124,29,0)))</f>
        <v/>
      </c>
      <c r="M27" s="80" t="str">
        <f>IF(ISERROR(VLOOKUP(A27,出場選手エントリー票!$A$5:$AK$124,33+2,0)),"",IF(VLOOKUP(A27,出場選手エントリー票!$A$5:$AK$124,33,0)="","",VLOOKUP(A27,出場選手エントリー票!$A$5:$AK$124,33,0)))</f>
        <v/>
      </c>
      <c r="N27" s="80"/>
      <c r="O27" s="80"/>
      <c r="P27" s="80"/>
      <c r="Q27" s="80"/>
      <c r="R27" s="80"/>
      <c r="T27" s="73">
        <f t="shared" si="0"/>
        <v>0</v>
      </c>
      <c r="U27" s="73">
        <f t="shared" si="1"/>
        <v>0</v>
      </c>
    </row>
    <row r="28" spans="1:21" ht="18.75" customHeight="1" x14ac:dyDescent="0.2">
      <c r="A28" s="77">
        <v>18</v>
      </c>
      <c r="B28" s="457" t="str">
        <f>IF(ISERROR(VLOOKUP(A28,出場選手エントリー票!$A$5:$AK$124,6,0)),"",VALUE(VLOOKUP(A28,出場選手エントリー票!$A$5:$AK$124,6,0))-ROUNDDOWN(VALUE(VLOOKUP(A28,出場選手エントリー票!$A$5:$AK$124,6)),-4))</f>
        <v/>
      </c>
      <c r="C28" s="458"/>
      <c r="D28" s="458"/>
      <c r="E28" s="459"/>
      <c r="F28" s="449" t="str">
        <f>IF(B28="","",VLOOKUP(A28,出場選手エントリー票!$A$5:$AK$124,7,0)&amp;"　"&amp;VLOOKUP(A28,出場選手エントリー票!$A$5:$AK$124,8,0))</f>
        <v/>
      </c>
      <c r="G28" s="449"/>
      <c r="H28" s="75" t="str">
        <f>IF(B28="","",VLOOKUP(A28,出場選手エントリー票!$A$5:$AK$124,14,0))</f>
        <v/>
      </c>
      <c r="I28" s="78" t="str">
        <f>IF(ISERROR(VLOOKUP(A28,出場選手エントリー票!$A$5:$AK$124,17+2,0)),"",IF(VLOOKUP(A28,出場選手エントリー票!$A$5:$AK$124,17,0)="","",VLOOKUP(A28,出場選手エントリー票!$A$5:$AK$124,17,0)))</f>
        <v/>
      </c>
      <c r="J28" s="79" t="str">
        <f>IF(ISERROR(VLOOKUP(A28,出場選手エントリー票!$A$5:$AK$124,21+2,0)),"",IF(VLOOKUP(A28,出場選手エントリー票!$A$5:$AK$124,21,0)="","",VLOOKUP(A28,出場選手エントリー票!$A$5:$AK$124,21,0)))</f>
        <v/>
      </c>
      <c r="K28" s="79" t="str">
        <f>IF(ISERROR(VLOOKUP(A28,出場選手エントリー票!$A$5:$AK$124,25+2,0)),"",IF(VLOOKUP(A28,出場選手エントリー票!$A$5:$AK$124,25,0)="","",VLOOKUP(A28,出場選手エントリー票!$A$5:$AK$124,25,0)))</f>
        <v/>
      </c>
      <c r="L28" s="80" t="str">
        <f>IF(ISERROR(VLOOKUP(A28,出場選手エントリー票!$A$5:$AK$124,29+2,0)),"",IF(VLOOKUP(A28,出場選手エントリー票!$A$5:$AK$124,29,0)="","",VLOOKUP(A28,出場選手エントリー票!$A$5:$AK$124,29,0)))</f>
        <v/>
      </c>
      <c r="M28" s="80" t="str">
        <f>IF(ISERROR(VLOOKUP(A28,出場選手エントリー票!$A$5:$AK$124,33+2,0)),"",IF(VLOOKUP(A28,出場選手エントリー票!$A$5:$AK$124,33,0)="","",VLOOKUP(A28,出場選手エントリー票!$A$5:$AK$124,33,0)))</f>
        <v/>
      </c>
      <c r="N28" s="80"/>
      <c r="O28" s="80"/>
      <c r="P28" s="80"/>
      <c r="Q28" s="80"/>
      <c r="R28" s="80"/>
      <c r="T28" s="73">
        <f t="shared" si="0"/>
        <v>0</v>
      </c>
      <c r="U28" s="73">
        <f t="shared" si="1"/>
        <v>0</v>
      </c>
    </row>
    <row r="29" spans="1:21" ht="18.75" customHeight="1" x14ac:dyDescent="0.2">
      <c r="A29" s="77">
        <v>19</v>
      </c>
      <c r="B29" s="457" t="str">
        <f>IF(ISERROR(VLOOKUP(A29,出場選手エントリー票!$A$5:$AK$124,6,0)),"",VALUE(VLOOKUP(A29,出場選手エントリー票!$A$5:$AK$124,6,0))-ROUNDDOWN(VALUE(VLOOKUP(A29,出場選手エントリー票!$A$5:$AK$124,6)),-4))</f>
        <v/>
      </c>
      <c r="C29" s="458"/>
      <c r="D29" s="458"/>
      <c r="E29" s="459"/>
      <c r="F29" s="449" t="str">
        <f>IF(B29="","",VLOOKUP(A29,出場選手エントリー票!$A$5:$AK$124,7,0)&amp;"　"&amp;VLOOKUP(A29,出場選手エントリー票!$A$5:$AK$124,8,0))</f>
        <v/>
      </c>
      <c r="G29" s="449"/>
      <c r="H29" s="75" t="str">
        <f>IF(B29="","",VLOOKUP(A29,出場選手エントリー票!$A$5:$AK$124,14,0))</f>
        <v/>
      </c>
      <c r="I29" s="78" t="str">
        <f>IF(ISERROR(VLOOKUP(A29,出場選手エントリー票!$A$5:$AK$124,17+2,0)),"",IF(VLOOKUP(A29,出場選手エントリー票!$A$5:$AK$124,17,0)="","",VLOOKUP(A29,出場選手エントリー票!$A$5:$AK$124,17,0)))</f>
        <v/>
      </c>
      <c r="J29" s="79" t="str">
        <f>IF(ISERROR(VLOOKUP(A29,出場選手エントリー票!$A$5:$AK$124,21+2,0)),"",IF(VLOOKUP(A29,出場選手エントリー票!$A$5:$AK$124,21,0)="","",VLOOKUP(A29,出場選手エントリー票!$A$5:$AK$124,21,0)))</f>
        <v/>
      </c>
      <c r="K29" s="79" t="str">
        <f>IF(ISERROR(VLOOKUP(A29,出場選手エントリー票!$A$5:$AK$124,25+2,0)),"",IF(VLOOKUP(A29,出場選手エントリー票!$A$5:$AK$124,25,0)="","",VLOOKUP(A29,出場選手エントリー票!$A$5:$AK$124,25,0)))</f>
        <v/>
      </c>
      <c r="L29" s="80" t="str">
        <f>IF(ISERROR(VLOOKUP(A29,出場選手エントリー票!$A$5:$AK$124,29+2,0)),"",IF(VLOOKUP(A29,出場選手エントリー票!$A$5:$AK$124,29,0)="","",VLOOKUP(A29,出場選手エントリー票!$A$5:$AK$124,29,0)))</f>
        <v/>
      </c>
      <c r="M29" s="80" t="str">
        <f>IF(ISERROR(VLOOKUP(A29,出場選手エントリー票!$A$5:$AK$124,33+2,0)),"",IF(VLOOKUP(A29,出場選手エントリー票!$A$5:$AK$124,33,0)="","",VLOOKUP(A29,出場選手エントリー票!$A$5:$AK$124,33,0)))</f>
        <v/>
      </c>
      <c r="N29" s="80"/>
      <c r="O29" s="80"/>
      <c r="P29" s="80"/>
      <c r="Q29" s="80"/>
      <c r="R29" s="80"/>
      <c r="T29" s="73">
        <f t="shared" si="0"/>
        <v>0</v>
      </c>
      <c r="U29" s="73">
        <f t="shared" si="1"/>
        <v>0</v>
      </c>
    </row>
    <row r="30" spans="1:21" ht="18.75" customHeight="1" x14ac:dyDescent="0.2">
      <c r="A30" s="81">
        <v>20</v>
      </c>
      <c r="B30" s="457" t="str">
        <f>IF(ISERROR(VLOOKUP(A30,出場選手エントリー票!$A$5:$AK$124,6,0)),"",VALUE(VLOOKUP(A30,出場選手エントリー票!$A$5:$AK$124,6,0))-ROUNDDOWN(VALUE(VLOOKUP(A30,出場選手エントリー票!$A$5:$AK$124,6)),-4))</f>
        <v/>
      </c>
      <c r="C30" s="458"/>
      <c r="D30" s="458"/>
      <c r="E30" s="459"/>
      <c r="F30" s="449" t="str">
        <f>IF(B30="","",VLOOKUP(A30,出場選手エントリー票!$A$5:$AK$124,7,0)&amp;"　"&amp;VLOOKUP(A30,出場選手エントリー票!$A$5:$AK$124,8,0))</f>
        <v/>
      </c>
      <c r="G30" s="449"/>
      <c r="H30" s="75" t="str">
        <f>IF(B30="","",VLOOKUP(A30,出場選手エントリー票!$A$5:$AK$124,14,0))</f>
        <v/>
      </c>
      <c r="I30" s="78" t="str">
        <f>IF(ISERROR(VLOOKUP(A30,出場選手エントリー票!$A$5:$AK$124,17+2,0)),"",IF(VLOOKUP(A30,出場選手エントリー票!$A$5:$AK$124,17,0)="","",VLOOKUP(A30,出場選手エントリー票!$A$5:$AK$124,17,0)))</f>
        <v/>
      </c>
      <c r="J30" s="79" t="str">
        <f>IF(ISERROR(VLOOKUP(A30,出場選手エントリー票!$A$5:$AK$124,21+2,0)),"",IF(VLOOKUP(A30,出場選手エントリー票!$A$5:$AK$124,21,0)="","",VLOOKUP(A30,出場選手エントリー票!$A$5:$AK$124,21,0)))</f>
        <v/>
      </c>
      <c r="K30" s="79" t="str">
        <f>IF(ISERROR(VLOOKUP(A30,出場選手エントリー票!$A$5:$AK$124,25+2,0)),"",IF(VLOOKUP(A30,出場選手エントリー票!$A$5:$AK$124,25,0)="","",VLOOKUP(A30,出場選手エントリー票!$A$5:$AK$124,25,0)))</f>
        <v/>
      </c>
      <c r="L30" s="80" t="str">
        <f>IF(ISERROR(VLOOKUP(A30,出場選手エントリー票!$A$5:$AK$124,29+2,0)),"",IF(VLOOKUP(A30,出場選手エントリー票!$A$5:$AK$124,29,0)="","",VLOOKUP(A30,出場選手エントリー票!$A$5:$AK$124,29,0)))</f>
        <v/>
      </c>
      <c r="M30" s="80" t="str">
        <f>IF(ISERROR(VLOOKUP(A30,出場選手エントリー票!$A$5:$AK$124,33+2,0)),"",IF(VLOOKUP(A30,出場選手エントリー票!$A$5:$AK$124,33,0)="","",VLOOKUP(A30,出場選手エントリー票!$A$5:$AK$124,33,0)))</f>
        <v/>
      </c>
      <c r="N30" s="80"/>
      <c r="O30" s="80"/>
      <c r="P30" s="80"/>
      <c r="Q30" s="80"/>
      <c r="R30" s="80"/>
      <c r="S30" s="82"/>
      <c r="T30" s="73">
        <f t="shared" si="0"/>
        <v>0</v>
      </c>
      <c r="U30" s="73">
        <f t="shared" si="1"/>
        <v>0</v>
      </c>
    </row>
    <row r="31" spans="1:21" ht="13.5" customHeight="1" x14ac:dyDescent="0.2">
      <c r="A31" s="281" t="s">
        <v>3575</v>
      </c>
      <c r="B31" s="286"/>
      <c r="C31" s="286"/>
      <c r="D31" s="286"/>
      <c r="E31" s="286"/>
      <c r="F31" s="280"/>
      <c r="G31" s="281"/>
      <c r="H31" s="281"/>
      <c r="I31" s="281"/>
      <c r="J31" s="281"/>
      <c r="K31" s="282"/>
      <c r="L31" s="282"/>
      <c r="M31" s="282"/>
      <c r="N31" s="283"/>
      <c r="O31" s="283"/>
      <c r="P31" s="283"/>
      <c r="Q31" s="283"/>
      <c r="R31" s="283"/>
    </row>
    <row r="32" spans="1:21" ht="17.25" customHeight="1" x14ac:dyDescent="0.2">
      <c r="A32" s="515" t="s">
        <v>168</v>
      </c>
      <c r="B32" s="517"/>
      <c r="C32" s="517"/>
      <c r="D32" s="517"/>
      <c r="E32" s="516"/>
      <c r="F32" s="292" t="s">
        <v>133</v>
      </c>
      <c r="G32" s="515" t="s">
        <v>135</v>
      </c>
      <c r="H32" s="516"/>
      <c r="I32" s="515" t="s">
        <v>3550</v>
      </c>
      <c r="J32" s="516"/>
      <c r="K32" s="514" t="s">
        <v>3578</v>
      </c>
      <c r="L32" s="514"/>
      <c r="M32" s="282"/>
      <c r="N32" s="284"/>
      <c r="O32" s="284"/>
      <c r="P32" s="284"/>
      <c r="Q32" s="284"/>
      <c r="R32" s="284"/>
      <c r="S32" s="74"/>
    </row>
    <row r="33" spans="1:21" ht="24.75" customHeight="1" x14ac:dyDescent="0.2">
      <c r="A33" s="518" t="s">
        <v>4383</v>
      </c>
      <c r="B33" s="521"/>
      <c r="C33" s="521"/>
      <c r="D33" s="521"/>
      <c r="E33" s="519"/>
      <c r="F33" s="293"/>
      <c r="G33" s="518" t="s">
        <v>4384</v>
      </c>
      <c r="H33" s="519"/>
      <c r="I33" s="518" t="s">
        <v>4383</v>
      </c>
      <c r="J33" s="519"/>
      <c r="K33" s="518" t="s">
        <v>3579</v>
      </c>
      <c r="L33" s="519"/>
      <c r="M33" s="282"/>
      <c r="N33" s="285"/>
      <c r="O33" s="285"/>
      <c r="P33" s="285"/>
      <c r="Q33" s="285"/>
      <c r="R33" s="285"/>
      <c r="S33" s="83"/>
    </row>
    <row r="34" spans="1:21" ht="15.75" customHeight="1" x14ac:dyDescent="0.2">
      <c r="A34" s="482">
        <f>COUNTIF(I11:K30,"*男*")+COUNTIF(I36:K95,"*男*")-F34</f>
        <v>0</v>
      </c>
      <c r="B34" s="483"/>
      <c r="C34" s="483"/>
      <c r="D34" s="483"/>
      <c r="E34" s="484"/>
      <c r="F34" s="294">
        <f>COUNTIF(I11:K30,"男子八種")+COUNTIF(I36:K95,"男子八種")</f>
        <v>0</v>
      </c>
      <c r="G34" s="450">
        <f>出場選手エントリー票!H127+出場選手エントリー票!H128</f>
        <v>0</v>
      </c>
      <c r="H34" s="451"/>
      <c r="I34" s="512">
        <f>出場選手エントリー票!H2</f>
        <v>0</v>
      </c>
      <c r="J34" s="513"/>
      <c r="K34" s="525">
        <f>IF(学校情報!Y1=FALSE,0,COUNTIF('申込用紙 男'!$B$36:$E$95,"&gt;100")+COUNTIF('申込用紙 男'!$B$11:$E$30,"&gt;100"))</f>
        <v>0</v>
      </c>
      <c r="L34" s="526"/>
      <c r="M34" s="514" t="s">
        <v>132</v>
      </c>
      <c r="N34" s="514"/>
      <c r="O34" s="289"/>
      <c r="P34" s="289"/>
      <c r="Q34" s="289"/>
      <c r="R34" s="285"/>
      <c r="S34" s="83"/>
    </row>
    <row r="35" spans="1:21" ht="15.75" customHeight="1" x14ac:dyDescent="0.2">
      <c r="A35" s="522">
        <f>A34*600</f>
        <v>0</v>
      </c>
      <c r="B35" s="523"/>
      <c r="C35" s="523"/>
      <c r="D35" s="523"/>
      <c r="E35" s="524"/>
      <c r="F35" s="295">
        <f>F34*1500</f>
        <v>0</v>
      </c>
      <c r="G35" s="452">
        <f>G34*1200</f>
        <v>0</v>
      </c>
      <c r="H35" s="453"/>
      <c r="I35" s="452">
        <f>I34*600</f>
        <v>0</v>
      </c>
      <c r="J35" s="453"/>
      <c r="K35" s="452">
        <f>K34*500</f>
        <v>0</v>
      </c>
      <c r="L35" s="453"/>
      <c r="M35" s="511">
        <f>A35+F35+G35+I35+K35</f>
        <v>0</v>
      </c>
      <c r="N35" s="511"/>
      <c r="O35" s="291"/>
      <c r="P35" s="291"/>
      <c r="Q35" s="291"/>
      <c r="R35" s="291"/>
      <c r="S35" s="83"/>
    </row>
    <row r="36" spans="1:21" ht="18.75" customHeight="1" x14ac:dyDescent="0.2">
      <c r="A36" s="77">
        <v>21</v>
      </c>
      <c r="B36" s="457" t="str">
        <f>IF(ISERROR(VLOOKUP(A36,出場選手エントリー票!$A$5:$AK$124,6,0)),"",VALUE(VLOOKUP(A36,出場選手エントリー票!$A$5:$AK$124,6,0))-ROUNDDOWN(VALUE(VLOOKUP(A36,出場選手エントリー票!$A$5:$AK$124,6)),-4))</f>
        <v/>
      </c>
      <c r="C36" s="458"/>
      <c r="D36" s="458"/>
      <c r="E36" s="459"/>
      <c r="F36" s="449" t="str">
        <f>IF(B36="","",VLOOKUP(A36,出場選手エントリー票!$A$5:$AK$124,7,0)&amp;"　"&amp;VLOOKUP(A36,出場選手エントリー票!$A$5:$AK$124,8,0))</f>
        <v/>
      </c>
      <c r="G36" s="449"/>
      <c r="H36" s="75" t="str">
        <f>IF(B36="","",VLOOKUP(A36,出場選手エントリー票!$A$5:$AK$124,14,0))</f>
        <v/>
      </c>
      <c r="I36" s="78" t="str">
        <f>IF(ISERROR(VLOOKUP(A36,出場選手エントリー票!$A$5:$AK$124,17+2,0)),"",IF(VLOOKUP(A36,出場選手エントリー票!$A$5:$AK$124,17,0)="","",VLOOKUP(A36,出場選手エントリー票!$A$5:$AK$124,17,0)))</f>
        <v/>
      </c>
      <c r="J36" s="79" t="str">
        <f>IF(ISERROR(VLOOKUP(A36,出場選手エントリー票!$A$5:$AK$124,21+2,0)),"",IF(VLOOKUP(A36,出場選手エントリー票!$A$5:$AK$124,21,0)="","",VLOOKUP(A36,出場選手エントリー票!$A$5:$AK$124,21,0)))</f>
        <v/>
      </c>
      <c r="K36" s="79" t="str">
        <f>IF(ISERROR(VLOOKUP(A36,出場選手エントリー票!$A$5:$AK$124,25+2,0)),"",IF(VLOOKUP(A36,出場選手エントリー票!$A$5:$AK$124,25,0)="","",VLOOKUP(A36,出場選手エントリー票!$A$5:$AK$124,25,0)))</f>
        <v/>
      </c>
      <c r="L36" s="80" t="str">
        <f>IF(ISERROR(VLOOKUP(A36,出場選手エントリー票!$A$5:$AK$124,29+2,0)),"",IF(VLOOKUP(A36,出場選手エントリー票!$A$5:$AK$124,29,0)="","",VLOOKUP(A36,出場選手エントリー票!$A$5:$AK$124,29,0)))</f>
        <v/>
      </c>
      <c r="M36" s="75" t="str">
        <f>IF(ISERROR(VLOOKUP(A36,出場選手エントリー票!$A$5:$AK$124,33+2,0)),"",IF(VLOOKUP(A36,出場選手エントリー票!$A$5:$AK$124,33,0)="","",VLOOKUP(A36,出場選手エントリー票!$A$5:$AK$124,33,0)))</f>
        <v/>
      </c>
      <c r="N36" s="80"/>
      <c r="O36" s="80"/>
      <c r="P36" s="80"/>
      <c r="Q36" s="80"/>
      <c r="R36" s="80"/>
      <c r="T36" s="73">
        <f t="shared" ref="T36:T96" si="2">IF(ISERROR(VALUE(L36)),0,VALUE(L36))</f>
        <v>0</v>
      </c>
      <c r="U36" s="73">
        <f>IF(ISERROR(VALUE(#REF!)),0,VALUE(#REF!))</f>
        <v>0</v>
      </c>
    </row>
    <row r="37" spans="1:21" ht="18.75" customHeight="1" x14ac:dyDescent="0.2">
      <c r="A37" s="77">
        <v>22</v>
      </c>
      <c r="B37" s="457" t="str">
        <f>IF(ISERROR(VLOOKUP(A37,出場選手エントリー票!$A$5:$AK$124,6,0)),"",VALUE(VLOOKUP(A37,出場選手エントリー票!$A$5:$AK$124,6,0))-ROUNDDOWN(VALUE(VLOOKUP(A37,出場選手エントリー票!$A$5:$AK$124,6)),-4))</f>
        <v/>
      </c>
      <c r="C37" s="458"/>
      <c r="D37" s="458"/>
      <c r="E37" s="459"/>
      <c r="F37" s="449" t="str">
        <f>IF(B37="","",VLOOKUP(A37,出場選手エントリー票!$A$5:$AK$124,7,0)&amp;"　"&amp;VLOOKUP(A37,出場選手エントリー票!$A$5:$AK$124,8,0))</f>
        <v/>
      </c>
      <c r="G37" s="449"/>
      <c r="H37" s="75" t="str">
        <f>IF(B37="","",VLOOKUP(A37,出場選手エントリー票!$A$5:$AK$124,14,0))</f>
        <v/>
      </c>
      <c r="I37" s="78" t="str">
        <f>IF(ISERROR(VLOOKUP(A37,出場選手エントリー票!$A$5:$AK$124,17+2,0)),"",IF(VLOOKUP(A37,出場選手エントリー票!$A$5:$AK$124,17,0)="","",VLOOKUP(A37,出場選手エントリー票!$A$5:$AK$124,17,0)))</f>
        <v/>
      </c>
      <c r="J37" s="79" t="str">
        <f>IF(ISERROR(VLOOKUP(A37,出場選手エントリー票!$A$5:$AK$124,21+2,0)),"",IF(VLOOKUP(A37,出場選手エントリー票!$A$5:$AK$124,21,0)="","",VLOOKUP(A37,出場選手エントリー票!$A$5:$AK$124,21,0)))</f>
        <v/>
      </c>
      <c r="K37" s="79" t="str">
        <f>IF(ISERROR(VLOOKUP(A37,出場選手エントリー票!$A$5:$AK$124,25+2,0)),"",IF(VLOOKUP(A37,出場選手エントリー票!$A$5:$AK$124,25,0)="","",VLOOKUP(A37,出場選手エントリー票!$A$5:$AK$124,25,0)))</f>
        <v/>
      </c>
      <c r="L37" s="80" t="str">
        <f>IF(ISERROR(VLOOKUP(A37,出場選手エントリー票!$A$5:$AK$124,29+2,0)),"",IF(VLOOKUP(A37,出場選手エントリー票!$A$5:$AK$124,29,0)="","",VLOOKUP(A37,出場選手エントリー票!$A$5:$AK$124,29,0)))</f>
        <v/>
      </c>
      <c r="M37" s="80" t="str">
        <f>IF(ISERROR(VLOOKUP(A37,出場選手エントリー票!$A$5:$AK$124,33+2,0)),"",IF(VLOOKUP(A37,出場選手エントリー票!$A$5:$AK$124,33,0)="","",VLOOKUP(A37,出場選手エントリー票!$A$5:$AK$124,33,0)))</f>
        <v/>
      </c>
      <c r="N37" s="80"/>
      <c r="O37" s="80"/>
      <c r="P37" s="80"/>
      <c r="Q37" s="80"/>
      <c r="R37" s="80"/>
      <c r="T37" s="73">
        <f t="shared" si="2"/>
        <v>0</v>
      </c>
      <c r="U37" s="73">
        <f>IF(ISERROR(VALUE(#REF!)),0,VALUE(#REF!))</f>
        <v>0</v>
      </c>
    </row>
    <row r="38" spans="1:21" ht="18.75" customHeight="1" x14ac:dyDescent="0.2">
      <c r="A38" s="81">
        <v>23</v>
      </c>
      <c r="B38" s="457" t="str">
        <f>IF(ISERROR(VLOOKUP(A38,出場選手エントリー票!$A$5:$AK$124,6,0)),"",VALUE(VLOOKUP(A38,出場選手エントリー票!$A$5:$AK$124,6,0))-ROUNDDOWN(VALUE(VLOOKUP(A38,出場選手エントリー票!$A$5:$AK$124,6)),-4))</f>
        <v/>
      </c>
      <c r="C38" s="458"/>
      <c r="D38" s="458"/>
      <c r="E38" s="459"/>
      <c r="F38" s="449" t="str">
        <f>IF(B38="","",VLOOKUP(A38,出場選手エントリー票!$A$5:$AK$124,7,0)&amp;"　"&amp;VLOOKUP(A38,出場選手エントリー票!$A$5:$AK$124,8,0))</f>
        <v/>
      </c>
      <c r="G38" s="449"/>
      <c r="H38" s="75" t="str">
        <f>IF(B38="","",VLOOKUP(A38,出場選手エントリー票!$A$5:$AK$124,14,0))</f>
        <v/>
      </c>
      <c r="I38" s="78" t="str">
        <f>IF(ISERROR(VLOOKUP(A38,出場選手エントリー票!$A$5:$AK$124,17+2,0)),"",IF(VLOOKUP(A38,出場選手エントリー票!$A$5:$AK$124,17,0)="","",VLOOKUP(A38,出場選手エントリー票!$A$5:$AK$124,17,0)))</f>
        <v/>
      </c>
      <c r="J38" s="79" t="str">
        <f>IF(ISERROR(VLOOKUP(A38,出場選手エントリー票!$A$5:$AK$124,21+2,0)),"",IF(VLOOKUP(A38,出場選手エントリー票!$A$5:$AK$124,21,0)="","",VLOOKUP(A38,出場選手エントリー票!$A$5:$AK$124,21,0)))</f>
        <v/>
      </c>
      <c r="K38" s="79" t="str">
        <f>IF(ISERROR(VLOOKUP(A38,出場選手エントリー票!$A$5:$AK$124,25+2,0)),"",IF(VLOOKUP(A38,出場選手エントリー票!$A$5:$AK$124,25,0)="","",VLOOKUP(A38,出場選手エントリー票!$A$5:$AK$124,25,0)))</f>
        <v/>
      </c>
      <c r="L38" s="80" t="str">
        <f>IF(ISERROR(VLOOKUP(A38,出場選手エントリー票!$A$5:$AK$124,29+2,0)),"",IF(VLOOKUP(A38,出場選手エントリー票!$A$5:$AK$124,29,0)="","",VLOOKUP(A38,出場選手エントリー票!$A$5:$AK$124,29,0)))</f>
        <v/>
      </c>
      <c r="M38" s="80" t="str">
        <f>IF(ISERROR(VLOOKUP(A38,出場選手エントリー票!$A$5:$AK$124,33+2,0)),"",IF(VLOOKUP(A38,出場選手エントリー票!$A$5:$AK$124,33,0)="","",VLOOKUP(A38,出場選手エントリー票!$A$5:$AK$124,33,0)))</f>
        <v/>
      </c>
      <c r="N38" s="80"/>
      <c r="O38" s="80"/>
      <c r="P38" s="80"/>
      <c r="Q38" s="80"/>
      <c r="R38" s="80"/>
      <c r="T38" s="73">
        <f t="shared" si="2"/>
        <v>0</v>
      </c>
      <c r="U38" s="73">
        <f>IF(ISERROR(VALUE(#REF!)),0,VALUE(#REF!))</f>
        <v>0</v>
      </c>
    </row>
    <row r="39" spans="1:21" ht="18.75" customHeight="1" x14ac:dyDescent="0.2">
      <c r="A39" s="77">
        <v>24</v>
      </c>
      <c r="B39" s="457" t="str">
        <f>IF(ISERROR(VLOOKUP(A39,出場選手エントリー票!$A$5:$AK$124,6,0)),"",VALUE(VLOOKUP(A39,出場選手エントリー票!$A$5:$AK$124,6,0))-ROUNDDOWN(VALUE(VLOOKUP(A39,出場選手エントリー票!$A$5:$AK$124,6)),-4))</f>
        <v/>
      </c>
      <c r="C39" s="458"/>
      <c r="D39" s="458"/>
      <c r="E39" s="459"/>
      <c r="F39" s="449" t="str">
        <f>IF(B39="","",VLOOKUP(A39,出場選手エントリー票!$A$5:$AK$124,7,0)&amp;"　"&amp;VLOOKUP(A39,出場選手エントリー票!$A$5:$AK$124,8,0))</f>
        <v/>
      </c>
      <c r="G39" s="449"/>
      <c r="H39" s="75" t="str">
        <f>IF(B39="","",VLOOKUP(A39,出場選手エントリー票!$A$5:$AK$124,14,0))</f>
        <v/>
      </c>
      <c r="I39" s="78" t="str">
        <f>IF(ISERROR(VLOOKUP(A39,出場選手エントリー票!$A$5:$AK$124,17+2,0)),"",IF(VLOOKUP(A39,出場選手エントリー票!$A$5:$AK$124,17,0)="","",VLOOKUP(A39,出場選手エントリー票!$A$5:$AK$124,17,0)))</f>
        <v/>
      </c>
      <c r="J39" s="79" t="str">
        <f>IF(ISERROR(VLOOKUP(A39,出場選手エントリー票!$A$5:$AK$124,21+2,0)),"",IF(VLOOKUP(A39,出場選手エントリー票!$A$5:$AK$124,21,0)="","",VLOOKUP(A39,出場選手エントリー票!$A$5:$AK$124,21,0)))</f>
        <v/>
      </c>
      <c r="K39" s="79" t="str">
        <f>IF(ISERROR(VLOOKUP(A39,出場選手エントリー票!$A$5:$AK$124,25+2,0)),"",IF(VLOOKUP(A39,出場選手エントリー票!$A$5:$AK$124,25,0)="","",VLOOKUP(A39,出場選手エントリー票!$A$5:$AK$124,25,0)))</f>
        <v/>
      </c>
      <c r="L39" s="80" t="str">
        <f>IF(ISERROR(VLOOKUP(A39,出場選手エントリー票!$A$5:$AK$124,29+2,0)),"",IF(VLOOKUP(A39,出場選手エントリー票!$A$5:$AK$124,29,0)="","",VLOOKUP(A39,出場選手エントリー票!$A$5:$AK$124,29,0)))</f>
        <v/>
      </c>
      <c r="M39" s="80" t="str">
        <f>IF(ISERROR(VLOOKUP(A39,出場選手エントリー票!$A$5:$AK$124,33+2,0)),"",IF(VLOOKUP(A39,出場選手エントリー票!$A$5:$AK$124,33,0)="","",VLOOKUP(A39,出場選手エントリー票!$A$5:$AK$124,33,0)))</f>
        <v/>
      </c>
      <c r="N39" s="80"/>
      <c r="O39" s="80"/>
      <c r="P39" s="80"/>
      <c r="Q39" s="80"/>
      <c r="R39" s="80"/>
      <c r="T39" s="73">
        <f t="shared" si="2"/>
        <v>0</v>
      </c>
      <c r="U39" s="73">
        <f>IF(ISERROR(VALUE(#REF!)),0,VALUE(#REF!))</f>
        <v>0</v>
      </c>
    </row>
    <row r="40" spans="1:21" ht="18.75" customHeight="1" x14ac:dyDescent="0.2">
      <c r="A40" s="77">
        <v>25</v>
      </c>
      <c r="B40" s="457" t="str">
        <f>IF(ISERROR(VLOOKUP(A40,出場選手エントリー票!$A$5:$AK$124,6,0)),"",VALUE(VLOOKUP(A40,出場選手エントリー票!$A$5:$AK$124,6,0))-ROUNDDOWN(VALUE(VLOOKUP(A40,出場選手エントリー票!$A$5:$AK$124,6)),-4))</f>
        <v/>
      </c>
      <c r="C40" s="458"/>
      <c r="D40" s="458"/>
      <c r="E40" s="459"/>
      <c r="F40" s="449" t="str">
        <f>IF(B40="","",VLOOKUP(A40,出場選手エントリー票!$A$5:$AK$124,7,0)&amp;"　"&amp;VLOOKUP(A40,出場選手エントリー票!$A$5:$AK$124,8,0))</f>
        <v/>
      </c>
      <c r="G40" s="449"/>
      <c r="H40" s="75" t="str">
        <f>IF(B40="","",VLOOKUP(A40,出場選手エントリー票!$A$5:$AK$124,14,0))</f>
        <v/>
      </c>
      <c r="I40" s="78" t="str">
        <f>IF(ISERROR(VLOOKUP(A40,出場選手エントリー票!$A$5:$AK$124,17+2,0)),"",IF(VLOOKUP(A40,出場選手エントリー票!$A$5:$AK$124,17,0)="","",VLOOKUP(A40,出場選手エントリー票!$A$5:$AK$124,17,0)))</f>
        <v/>
      </c>
      <c r="J40" s="79" t="str">
        <f>IF(ISERROR(VLOOKUP(A40,出場選手エントリー票!$A$5:$AK$124,21+2,0)),"",IF(VLOOKUP(A40,出場選手エントリー票!$A$5:$AK$124,21,0)="","",VLOOKUP(A40,出場選手エントリー票!$A$5:$AK$124,21,0)))</f>
        <v/>
      </c>
      <c r="K40" s="79" t="str">
        <f>IF(ISERROR(VLOOKUP(A40,出場選手エントリー票!$A$5:$AK$124,25+2,0)),"",IF(VLOOKUP(A40,出場選手エントリー票!$A$5:$AK$124,25,0)="","",VLOOKUP(A40,出場選手エントリー票!$A$5:$AK$124,25,0)))</f>
        <v/>
      </c>
      <c r="L40" s="80" t="str">
        <f>IF(ISERROR(VLOOKUP(A40,出場選手エントリー票!$A$5:$AK$124,29+2,0)),"",IF(VLOOKUP(A40,出場選手エントリー票!$A$5:$AK$124,29,0)="","",VLOOKUP(A40,出場選手エントリー票!$A$5:$AK$124,29,0)))</f>
        <v/>
      </c>
      <c r="M40" s="80" t="str">
        <f>IF(ISERROR(VLOOKUP(A40,出場選手エントリー票!$A$5:$AK$124,33+2,0)),"",IF(VLOOKUP(A40,出場選手エントリー票!$A$5:$AK$124,33,0)="","",VLOOKUP(A40,出場選手エントリー票!$A$5:$AK$124,33,0)))</f>
        <v/>
      </c>
      <c r="N40" s="80"/>
      <c r="O40" s="80"/>
      <c r="P40" s="80"/>
      <c r="Q40" s="80"/>
      <c r="R40" s="80"/>
      <c r="T40" s="73">
        <f t="shared" si="2"/>
        <v>0</v>
      </c>
      <c r="U40" s="73">
        <f>IF(ISERROR(VALUE(#REF!)),0,VALUE(#REF!))</f>
        <v>0</v>
      </c>
    </row>
    <row r="41" spans="1:21" ht="18.75" customHeight="1" x14ac:dyDescent="0.2">
      <c r="A41" s="81">
        <v>26</v>
      </c>
      <c r="B41" s="457" t="str">
        <f>IF(ISERROR(VLOOKUP(A41,出場選手エントリー票!$A$5:$AK$124,6,0)),"",VALUE(VLOOKUP(A41,出場選手エントリー票!$A$5:$AK$124,6,0))-ROUNDDOWN(VALUE(VLOOKUP(A41,出場選手エントリー票!$A$5:$AK$124,6)),-4))</f>
        <v/>
      </c>
      <c r="C41" s="458"/>
      <c r="D41" s="458"/>
      <c r="E41" s="459"/>
      <c r="F41" s="449" t="str">
        <f>IF(B41="","",VLOOKUP(A41,出場選手エントリー票!$A$5:$AK$124,7,0)&amp;"　"&amp;VLOOKUP(A41,出場選手エントリー票!$A$5:$AK$124,8,0))</f>
        <v/>
      </c>
      <c r="G41" s="449"/>
      <c r="H41" s="75" t="str">
        <f>IF(B41="","",VLOOKUP(A41,出場選手エントリー票!$A$5:$AK$124,14,0))</f>
        <v/>
      </c>
      <c r="I41" s="78" t="str">
        <f>IF(ISERROR(VLOOKUP(A41,出場選手エントリー票!$A$5:$AK$124,17+2,0)),"",IF(VLOOKUP(A41,出場選手エントリー票!$A$5:$AK$124,17,0)="","",VLOOKUP(A41,出場選手エントリー票!$A$5:$AK$124,17,0)))</f>
        <v/>
      </c>
      <c r="J41" s="79" t="str">
        <f>IF(ISERROR(VLOOKUP(A41,出場選手エントリー票!$A$5:$AK$124,21+2,0)),"",IF(VLOOKUP(A41,出場選手エントリー票!$A$5:$AK$124,21,0)="","",VLOOKUP(A41,出場選手エントリー票!$A$5:$AK$124,21,0)))</f>
        <v/>
      </c>
      <c r="K41" s="79" t="str">
        <f>IF(ISERROR(VLOOKUP(A41,出場選手エントリー票!$A$5:$AK$124,25+2,0)),"",IF(VLOOKUP(A41,出場選手エントリー票!$A$5:$AK$124,25,0)="","",VLOOKUP(A41,出場選手エントリー票!$A$5:$AK$124,25,0)))</f>
        <v/>
      </c>
      <c r="L41" s="80" t="str">
        <f>IF(ISERROR(VLOOKUP(A41,出場選手エントリー票!$A$5:$AK$124,29+2,0)),"",IF(VLOOKUP(A41,出場選手エントリー票!$A$5:$AK$124,29,0)="","",VLOOKUP(A41,出場選手エントリー票!$A$5:$AK$124,29,0)))</f>
        <v/>
      </c>
      <c r="M41" s="80" t="str">
        <f>IF(ISERROR(VLOOKUP(A41,出場選手エントリー票!$A$5:$AK$124,33+2,0)),"",IF(VLOOKUP(A41,出場選手エントリー票!$A$5:$AK$124,33,0)="","",VLOOKUP(A41,出場選手エントリー票!$A$5:$AK$124,33,0)))</f>
        <v/>
      </c>
      <c r="N41" s="80"/>
      <c r="O41" s="80"/>
      <c r="P41" s="80"/>
      <c r="Q41" s="80"/>
      <c r="R41" s="80"/>
      <c r="T41" s="73">
        <f t="shared" si="2"/>
        <v>0</v>
      </c>
      <c r="U41" s="73">
        <f>IF(ISERROR(VALUE(#REF!)),0,VALUE(#REF!))</f>
        <v>0</v>
      </c>
    </row>
    <row r="42" spans="1:21" ht="18.75" customHeight="1" x14ac:dyDescent="0.2">
      <c r="A42" s="77">
        <v>27</v>
      </c>
      <c r="B42" s="457" t="str">
        <f>IF(ISERROR(VLOOKUP(A42,出場選手エントリー票!$A$5:$AK$124,6,0)),"",VALUE(VLOOKUP(A42,出場選手エントリー票!$A$5:$AK$124,6,0))-ROUNDDOWN(VALUE(VLOOKUP(A42,出場選手エントリー票!$A$5:$AK$124,6)),-4))</f>
        <v/>
      </c>
      <c r="C42" s="458"/>
      <c r="D42" s="458"/>
      <c r="E42" s="459"/>
      <c r="F42" s="449" t="str">
        <f>IF(B42="","",VLOOKUP(A42,出場選手エントリー票!$A$5:$AK$124,7,0)&amp;"　"&amp;VLOOKUP(A42,出場選手エントリー票!$A$5:$AK$124,8,0))</f>
        <v/>
      </c>
      <c r="G42" s="449"/>
      <c r="H42" s="75" t="str">
        <f>IF(B42="","",VLOOKUP(A42,出場選手エントリー票!$A$5:$AK$124,14,0))</f>
        <v/>
      </c>
      <c r="I42" s="78" t="str">
        <f>IF(ISERROR(VLOOKUP(A42,出場選手エントリー票!$A$5:$AK$124,17+2,0)),"",IF(VLOOKUP(A42,出場選手エントリー票!$A$5:$AK$124,17,0)="","",VLOOKUP(A42,出場選手エントリー票!$A$5:$AK$124,17,0)))</f>
        <v/>
      </c>
      <c r="J42" s="79" t="str">
        <f>IF(ISERROR(VLOOKUP(A42,出場選手エントリー票!$A$5:$AK$124,21+2,0)),"",IF(VLOOKUP(A42,出場選手エントリー票!$A$5:$AK$124,21,0)="","",VLOOKUP(A42,出場選手エントリー票!$A$5:$AK$124,21,0)))</f>
        <v/>
      </c>
      <c r="K42" s="79" t="str">
        <f>IF(ISERROR(VLOOKUP(A42,出場選手エントリー票!$A$5:$AK$124,25+2,0)),"",IF(VLOOKUP(A42,出場選手エントリー票!$A$5:$AK$124,25,0)="","",VLOOKUP(A42,出場選手エントリー票!$A$5:$AK$124,25,0)))</f>
        <v/>
      </c>
      <c r="L42" s="80" t="str">
        <f>IF(ISERROR(VLOOKUP(A42,出場選手エントリー票!$A$5:$AK$124,29+2,0)),"",IF(VLOOKUP(A42,出場選手エントリー票!$A$5:$AK$124,29,0)="","",VLOOKUP(A42,出場選手エントリー票!$A$5:$AK$124,29,0)))</f>
        <v/>
      </c>
      <c r="M42" s="80" t="str">
        <f>IF(ISERROR(VLOOKUP(A42,出場選手エントリー票!$A$5:$AK$124,33+2,0)),"",IF(VLOOKUP(A42,出場選手エントリー票!$A$5:$AK$124,33,0)="","",VLOOKUP(A42,出場選手エントリー票!$A$5:$AK$124,33,0)))</f>
        <v/>
      </c>
      <c r="N42" s="80"/>
      <c r="O42" s="80"/>
      <c r="P42" s="80"/>
      <c r="Q42" s="80"/>
      <c r="R42" s="80"/>
      <c r="T42" s="73">
        <f t="shared" si="2"/>
        <v>0</v>
      </c>
      <c r="U42" s="73">
        <f>IF(ISERROR(VALUE(#REF!)),0,VALUE(#REF!))</f>
        <v>0</v>
      </c>
    </row>
    <row r="43" spans="1:21" ht="18.75" customHeight="1" x14ac:dyDescent="0.2">
      <c r="A43" s="77">
        <v>28</v>
      </c>
      <c r="B43" s="457" t="str">
        <f>IF(ISERROR(VLOOKUP(A43,出場選手エントリー票!$A$5:$AK$124,6,0)),"",VALUE(VLOOKUP(A43,出場選手エントリー票!$A$5:$AK$124,6,0))-ROUNDDOWN(VALUE(VLOOKUP(A43,出場選手エントリー票!$A$5:$AK$124,6)),-4))</f>
        <v/>
      </c>
      <c r="C43" s="458"/>
      <c r="D43" s="458"/>
      <c r="E43" s="459"/>
      <c r="F43" s="449" t="str">
        <f>IF(B43="","",VLOOKUP(A43,出場選手エントリー票!$A$5:$AK$124,7,0)&amp;"　"&amp;VLOOKUP(A43,出場選手エントリー票!$A$5:$AK$124,8,0))</f>
        <v/>
      </c>
      <c r="G43" s="449"/>
      <c r="H43" s="75" t="str">
        <f>IF(B43="","",VLOOKUP(A43,出場選手エントリー票!$A$5:$AK$124,14,0))</f>
        <v/>
      </c>
      <c r="I43" s="78" t="str">
        <f>IF(ISERROR(VLOOKUP(A43,出場選手エントリー票!$A$5:$AK$124,17+2,0)),"",IF(VLOOKUP(A43,出場選手エントリー票!$A$5:$AK$124,17,0)="","",VLOOKUP(A43,出場選手エントリー票!$A$5:$AK$124,17,0)))</f>
        <v/>
      </c>
      <c r="J43" s="79" t="str">
        <f>IF(ISERROR(VLOOKUP(A43,出場選手エントリー票!$A$5:$AK$124,21+2,0)),"",IF(VLOOKUP(A43,出場選手エントリー票!$A$5:$AK$124,21,0)="","",VLOOKUP(A43,出場選手エントリー票!$A$5:$AK$124,21,0)))</f>
        <v/>
      </c>
      <c r="K43" s="79" t="str">
        <f>IF(ISERROR(VLOOKUP(A43,出場選手エントリー票!$A$5:$AK$124,25+2,0)),"",IF(VLOOKUP(A43,出場選手エントリー票!$A$5:$AK$124,25,0)="","",VLOOKUP(A43,出場選手エントリー票!$A$5:$AK$124,25,0)))</f>
        <v/>
      </c>
      <c r="L43" s="80" t="str">
        <f>IF(ISERROR(VLOOKUP(A43,出場選手エントリー票!$A$5:$AK$124,29+2,0)),"",IF(VLOOKUP(A43,出場選手エントリー票!$A$5:$AK$124,29,0)="","",VLOOKUP(A43,出場選手エントリー票!$A$5:$AK$124,29,0)))</f>
        <v/>
      </c>
      <c r="M43" s="80" t="str">
        <f>IF(ISERROR(VLOOKUP(A43,出場選手エントリー票!$A$5:$AK$124,33+2,0)),"",IF(VLOOKUP(A43,出場選手エントリー票!$A$5:$AK$124,33,0)="","",VLOOKUP(A43,出場選手エントリー票!$A$5:$AK$124,33,0)))</f>
        <v/>
      </c>
      <c r="N43" s="80"/>
      <c r="O43" s="80"/>
      <c r="P43" s="80"/>
      <c r="Q43" s="80"/>
      <c r="R43" s="80"/>
      <c r="T43" s="73">
        <f t="shared" si="2"/>
        <v>0</v>
      </c>
      <c r="U43" s="73">
        <f>IF(ISERROR(VALUE(#REF!)),0,VALUE(#REF!))</f>
        <v>0</v>
      </c>
    </row>
    <row r="44" spans="1:21" ht="18.75" customHeight="1" x14ac:dyDescent="0.2">
      <c r="A44" s="81">
        <v>29</v>
      </c>
      <c r="B44" s="457" t="str">
        <f>IF(ISERROR(VLOOKUP(A44,出場選手エントリー票!$A$5:$AK$124,6,0)),"",VALUE(VLOOKUP(A44,出場選手エントリー票!$A$5:$AK$124,6,0))-ROUNDDOWN(VALUE(VLOOKUP(A44,出場選手エントリー票!$A$5:$AK$124,6)),-4))</f>
        <v/>
      </c>
      <c r="C44" s="458"/>
      <c r="D44" s="458"/>
      <c r="E44" s="459"/>
      <c r="F44" s="449" t="str">
        <f>IF(B44="","",VLOOKUP(A44,出場選手エントリー票!$A$5:$AK$124,7,0)&amp;"　"&amp;VLOOKUP(A44,出場選手エントリー票!$A$5:$AK$124,8,0))</f>
        <v/>
      </c>
      <c r="G44" s="449"/>
      <c r="H44" s="75" t="str">
        <f>IF(B44="","",VLOOKUP(A44,出場選手エントリー票!$A$5:$AK$124,14,0))</f>
        <v/>
      </c>
      <c r="I44" s="78" t="str">
        <f>IF(ISERROR(VLOOKUP(A44,出場選手エントリー票!$A$5:$AK$124,17+2,0)),"",IF(VLOOKUP(A44,出場選手エントリー票!$A$5:$AK$124,17,0)="","",VLOOKUP(A44,出場選手エントリー票!$A$5:$AK$124,17,0)))</f>
        <v/>
      </c>
      <c r="J44" s="79" t="str">
        <f>IF(ISERROR(VLOOKUP(A44,出場選手エントリー票!$A$5:$AK$124,21+2,0)),"",IF(VLOOKUP(A44,出場選手エントリー票!$A$5:$AK$124,21,0)="","",VLOOKUP(A44,出場選手エントリー票!$A$5:$AK$124,21,0)))</f>
        <v/>
      </c>
      <c r="K44" s="79" t="str">
        <f>IF(ISERROR(VLOOKUP(A44,出場選手エントリー票!$A$5:$AK$124,25+2,0)),"",IF(VLOOKUP(A44,出場選手エントリー票!$A$5:$AK$124,25,0)="","",VLOOKUP(A44,出場選手エントリー票!$A$5:$AK$124,25,0)))</f>
        <v/>
      </c>
      <c r="L44" s="80" t="str">
        <f>IF(ISERROR(VLOOKUP(A44,出場選手エントリー票!$A$5:$AK$124,29+2,0)),"",IF(VLOOKUP(A44,出場選手エントリー票!$A$5:$AK$124,29,0)="","",VLOOKUP(A44,出場選手エントリー票!$A$5:$AK$124,29,0)))</f>
        <v/>
      </c>
      <c r="M44" s="80" t="str">
        <f>IF(ISERROR(VLOOKUP(A44,出場選手エントリー票!$A$5:$AK$124,33+2,0)),"",IF(VLOOKUP(A44,出場選手エントリー票!$A$5:$AK$124,33,0)="","",VLOOKUP(A44,出場選手エントリー票!$A$5:$AK$124,33,0)))</f>
        <v/>
      </c>
      <c r="N44" s="80"/>
      <c r="O44" s="80"/>
      <c r="P44" s="80"/>
      <c r="Q44" s="80"/>
      <c r="R44" s="80"/>
      <c r="T44" s="73">
        <f t="shared" si="2"/>
        <v>0</v>
      </c>
      <c r="U44" s="73">
        <f>IF(ISERROR(VALUE(#REF!)),0,VALUE(#REF!))</f>
        <v>0</v>
      </c>
    </row>
    <row r="45" spans="1:21" ht="18.75" customHeight="1" x14ac:dyDescent="0.2">
      <c r="A45" s="77">
        <v>30</v>
      </c>
      <c r="B45" s="457" t="str">
        <f>IF(ISERROR(VLOOKUP(A45,出場選手エントリー票!$A$5:$AK$124,6,0)),"",VALUE(VLOOKUP(A45,出場選手エントリー票!$A$5:$AK$124,6,0))-ROUNDDOWN(VALUE(VLOOKUP(A45,出場選手エントリー票!$A$5:$AK$124,6)),-4))</f>
        <v/>
      </c>
      <c r="C45" s="458"/>
      <c r="D45" s="458"/>
      <c r="E45" s="459"/>
      <c r="F45" s="449" t="str">
        <f>IF(B45="","",VLOOKUP(A45,出場選手エントリー票!$A$5:$AK$124,7,0)&amp;"　"&amp;VLOOKUP(A45,出場選手エントリー票!$A$5:$AK$124,8,0))</f>
        <v/>
      </c>
      <c r="G45" s="449"/>
      <c r="H45" s="75" t="str">
        <f>IF(B45="","",VLOOKUP(A45,出場選手エントリー票!$A$5:$AK$124,14,0))</f>
        <v/>
      </c>
      <c r="I45" s="78" t="str">
        <f>IF(ISERROR(VLOOKUP(A45,出場選手エントリー票!$A$5:$AK$124,17+2,0)),"",IF(VLOOKUP(A45,出場選手エントリー票!$A$5:$AK$124,17,0)="","",VLOOKUP(A45,出場選手エントリー票!$A$5:$AK$124,17,0)))</f>
        <v/>
      </c>
      <c r="J45" s="79" t="str">
        <f>IF(ISERROR(VLOOKUP(A45,出場選手エントリー票!$A$5:$AK$124,21+2,0)),"",IF(VLOOKUP(A45,出場選手エントリー票!$A$5:$AK$124,21,0)="","",VLOOKUP(A45,出場選手エントリー票!$A$5:$AK$124,21,0)))</f>
        <v/>
      </c>
      <c r="K45" s="79" t="str">
        <f>IF(ISERROR(VLOOKUP(A45,出場選手エントリー票!$A$5:$AK$124,25+2,0)),"",IF(VLOOKUP(A45,出場選手エントリー票!$A$5:$AK$124,25,0)="","",VLOOKUP(A45,出場選手エントリー票!$A$5:$AK$124,25,0)))</f>
        <v/>
      </c>
      <c r="L45" s="80" t="str">
        <f>IF(ISERROR(VLOOKUP(A45,出場選手エントリー票!$A$5:$AK$124,29+2,0)),"",IF(VLOOKUP(A45,出場選手エントリー票!$A$5:$AK$124,29,0)="","",VLOOKUP(A45,出場選手エントリー票!$A$5:$AK$124,29,0)))</f>
        <v/>
      </c>
      <c r="M45" s="80" t="str">
        <f>IF(ISERROR(VLOOKUP(A45,出場選手エントリー票!$A$5:$AK$124,33+2,0)),"",IF(VLOOKUP(A45,出場選手エントリー票!$A$5:$AK$124,33,0)="","",VLOOKUP(A45,出場選手エントリー票!$A$5:$AK$124,33,0)))</f>
        <v/>
      </c>
      <c r="N45" s="80"/>
      <c r="O45" s="80"/>
      <c r="P45" s="80"/>
      <c r="Q45" s="80"/>
      <c r="R45" s="80"/>
      <c r="T45" s="73">
        <f t="shared" si="2"/>
        <v>0</v>
      </c>
      <c r="U45" s="73">
        <f>IF(ISERROR(VALUE(#REF!)),0,VALUE(#REF!))</f>
        <v>0</v>
      </c>
    </row>
    <row r="46" spans="1:21" ht="18.75" customHeight="1" x14ac:dyDescent="0.2">
      <c r="A46" s="77">
        <v>31</v>
      </c>
      <c r="B46" s="457" t="str">
        <f>IF(ISERROR(VLOOKUP(A46,出場選手エントリー票!$A$5:$AK$124,6,0)),"",VALUE(VLOOKUP(A46,出場選手エントリー票!$A$5:$AK$124,6,0))-ROUNDDOWN(VALUE(VLOOKUP(A46,出場選手エントリー票!$A$5:$AK$124,6)),-4))</f>
        <v/>
      </c>
      <c r="C46" s="458"/>
      <c r="D46" s="458"/>
      <c r="E46" s="459"/>
      <c r="F46" s="449" t="str">
        <f>IF(B46="","",VLOOKUP(A46,出場選手エントリー票!$A$5:$AK$124,7,0)&amp;"　"&amp;VLOOKUP(A46,出場選手エントリー票!$A$5:$AK$124,8,0))</f>
        <v/>
      </c>
      <c r="G46" s="449"/>
      <c r="H46" s="75" t="str">
        <f>IF(B46="","",VLOOKUP(A46,出場選手エントリー票!$A$5:$AK$124,14,0))</f>
        <v/>
      </c>
      <c r="I46" s="78" t="str">
        <f>IF(ISERROR(VLOOKUP(A46,出場選手エントリー票!$A$5:$AK$124,17+2,0)),"",IF(VLOOKUP(A46,出場選手エントリー票!$A$5:$AK$124,17,0)="","",VLOOKUP(A46,出場選手エントリー票!$A$5:$AK$124,17,0)))</f>
        <v/>
      </c>
      <c r="J46" s="79" t="str">
        <f>IF(ISERROR(VLOOKUP(A46,出場選手エントリー票!$A$5:$AK$124,21+2,0)),"",IF(VLOOKUP(A46,出場選手エントリー票!$A$5:$AK$124,21,0)="","",VLOOKUP(A46,出場選手エントリー票!$A$5:$AK$124,21,0)))</f>
        <v/>
      </c>
      <c r="K46" s="79" t="str">
        <f>IF(ISERROR(VLOOKUP(A46,出場選手エントリー票!$A$5:$AK$124,25+2,0)),"",IF(VLOOKUP(A46,出場選手エントリー票!$A$5:$AK$124,25,0)="","",VLOOKUP(A46,出場選手エントリー票!$A$5:$AK$124,25,0)))</f>
        <v/>
      </c>
      <c r="L46" s="80" t="str">
        <f>IF(ISERROR(VLOOKUP(A46,出場選手エントリー票!$A$5:$AK$124,29+2,0)),"",IF(VLOOKUP(A46,出場選手エントリー票!$A$5:$AK$124,29,0)="","",VLOOKUP(A46,出場選手エントリー票!$A$5:$AK$124,29,0)))</f>
        <v/>
      </c>
      <c r="M46" s="80" t="str">
        <f>IF(ISERROR(VLOOKUP(A46,出場選手エントリー票!$A$5:$AK$124,33+2,0)),"",IF(VLOOKUP(A46,出場選手エントリー票!$A$5:$AK$124,33,0)="","",VLOOKUP(A46,出場選手エントリー票!$A$5:$AK$124,33,0)))</f>
        <v/>
      </c>
      <c r="N46" s="80"/>
      <c r="O46" s="80"/>
      <c r="P46" s="80"/>
      <c r="Q46" s="80"/>
      <c r="R46" s="80"/>
      <c r="T46" s="73">
        <f t="shared" si="2"/>
        <v>0</v>
      </c>
      <c r="U46" s="73">
        <f>IF(ISERROR(VALUE(#REF!)),0,VALUE(#REF!))</f>
        <v>0</v>
      </c>
    </row>
    <row r="47" spans="1:21" ht="18.75" customHeight="1" x14ac:dyDescent="0.2">
      <c r="A47" s="81">
        <v>32</v>
      </c>
      <c r="B47" s="457" t="str">
        <f>IF(ISERROR(VLOOKUP(A47,出場選手エントリー票!$A$5:$AK$124,6,0)),"",VALUE(VLOOKUP(A47,出場選手エントリー票!$A$5:$AK$124,6,0))-ROUNDDOWN(VALUE(VLOOKUP(A47,出場選手エントリー票!$A$5:$AK$124,6)),-4))</f>
        <v/>
      </c>
      <c r="C47" s="458"/>
      <c r="D47" s="458"/>
      <c r="E47" s="459"/>
      <c r="F47" s="449" t="str">
        <f>IF(B47="","",VLOOKUP(A47,出場選手エントリー票!$A$5:$AK$124,7,0)&amp;"　"&amp;VLOOKUP(A47,出場選手エントリー票!$A$5:$AK$124,8,0))</f>
        <v/>
      </c>
      <c r="G47" s="449"/>
      <c r="H47" s="75" t="str">
        <f>IF(B47="","",VLOOKUP(A47,出場選手エントリー票!$A$5:$AK$124,14,0))</f>
        <v/>
      </c>
      <c r="I47" s="78" t="str">
        <f>IF(ISERROR(VLOOKUP(A47,出場選手エントリー票!$A$5:$AK$124,17+2,0)),"",IF(VLOOKUP(A47,出場選手エントリー票!$A$5:$AK$124,17,0)="","",VLOOKUP(A47,出場選手エントリー票!$A$5:$AK$124,17,0)))</f>
        <v/>
      </c>
      <c r="J47" s="79" t="str">
        <f>IF(ISERROR(VLOOKUP(A47,出場選手エントリー票!$A$5:$AK$124,21+2,0)),"",IF(VLOOKUP(A47,出場選手エントリー票!$A$5:$AK$124,21,0)="","",VLOOKUP(A47,出場選手エントリー票!$A$5:$AK$124,21,0)))</f>
        <v/>
      </c>
      <c r="K47" s="79" t="str">
        <f>IF(ISERROR(VLOOKUP(A47,出場選手エントリー票!$A$5:$AK$124,25+2,0)),"",IF(VLOOKUP(A47,出場選手エントリー票!$A$5:$AK$124,25,0)="","",VLOOKUP(A47,出場選手エントリー票!$A$5:$AK$124,25,0)))</f>
        <v/>
      </c>
      <c r="L47" s="80" t="str">
        <f>IF(ISERROR(VLOOKUP(A47,出場選手エントリー票!$A$5:$AK$124,29+2,0)),"",IF(VLOOKUP(A47,出場選手エントリー票!$A$5:$AK$124,29,0)="","",VLOOKUP(A47,出場選手エントリー票!$A$5:$AK$124,29,0)))</f>
        <v/>
      </c>
      <c r="M47" s="80" t="str">
        <f>IF(ISERROR(VLOOKUP(A47,出場選手エントリー票!$A$5:$AK$124,33+2,0)),"",IF(VLOOKUP(A47,出場選手エントリー票!$A$5:$AK$124,33,0)="","",VLOOKUP(A47,出場選手エントリー票!$A$5:$AK$124,33,0)))</f>
        <v/>
      </c>
      <c r="N47" s="80"/>
      <c r="O47" s="80"/>
      <c r="P47" s="80"/>
      <c r="Q47" s="80"/>
      <c r="R47" s="80"/>
      <c r="T47" s="73">
        <f t="shared" si="2"/>
        <v>0</v>
      </c>
      <c r="U47" s="73">
        <f>IF(ISERROR(VALUE(#REF!)),0,VALUE(#REF!))</f>
        <v>0</v>
      </c>
    </row>
    <row r="48" spans="1:21" ht="18.75" customHeight="1" x14ac:dyDescent="0.2">
      <c r="A48" s="77">
        <v>33</v>
      </c>
      <c r="B48" s="457" t="str">
        <f>IF(ISERROR(VLOOKUP(A48,出場選手エントリー票!$A$5:$AK$124,6,0)),"",VALUE(VLOOKUP(A48,出場選手エントリー票!$A$5:$AK$124,6,0))-ROUNDDOWN(VALUE(VLOOKUP(A48,出場選手エントリー票!$A$5:$AK$124,6)),-4))</f>
        <v/>
      </c>
      <c r="C48" s="458"/>
      <c r="D48" s="458"/>
      <c r="E48" s="459"/>
      <c r="F48" s="449" t="str">
        <f>IF(B48="","",VLOOKUP(A48,出場選手エントリー票!$A$5:$AK$124,7,0)&amp;"　"&amp;VLOOKUP(A48,出場選手エントリー票!$A$5:$AK$124,8,0))</f>
        <v/>
      </c>
      <c r="G48" s="449"/>
      <c r="H48" s="75" t="str">
        <f>IF(B48="","",VLOOKUP(A48,出場選手エントリー票!$A$5:$AK$124,14,0))</f>
        <v/>
      </c>
      <c r="I48" s="78" t="str">
        <f>IF(ISERROR(VLOOKUP(A48,出場選手エントリー票!$A$5:$AK$124,17+2,0)),"",IF(VLOOKUP(A48,出場選手エントリー票!$A$5:$AK$124,17,0)="","",VLOOKUP(A48,出場選手エントリー票!$A$5:$AK$124,17,0)))</f>
        <v/>
      </c>
      <c r="J48" s="79" t="str">
        <f>IF(ISERROR(VLOOKUP(A48,出場選手エントリー票!$A$5:$AK$124,21+2,0)),"",IF(VLOOKUP(A48,出場選手エントリー票!$A$5:$AK$124,21,0)="","",VLOOKUP(A48,出場選手エントリー票!$A$5:$AK$124,21,0)))</f>
        <v/>
      </c>
      <c r="K48" s="79" t="str">
        <f>IF(ISERROR(VLOOKUP(A48,出場選手エントリー票!$A$5:$AK$124,25+2,0)),"",IF(VLOOKUP(A48,出場選手エントリー票!$A$5:$AK$124,25,0)="","",VLOOKUP(A48,出場選手エントリー票!$A$5:$AK$124,25,0)))</f>
        <v/>
      </c>
      <c r="L48" s="80" t="str">
        <f>IF(ISERROR(VLOOKUP(A48,出場選手エントリー票!$A$5:$AK$124,29+2,0)),"",IF(VLOOKUP(A48,出場選手エントリー票!$A$5:$AK$124,29,0)="","",VLOOKUP(A48,出場選手エントリー票!$A$5:$AK$124,29,0)))</f>
        <v/>
      </c>
      <c r="M48" s="80" t="str">
        <f>IF(ISERROR(VLOOKUP(A48,出場選手エントリー票!$A$5:$AK$124,33+2,0)),"",IF(VLOOKUP(A48,出場選手エントリー票!$A$5:$AK$124,33,0)="","",VLOOKUP(A48,出場選手エントリー票!$A$5:$AK$124,33,0)))</f>
        <v/>
      </c>
      <c r="N48" s="80"/>
      <c r="O48" s="80"/>
      <c r="P48" s="80"/>
      <c r="Q48" s="80"/>
      <c r="R48" s="80"/>
      <c r="T48" s="73">
        <f t="shared" si="2"/>
        <v>0</v>
      </c>
      <c r="U48" s="73">
        <f>IF(ISERROR(VALUE(#REF!)),0,VALUE(#REF!))</f>
        <v>0</v>
      </c>
    </row>
    <row r="49" spans="1:21" ht="18.75" customHeight="1" x14ac:dyDescent="0.2">
      <c r="A49" s="77">
        <v>34</v>
      </c>
      <c r="B49" s="457" t="str">
        <f>IF(ISERROR(VLOOKUP(A49,出場選手エントリー票!$A$5:$AK$124,6,0)),"",VALUE(VLOOKUP(A49,出場選手エントリー票!$A$5:$AK$124,6,0))-ROUNDDOWN(VALUE(VLOOKUP(A49,出場選手エントリー票!$A$5:$AK$124,6)),-4))</f>
        <v/>
      </c>
      <c r="C49" s="458"/>
      <c r="D49" s="458"/>
      <c r="E49" s="459"/>
      <c r="F49" s="449" t="str">
        <f>IF(B49="","",VLOOKUP(A49,出場選手エントリー票!$A$5:$AK$124,7,0)&amp;"　"&amp;VLOOKUP(A49,出場選手エントリー票!$A$5:$AK$124,8,0))</f>
        <v/>
      </c>
      <c r="G49" s="449"/>
      <c r="H49" s="75" t="str">
        <f>IF(B49="","",VLOOKUP(A49,出場選手エントリー票!$A$5:$AK$124,14,0))</f>
        <v/>
      </c>
      <c r="I49" s="78" t="str">
        <f>IF(ISERROR(VLOOKUP(A49,出場選手エントリー票!$A$5:$AK$124,17+2,0)),"",IF(VLOOKUP(A49,出場選手エントリー票!$A$5:$AK$124,17,0)="","",VLOOKUP(A49,出場選手エントリー票!$A$5:$AK$124,17,0)))</f>
        <v/>
      </c>
      <c r="J49" s="79" t="str">
        <f>IF(ISERROR(VLOOKUP(A49,出場選手エントリー票!$A$5:$AK$124,21+2,0)),"",IF(VLOOKUP(A49,出場選手エントリー票!$A$5:$AK$124,21,0)="","",VLOOKUP(A49,出場選手エントリー票!$A$5:$AK$124,21,0)))</f>
        <v/>
      </c>
      <c r="K49" s="79" t="str">
        <f>IF(ISERROR(VLOOKUP(A49,出場選手エントリー票!$A$5:$AK$124,25+2,0)),"",IF(VLOOKUP(A49,出場選手エントリー票!$A$5:$AK$124,25,0)="","",VLOOKUP(A49,出場選手エントリー票!$A$5:$AK$124,25,0)))</f>
        <v/>
      </c>
      <c r="L49" s="80" t="str">
        <f>IF(ISERROR(VLOOKUP(A49,出場選手エントリー票!$A$5:$AK$124,29+2,0)),"",IF(VLOOKUP(A49,出場選手エントリー票!$A$5:$AK$124,29,0)="","",VLOOKUP(A49,出場選手エントリー票!$A$5:$AK$124,29,0)))</f>
        <v/>
      </c>
      <c r="M49" s="80" t="str">
        <f>IF(ISERROR(VLOOKUP(A49,出場選手エントリー票!$A$5:$AK$124,33+2,0)),"",IF(VLOOKUP(A49,出場選手エントリー票!$A$5:$AK$124,33,0)="","",VLOOKUP(A49,出場選手エントリー票!$A$5:$AK$124,33,0)))</f>
        <v/>
      </c>
      <c r="N49" s="80"/>
      <c r="O49" s="80"/>
      <c r="P49" s="80"/>
      <c r="Q49" s="80"/>
      <c r="R49" s="80"/>
      <c r="T49" s="73">
        <f t="shared" si="2"/>
        <v>0</v>
      </c>
      <c r="U49" s="73">
        <f>IF(ISERROR(VALUE(#REF!)),0,VALUE(#REF!))</f>
        <v>0</v>
      </c>
    </row>
    <row r="50" spans="1:21" ht="18.75" customHeight="1" x14ac:dyDescent="0.2">
      <c r="A50" s="81">
        <v>35</v>
      </c>
      <c r="B50" s="457" t="str">
        <f>IF(ISERROR(VLOOKUP(A50,出場選手エントリー票!$A$5:$AK$124,6,0)),"",VALUE(VLOOKUP(A50,出場選手エントリー票!$A$5:$AK$124,6,0))-ROUNDDOWN(VALUE(VLOOKUP(A50,出場選手エントリー票!$A$5:$AK$124,6)),-4))</f>
        <v/>
      </c>
      <c r="C50" s="458"/>
      <c r="D50" s="458"/>
      <c r="E50" s="459"/>
      <c r="F50" s="449" t="str">
        <f>IF(B50="","",VLOOKUP(A50,出場選手エントリー票!$A$5:$AK$124,7,0)&amp;"　"&amp;VLOOKUP(A50,出場選手エントリー票!$A$5:$AK$124,8,0))</f>
        <v/>
      </c>
      <c r="G50" s="449"/>
      <c r="H50" s="75" t="str">
        <f>IF(B50="","",VLOOKUP(A50,出場選手エントリー票!$A$5:$AK$124,14,0))</f>
        <v/>
      </c>
      <c r="I50" s="78" t="str">
        <f>IF(ISERROR(VLOOKUP(A50,出場選手エントリー票!$A$5:$AK$124,17+2,0)),"",IF(VLOOKUP(A50,出場選手エントリー票!$A$5:$AK$124,17,0)="","",VLOOKUP(A50,出場選手エントリー票!$A$5:$AK$124,17,0)))</f>
        <v/>
      </c>
      <c r="J50" s="79" t="str">
        <f>IF(ISERROR(VLOOKUP(A50,出場選手エントリー票!$A$5:$AK$124,21+2,0)),"",IF(VLOOKUP(A50,出場選手エントリー票!$A$5:$AK$124,21,0)="","",VLOOKUP(A50,出場選手エントリー票!$A$5:$AK$124,21,0)))</f>
        <v/>
      </c>
      <c r="K50" s="79" t="str">
        <f>IF(ISERROR(VLOOKUP(A50,出場選手エントリー票!$A$5:$AK$124,25+2,0)),"",IF(VLOOKUP(A50,出場選手エントリー票!$A$5:$AK$124,25,0)="","",VLOOKUP(A50,出場選手エントリー票!$A$5:$AK$124,25,0)))</f>
        <v/>
      </c>
      <c r="L50" s="80" t="str">
        <f>IF(ISERROR(VLOOKUP(A50,出場選手エントリー票!$A$5:$AK$124,29+2,0)),"",IF(VLOOKUP(A50,出場選手エントリー票!$A$5:$AK$124,29,0)="","",VLOOKUP(A50,出場選手エントリー票!$A$5:$AK$124,29,0)))</f>
        <v/>
      </c>
      <c r="M50" s="80" t="str">
        <f>IF(ISERROR(VLOOKUP(A50,出場選手エントリー票!$A$5:$AK$124,33+2,0)),"",IF(VLOOKUP(A50,出場選手エントリー票!$A$5:$AK$124,33,0)="","",VLOOKUP(A50,出場選手エントリー票!$A$5:$AK$124,33,0)))</f>
        <v/>
      </c>
      <c r="N50" s="80"/>
      <c r="O50" s="80"/>
      <c r="P50" s="80"/>
      <c r="Q50" s="80"/>
      <c r="R50" s="80"/>
      <c r="T50" s="73">
        <f t="shared" si="2"/>
        <v>0</v>
      </c>
      <c r="U50" s="73">
        <f>IF(ISERROR(VALUE(#REF!)),0,VALUE(#REF!))</f>
        <v>0</v>
      </c>
    </row>
    <row r="51" spans="1:21" ht="18.75" customHeight="1" x14ac:dyDescent="0.2">
      <c r="A51" s="77">
        <v>36</v>
      </c>
      <c r="B51" s="457" t="str">
        <f>IF(ISERROR(VLOOKUP(A51,出場選手エントリー票!$A$5:$AK$124,6,0)),"",VALUE(VLOOKUP(A51,出場選手エントリー票!$A$5:$AK$124,6,0))-ROUNDDOWN(VALUE(VLOOKUP(A51,出場選手エントリー票!$A$5:$AK$124,6)),-4))</f>
        <v/>
      </c>
      <c r="C51" s="458"/>
      <c r="D51" s="458"/>
      <c r="E51" s="459"/>
      <c r="F51" s="449" t="str">
        <f>IF(B51="","",VLOOKUP(A51,出場選手エントリー票!$A$5:$AK$124,7,0)&amp;"　"&amp;VLOOKUP(A51,出場選手エントリー票!$A$5:$AK$124,8,0))</f>
        <v/>
      </c>
      <c r="G51" s="449"/>
      <c r="H51" s="75" t="str">
        <f>IF(B51="","",VLOOKUP(A51,出場選手エントリー票!$A$5:$AK$124,14,0))</f>
        <v/>
      </c>
      <c r="I51" s="78" t="str">
        <f>IF(ISERROR(VLOOKUP(A51,出場選手エントリー票!$A$5:$AK$124,17+2,0)),"",IF(VLOOKUP(A51,出場選手エントリー票!$A$5:$AK$124,17,0)="","",VLOOKUP(A51,出場選手エントリー票!$A$5:$AK$124,17,0)))</f>
        <v/>
      </c>
      <c r="J51" s="79" t="str">
        <f>IF(ISERROR(VLOOKUP(A51,出場選手エントリー票!$A$5:$AK$124,21+2,0)),"",IF(VLOOKUP(A51,出場選手エントリー票!$A$5:$AK$124,21,0)="","",VLOOKUP(A51,出場選手エントリー票!$A$5:$AK$124,21,0)))</f>
        <v/>
      </c>
      <c r="K51" s="79" t="str">
        <f>IF(ISERROR(VLOOKUP(A51,出場選手エントリー票!$A$5:$AK$124,25+2,0)),"",IF(VLOOKUP(A51,出場選手エントリー票!$A$5:$AK$124,25,0)="","",VLOOKUP(A51,出場選手エントリー票!$A$5:$AK$124,25,0)))</f>
        <v/>
      </c>
      <c r="L51" s="80" t="str">
        <f>IF(ISERROR(VLOOKUP(A51,出場選手エントリー票!$A$5:$AK$124,29+2,0)),"",IF(VLOOKUP(A51,出場選手エントリー票!$A$5:$AK$124,29,0)="","",VLOOKUP(A51,出場選手エントリー票!$A$5:$AK$124,29,0)))</f>
        <v/>
      </c>
      <c r="M51" s="80" t="str">
        <f>IF(ISERROR(VLOOKUP(A51,出場選手エントリー票!$A$5:$AK$124,33+2,0)),"",IF(VLOOKUP(A51,出場選手エントリー票!$A$5:$AK$124,33,0)="","",VLOOKUP(A51,出場選手エントリー票!$A$5:$AK$124,33,0)))</f>
        <v/>
      </c>
      <c r="N51" s="80"/>
      <c r="O51" s="80"/>
      <c r="P51" s="80"/>
      <c r="Q51" s="80"/>
      <c r="R51" s="80"/>
      <c r="T51" s="73">
        <f t="shared" si="2"/>
        <v>0</v>
      </c>
      <c r="U51" s="73">
        <f>IF(ISERROR(VALUE(#REF!)),0,VALUE(#REF!))</f>
        <v>0</v>
      </c>
    </row>
    <row r="52" spans="1:21" ht="18.75" customHeight="1" x14ac:dyDescent="0.2">
      <c r="A52" s="77">
        <v>37</v>
      </c>
      <c r="B52" s="457" t="str">
        <f>IF(ISERROR(VLOOKUP(A52,出場選手エントリー票!$A$5:$AK$124,6,0)),"",VALUE(VLOOKUP(A52,出場選手エントリー票!$A$5:$AK$124,6,0))-ROUNDDOWN(VALUE(VLOOKUP(A52,出場選手エントリー票!$A$5:$AK$124,6)),-4))</f>
        <v/>
      </c>
      <c r="C52" s="458"/>
      <c r="D52" s="458"/>
      <c r="E52" s="459"/>
      <c r="F52" s="449" t="str">
        <f>IF(B52="","",VLOOKUP(A52,出場選手エントリー票!$A$5:$AK$124,7,0)&amp;"　"&amp;VLOOKUP(A52,出場選手エントリー票!$A$5:$AK$124,8,0))</f>
        <v/>
      </c>
      <c r="G52" s="449"/>
      <c r="H52" s="75" t="str">
        <f>IF(B52="","",VLOOKUP(A52,出場選手エントリー票!$A$5:$AK$124,14,0))</f>
        <v/>
      </c>
      <c r="I52" s="78" t="str">
        <f>IF(ISERROR(VLOOKUP(A52,出場選手エントリー票!$A$5:$AK$124,17+2,0)),"",IF(VLOOKUP(A52,出場選手エントリー票!$A$5:$AK$124,17,0)="","",VLOOKUP(A52,出場選手エントリー票!$A$5:$AK$124,17,0)))</f>
        <v/>
      </c>
      <c r="J52" s="79" t="str">
        <f>IF(ISERROR(VLOOKUP(A52,出場選手エントリー票!$A$5:$AK$124,21+2,0)),"",IF(VLOOKUP(A52,出場選手エントリー票!$A$5:$AK$124,21,0)="","",VLOOKUP(A52,出場選手エントリー票!$A$5:$AK$124,21,0)))</f>
        <v/>
      </c>
      <c r="K52" s="79" t="str">
        <f>IF(ISERROR(VLOOKUP(A52,出場選手エントリー票!$A$5:$AK$124,25+2,0)),"",IF(VLOOKUP(A52,出場選手エントリー票!$A$5:$AK$124,25,0)="","",VLOOKUP(A52,出場選手エントリー票!$A$5:$AK$124,25,0)))</f>
        <v/>
      </c>
      <c r="L52" s="80" t="str">
        <f>IF(ISERROR(VLOOKUP(A52,出場選手エントリー票!$A$5:$AK$124,29+2,0)),"",IF(VLOOKUP(A52,出場選手エントリー票!$A$5:$AK$124,29,0)="","",VLOOKUP(A52,出場選手エントリー票!$A$5:$AK$124,29,0)))</f>
        <v/>
      </c>
      <c r="M52" s="80" t="str">
        <f>IF(ISERROR(VLOOKUP(A52,出場選手エントリー票!$A$5:$AK$124,33+2,0)),"",IF(VLOOKUP(A52,出場選手エントリー票!$A$5:$AK$124,33,0)="","",VLOOKUP(A52,出場選手エントリー票!$A$5:$AK$124,33,0)))</f>
        <v/>
      </c>
      <c r="N52" s="80"/>
      <c r="O52" s="80"/>
      <c r="P52" s="80"/>
      <c r="Q52" s="80"/>
      <c r="R52" s="80"/>
      <c r="T52" s="73">
        <f t="shared" si="2"/>
        <v>0</v>
      </c>
      <c r="U52" s="73">
        <f>IF(ISERROR(VALUE(#REF!)),0,VALUE(#REF!))</f>
        <v>0</v>
      </c>
    </row>
    <row r="53" spans="1:21" ht="18.75" customHeight="1" x14ac:dyDescent="0.2">
      <c r="A53" s="81">
        <v>38</v>
      </c>
      <c r="B53" s="457" t="str">
        <f>IF(ISERROR(VLOOKUP(A53,出場選手エントリー票!$A$5:$AK$124,6,0)),"",VALUE(VLOOKUP(A53,出場選手エントリー票!$A$5:$AK$124,6,0))-ROUNDDOWN(VALUE(VLOOKUP(A53,出場選手エントリー票!$A$5:$AK$124,6)),-4))</f>
        <v/>
      </c>
      <c r="C53" s="458"/>
      <c r="D53" s="458"/>
      <c r="E53" s="459"/>
      <c r="F53" s="449" t="str">
        <f>IF(B53="","",VLOOKUP(A53,出場選手エントリー票!$A$5:$AK$124,7,0)&amp;"　"&amp;VLOOKUP(A53,出場選手エントリー票!$A$5:$AK$124,8,0))</f>
        <v/>
      </c>
      <c r="G53" s="449"/>
      <c r="H53" s="75" t="str">
        <f>IF(B53="","",VLOOKUP(A53,出場選手エントリー票!$A$5:$AK$124,14,0))</f>
        <v/>
      </c>
      <c r="I53" s="78" t="str">
        <f>IF(ISERROR(VLOOKUP(A53,出場選手エントリー票!$A$5:$AK$124,17+2,0)),"",IF(VLOOKUP(A53,出場選手エントリー票!$A$5:$AK$124,17,0)="","",VLOOKUP(A53,出場選手エントリー票!$A$5:$AK$124,17,0)))</f>
        <v/>
      </c>
      <c r="J53" s="79" t="str">
        <f>IF(ISERROR(VLOOKUP(A53,出場選手エントリー票!$A$5:$AK$124,21+2,0)),"",IF(VLOOKUP(A53,出場選手エントリー票!$A$5:$AK$124,21,0)="","",VLOOKUP(A53,出場選手エントリー票!$A$5:$AK$124,21,0)))</f>
        <v/>
      </c>
      <c r="K53" s="79" t="str">
        <f>IF(ISERROR(VLOOKUP(A53,出場選手エントリー票!$A$5:$AK$124,25+2,0)),"",IF(VLOOKUP(A53,出場選手エントリー票!$A$5:$AK$124,25,0)="","",VLOOKUP(A53,出場選手エントリー票!$A$5:$AK$124,25,0)))</f>
        <v/>
      </c>
      <c r="L53" s="80" t="str">
        <f>IF(ISERROR(VLOOKUP(A53,出場選手エントリー票!$A$5:$AK$124,29+2,0)),"",IF(VLOOKUP(A53,出場選手エントリー票!$A$5:$AK$124,29,0)="","",VLOOKUP(A53,出場選手エントリー票!$A$5:$AK$124,29,0)))</f>
        <v/>
      </c>
      <c r="M53" s="80" t="str">
        <f>IF(ISERROR(VLOOKUP(A53,出場選手エントリー票!$A$5:$AK$124,33+2,0)),"",IF(VLOOKUP(A53,出場選手エントリー票!$A$5:$AK$124,33,0)="","",VLOOKUP(A53,出場選手エントリー票!$A$5:$AK$124,33,0)))</f>
        <v/>
      </c>
      <c r="N53" s="80"/>
      <c r="O53" s="80"/>
      <c r="P53" s="80"/>
      <c r="Q53" s="80"/>
      <c r="R53" s="80"/>
      <c r="T53" s="73">
        <f t="shared" si="2"/>
        <v>0</v>
      </c>
      <c r="U53" s="73">
        <f>IF(ISERROR(VALUE(#REF!)),0,VALUE(#REF!))</f>
        <v>0</v>
      </c>
    </row>
    <row r="54" spans="1:21" ht="18.75" customHeight="1" x14ac:dyDescent="0.2">
      <c r="A54" s="77">
        <v>39</v>
      </c>
      <c r="B54" s="457" t="str">
        <f>IF(ISERROR(VLOOKUP(A54,出場選手エントリー票!$A$5:$AK$124,6,0)),"",VALUE(VLOOKUP(A54,出場選手エントリー票!$A$5:$AK$124,6,0))-ROUNDDOWN(VALUE(VLOOKUP(A54,出場選手エントリー票!$A$5:$AK$124,6)),-4))</f>
        <v/>
      </c>
      <c r="C54" s="458"/>
      <c r="D54" s="458"/>
      <c r="E54" s="459"/>
      <c r="F54" s="449" t="str">
        <f>IF(B54="","",VLOOKUP(A54,出場選手エントリー票!$A$5:$AK$124,7,0)&amp;"　"&amp;VLOOKUP(A54,出場選手エントリー票!$A$5:$AK$124,8,0))</f>
        <v/>
      </c>
      <c r="G54" s="449"/>
      <c r="H54" s="75" t="str">
        <f>IF(B54="","",VLOOKUP(A54,出場選手エントリー票!$A$5:$AK$124,14,0))</f>
        <v/>
      </c>
      <c r="I54" s="78" t="str">
        <f>IF(ISERROR(VLOOKUP(A54,出場選手エントリー票!$A$5:$AK$124,17+2,0)),"",IF(VLOOKUP(A54,出場選手エントリー票!$A$5:$AK$124,17,0)="","",VLOOKUP(A54,出場選手エントリー票!$A$5:$AK$124,17,0)))</f>
        <v/>
      </c>
      <c r="J54" s="79" t="str">
        <f>IF(ISERROR(VLOOKUP(A54,出場選手エントリー票!$A$5:$AK$124,21+2,0)),"",IF(VLOOKUP(A54,出場選手エントリー票!$A$5:$AK$124,21,0)="","",VLOOKUP(A54,出場選手エントリー票!$A$5:$AK$124,21,0)))</f>
        <v/>
      </c>
      <c r="K54" s="79" t="str">
        <f>IF(ISERROR(VLOOKUP(A54,出場選手エントリー票!$A$5:$AK$124,25+2,0)),"",IF(VLOOKUP(A54,出場選手エントリー票!$A$5:$AK$124,25,0)="","",VLOOKUP(A54,出場選手エントリー票!$A$5:$AK$124,25,0)))</f>
        <v/>
      </c>
      <c r="L54" s="80" t="str">
        <f>IF(ISERROR(VLOOKUP(A54,出場選手エントリー票!$A$5:$AK$124,29+2,0)),"",IF(VLOOKUP(A54,出場選手エントリー票!$A$5:$AK$124,29,0)="","",VLOOKUP(A54,出場選手エントリー票!$A$5:$AK$124,29,0)))</f>
        <v/>
      </c>
      <c r="M54" s="80" t="str">
        <f>IF(ISERROR(VLOOKUP(A54,出場選手エントリー票!$A$5:$AK$124,33+2,0)),"",IF(VLOOKUP(A54,出場選手エントリー票!$A$5:$AK$124,33,0)="","",VLOOKUP(A54,出場選手エントリー票!$A$5:$AK$124,33,0)))</f>
        <v/>
      </c>
      <c r="N54" s="80"/>
      <c r="O54" s="80"/>
      <c r="P54" s="80"/>
      <c r="Q54" s="80"/>
      <c r="R54" s="80"/>
      <c r="T54" s="73">
        <f t="shared" si="2"/>
        <v>0</v>
      </c>
      <c r="U54" s="73">
        <f>IF(ISERROR(VALUE(#REF!)),0,VALUE(#REF!))</f>
        <v>0</v>
      </c>
    </row>
    <row r="55" spans="1:21" ht="18.75" customHeight="1" x14ac:dyDescent="0.2">
      <c r="A55" s="77">
        <v>40</v>
      </c>
      <c r="B55" s="457" t="str">
        <f>IF(ISERROR(VLOOKUP(A55,出場選手エントリー票!$A$5:$AK$124,6,0)),"",VALUE(VLOOKUP(A55,出場選手エントリー票!$A$5:$AK$124,6,0))-ROUNDDOWN(VALUE(VLOOKUP(A55,出場選手エントリー票!$A$5:$AK$124,6)),-4))</f>
        <v/>
      </c>
      <c r="C55" s="458"/>
      <c r="D55" s="458"/>
      <c r="E55" s="459"/>
      <c r="F55" s="449" t="str">
        <f>IF(B55="","",VLOOKUP(A55,出場選手エントリー票!$A$5:$AK$124,7,0)&amp;"　"&amp;VLOOKUP(A55,出場選手エントリー票!$A$5:$AK$124,8,0))</f>
        <v/>
      </c>
      <c r="G55" s="449"/>
      <c r="H55" s="75" t="str">
        <f>IF(B55="","",VLOOKUP(A55,出場選手エントリー票!$A$5:$AK$124,14,0))</f>
        <v/>
      </c>
      <c r="I55" s="78" t="str">
        <f>IF(ISERROR(VLOOKUP(A55,出場選手エントリー票!$A$5:$AK$124,17+2,0)),"",IF(VLOOKUP(A55,出場選手エントリー票!$A$5:$AK$124,17,0)="","",VLOOKUP(A55,出場選手エントリー票!$A$5:$AK$124,17,0)))</f>
        <v/>
      </c>
      <c r="J55" s="79" t="str">
        <f>IF(ISERROR(VLOOKUP(A55,出場選手エントリー票!$A$5:$AK$124,21+2,0)),"",IF(VLOOKUP(A55,出場選手エントリー票!$A$5:$AK$124,21,0)="","",VLOOKUP(A55,出場選手エントリー票!$A$5:$AK$124,21,0)))</f>
        <v/>
      </c>
      <c r="K55" s="79" t="str">
        <f>IF(ISERROR(VLOOKUP(A55,出場選手エントリー票!$A$5:$AK$124,25+2,0)),"",IF(VLOOKUP(A55,出場選手エントリー票!$A$5:$AK$124,25,0)="","",VLOOKUP(A55,出場選手エントリー票!$A$5:$AK$124,25,0)))</f>
        <v/>
      </c>
      <c r="L55" s="80" t="str">
        <f>IF(ISERROR(VLOOKUP(A55,出場選手エントリー票!$A$5:$AK$124,29+2,0)),"",IF(VLOOKUP(A55,出場選手エントリー票!$A$5:$AK$124,29,0)="","",VLOOKUP(A55,出場選手エントリー票!$A$5:$AK$124,29,0)))</f>
        <v/>
      </c>
      <c r="M55" s="80" t="str">
        <f>IF(ISERROR(VLOOKUP(A55,出場選手エントリー票!$A$5:$AK$124,33+2,0)),"",IF(VLOOKUP(A55,出場選手エントリー票!$A$5:$AK$124,33,0)="","",VLOOKUP(A55,出場選手エントリー票!$A$5:$AK$124,33,0)))</f>
        <v/>
      </c>
      <c r="N55" s="80"/>
      <c r="O55" s="80"/>
      <c r="P55" s="80"/>
      <c r="Q55" s="80"/>
      <c r="R55" s="80"/>
      <c r="T55" s="73">
        <f t="shared" si="2"/>
        <v>0</v>
      </c>
      <c r="U55" s="73">
        <f>IF(ISERROR(VALUE(#REF!)),0,VALUE(#REF!))</f>
        <v>0</v>
      </c>
    </row>
    <row r="56" spans="1:21" ht="18.75" customHeight="1" x14ac:dyDescent="0.2">
      <c r="A56" s="81">
        <v>41</v>
      </c>
      <c r="B56" s="457" t="str">
        <f>IF(ISERROR(VLOOKUP(A56,出場選手エントリー票!$A$5:$AK$124,6,0)),"",VALUE(VLOOKUP(A56,出場選手エントリー票!$A$5:$AK$124,6,0))-ROUNDDOWN(VALUE(VLOOKUP(A56,出場選手エントリー票!$A$5:$AK$124,6)),-4))</f>
        <v/>
      </c>
      <c r="C56" s="458"/>
      <c r="D56" s="458"/>
      <c r="E56" s="459"/>
      <c r="F56" s="449" t="str">
        <f>IF(B56="","",VLOOKUP(A56,出場選手エントリー票!$A$5:$AK$124,7,0)&amp;"　"&amp;VLOOKUP(A56,出場選手エントリー票!$A$5:$AK$124,8,0))</f>
        <v/>
      </c>
      <c r="G56" s="449"/>
      <c r="H56" s="75" t="str">
        <f>IF(B56="","",VLOOKUP(A56,出場選手エントリー票!$A$5:$AK$124,14,0))</f>
        <v/>
      </c>
      <c r="I56" s="78" t="str">
        <f>IF(ISERROR(VLOOKUP(A56,出場選手エントリー票!$A$5:$AK$124,17+2,0)),"",IF(VLOOKUP(A56,出場選手エントリー票!$A$5:$AK$124,17,0)="","",VLOOKUP(A56,出場選手エントリー票!$A$5:$AK$124,17,0)))</f>
        <v/>
      </c>
      <c r="J56" s="79" t="str">
        <f>IF(ISERROR(VLOOKUP(A56,出場選手エントリー票!$A$5:$AK$124,21+2,0)),"",IF(VLOOKUP(A56,出場選手エントリー票!$A$5:$AK$124,21,0)="","",VLOOKUP(A56,出場選手エントリー票!$A$5:$AK$124,21,0)))</f>
        <v/>
      </c>
      <c r="K56" s="79" t="str">
        <f>IF(ISERROR(VLOOKUP(A56,出場選手エントリー票!$A$5:$AK$124,25+2,0)),"",IF(VLOOKUP(A56,出場選手エントリー票!$A$5:$AK$124,25,0)="","",VLOOKUP(A56,出場選手エントリー票!$A$5:$AK$124,25,0)))</f>
        <v/>
      </c>
      <c r="L56" s="80" t="str">
        <f>IF(ISERROR(VLOOKUP(A56,出場選手エントリー票!$A$5:$AK$124,29+2,0)),"",IF(VLOOKUP(A56,出場選手エントリー票!$A$5:$AK$124,29,0)="","",VLOOKUP(A56,出場選手エントリー票!$A$5:$AK$124,29,0)))</f>
        <v/>
      </c>
      <c r="M56" s="80" t="str">
        <f>IF(ISERROR(VLOOKUP(A56,出場選手エントリー票!$A$5:$AK$124,33+2,0)),"",IF(VLOOKUP(A56,出場選手エントリー票!$A$5:$AK$124,33,0)="","",VLOOKUP(A56,出場選手エントリー票!$A$5:$AK$124,33,0)))</f>
        <v/>
      </c>
      <c r="N56" s="80"/>
      <c r="O56" s="80"/>
      <c r="P56" s="80"/>
      <c r="Q56" s="80"/>
      <c r="R56" s="80"/>
      <c r="T56" s="73">
        <f t="shared" ref="T56:T75" si="3">IF(ISERROR(VALUE(L56)),0,VALUE(L56))</f>
        <v>0</v>
      </c>
      <c r="U56" s="73">
        <f>IF(ISERROR(VALUE(#REF!)),0,VALUE(#REF!))</f>
        <v>0</v>
      </c>
    </row>
    <row r="57" spans="1:21" ht="18.75" customHeight="1" x14ac:dyDescent="0.2">
      <c r="A57" s="77">
        <v>42</v>
      </c>
      <c r="B57" s="457" t="str">
        <f>IF(ISERROR(VLOOKUP(A57,出場選手エントリー票!$A$5:$AK$124,6,0)),"",VALUE(VLOOKUP(A57,出場選手エントリー票!$A$5:$AK$124,6,0))-ROUNDDOWN(VALUE(VLOOKUP(A57,出場選手エントリー票!$A$5:$AK$124,6)),-4))</f>
        <v/>
      </c>
      <c r="C57" s="458"/>
      <c r="D57" s="458"/>
      <c r="E57" s="459"/>
      <c r="F57" s="449" t="str">
        <f>IF(B57="","",VLOOKUP(A57,出場選手エントリー票!$A$5:$AK$124,7,0)&amp;"　"&amp;VLOOKUP(A57,出場選手エントリー票!$A$5:$AK$124,8,0))</f>
        <v/>
      </c>
      <c r="G57" s="449"/>
      <c r="H57" s="75" t="str">
        <f>IF(B57="","",VLOOKUP(A57,出場選手エントリー票!$A$5:$AK$124,14,0))</f>
        <v/>
      </c>
      <c r="I57" s="78" t="str">
        <f>IF(ISERROR(VLOOKUP(A57,出場選手エントリー票!$A$5:$AK$124,17+2,0)),"",IF(VLOOKUP(A57,出場選手エントリー票!$A$5:$AK$124,17,0)="","",VLOOKUP(A57,出場選手エントリー票!$A$5:$AK$124,17,0)))</f>
        <v/>
      </c>
      <c r="J57" s="79" t="str">
        <f>IF(ISERROR(VLOOKUP(A57,出場選手エントリー票!$A$5:$AK$124,21+2,0)),"",IF(VLOOKUP(A57,出場選手エントリー票!$A$5:$AK$124,21,0)="","",VLOOKUP(A57,出場選手エントリー票!$A$5:$AK$124,21,0)))</f>
        <v/>
      </c>
      <c r="K57" s="79" t="str">
        <f>IF(ISERROR(VLOOKUP(A57,出場選手エントリー票!$A$5:$AK$124,25+2,0)),"",IF(VLOOKUP(A57,出場選手エントリー票!$A$5:$AK$124,25,0)="","",VLOOKUP(A57,出場選手エントリー票!$A$5:$AK$124,25,0)))</f>
        <v/>
      </c>
      <c r="L57" s="80" t="str">
        <f>IF(ISERROR(VLOOKUP(A57,出場選手エントリー票!$A$5:$AK$124,29+2,0)),"",IF(VLOOKUP(A57,出場選手エントリー票!$A$5:$AK$124,29,0)="","",VLOOKUP(A57,出場選手エントリー票!$A$5:$AK$124,29,0)))</f>
        <v/>
      </c>
      <c r="M57" s="80" t="str">
        <f>IF(ISERROR(VLOOKUP(A57,出場選手エントリー票!$A$5:$AK$124,33+2,0)),"",IF(VLOOKUP(A57,出場選手エントリー票!$A$5:$AK$124,33,0)="","",VLOOKUP(A57,出場選手エントリー票!$A$5:$AK$124,33,0)))</f>
        <v/>
      </c>
      <c r="N57" s="80"/>
      <c r="O57" s="80"/>
      <c r="P57" s="80"/>
      <c r="Q57" s="80"/>
      <c r="R57" s="80"/>
      <c r="T57" s="73">
        <f t="shared" si="3"/>
        <v>0</v>
      </c>
      <c r="U57" s="73">
        <f>IF(ISERROR(VALUE(#REF!)),0,VALUE(#REF!))</f>
        <v>0</v>
      </c>
    </row>
    <row r="58" spans="1:21" ht="18.75" customHeight="1" x14ac:dyDescent="0.2">
      <c r="A58" s="77">
        <v>43</v>
      </c>
      <c r="B58" s="457" t="str">
        <f>IF(ISERROR(VLOOKUP(A58,出場選手エントリー票!$A$5:$AK$124,6,0)),"",VALUE(VLOOKUP(A58,出場選手エントリー票!$A$5:$AK$124,6,0))-ROUNDDOWN(VALUE(VLOOKUP(A58,出場選手エントリー票!$A$5:$AK$124,6)),-4))</f>
        <v/>
      </c>
      <c r="C58" s="458"/>
      <c r="D58" s="458"/>
      <c r="E58" s="459"/>
      <c r="F58" s="449" t="str">
        <f>IF(B58="","",VLOOKUP(A58,出場選手エントリー票!$A$5:$AK$124,7,0)&amp;"　"&amp;VLOOKUP(A58,出場選手エントリー票!$A$5:$AK$124,8,0))</f>
        <v/>
      </c>
      <c r="G58" s="449"/>
      <c r="H58" s="75" t="str">
        <f>IF(B58="","",VLOOKUP(A58,出場選手エントリー票!$A$5:$AK$124,14,0))</f>
        <v/>
      </c>
      <c r="I58" s="78" t="str">
        <f>IF(ISERROR(VLOOKUP(A58,出場選手エントリー票!$A$5:$AK$124,17+2,0)),"",IF(VLOOKUP(A58,出場選手エントリー票!$A$5:$AK$124,17,0)="","",VLOOKUP(A58,出場選手エントリー票!$A$5:$AK$124,17,0)))</f>
        <v/>
      </c>
      <c r="J58" s="79" t="str">
        <f>IF(ISERROR(VLOOKUP(A58,出場選手エントリー票!$A$5:$AK$124,21+2,0)),"",IF(VLOOKUP(A58,出場選手エントリー票!$A$5:$AK$124,21,0)="","",VLOOKUP(A58,出場選手エントリー票!$A$5:$AK$124,21,0)))</f>
        <v/>
      </c>
      <c r="K58" s="79" t="str">
        <f>IF(ISERROR(VLOOKUP(A58,出場選手エントリー票!$A$5:$AK$124,25+2,0)),"",IF(VLOOKUP(A58,出場選手エントリー票!$A$5:$AK$124,25,0)="","",VLOOKUP(A58,出場選手エントリー票!$A$5:$AK$124,25,0)))</f>
        <v/>
      </c>
      <c r="L58" s="80" t="str">
        <f>IF(ISERROR(VLOOKUP(A58,出場選手エントリー票!$A$5:$AK$124,29+2,0)),"",IF(VLOOKUP(A58,出場選手エントリー票!$A$5:$AK$124,29,0)="","",VLOOKUP(A58,出場選手エントリー票!$A$5:$AK$124,29,0)))</f>
        <v/>
      </c>
      <c r="M58" s="80" t="str">
        <f>IF(ISERROR(VLOOKUP(A58,出場選手エントリー票!$A$5:$AK$124,33+2,0)),"",IF(VLOOKUP(A58,出場選手エントリー票!$A$5:$AK$124,33,0)="","",VLOOKUP(A58,出場選手エントリー票!$A$5:$AK$124,33,0)))</f>
        <v/>
      </c>
      <c r="N58" s="80"/>
      <c r="O58" s="80"/>
      <c r="P58" s="80"/>
      <c r="Q58" s="80"/>
      <c r="R58" s="80"/>
      <c r="T58" s="73">
        <f t="shared" si="3"/>
        <v>0</v>
      </c>
      <c r="U58" s="73">
        <f>IF(ISERROR(VALUE(#REF!)),0,VALUE(#REF!))</f>
        <v>0</v>
      </c>
    </row>
    <row r="59" spans="1:21" ht="18.75" customHeight="1" x14ac:dyDescent="0.2">
      <c r="A59" s="81">
        <v>44</v>
      </c>
      <c r="B59" s="457" t="str">
        <f>IF(ISERROR(VLOOKUP(A59,出場選手エントリー票!$A$5:$AK$124,6,0)),"",VALUE(VLOOKUP(A59,出場選手エントリー票!$A$5:$AK$124,6,0))-ROUNDDOWN(VALUE(VLOOKUP(A59,出場選手エントリー票!$A$5:$AK$124,6)),-4))</f>
        <v/>
      </c>
      <c r="C59" s="458"/>
      <c r="D59" s="458"/>
      <c r="E59" s="459"/>
      <c r="F59" s="449" t="str">
        <f>IF(B59="","",VLOOKUP(A59,出場選手エントリー票!$A$5:$AK$124,7,0)&amp;"　"&amp;VLOOKUP(A59,出場選手エントリー票!$A$5:$AK$124,8,0))</f>
        <v/>
      </c>
      <c r="G59" s="449"/>
      <c r="H59" s="75" t="str">
        <f>IF(B59="","",VLOOKUP(A59,出場選手エントリー票!$A$5:$AK$124,14,0))</f>
        <v/>
      </c>
      <c r="I59" s="78" t="str">
        <f>IF(ISERROR(VLOOKUP(A59,出場選手エントリー票!$A$5:$AK$124,17+2,0)),"",IF(VLOOKUP(A59,出場選手エントリー票!$A$5:$AK$124,17,0)="","",VLOOKUP(A59,出場選手エントリー票!$A$5:$AK$124,17,0)))</f>
        <v/>
      </c>
      <c r="J59" s="79" t="str">
        <f>IF(ISERROR(VLOOKUP(A59,出場選手エントリー票!$A$5:$AK$124,21+2,0)),"",IF(VLOOKUP(A59,出場選手エントリー票!$A$5:$AK$124,21,0)="","",VLOOKUP(A59,出場選手エントリー票!$A$5:$AK$124,21,0)))</f>
        <v/>
      </c>
      <c r="K59" s="79" t="str">
        <f>IF(ISERROR(VLOOKUP(A59,出場選手エントリー票!$A$5:$AK$124,25+2,0)),"",IF(VLOOKUP(A59,出場選手エントリー票!$A$5:$AK$124,25,0)="","",VLOOKUP(A59,出場選手エントリー票!$A$5:$AK$124,25,0)))</f>
        <v/>
      </c>
      <c r="L59" s="80" t="str">
        <f>IF(ISERROR(VLOOKUP(A59,出場選手エントリー票!$A$5:$AK$124,29+2,0)),"",IF(VLOOKUP(A59,出場選手エントリー票!$A$5:$AK$124,29,0)="","",VLOOKUP(A59,出場選手エントリー票!$A$5:$AK$124,29,0)))</f>
        <v/>
      </c>
      <c r="M59" s="80" t="str">
        <f>IF(ISERROR(VLOOKUP(A59,出場選手エントリー票!$A$5:$AK$124,33+2,0)),"",IF(VLOOKUP(A59,出場選手エントリー票!$A$5:$AK$124,33,0)="","",VLOOKUP(A59,出場選手エントリー票!$A$5:$AK$124,33,0)))</f>
        <v/>
      </c>
      <c r="N59" s="80"/>
      <c r="O59" s="80"/>
      <c r="P59" s="80"/>
      <c r="Q59" s="80"/>
      <c r="R59" s="80"/>
      <c r="T59" s="73">
        <f t="shared" si="3"/>
        <v>0</v>
      </c>
      <c r="U59" s="73">
        <f>IF(ISERROR(VALUE(#REF!)),0,VALUE(#REF!))</f>
        <v>0</v>
      </c>
    </row>
    <row r="60" spans="1:21" ht="18.75" customHeight="1" x14ac:dyDescent="0.2">
      <c r="A60" s="77">
        <v>45</v>
      </c>
      <c r="B60" s="457" t="str">
        <f>IF(ISERROR(VLOOKUP(A60,出場選手エントリー票!$A$5:$AK$124,6,0)),"",VALUE(VLOOKUP(A60,出場選手エントリー票!$A$5:$AK$124,6,0))-ROUNDDOWN(VALUE(VLOOKUP(A60,出場選手エントリー票!$A$5:$AK$124,6)),-4))</f>
        <v/>
      </c>
      <c r="C60" s="458"/>
      <c r="D60" s="458"/>
      <c r="E60" s="459"/>
      <c r="F60" s="449" t="str">
        <f>IF(B60="","",VLOOKUP(A60,出場選手エントリー票!$A$5:$AK$124,7,0)&amp;"　"&amp;VLOOKUP(A60,出場選手エントリー票!$A$5:$AK$124,8,0))</f>
        <v/>
      </c>
      <c r="G60" s="449"/>
      <c r="H60" s="75" t="str">
        <f>IF(B60="","",VLOOKUP(A60,出場選手エントリー票!$A$5:$AK$124,14,0))</f>
        <v/>
      </c>
      <c r="I60" s="78" t="str">
        <f>IF(ISERROR(VLOOKUP(A60,出場選手エントリー票!$A$5:$AK$124,17+2,0)),"",IF(VLOOKUP(A60,出場選手エントリー票!$A$5:$AK$124,17,0)="","",VLOOKUP(A60,出場選手エントリー票!$A$5:$AK$124,17,0)))</f>
        <v/>
      </c>
      <c r="J60" s="79" t="str">
        <f>IF(ISERROR(VLOOKUP(A60,出場選手エントリー票!$A$5:$AK$124,21+2,0)),"",IF(VLOOKUP(A60,出場選手エントリー票!$A$5:$AK$124,21,0)="","",VLOOKUP(A60,出場選手エントリー票!$A$5:$AK$124,21,0)))</f>
        <v/>
      </c>
      <c r="K60" s="79" t="str">
        <f>IF(ISERROR(VLOOKUP(A60,出場選手エントリー票!$A$5:$AK$124,25+2,0)),"",IF(VLOOKUP(A60,出場選手エントリー票!$A$5:$AK$124,25,0)="","",VLOOKUP(A60,出場選手エントリー票!$A$5:$AK$124,25,0)))</f>
        <v/>
      </c>
      <c r="L60" s="80" t="str">
        <f>IF(ISERROR(VLOOKUP(A60,出場選手エントリー票!$A$5:$AK$124,29+2,0)),"",IF(VLOOKUP(A60,出場選手エントリー票!$A$5:$AK$124,29,0)="","",VLOOKUP(A60,出場選手エントリー票!$A$5:$AK$124,29,0)))</f>
        <v/>
      </c>
      <c r="M60" s="80" t="str">
        <f>IF(ISERROR(VLOOKUP(A60,出場選手エントリー票!$A$5:$AK$124,33+2,0)),"",IF(VLOOKUP(A60,出場選手エントリー票!$A$5:$AK$124,33,0)="","",VLOOKUP(A60,出場選手エントリー票!$A$5:$AK$124,33,0)))</f>
        <v/>
      </c>
      <c r="N60" s="80"/>
      <c r="O60" s="80"/>
      <c r="P60" s="80"/>
      <c r="Q60" s="80"/>
      <c r="R60" s="80"/>
      <c r="T60" s="73">
        <f t="shared" si="3"/>
        <v>0</v>
      </c>
      <c r="U60" s="73">
        <f>IF(ISERROR(VALUE(#REF!)),0,VALUE(#REF!))</f>
        <v>0</v>
      </c>
    </row>
    <row r="61" spans="1:21" ht="18.75" customHeight="1" x14ac:dyDescent="0.2">
      <c r="A61" s="77">
        <v>46</v>
      </c>
      <c r="B61" s="457" t="str">
        <f>IF(ISERROR(VLOOKUP(A61,出場選手エントリー票!$A$5:$AK$124,6,0)),"",VALUE(VLOOKUP(A61,出場選手エントリー票!$A$5:$AK$124,6,0))-ROUNDDOWN(VALUE(VLOOKUP(A61,出場選手エントリー票!$A$5:$AK$124,6)),-4))</f>
        <v/>
      </c>
      <c r="C61" s="458"/>
      <c r="D61" s="458"/>
      <c r="E61" s="459"/>
      <c r="F61" s="449" t="str">
        <f>IF(B61="","",VLOOKUP(A61,出場選手エントリー票!$A$5:$AK$124,7,0)&amp;"　"&amp;VLOOKUP(A61,出場選手エントリー票!$A$5:$AK$124,8,0))</f>
        <v/>
      </c>
      <c r="G61" s="449"/>
      <c r="H61" s="75" t="str">
        <f>IF(B61="","",VLOOKUP(A61,出場選手エントリー票!$A$5:$AK$124,14,0))</f>
        <v/>
      </c>
      <c r="I61" s="78" t="str">
        <f>IF(ISERROR(VLOOKUP(A61,出場選手エントリー票!$A$5:$AK$124,17+2,0)),"",IF(VLOOKUP(A61,出場選手エントリー票!$A$5:$AK$124,17,0)="","",VLOOKUP(A61,出場選手エントリー票!$A$5:$AK$124,17,0)))</f>
        <v/>
      </c>
      <c r="J61" s="79" t="str">
        <f>IF(ISERROR(VLOOKUP(A61,出場選手エントリー票!$A$5:$AK$124,21+2,0)),"",IF(VLOOKUP(A61,出場選手エントリー票!$A$5:$AK$124,21,0)="","",VLOOKUP(A61,出場選手エントリー票!$A$5:$AK$124,21,0)))</f>
        <v/>
      </c>
      <c r="K61" s="79" t="str">
        <f>IF(ISERROR(VLOOKUP(A61,出場選手エントリー票!$A$5:$AK$124,25+2,0)),"",IF(VLOOKUP(A61,出場選手エントリー票!$A$5:$AK$124,25,0)="","",VLOOKUP(A61,出場選手エントリー票!$A$5:$AK$124,25,0)))</f>
        <v/>
      </c>
      <c r="L61" s="80" t="str">
        <f>IF(ISERROR(VLOOKUP(A61,出場選手エントリー票!$A$5:$AK$124,29+2,0)),"",IF(VLOOKUP(A61,出場選手エントリー票!$A$5:$AK$124,29,0)="","",VLOOKUP(A61,出場選手エントリー票!$A$5:$AK$124,29,0)))</f>
        <v/>
      </c>
      <c r="M61" s="80" t="str">
        <f>IF(ISERROR(VLOOKUP(A61,出場選手エントリー票!$A$5:$AK$124,33+2,0)),"",IF(VLOOKUP(A61,出場選手エントリー票!$A$5:$AK$124,33,0)="","",VLOOKUP(A61,出場選手エントリー票!$A$5:$AK$124,33,0)))</f>
        <v/>
      </c>
      <c r="N61" s="80"/>
      <c r="O61" s="80"/>
      <c r="P61" s="80"/>
      <c r="Q61" s="80"/>
      <c r="R61" s="80"/>
      <c r="T61" s="73">
        <f t="shared" si="3"/>
        <v>0</v>
      </c>
      <c r="U61" s="73">
        <f>IF(ISERROR(VALUE(#REF!)),0,VALUE(#REF!))</f>
        <v>0</v>
      </c>
    </row>
    <row r="62" spans="1:21" ht="18.75" customHeight="1" x14ac:dyDescent="0.2">
      <c r="A62" s="81">
        <v>47</v>
      </c>
      <c r="B62" s="457" t="str">
        <f>IF(ISERROR(VLOOKUP(A62,出場選手エントリー票!$A$5:$AK$124,6,0)),"",VALUE(VLOOKUP(A62,出場選手エントリー票!$A$5:$AK$124,6,0))-ROUNDDOWN(VALUE(VLOOKUP(A62,出場選手エントリー票!$A$5:$AK$124,6)),-4))</f>
        <v/>
      </c>
      <c r="C62" s="458"/>
      <c r="D62" s="458"/>
      <c r="E62" s="459"/>
      <c r="F62" s="449" t="str">
        <f>IF(B62="","",VLOOKUP(A62,出場選手エントリー票!$A$5:$AK$124,7,0)&amp;"　"&amp;VLOOKUP(A62,出場選手エントリー票!$A$5:$AK$124,8,0))</f>
        <v/>
      </c>
      <c r="G62" s="449"/>
      <c r="H62" s="75" t="str">
        <f>IF(B62="","",VLOOKUP(A62,出場選手エントリー票!$A$5:$AK$124,14,0))</f>
        <v/>
      </c>
      <c r="I62" s="78" t="str">
        <f>IF(ISERROR(VLOOKUP(A62,出場選手エントリー票!$A$5:$AK$124,17+2,0)),"",IF(VLOOKUP(A62,出場選手エントリー票!$A$5:$AK$124,17,0)="","",VLOOKUP(A62,出場選手エントリー票!$A$5:$AK$124,17,0)))</f>
        <v/>
      </c>
      <c r="J62" s="79" t="str">
        <f>IF(ISERROR(VLOOKUP(A62,出場選手エントリー票!$A$5:$AK$124,21+2,0)),"",IF(VLOOKUP(A62,出場選手エントリー票!$A$5:$AK$124,21,0)="","",VLOOKUP(A62,出場選手エントリー票!$A$5:$AK$124,21,0)))</f>
        <v/>
      </c>
      <c r="K62" s="79" t="str">
        <f>IF(ISERROR(VLOOKUP(A62,出場選手エントリー票!$A$5:$AK$124,25+2,0)),"",IF(VLOOKUP(A62,出場選手エントリー票!$A$5:$AK$124,25,0)="","",VLOOKUP(A62,出場選手エントリー票!$A$5:$AK$124,25,0)))</f>
        <v/>
      </c>
      <c r="L62" s="80" t="str">
        <f>IF(ISERROR(VLOOKUP(A62,出場選手エントリー票!$A$5:$AK$124,29+2,0)),"",IF(VLOOKUP(A62,出場選手エントリー票!$A$5:$AK$124,29,0)="","",VLOOKUP(A62,出場選手エントリー票!$A$5:$AK$124,29,0)))</f>
        <v/>
      </c>
      <c r="M62" s="80" t="str">
        <f>IF(ISERROR(VLOOKUP(A62,出場選手エントリー票!$A$5:$AK$124,33+2,0)),"",IF(VLOOKUP(A62,出場選手エントリー票!$A$5:$AK$124,33,0)="","",VLOOKUP(A62,出場選手エントリー票!$A$5:$AK$124,33,0)))</f>
        <v/>
      </c>
      <c r="N62" s="80"/>
      <c r="O62" s="80"/>
      <c r="P62" s="80"/>
      <c r="Q62" s="80"/>
      <c r="R62" s="80"/>
      <c r="T62" s="73">
        <f t="shared" si="3"/>
        <v>0</v>
      </c>
      <c r="U62" s="73">
        <f>IF(ISERROR(VALUE(#REF!)),0,VALUE(#REF!))</f>
        <v>0</v>
      </c>
    </row>
    <row r="63" spans="1:21" ht="18.75" customHeight="1" x14ac:dyDescent="0.2">
      <c r="A63" s="77">
        <v>48</v>
      </c>
      <c r="B63" s="457" t="str">
        <f>IF(ISERROR(VLOOKUP(A63,出場選手エントリー票!$A$5:$AK$124,6,0)),"",VALUE(VLOOKUP(A63,出場選手エントリー票!$A$5:$AK$124,6,0))-ROUNDDOWN(VALUE(VLOOKUP(A63,出場選手エントリー票!$A$5:$AK$124,6)),-4))</f>
        <v/>
      </c>
      <c r="C63" s="458"/>
      <c r="D63" s="458"/>
      <c r="E63" s="459"/>
      <c r="F63" s="449" t="str">
        <f>IF(B63="","",VLOOKUP(A63,出場選手エントリー票!$A$5:$AK$124,7,0)&amp;"　"&amp;VLOOKUP(A63,出場選手エントリー票!$A$5:$AK$124,8,0))</f>
        <v/>
      </c>
      <c r="G63" s="449"/>
      <c r="H63" s="75" t="str">
        <f>IF(B63="","",VLOOKUP(A63,出場選手エントリー票!$A$5:$AK$124,14,0))</f>
        <v/>
      </c>
      <c r="I63" s="78" t="str">
        <f>IF(ISERROR(VLOOKUP(A63,出場選手エントリー票!$A$5:$AK$124,17+2,0)),"",IF(VLOOKUP(A63,出場選手エントリー票!$A$5:$AK$124,17,0)="","",VLOOKUP(A63,出場選手エントリー票!$A$5:$AK$124,17,0)))</f>
        <v/>
      </c>
      <c r="J63" s="79" t="str">
        <f>IF(ISERROR(VLOOKUP(A63,出場選手エントリー票!$A$5:$AK$124,21+2,0)),"",IF(VLOOKUP(A63,出場選手エントリー票!$A$5:$AK$124,21,0)="","",VLOOKUP(A63,出場選手エントリー票!$A$5:$AK$124,21,0)))</f>
        <v/>
      </c>
      <c r="K63" s="79" t="str">
        <f>IF(ISERROR(VLOOKUP(A63,出場選手エントリー票!$A$5:$AK$124,25+2,0)),"",IF(VLOOKUP(A63,出場選手エントリー票!$A$5:$AK$124,25,0)="","",VLOOKUP(A63,出場選手エントリー票!$A$5:$AK$124,25,0)))</f>
        <v/>
      </c>
      <c r="L63" s="80" t="str">
        <f>IF(ISERROR(VLOOKUP(A63,出場選手エントリー票!$A$5:$AK$124,29+2,0)),"",IF(VLOOKUP(A63,出場選手エントリー票!$A$5:$AK$124,29,0)="","",VLOOKUP(A63,出場選手エントリー票!$A$5:$AK$124,29,0)))</f>
        <v/>
      </c>
      <c r="M63" s="80" t="str">
        <f>IF(ISERROR(VLOOKUP(A63,出場選手エントリー票!$A$5:$AK$124,33+2,0)),"",IF(VLOOKUP(A63,出場選手エントリー票!$A$5:$AK$124,33,0)="","",VLOOKUP(A63,出場選手エントリー票!$A$5:$AK$124,33,0)))</f>
        <v/>
      </c>
      <c r="N63" s="80"/>
      <c r="O63" s="80"/>
      <c r="P63" s="80"/>
      <c r="Q63" s="80"/>
      <c r="R63" s="80"/>
      <c r="T63" s="73">
        <f t="shared" si="3"/>
        <v>0</v>
      </c>
      <c r="U63" s="73">
        <f>IF(ISERROR(VALUE(#REF!)),0,VALUE(#REF!))</f>
        <v>0</v>
      </c>
    </row>
    <row r="64" spans="1:21" ht="18.75" customHeight="1" x14ac:dyDescent="0.2">
      <c r="A64" s="77">
        <v>49</v>
      </c>
      <c r="B64" s="457" t="str">
        <f>IF(ISERROR(VLOOKUP(A64,出場選手エントリー票!$A$5:$AK$124,6,0)),"",VALUE(VLOOKUP(A64,出場選手エントリー票!$A$5:$AK$124,6,0))-ROUNDDOWN(VALUE(VLOOKUP(A64,出場選手エントリー票!$A$5:$AK$124,6)),-4))</f>
        <v/>
      </c>
      <c r="C64" s="458"/>
      <c r="D64" s="458"/>
      <c r="E64" s="459"/>
      <c r="F64" s="449" t="str">
        <f>IF(B64="","",VLOOKUP(A64,出場選手エントリー票!$A$5:$AK$124,7,0)&amp;"　"&amp;VLOOKUP(A64,出場選手エントリー票!$A$5:$AK$124,8,0))</f>
        <v/>
      </c>
      <c r="G64" s="449"/>
      <c r="H64" s="75" t="str">
        <f>IF(B64="","",VLOOKUP(A64,出場選手エントリー票!$A$5:$AK$124,14,0))</f>
        <v/>
      </c>
      <c r="I64" s="78" t="str">
        <f>IF(ISERROR(VLOOKUP(A64,出場選手エントリー票!$A$5:$AK$124,17+2,0)),"",IF(VLOOKUP(A64,出場選手エントリー票!$A$5:$AK$124,17,0)="","",VLOOKUP(A64,出場選手エントリー票!$A$5:$AK$124,17,0)))</f>
        <v/>
      </c>
      <c r="J64" s="79" t="str">
        <f>IF(ISERROR(VLOOKUP(A64,出場選手エントリー票!$A$5:$AK$124,21+2,0)),"",IF(VLOOKUP(A64,出場選手エントリー票!$A$5:$AK$124,21,0)="","",VLOOKUP(A64,出場選手エントリー票!$A$5:$AK$124,21,0)))</f>
        <v/>
      </c>
      <c r="K64" s="79" t="str">
        <f>IF(ISERROR(VLOOKUP(A64,出場選手エントリー票!$A$5:$AK$124,25+2,0)),"",IF(VLOOKUP(A64,出場選手エントリー票!$A$5:$AK$124,25,0)="","",VLOOKUP(A64,出場選手エントリー票!$A$5:$AK$124,25,0)))</f>
        <v/>
      </c>
      <c r="L64" s="80" t="str">
        <f>IF(ISERROR(VLOOKUP(A64,出場選手エントリー票!$A$5:$AK$124,29+2,0)),"",IF(VLOOKUP(A64,出場選手エントリー票!$A$5:$AK$124,29,0)="","",VLOOKUP(A64,出場選手エントリー票!$A$5:$AK$124,29,0)))</f>
        <v/>
      </c>
      <c r="M64" s="80" t="str">
        <f>IF(ISERROR(VLOOKUP(A64,出場選手エントリー票!$A$5:$AK$124,33+2,0)),"",IF(VLOOKUP(A64,出場選手エントリー票!$A$5:$AK$124,33,0)="","",VLOOKUP(A64,出場選手エントリー票!$A$5:$AK$124,33,0)))</f>
        <v/>
      </c>
      <c r="N64" s="80"/>
      <c r="O64" s="80"/>
      <c r="P64" s="80"/>
      <c r="Q64" s="80"/>
      <c r="R64" s="80"/>
      <c r="T64" s="73">
        <f t="shared" si="3"/>
        <v>0</v>
      </c>
      <c r="U64" s="73">
        <f>IF(ISERROR(VALUE(#REF!)),0,VALUE(#REF!))</f>
        <v>0</v>
      </c>
    </row>
    <row r="65" spans="1:21" ht="18.75" customHeight="1" x14ac:dyDescent="0.2">
      <c r="A65" s="81">
        <v>50</v>
      </c>
      <c r="B65" s="457" t="str">
        <f>IF(ISERROR(VLOOKUP(A65,出場選手エントリー票!$A$5:$AK$124,6,0)),"",VALUE(VLOOKUP(A65,出場選手エントリー票!$A$5:$AK$124,6,0))-ROUNDDOWN(VALUE(VLOOKUP(A65,出場選手エントリー票!$A$5:$AK$124,6)),-4))</f>
        <v/>
      </c>
      <c r="C65" s="458"/>
      <c r="D65" s="458"/>
      <c r="E65" s="459"/>
      <c r="F65" s="449" t="str">
        <f>IF(B65="","",VLOOKUP(A65,出場選手エントリー票!$A$5:$AK$124,7,0)&amp;"　"&amp;VLOOKUP(A65,出場選手エントリー票!$A$5:$AK$124,8,0))</f>
        <v/>
      </c>
      <c r="G65" s="449"/>
      <c r="H65" s="75" t="str">
        <f>IF(B65="","",VLOOKUP(A65,出場選手エントリー票!$A$5:$AK$124,14,0))</f>
        <v/>
      </c>
      <c r="I65" s="78" t="str">
        <f>IF(ISERROR(VLOOKUP(A65,出場選手エントリー票!$A$5:$AK$124,17+2,0)),"",IF(VLOOKUP(A65,出場選手エントリー票!$A$5:$AK$124,17,0)="","",VLOOKUP(A65,出場選手エントリー票!$A$5:$AK$124,17,0)))</f>
        <v/>
      </c>
      <c r="J65" s="79" t="str">
        <f>IF(ISERROR(VLOOKUP(A65,出場選手エントリー票!$A$5:$AK$124,21+2,0)),"",IF(VLOOKUP(A65,出場選手エントリー票!$A$5:$AK$124,21,0)="","",VLOOKUP(A65,出場選手エントリー票!$A$5:$AK$124,21,0)))</f>
        <v/>
      </c>
      <c r="K65" s="79" t="str">
        <f>IF(ISERROR(VLOOKUP(A65,出場選手エントリー票!$A$5:$AK$124,25+2,0)),"",IF(VLOOKUP(A65,出場選手エントリー票!$A$5:$AK$124,25,0)="","",VLOOKUP(A65,出場選手エントリー票!$A$5:$AK$124,25,0)))</f>
        <v/>
      </c>
      <c r="L65" s="80" t="str">
        <f>IF(ISERROR(VLOOKUP(A65,出場選手エントリー票!$A$5:$AK$124,29+2,0)),"",IF(VLOOKUP(A65,出場選手エントリー票!$A$5:$AK$124,29,0)="","",VLOOKUP(A65,出場選手エントリー票!$A$5:$AK$124,29,0)))</f>
        <v/>
      </c>
      <c r="M65" s="80" t="str">
        <f>IF(ISERROR(VLOOKUP(A65,出場選手エントリー票!$A$5:$AK$124,33+2,0)),"",IF(VLOOKUP(A65,出場選手エントリー票!$A$5:$AK$124,33,0)="","",VLOOKUP(A65,出場選手エントリー票!$A$5:$AK$124,33,0)))</f>
        <v/>
      </c>
      <c r="N65" s="80"/>
      <c r="O65" s="80"/>
      <c r="P65" s="80"/>
      <c r="Q65" s="80"/>
      <c r="R65" s="80"/>
      <c r="T65" s="73">
        <f t="shared" si="3"/>
        <v>0</v>
      </c>
      <c r="U65" s="73">
        <f>IF(ISERROR(VALUE(#REF!)),0,VALUE(#REF!))</f>
        <v>0</v>
      </c>
    </row>
    <row r="66" spans="1:21" ht="18.75" customHeight="1" x14ac:dyDescent="0.2">
      <c r="A66" s="77">
        <v>51</v>
      </c>
      <c r="B66" s="457" t="str">
        <f>IF(ISERROR(VLOOKUP(A66,出場選手エントリー票!$A$5:$AK$124,6,0)),"",VALUE(VLOOKUP(A66,出場選手エントリー票!$A$5:$AK$124,6,0))-ROUNDDOWN(VALUE(VLOOKUP(A66,出場選手エントリー票!$A$5:$AK$124,6)),-4))</f>
        <v/>
      </c>
      <c r="C66" s="458"/>
      <c r="D66" s="458"/>
      <c r="E66" s="459"/>
      <c r="F66" s="449" t="str">
        <f>IF(B66="","",VLOOKUP(A66,出場選手エントリー票!$A$5:$AK$124,7,0)&amp;"　"&amp;VLOOKUP(A66,出場選手エントリー票!$A$5:$AK$124,8,0))</f>
        <v/>
      </c>
      <c r="G66" s="449"/>
      <c r="H66" s="75" t="str">
        <f>IF(B66="","",VLOOKUP(A66,出場選手エントリー票!$A$5:$AK$124,14,0))</f>
        <v/>
      </c>
      <c r="I66" s="78" t="str">
        <f>IF(ISERROR(VLOOKUP(A66,出場選手エントリー票!$A$5:$AK$124,17+2,0)),"",IF(VLOOKUP(A66,出場選手エントリー票!$A$5:$AK$124,17,0)="","",VLOOKUP(A66,出場選手エントリー票!$A$5:$AK$124,17,0)))</f>
        <v/>
      </c>
      <c r="J66" s="79" t="str">
        <f>IF(ISERROR(VLOOKUP(A66,出場選手エントリー票!$A$5:$AK$124,21+2,0)),"",IF(VLOOKUP(A66,出場選手エントリー票!$A$5:$AK$124,21,0)="","",VLOOKUP(A66,出場選手エントリー票!$A$5:$AK$124,21,0)))</f>
        <v/>
      </c>
      <c r="K66" s="79" t="str">
        <f>IF(ISERROR(VLOOKUP(A66,出場選手エントリー票!$A$5:$AK$124,25+2,0)),"",IF(VLOOKUP(A66,出場選手エントリー票!$A$5:$AK$124,25,0)="","",VLOOKUP(A66,出場選手エントリー票!$A$5:$AK$124,25,0)))</f>
        <v/>
      </c>
      <c r="L66" s="80" t="str">
        <f>IF(ISERROR(VLOOKUP(A66,出場選手エントリー票!$A$5:$AK$124,29+2,0)),"",IF(VLOOKUP(A66,出場選手エントリー票!$A$5:$AK$124,29,0)="","",VLOOKUP(A66,出場選手エントリー票!$A$5:$AK$124,29,0)))</f>
        <v/>
      </c>
      <c r="M66" s="80" t="str">
        <f>IF(ISERROR(VLOOKUP(A66,出場選手エントリー票!$A$5:$AK$124,33+2,0)),"",IF(VLOOKUP(A66,出場選手エントリー票!$A$5:$AK$124,33,0)="","",VLOOKUP(A66,出場選手エントリー票!$A$5:$AK$124,33,0)))</f>
        <v/>
      </c>
      <c r="N66" s="80"/>
      <c r="O66" s="80"/>
      <c r="P66" s="80"/>
      <c r="Q66" s="80"/>
      <c r="R66" s="80"/>
      <c r="T66" s="73">
        <f t="shared" si="3"/>
        <v>0</v>
      </c>
      <c r="U66" s="73">
        <f>IF(ISERROR(VALUE(#REF!)),0,VALUE(#REF!))</f>
        <v>0</v>
      </c>
    </row>
    <row r="67" spans="1:21" ht="18.75" customHeight="1" x14ac:dyDescent="0.2">
      <c r="A67" s="77">
        <v>52</v>
      </c>
      <c r="B67" s="457" t="str">
        <f>IF(ISERROR(VLOOKUP(A67,出場選手エントリー票!$A$5:$AK$124,6,0)),"",VALUE(VLOOKUP(A67,出場選手エントリー票!$A$5:$AK$124,6,0))-ROUNDDOWN(VALUE(VLOOKUP(A67,出場選手エントリー票!$A$5:$AK$124,6)),-4))</f>
        <v/>
      </c>
      <c r="C67" s="458"/>
      <c r="D67" s="458"/>
      <c r="E67" s="459"/>
      <c r="F67" s="449" t="str">
        <f>IF(B67="","",VLOOKUP(A67,出場選手エントリー票!$A$5:$AK$124,7,0)&amp;"　"&amp;VLOOKUP(A67,出場選手エントリー票!$A$5:$AK$124,8,0))</f>
        <v/>
      </c>
      <c r="G67" s="449"/>
      <c r="H67" s="75" t="str">
        <f>IF(B67="","",VLOOKUP(A67,出場選手エントリー票!$A$5:$AK$124,14,0))</f>
        <v/>
      </c>
      <c r="I67" s="78" t="str">
        <f>IF(ISERROR(VLOOKUP(A67,出場選手エントリー票!$A$5:$AK$124,17+2,0)),"",IF(VLOOKUP(A67,出場選手エントリー票!$A$5:$AK$124,17,0)="","",VLOOKUP(A67,出場選手エントリー票!$A$5:$AK$124,17,0)))</f>
        <v/>
      </c>
      <c r="J67" s="79" t="str">
        <f>IF(ISERROR(VLOOKUP(A67,出場選手エントリー票!$A$5:$AK$124,21+2,0)),"",IF(VLOOKUP(A67,出場選手エントリー票!$A$5:$AK$124,21,0)="","",VLOOKUP(A67,出場選手エントリー票!$A$5:$AK$124,21,0)))</f>
        <v/>
      </c>
      <c r="K67" s="79" t="str">
        <f>IF(ISERROR(VLOOKUP(A67,出場選手エントリー票!$A$5:$AK$124,25+2,0)),"",IF(VLOOKUP(A67,出場選手エントリー票!$A$5:$AK$124,25,0)="","",VLOOKUP(A67,出場選手エントリー票!$A$5:$AK$124,25,0)))</f>
        <v/>
      </c>
      <c r="L67" s="80" t="str">
        <f>IF(ISERROR(VLOOKUP(A67,出場選手エントリー票!$A$5:$AK$124,29+2,0)),"",IF(VLOOKUP(A67,出場選手エントリー票!$A$5:$AK$124,29,0)="","",VLOOKUP(A67,出場選手エントリー票!$A$5:$AK$124,29,0)))</f>
        <v/>
      </c>
      <c r="M67" s="80" t="str">
        <f>IF(ISERROR(VLOOKUP(A67,出場選手エントリー票!$A$5:$AK$124,33+2,0)),"",IF(VLOOKUP(A67,出場選手エントリー票!$A$5:$AK$124,33,0)="","",VLOOKUP(A67,出場選手エントリー票!$A$5:$AK$124,33,0)))</f>
        <v/>
      </c>
      <c r="N67" s="80"/>
      <c r="O67" s="80"/>
      <c r="P67" s="80"/>
      <c r="Q67" s="80"/>
      <c r="R67" s="80"/>
      <c r="T67" s="73">
        <f t="shared" si="3"/>
        <v>0</v>
      </c>
      <c r="U67" s="73">
        <f>IF(ISERROR(VALUE(#REF!)),0,VALUE(#REF!))</f>
        <v>0</v>
      </c>
    </row>
    <row r="68" spans="1:21" ht="18.75" customHeight="1" x14ac:dyDescent="0.2">
      <c r="A68" s="81">
        <v>53</v>
      </c>
      <c r="B68" s="457" t="str">
        <f>IF(ISERROR(VLOOKUP(A68,出場選手エントリー票!$A$5:$AK$124,6,0)),"",VALUE(VLOOKUP(A68,出場選手エントリー票!$A$5:$AK$124,6,0))-ROUNDDOWN(VALUE(VLOOKUP(A68,出場選手エントリー票!$A$5:$AK$124,6)),-4))</f>
        <v/>
      </c>
      <c r="C68" s="458"/>
      <c r="D68" s="458"/>
      <c r="E68" s="459"/>
      <c r="F68" s="449" t="str">
        <f>IF(B68="","",VLOOKUP(A68,出場選手エントリー票!$A$5:$AK$124,7,0)&amp;"　"&amp;VLOOKUP(A68,出場選手エントリー票!$A$5:$AK$124,8,0))</f>
        <v/>
      </c>
      <c r="G68" s="449"/>
      <c r="H68" s="75" t="str">
        <f>IF(B68="","",VLOOKUP(A68,出場選手エントリー票!$A$5:$AK$124,14,0))</f>
        <v/>
      </c>
      <c r="I68" s="78" t="str">
        <f>IF(ISERROR(VLOOKUP(A68,出場選手エントリー票!$A$5:$AK$124,17+2,0)),"",IF(VLOOKUP(A68,出場選手エントリー票!$A$5:$AK$124,17,0)="","",VLOOKUP(A68,出場選手エントリー票!$A$5:$AK$124,17,0)))</f>
        <v/>
      </c>
      <c r="J68" s="79" t="str">
        <f>IF(ISERROR(VLOOKUP(A68,出場選手エントリー票!$A$5:$AK$124,21+2,0)),"",IF(VLOOKUP(A68,出場選手エントリー票!$A$5:$AK$124,21,0)="","",VLOOKUP(A68,出場選手エントリー票!$A$5:$AK$124,21,0)))</f>
        <v/>
      </c>
      <c r="K68" s="79" t="str">
        <f>IF(ISERROR(VLOOKUP(A68,出場選手エントリー票!$A$5:$AK$124,25+2,0)),"",IF(VLOOKUP(A68,出場選手エントリー票!$A$5:$AK$124,25,0)="","",VLOOKUP(A68,出場選手エントリー票!$A$5:$AK$124,25,0)))</f>
        <v/>
      </c>
      <c r="L68" s="80" t="str">
        <f>IF(ISERROR(VLOOKUP(A68,出場選手エントリー票!$A$5:$AK$124,29+2,0)),"",IF(VLOOKUP(A68,出場選手エントリー票!$A$5:$AK$124,29,0)="","",VLOOKUP(A68,出場選手エントリー票!$A$5:$AK$124,29,0)))</f>
        <v/>
      </c>
      <c r="M68" s="80" t="str">
        <f>IF(ISERROR(VLOOKUP(A68,出場選手エントリー票!$A$5:$AK$124,33+2,0)),"",IF(VLOOKUP(A68,出場選手エントリー票!$A$5:$AK$124,33,0)="","",VLOOKUP(A68,出場選手エントリー票!$A$5:$AK$124,33,0)))</f>
        <v/>
      </c>
      <c r="N68" s="80"/>
      <c r="O68" s="80"/>
      <c r="P68" s="80"/>
      <c r="Q68" s="80"/>
      <c r="R68" s="80"/>
      <c r="T68" s="73">
        <f t="shared" si="3"/>
        <v>0</v>
      </c>
      <c r="U68" s="73">
        <f>IF(ISERROR(VALUE(#REF!)),0,VALUE(#REF!))</f>
        <v>0</v>
      </c>
    </row>
    <row r="69" spans="1:21" ht="18.75" customHeight="1" x14ac:dyDescent="0.2">
      <c r="A69" s="77">
        <v>54</v>
      </c>
      <c r="B69" s="457" t="str">
        <f>IF(ISERROR(VLOOKUP(A69,出場選手エントリー票!$A$5:$AK$124,6,0)),"",VALUE(VLOOKUP(A69,出場選手エントリー票!$A$5:$AK$124,6,0))-ROUNDDOWN(VALUE(VLOOKUP(A69,出場選手エントリー票!$A$5:$AK$124,6)),-4))</f>
        <v/>
      </c>
      <c r="C69" s="458"/>
      <c r="D69" s="458"/>
      <c r="E69" s="459"/>
      <c r="F69" s="449" t="str">
        <f>IF(B69="","",VLOOKUP(A69,出場選手エントリー票!$A$5:$AK$124,7,0)&amp;"　"&amp;VLOOKUP(A69,出場選手エントリー票!$A$5:$AK$124,8,0))</f>
        <v/>
      </c>
      <c r="G69" s="449"/>
      <c r="H69" s="75" t="str">
        <f>IF(B69="","",VLOOKUP(A69,出場選手エントリー票!$A$5:$AK$124,14,0))</f>
        <v/>
      </c>
      <c r="I69" s="78" t="str">
        <f>IF(ISERROR(VLOOKUP(A69,出場選手エントリー票!$A$5:$AK$124,17+2,0)),"",IF(VLOOKUP(A69,出場選手エントリー票!$A$5:$AK$124,17,0)="","",VLOOKUP(A69,出場選手エントリー票!$A$5:$AK$124,17,0)))</f>
        <v/>
      </c>
      <c r="J69" s="79" t="str">
        <f>IF(ISERROR(VLOOKUP(A69,出場選手エントリー票!$A$5:$AK$124,21+2,0)),"",IF(VLOOKUP(A69,出場選手エントリー票!$A$5:$AK$124,21,0)="","",VLOOKUP(A69,出場選手エントリー票!$A$5:$AK$124,21,0)))</f>
        <v/>
      </c>
      <c r="K69" s="79" t="str">
        <f>IF(ISERROR(VLOOKUP(A69,出場選手エントリー票!$A$5:$AK$124,25+2,0)),"",IF(VLOOKUP(A69,出場選手エントリー票!$A$5:$AK$124,25,0)="","",VLOOKUP(A69,出場選手エントリー票!$A$5:$AK$124,25,0)))</f>
        <v/>
      </c>
      <c r="L69" s="80" t="str">
        <f>IF(ISERROR(VLOOKUP(A69,出場選手エントリー票!$A$5:$AK$124,29+2,0)),"",IF(VLOOKUP(A69,出場選手エントリー票!$A$5:$AK$124,29,0)="","",VLOOKUP(A69,出場選手エントリー票!$A$5:$AK$124,29,0)))</f>
        <v/>
      </c>
      <c r="M69" s="80" t="str">
        <f>IF(ISERROR(VLOOKUP(A69,出場選手エントリー票!$A$5:$AK$124,33+2,0)),"",IF(VLOOKUP(A69,出場選手エントリー票!$A$5:$AK$124,33,0)="","",VLOOKUP(A69,出場選手エントリー票!$A$5:$AK$124,33,0)))</f>
        <v/>
      </c>
      <c r="N69" s="80"/>
      <c r="O69" s="80"/>
      <c r="P69" s="80"/>
      <c r="Q69" s="80"/>
      <c r="R69" s="80"/>
      <c r="T69" s="73">
        <f t="shared" si="3"/>
        <v>0</v>
      </c>
      <c r="U69" s="73">
        <f>IF(ISERROR(VALUE(#REF!)),0,VALUE(#REF!))</f>
        <v>0</v>
      </c>
    </row>
    <row r="70" spans="1:21" ht="18.75" customHeight="1" x14ac:dyDescent="0.2">
      <c r="A70" s="77">
        <v>55</v>
      </c>
      <c r="B70" s="457" t="str">
        <f>IF(ISERROR(VLOOKUP(A70,出場選手エントリー票!$A$5:$AK$124,6,0)),"",VALUE(VLOOKUP(A70,出場選手エントリー票!$A$5:$AK$124,6,0))-ROUNDDOWN(VALUE(VLOOKUP(A70,出場選手エントリー票!$A$5:$AK$124,6)),-4))</f>
        <v/>
      </c>
      <c r="C70" s="458"/>
      <c r="D70" s="458"/>
      <c r="E70" s="459"/>
      <c r="F70" s="449" t="str">
        <f>IF(B70="","",VLOOKUP(A70,出場選手エントリー票!$A$5:$AK$124,7,0)&amp;"　"&amp;VLOOKUP(A70,出場選手エントリー票!$A$5:$AK$124,8,0))</f>
        <v/>
      </c>
      <c r="G70" s="449"/>
      <c r="H70" s="75" t="str">
        <f>IF(B70="","",VLOOKUP(A70,出場選手エントリー票!$A$5:$AK$124,14,0))</f>
        <v/>
      </c>
      <c r="I70" s="78" t="str">
        <f>IF(ISERROR(VLOOKUP(A70,出場選手エントリー票!$A$5:$AK$124,17+2,0)),"",IF(VLOOKUP(A70,出場選手エントリー票!$A$5:$AK$124,17,0)="","",VLOOKUP(A70,出場選手エントリー票!$A$5:$AK$124,17,0)))</f>
        <v/>
      </c>
      <c r="J70" s="79" t="str">
        <f>IF(ISERROR(VLOOKUP(A70,出場選手エントリー票!$A$5:$AK$124,21+2,0)),"",IF(VLOOKUP(A70,出場選手エントリー票!$A$5:$AK$124,21,0)="","",VLOOKUP(A70,出場選手エントリー票!$A$5:$AK$124,21,0)))</f>
        <v/>
      </c>
      <c r="K70" s="79" t="str">
        <f>IF(ISERROR(VLOOKUP(A70,出場選手エントリー票!$A$5:$AK$124,25+2,0)),"",IF(VLOOKUP(A70,出場選手エントリー票!$A$5:$AK$124,25,0)="","",VLOOKUP(A70,出場選手エントリー票!$A$5:$AK$124,25,0)))</f>
        <v/>
      </c>
      <c r="L70" s="80" t="str">
        <f>IF(ISERROR(VLOOKUP(A70,出場選手エントリー票!$A$5:$AK$124,29+2,0)),"",IF(VLOOKUP(A70,出場選手エントリー票!$A$5:$AK$124,29,0)="","",VLOOKUP(A70,出場選手エントリー票!$A$5:$AK$124,29,0)))</f>
        <v/>
      </c>
      <c r="M70" s="80" t="str">
        <f>IF(ISERROR(VLOOKUP(A70,出場選手エントリー票!$A$5:$AK$124,33+2,0)),"",IF(VLOOKUP(A70,出場選手エントリー票!$A$5:$AK$124,33,0)="","",VLOOKUP(A70,出場選手エントリー票!$A$5:$AK$124,33,0)))</f>
        <v/>
      </c>
      <c r="N70" s="80"/>
      <c r="O70" s="80"/>
      <c r="P70" s="80"/>
      <c r="Q70" s="80"/>
      <c r="R70" s="80"/>
      <c r="T70" s="73">
        <f t="shared" si="3"/>
        <v>0</v>
      </c>
      <c r="U70" s="73">
        <f>IF(ISERROR(VALUE(#REF!)),0,VALUE(#REF!))</f>
        <v>0</v>
      </c>
    </row>
    <row r="71" spans="1:21" ht="18.75" customHeight="1" x14ac:dyDescent="0.2">
      <c r="A71" s="81">
        <v>56</v>
      </c>
      <c r="B71" s="457" t="str">
        <f>IF(ISERROR(VLOOKUP(A71,出場選手エントリー票!$A$5:$AK$124,6,0)),"",VALUE(VLOOKUP(A71,出場選手エントリー票!$A$5:$AK$124,6,0))-ROUNDDOWN(VALUE(VLOOKUP(A71,出場選手エントリー票!$A$5:$AK$124,6)),-4))</f>
        <v/>
      </c>
      <c r="C71" s="458"/>
      <c r="D71" s="458"/>
      <c r="E71" s="459"/>
      <c r="F71" s="449" t="str">
        <f>IF(B71="","",VLOOKUP(A71,出場選手エントリー票!$A$5:$AK$124,7,0)&amp;"　"&amp;VLOOKUP(A71,出場選手エントリー票!$A$5:$AK$124,8,0))</f>
        <v/>
      </c>
      <c r="G71" s="449"/>
      <c r="H71" s="75" t="str">
        <f>IF(B71="","",VLOOKUP(A71,出場選手エントリー票!$A$5:$AK$124,14,0))</f>
        <v/>
      </c>
      <c r="I71" s="78" t="str">
        <f>IF(ISERROR(VLOOKUP(A71,出場選手エントリー票!$A$5:$AK$124,17+2,0)),"",IF(VLOOKUP(A71,出場選手エントリー票!$A$5:$AK$124,17,0)="","",VLOOKUP(A71,出場選手エントリー票!$A$5:$AK$124,17,0)))</f>
        <v/>
      </c>
      <c r="J71" s="79" t="str">
        <f>IF(ISERROR(VLOOKUP(A71,出場選手エントリー票!$A$5:$AK$124,21+2,0)),"",IF(VLOOKUP(A71,出場選手エントリー票!$A$5:$AK$124,21,0)="","",VLOOKUP(A71,出場選手エントリー票!$A$5:$AK$124,21,0)))</f>
        <v/>
      </c>
      <c r="K71" s="79" t="str">
        <f>IF(ISERROR(VLOOKUP(A71,出場選手エントリー票!$A$5:$AK$124,25+2,0)),"",IF(VLOOKUP(A71,出場選手エントリー票!$A$5:$AK$124,25,0)="","",VLOOKUP(A71,出場選手エントリー票!$A$5:$AK$124,25,0)))</f>
        <v/>
      </c>
      <c r="L71" s="80" t="str">
        <f>IF(ISERROR(VLOOKUP(A71,出場選手エントリー票!$A$5:$AK$124,29+2,0)),"",IF(VLOOKUP(A71,出場選手エントリー票!$A$5:$AK$124,29,0)="","",VLOOKUP(A71,出場選手エントリー票!$A$5:$AK$124,29,0)))</f>
        <v/>
      </c>
      <c r="M71" s="80" t="str">
        <f>IF(ISERROR(VLOOKUP(A71,出場選手エントリー票!$A$5:$AK$124,33+2,0)),"",IF(VLOOKUP(A71,出場選手エントリー票!$A$5:$AK$124,33,0)="","",VLOOKUP(A71,出場選手エントリー票!$A$5:$AK$124,33,0)))</f>
        <v/>
      </c>
      <c r="N71" s="80"/>
      <c r="O71" s="80"/>
      <c r="P71" s="80"/>
      <c r="Q71" s="80"/>
      <c r="R71" s="80"/>
      <c r="T71" s="73">
        <f t="shared" si="3"/>
        <v>0</v>
      </c>
      <c r="U71" s="73">
        <f>IF(ISERROR(VALUE(#REF!)),0,VALUE(#REF!))</f>
        <v>0</v>
      </c>
    </row>
    <row r="72" spans="1:21" ht="18.75" customHeight="1" x14ac:dyDescent="0.2">
      <c r="A72" s="77">
        <v>57</v>
      </c>
      <c r="B72" s="457" t="str">
        <f>IF(ISERROR(VLOOKUP(A72,出場選手エントリー票!$A$5:$AK$124,6,0)),"",VALUE(VLOOKUP(A72,出場選手エントリー票!$A$5:$AK$124,6,0))-ROUNDDOWN(VALUE(VLOOKUP(A72,出場選手エントリー票!$A$5:$AK$124,6)),-4))</f>
        <v/>
      </c>
      <c r="C72" s="458"/>
      <c r="D72" s="458"/>
      <c r="E72" s="459"/>
      <c r="F72" s="449" t="str">
        <f>IF(B72="","",VLOOKUP(A72,出場選手エントリー票!$A$5:$AK$124,7,0)&amp;"　"&amp;VLOOKUP(A72,出場選手エントリー票!$A$5:$AK$124,8,0))</f>
        <v/>
      </c>
      <c r="G72" s="449"/>
      <c r="H72" s="75" t="str">
        <f>IF(B72="","",VLOOKUP(A72,出場選手エントリー票!$A$5:$AK$124,14,0))</f>
        <v/>
      </c>
      <c r="I72" s="78" t="str">
        <f>IF(ISERROR(VLOOKUP(A72,出場選手エントリー票!$A$5:$AK$124,17+2,0)),"",IF(VLOOKUP(A72,出場選手エントリー票!$A$5:$AK$124,17,0)="","",VLOOKUP(A72,出場選手エントリー票!$A$5:$AK$124,17,0)))</f>
        <v/>
      </c>
      <c r="J72" s="79" t="str">
        <f>IF(ISERROR(VLOOKUP(A72,出場選手エントリー票!$A$5:$AK$124,21+2,0)),"",IF(VLOOKUP(A72,出場選手エントリー票!$A$5:$AK$124,21,0)="","",VLOOKUP(A72,出場選手エントリー票!$A$5:$AK$124,21,0)))</f>
        <v/>
      </c>
      <c r="K72" s="79" t="str">
        <f>IF(ISERROR(VLOOKUP(A72,出場選手エントリー票!$A$5:$AK$124,25+2,0)),"",IF(VLOOKUP(A72,出場選手エントリー票!$A$5:$AK$124,25,0)="","",VLOOKUP(A72,出場選手エントリー票!$A$5:$AK$124,25,0)))</f>
        <v/>
      </c>
      <c r="L72" s="80" t="str">
        <f>IF(ISERROR(VLOOKUP(A72,出場選手エントリー票!$A$5:$AK$124,29+2,0)),"",IF(VLOOKUP(A72,出場選手エントリー票!$A$5:$AK$124,29,0)="","",VLOOKUP(A72,出場選手エントリー票!$A$5:$AK$124,29,0)))</f>
        <v/>
      </c>
      <c r="M72" s="80" t="str">
        <f>IF(ISERROR(VLOOKUP(A72,出場選手エントリー票!$A$5:$AK$124,33+2,0)),"",IF(VLOOKUP(A72,出場選手エントリー票!$A$5:$AK$124,33,0)="","",VLOOKUP(A72,出場選手エントリー票!$A$5:$AK$124,33,0)))</f>
        <v/>
      </c>
      <c r="N72" s="80"/>
      <c r="O72" s="80"/>
      <c r="P72" s="80"/>
      <c r="Q72" s="80"/>
      <c r="R72" s="80"/>
      <c r="T72" s="73">
        <f t="shared" si="3"/>
        <v>0</v>
      </c>
      <c r="U72" s="73">
        <f>IF(ISERROR(VALUE(#REF!)),0,VALUE(#REF!))</f>
        <v>0</v>
      </c>
    </row>
    <row r="73" spans="1:21" ht="18.75" customHeight="1" x14ac:dyDescent="0.2">
      <c r="A73" s="77">
        <v>58</v>
      </c>
      <c r="B73" s="457" t="str">
        <f>IF(ISERROR(VLOOKUP(A73,出場選手エントリー票!$A$5:$AK$124,6,0)),"",VALUE(VLOOKUP(A73,出場選手エントリー票!$A$5:$AK$124,6,0))-ROUNDDOWN(VALUE(VLOOKUP(A73,出場選手エントリー票!$A$5:$AK$124,6)),-4))</f>
        <v/>
      </c>
      <c r="C73" s="458"/>
      <c r="D73" s="458"/>
      <c r="E73" s="459"/>
      <c r="F73" s="449" t="str">
        <f>IF(B73="","",VLOOKUP(A73,出場選手エントリー票!$A$5:$AK$124,7,0)&amp;"　"&amp;VLOOKUP(A73,出場選手エントリー票!$A$5:$AK$124,8,0))</f>
        <v/>
      </c>
      <c r="G73" s="449"/>
      <c r="H73" s="75" t="str">
        <f>IF(B73="","",VLOOKUP(A73,出場選手エントリー票!$A$5:$AK$124,14,0))</f>
        <v/>
      </c>
      <c r="I73" s="78" t="str">
        <f>IF(ISERROR(VLOOKUP(A73,出場選手エントリー票!$A$5:$AK$124,17+2,0)),"",IF(VLOOKUP(A73,出場選手エントリー票!$A$5:$AK$124,17,0)="","",VLOOKUP(A73,出場選手エントリー票!$A$5:$AK$124,17,0)))</f>
        <v/>
      </c>
      <c r="J73" s="79" t="str">
        <f>IF(ISERROR(VLOOKUP(A73,出場選手エントリー票!$A$5:$AK$124,21+2,0)),"",IF(VLOOKUP(A73,出場選手エントリー票!$A$5:$AK$124,21,0)="","",VLOOKUP(A73,出場選手エントリー票!$A$5:$AK$124,21,0)))</f>
        <v/>
      </c>
      <c r="K73" s="79" t="str">
        <f>IF(ISERROR(VLOOKUP(A73,出場選手エントリー票!$A$5:$AK$124,25+2,0)),"",IF(VLOOKUP(A73,出場選手エントリー票!$A$5:$AK$124,25,0)="","",VLOOKUP(A73,出場選手エントリー票!$A$5:$AK$124,25,0)))</f>
        <v/>
      </c>
      <c r="L73" s="80" t="str">
        <f>IF(ISERROR(VLOOKUP(A73,出場選手エントリー票!$A$5:$AK$124,29+2,0)),"",IF(VLOOKUP(A73,出場選手エントリー票!$A$5:$AK$124,29,0)="","",VLOOKUP(A73,出場選手エントリー票!$A$5:$AK$124,29,0)))</f>
        <v/>
      </c>
      <c r="M73" s="80" t="str">
        <f>IF(ISERROR(VLOOKUP(A73,出場選手エントリー票!$A$5:$AK$124,33+2,0)),"",IF(VLOOKUP(A73,出場選手エントリー票!$A$5:$AK$124,33,0)="","",VLOOKUP(A73,出場選手エントリー票!$A$5:$AK$124,33,0)))</f>
        <v/>
      </c>
      <c r="N73" s="80"/>
      <c r="O73" s="80"/>
      <c r="P73" s="80"/>
      <c r="Q73" s="80"/>
      <c r="R73" s="80"/>
      <c r="T73" s="73">
        <f t="shared" si="3"/>
        <v>0</v>
      </c>
      <c r="U73" s="73">
        <f>IF(ISERROR(VALUE(#REF!)),0,VALUE(#REF!))</f>
        <v>0</v>
      </c>
    </row>
    <row r="74" spans="1:21" ht="18.75" customHeight="1" x14ac:dyDescent="0.2">
      <c r="A74" s="81">
        <v>59</v>
      </c>
      <c r="B74" s="457" t="str">
        <f>IF(ISERROR(VLOOKUP(A74,出場選手エントリー票!$A$5:$AK$124,6,0)),"",VALUE(VLOOKUP(A74,出場選手エントリー票!$A$5:$AK$124,6,0))-ROUNDDOWN(VALUE(VLOOKUP(A74,出場選手エントリー票!$A$5:$AK$124,6)),-4))</f>
        <v/>
      </c>
      <c r="C74" s="458"/>
      <c r="D74" s="458"/>
      <c r="E74" s="459"/>
      <c r="F74" s="449" t="str">
        <f>IF(B74="","",VLOOKUP(A74,出場選手エントリー票!$A$5:$AK$124,7,0)&amp;"　"&amp;VLOOKUP(A74,出場選手エントリー票!$A$5:$AK$124,8,0))</f>
        <v/>
      </c>
      <c r="G74" s="449"/>
      <c r="H74" s="75" t="str">
        <f>IF(B74="","",VLOOKUP(A74,出場選手エントリー票!$A$5:$AK$124,14,0))</f>
        <v/>
      </c>
      <c r="I74" s="78" t="str">
        <f>IF(ISERROR(VLOOKUP(A74,出場選手エントリー票!$A$5:$AK$124,17+2,0)),"",IF(VLOOKUP(A74,出場選手エントリー票!$A$5:$AK$124,17,0)="","",VLOOKUP(A74,出場選手エントリー票!$A$5:$AK$124,17,0)))</f>
        <v/>
      </c>
      <c r="J74" s="79" t="str">
        <f>IF(ISERROR(VLOOKUP(A74,出場選手エントリー票!$A$5:$AK$124,21+2,0)),"",IF(VLOOKUP(A74,出場選手エントリー票!$A$5:$AK$124,21,0)="","",VLOOKUP(A74,出場選手エントリー票!$A$5:$AK$124,21,0)))</f>
        <v/>
      </c>
      <c r="K74" s="79" t="str">
        <f>IF(ISERROR(VLOOKUP(A74,出場選手エントリー票!$A$5:$AK$124,25+2,0)),"",IF(VLOOKUP(A74,出場選手エントリー票!$A$5:$AK$124,25,0)="","",VLOOKUP(A74,出場選手エントリー票!$A$5:$AK$124,25,0)))</f>
        <v/>
      </c>
      <c r="L74" s="80" t="str">
        <f>IF(ISERROR(VLOOKUP(A74,出場選手エントリー票!$A$5:$AK$124,29+2,0)),"",IF(VLOOKUP(A74,出場選手エントリー票!$A$5:$AK$124,29,0)="","",VLOOKUP(A74,出場選手エントリー票!$A$5:$AK$124,29,0)))</f>
        <v/>
      </c>
      <c r="M74" s="80" t="str">
        <f>IF(ISERROR(VLOOKUP(A74,出場選手エントリー票!$A$5:$AK$124,33+2,0)),"",IF(VLOOKUP(A74,出場選手エントリー票!$A$5:$AK$124,33,0)="","",VLOOKUP(A74,出場選手エントリー票!$A$5:$AK$124,33,0)))</f>
        <v/>
      </c>
      <c r="N74" s="80"/>
      <c r="O74" s="80"/>
      <c r="P74" s="80"/>
      <c r="Q74" s="80"/>
      <c r="R74" s="80"/>
      <c r="T74" s="73">
        <f t="shared" si="3"/>
        <v>0</v>
      </c>
      <c r="U74" s="73">
        <f>IF(ISERROR(VALUE(#REF!)),0,VALUE(#REF!))</f>
        <v>0</v>
      </c>
    </row>
    <row r="75" spans="1:21" ht="18.75" customHeight="1" x14ac:dyDescent="0.2">
      <c r="A75" s="81">
        <v>60</v>
      </c>
      <c r="B75" s="457" t="str">
        <f>IF(ISERROR(VLOOKUP(A75,出場選手エントリー票!$A$5:$AK$124,6,0)),"",VALUE(VLOOKUP(A75,出場選手エントリー票!$A$5:$AK$124,6,0))-ROUNDDOWN(VALUE(VLOOKUP(A75,出場選手エントリー票!$A$5:$AK$124,6)),-4))</f>
        <v/>
      </c>
      <c r="C75" s="458"/>
      <c r="D75" s="458"/>
      <c r="E75" s="459"/>
      <c r="F75" s="449" t="str">
        <f>IF(B75="","",VLOOKUP(A75,出場選手エントリー票!$A$5:$AK$124,7,0)&amp;"　"&amp;VLOOKUP(A75,出場選手エントリー票!$A$5:$AK$124,8,0))</f>
        <v/>
      </c>
      <c r="G75" s="449"/>
      <c r="H75" s="75" t="str">
        <f>IF(B75="","",VLOOKUP(A75,出場選手エントリー票!$A$5:$AK$124,14,0))</f>
        <v/>
      </c>
      <c r="I75" s="78" t="str">
        <f>IF(ISERROR(VLOOKUP(A75,出場選手エントリー票!$A$5:$AK$124,17+2,0)),"",IF(VLOOKUP(A75,出場選手エントリー票!$A$5:$AK$124,17,0)="","",VLOOKUP(A75,出場選手エントリー票!$A$5:$AK$124,17,0)))</f>
        <v/>
      </c>
      <c r="J75" s="79" t="str">
        <f>IF(ISERROR(VLOOKUP(A75,出場選手エントリー票!$A$5:$AK$124,21+2,0)),"",IF(VLOOKUP(A75,出場選手エントリー票!$A$5:$AK$124,21,0)="","",VLOOKUP(A75,出場選手エントリー票!$A$5:$AK$124,21,0)))</f>
        <v/>
      </c>
      <c r="K75" s="79" t="str">
        <f>IF(ISERROR(VLOOKUP(A75,出場選手エントリー票!$A$5:$AK$124,25+2,0)),"",IF(VLOOKUP(A75,出場選手エントリー票!$A$5:$AK$124,25,0)="","",VLOOKUP(A75,出場選手エントリー票!$A$5:$AK$124,25,0)))</f>
        <v/>
      </c>
      <c r="L75" s="80" t="str">
        <f>IF(ISERROR(VLOOKUP(A75,出場選手エントリー票!$A$5:$AK$124,29+2,0)),"",IF(VLOOKUP(A75,出場選手エントリー票!$A$5:$AK$124,29,0)="","",VLOOKUP(A75,出場選手エントリー票!$A$5:$AK$124,29,0)))</f>
        <v/>
      </c>
      <c r="M75" s="80" t="str">
        <f>IF(ISERROR(VLOOKUP(A75,出場選手エントリー票!$A$5:$AK$124,33+2,0)),"",IF(VLOOKUP(A75,出場選手エントリー票!$A$5:$AK$124,33,0)="","",VLOOKUP(A75,出場選手エントリー票!$A$5:$AK$124,33,0)))</f>
        <v/>
      </c>
      <c r="N75" s="80"/>
      <c r="O75" s="80"/>
      <c r="P75" s="80"/>
      <c r="Q75" s="80"/>
      <c r="R75" s="80"/>
      <c r="T75" s="73">
        <f t="shared" si="3"/>
        <v>0</v>
      </c>
      <c r="U75" s="73">
        <f>IF(ISERROR(VALUE(#REF!)),0,VALUE(#REF!))</f>
        <v>0</v>
      </c>
    </row>
    <row r="76" spans="1:21" ht="18.75" customHeight="1" x14ac:dyDescent="0.2">
      <c r="A76" s="81">
        <v>61</v>
      </c>
      <c r="B76" s="457" t="str">
        <f>IF(ISERROR(VLOOKUP(A76,出場選手エントリー票!$A$5:$AK$124,6,0)),"",VALUE(VLOOKUP(A76,出場選手エントリー票!$A$5:$AK$124,6,0))-ROUNDDOWN(VALUE(VLOOKUP(A76,出場選手エントリー票!$A$5:$AK$124,6)),-4))</f>
        <v/>
      </c>
      <c r="C76" s="458"/>
      <c r="D76" s="458"/>
      <c r="E76" s="459"/>
      <c r="F76" s="449" t="str">
        <f>IF(B76="","",VLOOKUP(A76,出場選手エントリー票!$A$5:$AK$124,7,0)&amp;"　"&amp;VLOOKUP(A76,出場選手エントリー票!$A$5:$AK$124,8,0))</f>
        <v/>
      </c>
      <c r="G76" s="449"/>
      <c r="H76" s="75" t="str">
        <f>IF(B76="","",VLOOKUP(A76,出場選手エントリー票!$A$5:$AK$124,14,0))</f>
        <v/>
      </c>
      <c r="I76" s="78" t="str">
        <f>IF(ISERROR(VLOOKUP(A76,出場選手エントリー票!$A$5:$AK$124,17+2,0)),"",IF(VLOOKUP(A76,出場選手エントリー票!$A$5:$AK$124,17,0)="","",VLOOKUP(A76,出場選手エントリー票!$A$5:$AK$124,17,0)))</f>
        <v/>
      </c>
      <c r="J76" s="79" t="str">
        <f>IF(ISERROR(VLOOKUP(A76,出場選手エントリー票!$A$5:$AK$124,21+2,0)),"",IF(VLOOKUP(A76,出場選手エントリー票!$A$5:$AK$124,21,0)="","",VLOOKUP(A76,出場選手エントリー票!$A$5:$AK$124,21,0)))</f>
        <v/>
      </c>
      <c r="K76" s="79" t="str">
        <f>IF(ISERROR(VLOOKUP(A76,出場選手エントリー票!$A$5:$AK$124,25+2,0)),"",IF(VLOOKUP(A76,出場選手エントリー票!$A$5:$AK$124,25,0)="","",VLOOKUP(A76,出場選手エントリー票!$A$5:$AK$124,25,0)))</f>
        <v/>
      </c>
      <c r="L76" s="80" t="str">
        <f>IF(ISERROR(VLOOKUP(A76,出場選手エントリー票!$A$5:$AK$124,29+2,0)),"",IF(VLOOKUP(A76,出場選手エントリー票!$A$5:$AK$124,29,0)="","",VLOOKUP(A76,出場選手エントリー票!$A$5:$AK$124,29,0)))</f>
        <v/>
      </c>
      <c r="M76" s="80" t="str">
        <f>IF(ISERROR(VLOOKUP(A76,出場選手エントリー票!$A$5:$AK$124,33+2,0)),"",IF(VLOOKUP(A76,出場選手エントリー票!$A$5:$AK$124,33,0)="","",VLOOKUP(A76,出場選手エントリー票!$A$5:$AK$124,33,0)))</f>
        <v/>
      </c>
      <c r="N76" s="80"/>
      <c r="O76" s="80"/>
      <c r="P76" s="80"/>
      <c r="Q76" s="80"/>
      <c r="R76" s="80"/>
      <c r="T76" s="73">
        <f t="shared" si="2"/>
        <v>0</v>
      </c>
      <c r="U76" s="73">
        <f>IF(ISERROR(VALUE(#REF!)),0,VALUE(#REF!))</f>
        <v>0</v>
      </c>
    </row>
    <row r="77" spans="1:21" ht="18.75" customHeight="1" x14ac:dyDescent="0.2">
      <c r="A77" s="77">
        <f>A76+1</f>
        <v>62</v>
      </c>
      <c r="B77" s="457" t="str">
        <f>IF(ISERROR(VLOOKUP(A77,出場選手エントリー票!$A$5:$AK$124,6,0)),"",VALUE(VLOOKUP(A77,出場選手エントリー票!$A$5:$AK$124,6,0))-ROUNDDOWN(VALUE(VLOOKUP(A77,出場選手エントリー票!$A$5:$AK$124,6)),-4))</f>
        <v/>
      </c>
      <c r="C77" s="458"/>
      <c r="D77" s="458"/>
      <c r="E77" s="459"/>
      <c r="F77" s="449" t="str">
        <f>IF(B77="","",VLOOKUP(A77,出場選手エントリー票!$A$5:$AK$124,7,0)&amp;"　"&amp;VLOOKUP(A77,出場選手エントリー票!$A$5:$AK$124,8,0))</f>
        <v/>
      </c>
      <c r="G77" s="449"/>
      <c r="H77" s="75" t="str">
        <f>IF(B77="","",VLOOKUP(A77,出場選手エントリー票!$A$5:$AK$124,14,0))</f>
        <v/>
      </c>
      <c r="I77" s="78" t="str">
        <f>IF(ISERROR(VLOOKUP(A77,出場選手エントリー票!$A$5:$AK$124,17+2,0)),"",IF(VLOOKUP(A77,出場選手エントリー票!$A$5:$AK$124,17,0)="","",VLOOKUP(A77,出場選手エントリー票!$A$5:$AK$124,17,0)))</f>
        <v/>
      </c>
      <c r="J77" s="79" t="str">
        <f>IF(ISERROR(VLOOKUP(A77,出場選手エントリー票!$A$5:$AK$124,21+2,0)),"",IF(VLOOKUP(A77,出場選手エントリー票!$A$5:$AK$124,21,0)="","",VLOOKUP(A77,出場選手エントリー票!$A$5:$AK$124,21,0)))</f>
        <v/>
      </c>
      <c r="K77" s="79" t="str">
        <f>IF(ISERROR(VLOOKUP(A77,出場選手エントリー票!$A$5:$AK$124,25+2,0)),"",IF(VLOOKUP(A77,出場選手エントリー票!$A$5:$AK$124,25,0)="","",VLOOKUP(A77,出場選手エントリー票!$A$5:$AK$124,25,0)))</f>
        <v/>
      </c>
      <c r="L77" s="80" t="str">
        <f>IF(ISERROR(VLOOKUP(A77,出場選手エントリー票!$A$5:$AK$124,29+2,0)),"",IF(VLOOKUP(A77,出場選手エントリー票!$A$5:$AK$124,29,0)="","",VLOOKUP(A77,出場選手エントリー票!$A$5:$AK$124,29,0)))</f>
        <v/>
      </c>
      <c r="M77" s="80" t="str">
        <f>IF(ISERROR(VLOOKUP(A77,出場選手エントリー票!$A$5:$AK$124,33+2,0)),"",IF(VLOOKUP(A77,出場選手エントリー票!$A$5:$AK$124,33,0)="","",VLOOKUP(A77,出場選手エントリー票!$A$5:$AK$124,33,0)))</f>
        <v/>
      </c>
      <c r="N77" s="80"/>
      <c r="O77" s="80"/>
      <c r="P77" s="80"/>
      <c r="Q77" s="80"/>
      <c r="R77" s="80"/>
      <c r="T77" s="73">
        <f t="shared" si="2"/>
        <v>0</v>
      </c>
      <c r="U77" s="73">
        <f>IF(ISERROR(VALUE(#REF!)),0,VALUE(#REF!))</f>
        <v>0</v>
      </c>
    </row>
    <row r="78" spans="1:21" ht="18.75" customHeight="1" x14ac:dyDescent="0.2">
      <c r="A78" s="77">
        <f t="shared" ref="A78:A95" si="4">A77+1</f>
        <v>63</v>
      </c>
      <c r="B78" s="457" t="str">
        <f>IF(ISERROR(VLOOKUP(A78,出場選手エントリー票!$A$5:$AK$124,6,0)),"",VALUE(VLOOKUP(A78,出場選手エントリー票!$A$5:$AK$124,6,0))-ROUNDDOWN(VALUE(VLOOKUP(A78,出場選手エントリー票!$A$5:$AK$124,6)),-4))</f>
        <v/>
      </c>
      <c r="C78" s="458"/>
      <c r="D78" s="458"/>
      <c r="E78" s="459"/>
      <c r="F78" s="449" t="str">
        <f>IF(B78="","",VLOOKUP(A78,出場選手エントリー票!$A$5:$AK$124,7,0)&amp;"　"&amp;VLOOKUP(A78,出場選手エントリー票!$A$5:$AK$124,8,0))</f>
        <v/>
      </c>
      <c r="G78" s="449"/>
      <c r="H78" s="75" t="str">
        <f>IF(B78="","",VLOOKUP(A78,出場選手エントリー票!$A$5:$AK$124,14,0))</f>
        <v/>
      </c>
      <c r="I78" s="78" t="str">
        <f>IF(ISERROR(VLOOKUP(A78,出場選手エントリー票!$A$5:$AK$124,17+2,0)),"",IF(VLOOKUP(A78,出場選手エントリー票!$A$5:$AK$124,17,0)="","",VLOOKUP(A78,出場選手エントリー票!$A$5:$AK$124,17,0)))</f>
        <v/>
      </c>
      <c r="J78" s="79" t="str">
        <f>IF(ISERROR(VLOOKUP(A78,出場選手エントリー票!$A$5:$AK$124,21+2,0)),"",IF(VLOOKUP(A78,出場選手エントリー票!$A$5:$AK$124,21,0)="","",VLOOKUP(A78,出場選手エントリー票!$A$5:$AK$124,21,0)))</f>
        <v/>
      </c>
      <c r="K78" s="79" t="str">
        <f>IF(ISERROR(VLOOKUP(A78,出場選手エントリー票!$A$5:$AK$124,25+2,0)),"",IF(VLOOKUP(A78,出場選手エントリー票!$A$5:$AK$124,25,0)="","",VLOOKUP(A78,出場選手エントリー票!$A$5:$AK$124,25,0)))</f>
        <v/>
      </c>
      <c r="L78" s="80" t="str">
        <f>IF(ISERROR(VLOOKUP(A78,出場選手エントリー票!$A$5:$AK$124,29+2,0)),"",IF(VLOOKUP(A78,出場選手エントリー票!$A$5:$AK$124,29,0)="","",VLOOKUP(A78,出場選手エントリー票!$A$5:$AK$124,29,0)))</f>
        <v/>
      </c>
      <c r="M78" s="80" t="str">
        <f>IF(ISERROR(VLOOKUP(A78,出場選手エントリー票!$A$5:$AK$124,33+2,0)),"",IF(VLOOKUP(A78,出場選手エントリー票!$A$5:$AK$124,33,0)="","",VLOOKUP(A78,出場選手エントリー票!$A$5:$AK$124,33,0)))</f>
        <v/>
      </c>
      <c r="N78" s="80"/>
      <c r="O78" s="80"/>
      <c r="P78" s="80"/>
      <c r="Q78" s="80"/>
      <c r="R78" s="80"/>
      <c r="T78" s="73">
        <f t="shared" si="2"/>
        <v>0</v>
      </c>
      <c r="U78" s="73">
        <f>IF(ISERROR(VALUE(#REF!)),0,VALUE(#REF!))</f>
        <v>0</v>
      </c>
    </row>
    <row r="79" spans="1:21" ht="18.75" customHeight="1" x14ac:dyDescent="0.2">
      <c r="A79" s="77">
        <f t="shared" si="4"/>
        <v>64</v>
      </c>
      <c r="B79" s="457" t="str">
        <f>IF(ISERROR(VLOOKUP(A79,出場選手エントリー票!$A$5:$AK$124,6,0)),"",VALUE(VLOOKUP(A79,出場選手エントリー票!$A$5:$AK$124,6,0))-ROUNDDOWN(VALUE(VLOOKUP(A79,出場選手エントリー票!$A$5:$AK$124,6)),-4))</f>
        <v/>
      </c>
      <c r="C79" s="458"/>
      <c r="D79" s="458"/>
      <c r="E79" s="459"/>
      <c r="F79" s="449" t="str">
        <f>IF(B79="","",VLOOKUP(A79,出場選手エントリー票!$A$5:$AK$124,7,0)&amp;"　"&amp;VLOOKUP(A79,出場選手エントリー票!$A$5:$AK$124,8,0))</f>
        <v/>
      </c>
      <c r="G79" s="449"/>
      <c r="H79" s="75" t="str">
        <f>IF(B79="","",VLOOKUP(A79,出場選手エントリー票!$A$5:$AK$124,14,0))</f>
        <v/>
      </c>
      <c r="I79" s="78" t="str">
        <f>IF(ISERROR(VLOOKUP(A79,出場選手エントリー票!$A$5:$AK$124,17+2,0)),"",IF(VLOOKUP(A79,出場選手エントリー票!$A$5:$AK$124,17,0)="","",VLOOKUP(A79,出場選手エントリー票!$A$5:$AK$124,17,0)))</f>
        <v/>
      </c>
      <c r="J79" s="79" t="str">
        <f>IF(ISERROR(VLOOKUP(A79,出場選手エントリー票!$A$5:$AK$124,21+2,0)),"",IF(VLOOKUP(A79,出場選手エントリー票!$A$5:$AK$124,21,0)="","",VLOOKUP(A79,出場選手エントリー票!$A$5:$AK$124,21,0)))</f>
        <v/>
      </c>
      <c r="K79" s="79" t="str">
        <f>IF(ISERROR(VLOOKUP(A79,出場選手エントリー票!$A$5:$AK$124,25+2,0)),"",IF(VLOOKUP(A79,出場選手エントリー票!$A$5:$AK$124,25,0)="","",VLOOKUP(A79,出場選手エントリー票!$A$5:$AK$124,25,0)))</f>
        <v/>
      </c>
      <c r="L79" s="80" t="str">
        <f>IF(ISERROR(VLOOKUP(A79,出場選手エントリー票!$A$5:$AK$124,29+2,0)),"",IF(VLOOKUP(A79,出場選手エントリー票!$A$5:$AK$124,29,0)="","",VLOOKUP(A79,出場選手エントリー票!$A$5:$AK$124,29,0)))</f>
        <v/>
      </c>
      <c r="M79" s="80" t="str">
        <f>IF(ISERROR(VLOOKUP(A79,出場選手エントリー票!$A$5:$AK$124,33+2,0)),"",IF(VLOOKUP(A79,出場選手エントリー票!$A$5:$AK$124,33,0)="","",VLOOKUP(A79,出場選手エントリー票!$A$5:$AK$124,33,0)))</f>
        <v/>
      </c>
      <c r="N79" s="80"/>
      <c r="O79" s="80"/>
      <c r="P79" s="80"/>
      <c r="Q79" s="80"/>
      <c r="R79" s="80"/>
      <c r="T79" s="73">
        <f t="shared" si="2"/>
        <v>0</v>
      </c>
      <c r="U79" s="73">
        <f>IF(ISERROR(VALUE(#REF!)),0,VALUE(#REF!))</f>
        <v>0</v>
      </c>
    </row>
    <row r="80" spans="1:21" ht="18.75" customHeight="1" x14ac:dyDescent="0.2">
      <c r="A80" s="77">
        <f t="shared" si="4"/>
        <v>65</v>
      </c>
      <c r="B80" s="457" t="str">
        <f>IF(ISERROR(VLOOKUP(A80,出場選手エントリー票!$A$5:$AK$124,6,0)),"",VALUE(VLOOKUP(A80,出場選手エントリー票!$A$5:$AK$124,6,0))-ROUNDDOWN(VALUE(VLOOKUP(A80,出場選手エントリー票!$A$5:$AK$124,6)),-4))</f>
        <v/>
      </c>
      <c r="C80" s="458"/>
      <c r="D80" s="458"/>
      <c r="E80" s="459"/>
      <c r="F80" s="449" t="str">
        <f>IF(B80="","",VLOOKUP(A80,出場選手エントリー票!$A$5:$AK$124,7,0)&amp;"　"&amp;VLOOKUP(A80,出場選手エントリー票!$A$5:$AK$124,8,0))</f>
        <v/>
      </c>
      <c r="G80" s="449"/>
      <c r="H80" s="75" t="str">
        <f>IF(B80="","",VLOOKUP(A80,出場選手エントリー票!$A$5:$AK$124,14,0))</f>
        <v/>
      </c>
      <c r="I80" s="78" t="str">
        <f>IF(ISERROR(VLOOKUP(A80,出場選手エントリー票!$A$5:$AK$124,17+2,0)),"",IF(VLOOKUP(A80,出場選手エントリー票!$A$5:$AK$124,17,0)="","",VLOOKUP(A80,出場選手エントリー票!$A$5:$AK$124,17,0)))</f>
        <v/>
      </c>
      <c r="J80" s="79" t="str">
        <f>IF(ISERROR(VLOOKUP(A80,出場選手エントリー票!$A$5:$AK$124,21+2,0)),"",IF(VLOOKUP(A80,出場選手エントリー票!$A$5:$AK$124,21,0)="","",VLOOKUP(A80,出場選手エントリー票!$A$5:$AK$124,21,0)))</f>
        <v/>
      </c>
      <c r="K80" s="79" t="str">
        <f>IF(ISERROR(VLOOKUP(A80,出場選手エントリー票!$A$5:$AK$124,25+2,0)),"",IF(VLOOKUP(A80,出場選手エントリー票!$A$5:$AK$124,25,0)="","",VLOOKUP(A80,出場選手エントリー票!$A$5:$AK$124,25,0)))</f>
        <v/>
      </c>
      <c r="L80" s="80" t="str">
        <f>IF(ISERROR(VLOOKUP(A80,出場選手エントリー票!$A$5:$AK$124,29+2,0)),"",IF(VLOOKUP(A80,出場選手エントリー票!$A$5:$AK$124,29,0)="","",VLOOKUP(A80,出場選手エントリー票!$A$5:$AK$124,29,0)))</f>
        <v/>
      </c>
      <c r="M80" s="80" t="str">
        <f>IF(ISERROR(VLOOKUP(A80,出場選手エントリー票!$A$5:$AK$124,33+2,0)),"",IF(VLOOKUP(A80,出場選手エントリー票!$A$5:$AK$124,33,0)="","",VLOOKUP(A80,出場選手エントリー票!$A$5:$AK$124,33,0)))</f>
        <v/>
      </c>
      <c r="N80" s="80"/>
      <c r="O80" s="80"/>
      <c r="P80" s="80"/>
      <c r="Q80" s="80"/>
      <c r="R80" s="80"/>
      <c r="T80" s="73">
        <f t="shared" si="2"/>
        <v>0</v>
      </c>
      <c r="U80" s="73">
        <f>IF(ISERROR(VALUE(#REF!)),0,VALUE(#REF!))</f>
        <v>0</v>
      </c>
    </row>
    <row r="81" spans="1:21" ht="18.75" customHeight="1" x14ac:dyDescent="0.2">
      <c r="A81" s="77">
        <f t="shared" si="4"/>
        <v>66</v>
      </c>
      <c r="B81" s="457" t="str">
        <f>IF(ISERROR(VLOOKUP(A81,出場選手エントリー票!$A$5:$AK$124,6,0)),"",VALUE(VLOOKUP(A81,出場選手エントリー票!$A$5:$AK$124,6,0))-ROUNDDOWN(VALUE(VLOOKUP(A81,出場選手エントリー票!$A$5:$AK$124,6)),-4))</f>
        <v/>
      </c>
      <c r="C81" s="458"/>
      <c r="D81" s="458"/>
      <c r="E81" s="459"/>
      <c r="F81" s="449" t="str">
        <f>IF(B81="","",VLOOKUP(A81,出場選手エントリー票!$A$5:$AK$124,7,0)&amp;"　"&amp;VLOOKUP(A81,出場選手エントリー票!$A$5:$AK$124,8,0))</f>
        <v/>
      </c>
      <c r="G81" s="449"/>
      <c r="H81" s="75" t="str">
        <f>IF(B81="","",VLOOKUP(A81,出場選手エントリー票!$A$5:$AK$124,14,0))</f>
        <v/>
      </c>
      <c r="I81" s="78" t="str">
        <f>IF(ISERROR(VLOOKUP(A81,出場選手エントリー票!$A$5:$AK$124,17+2,0)),"",IF(VLOOKUP(A81,出場選手エントリー票!$A$5:$AK$124,17,0)="","",VLOOKUP(A81,出場選手エントリー票!$A$5:$AK$124,17,0)))</f>
        <v/>
      </c>
      <c r="J81" s="79" t="str">
        <f>IF(ISERROR(VLOOKUP(A81,出場選手エントリー票!$A$5:$AK$124,21+2,0)),"",IF(VLOOKUP(A81,出場選手エントリー票!$A$5:$AK$124,21,0)="","",VLOOKUP(A81,出場選手エントリー票!$A$5:$AK$124,21,0)))</f>
        <v/>
      </c>
      <c r="K81" s="79" t="str">
        <f>IF(ISERROR(VLOOKUP(A81,出場選手エントリー票!$A$5:$AK$124,25+2,0)),"",IF(VLOOKUP(A81,出場選手エントリー票!$A$5:$AK$124,25,0)="","",VLOOKUP(A81,出場選手エントリー票!$A$5:$AK$124,25,0)))</f>
        <v/>
      </c>
      <c r="L81" s="80" t="str">
        <f>IF(ISERROR(VLOOKUP(A81,出場選手エントリー票!$A$5:$AK$124,29+2,0)),"",IF(VLOOKUP(A81,出場選手エントリー票!$A$5:$AK$124,29,0)="","",VLOOKUP(A81,出場選手エントリー票!$A$5:$AK$124,29,0)))</f>
        <v/>
      </c>
      <c r="M81" s="80" t="str">
        <f>IF(ISERROR(VLOOKUP(A81,出場選手エントリー票!$A$5:$AK$124,33+2,0)),"",IF(VLOOKUP(A81,出場選手エントリー票!$A$5:$AK$124,33,0)="","",VLOOKUP(A81,出場選手エントリー票!$A$5:$AK$124,33,0)))</f>
        <v/>
      </c>
      <c r="N81" s="80"/>
      <c r="O81" s="80"/>
      <c r="P81" s="80"/>
      <c r="Q81" s="80"/>
      <c r="R81" s="80"/>
      <c r="T81" s="73">
        <f t="shared" si="2"/>
        <v>0</v>
      </c>
      <c r="U81" s="73">
        <f>IF(ISERROR(VALUE(#REF!)),0,VALUE(#REF!))</f>
        <v>0</v>
      </c>
    </row>
    <row r="82" spans="1:21" ht="18.75" customHeight="1" x14ac:dyDescent="0.2">
      <c r="A82" s="77">
        <f t="shared" si="4"/>
        <v>67</v>
      </c>
      <c r="B82" s="457" t="str">
        <f>IF(ISERROR(VLOOKUP(A82,出場選手エントリー票!$A$5:$AK$124,6,0)),"",VALUE(VLOOKUP(A82,出場選手エントリー票!$A$5:$AK$124,6,0))-ROUNDDOWN(VALUE(VLOOKUP(A82,出場選手エントリー票!$A$5:$AK$124,6)),-4))</f>
        <v/>
      </c>
      <c r="C82" s="458"/>
      <c r="D82" s="458"/>
      <c r="E82" s="459"/>
      <c r="F82" s="449" t="str">
        <f>IF(B82="","",VLOOKUP(A82,出場選手エントリー票!$A$5:$AK$124,7,0)&amp;"　"&amp;VLOOKUP(A82,出場選手エントリー票!$A$5:$AK$124,8,0))</f>
        <v/>
      </c>
      <c r="G82" s="449"/>
      <c r="H82" s="75" t="str">
        <f>IF(B82="","",VLOOKUP(A82,出場選手エントリー票!$A$5:$AK$124,14,0))</f>
        <v/>
      </c>
      <c r="I82" s="78" t="str">
        <f>IF(ISERROR(VLOOKUP(A82,出場選手エントリー票!$A$5:$AK$124,17+2,0)),"",IF(VLOOKUP(A82,出場選手エントリー票!$A$5:$AK$124,17,0)="","",VLOOKUP(A82,出場選手エントリー票!$A$5:$AK$124,17,0)))</f>
        <v/>
      </c>
      <c r="J82" s="79" t="str">
        <f>IF(ISERROR(VLOOKUP(A82,出場選手エントリー票!$A$5:$AK$124,21+2,0)),"",IF(VLOOKUP(A82,出場選手エントリー票!$A$5:$AK$124,21,0)="","",VLOOKUP(A82,出場選手エントリー票!$A$5:$AK$124,21,0)))</f>
        <v/>
      </c>
      <c r="K82" s="79" t="str">
        <f>IF(ISERROR(VLOOKUP(A82,出場選手エントリー票!$A$5:$AK$124,25+2,0)),"",IF(VLOOKUP(A82,出場選手エントリー票!$A$5:$AK$124,25,0)="","",VLOOKUP(A82,出場選手エントリー票!$A$5:$AK$124,25,0)))</f>
        <v/>
      </c>
      <c r="L82" s="80" t="str">
        <f>IF(ISERROR(VLOOKUP(A82,出場選手エントリー票!$A$5:$AK$124,29+2,0)),"",IF(VLOOKUP(A82,出場選手エントリー票!$A$5:$AK$124,29,0)="","",VLOOKUP(A82,出場選手エントリー票!$A$5:$AK$124,29,0)))</f>
        <v/>
      </c>
      <c r="M82" s="80" t="str">
        <f>IF(ISERROR(VLOOKUP(A82,出場選手エントリー票!$A$5:$AK$124,33+2,0)),"",IF(VLOOKUP(A82,出場選手エントリー票!$A$5:$AK$124,33,0)="","",VLOOKUP(A82,出場選手エントリー票!$A$5:$AK$124,33,0)))</f>
        <v/>
      </c>
      <c r="N82" s="80"/>
      <c r="O82" s="80"/>
      <c r="P82" s="80"/>
      <c r="Q82" s="80"/>
      <c r="R82" s="80"/>
      <c r="T82" s="73">
        <f t="shared" si="2"/>
        <v>0</v>
      </c>
      <c r="U82" s="73">
        <f>IF(ISERROR(VALUE(#REF!)),0,VALUE(#REF!))</f>
        <v>0</v>
      </c>
    </row>
    <row r="83" spans="1:21" ht="18.75" customHeight="1" x14ac:dyDescent="0.2">
      <c r="A83" s="77">
        <f t="shared" si="4"/>
        <v>68</v>
      </c>
      <c r="B83" s="457" t="str">
        <f>IF(ISERROR(VLOOKUP(A83,出場選手エントリー票!$A$5:$AK$124,6,0)),"",VALUE(VLOOKUP(A83,出場選手エントリー票!$A$5:$AK$124,6,0))-ROUNDDOWN(VALUE(VLOOKUP(A83,出場選手エントリー票!$A$5:$AK$124,6)),-4))</f>
        <v/>
      </c>
      <c r="C83" s="458"/>
      <c r="D83" s="458"/>
      <c r="E83" s="459"/>
      <c r="F83" s="449" t="str">
        <f>IF(B83="","",VLOOKUP(A83,出場選手エントリー票!$A$5:$AK$124,7,0)&amp;"　"&amp;VLOOKUP(A83,出場選手エントリー票!$A$5:$AK$124,8,0))</f>
        <v/>
      </c>
      <c r="G83" s="449"/>
      <c r="H83" s="75" t="str">
        <f>IF(B83="","",VLOOKUP(A83,出場選手エントリー票!$A$5:$AK$124,14,0))</f>
        <v/>
      </c>
      <c r="I83" s="78" t="str">
        <f>IF(ISERROR(VLOOKUP(A83,出場選手エントリー票!$A$5:$AK$124,17+2,0)),"",IF(VLOOKUP(A83,出場選手エントリー票!$A$5:$AK$124,17,0)="","",VLOOKUP(A83,出場選手エントリー票!$A$5:$AK$124,17,0)))</f>
        <v/>
      </c>
      <c r="J83" s="79" t="str">
        <f>IF(ISERROR(VLOOKUP(A83,出場選手エントリー票!$A$5:$AK$124,21+2,0)),"",IF(VLOOKUP(A83,出場選手エントリー票!$A$5:$AK$124,21,0)="","",VLOOKUP(A83,出場選手エントリー票!$A$5:$AK$124,21,0)))</f>
        <v/>
      </c>
      <c r="K83" s="79" t="str">
        <f>IF(ISERROR(VLOOKUP(A83,出場選手エントリー票!$A$5:$AK$124,25+2,0)),"",IF(VLOOKUP(A83,出場選手エントリー票!$A$5:$AK$124,25,0)="","",VLOOKUP(A83,出場選手エントリー票!$A$5:$AK$124,25,0)))</f>
        <v/>
      </c>
      <c r="L83" s="80" t="str">
        <f>IF(ISERROR(VLOOKUP(A83,出場選手エントリー票!$A$5:$AK$124,29+2,0)),"",IF(VLOOKUP(A83,出場選手エントリー票!$A$5:$AK$124,29,0)="","",VLOOKUP(A83,出場選手エントリー票!$A$5:$AK$124,29,0)))</f>
        <v/>
      </c>
      <c r="M83" s="80" t="str">
        <f>IF(ISERROR(VLOOKUP(A83,出場選手エントリー票!$A$5:$AK$124,33+2,0)),"",IF(VLOOKUP(A83,出場選手エントリー票!$A$5:$AK$124,33,0)="","",VLOOKUP(A83,出場選手エントリー票!$A$5:$AK$124,33,0)))</f>
        <v/>
      </c>
      <c r="N83" s="80"/>
      <c r="O83" s="80"/>
      <c r="P83" s="80"/>
      <c r="Q83" s="80"/>
      <c r="R83" s="80"/>
      <c r="T83" s="73">
        <f t="shared" si="2"/>
        <v>0</v>
      </c>
      <c r="U83" s="73">
        <f>IF(ISERROR(VALUE(#REF!)),0,VALUE(#REF!))</f>
        <v>0</v>
      </c>
    </row>
    <row r="84" spans="1:21" ht="18.75" customHeight="1" x14ac:dyDescent="0.2">
      <c r="A84" s="77">
        <f t="shared" si="4"/>
        <v>69</v>
      </c>
      <c r="B84" s="457" t="str">
        <f>IF(ISERROR(VLOOKUP(A84,出場選手エントリー票!$A$5:$AK$124,6,0)),"",VALUE(VLOOKUP(A84,出場選手エントリー票!$A$5:$AK$124,6,0))-ROUNDDOWN(VALUE(VLOOKUP(A84,出場選手エントリー票!$A$5:$AK$124,6)),-4))</f>
        <v/>
      </c>
      <c r="C84" s="458"/>
      <c r="D84" s="458"/>
      <c r="E84" s="459"/>
      <c r="F84" s="449" t="str">
        <f>IF(B84="","",VLOOKUP(A84,出場選手エントリー票!$A$5:$AK$124,7,0)&amp;"　"&amp;VLOOKUP(A84,出場選手エントリー票!$A$5:$AK$124,8,0))</f>
        <v/>
      </c>
      <c r="G84" s="449"/>
      <c r="H84" s="75" t="str">
        <f>IF(B84="","",VLOOKUP(A84,出場選手エントリー票!$A$5:$AK$124,14,0))</f>
        <v/>
      </c>
      <c r="I84" s="78" t="str">
        <f>IF(ISERROR(VLOOKUP(A84,出場選手エントリー票!$A$5:$AK$124,17+2,0)),"",IF(VLOOKUP(A84,出場選手エントリー票!$A$5:$AK$124,17,0)="","",VLOOKUP(A84,出場選手エントリー票!$A$5:$AK$124,17,0)))</f>
        <v/>
      </c>
      <c r="J84" s="79" t="str">
        <f>IF(ISERROR(VLOOKUP(A84,出場選手エントリー票!$A$5:$AK$124,21+2,0)),"",IF(VLOOKUP(A84,出場選手エントリー票!$A$5:$AK$124,21,0)="","",VLOOKUP(A84,出場選手エントリー票!$A$5:$AK$124,21,0)))</f>
        <v/>
      </c>
      <c r="K84" s="79" t="str">
        <f>IF(ISERROR(VLOOKUP(A84,出場選手エントリー票!$A$5:$AK$124,25+2,0)),"",IF(VLOOKUP(A84,出場選手エントリー票!$A$5:$AK$124,25,0)="","",VLOOKUP(A84,出場選手エントリー票!$A$5:$AK$124,25,0)))</f>
        <v/>
      </c>
      <c r="L84" s="80" t="str">
        <f>IF(ISERROR(VLOOKUP(A84,出場選手エントリー票!$A$5:$AK$124,29+2,0)),"",IF(VLOOKUP(A84,出場選手エントリー票!$A$5:$AK$124,29,0)="","",VLOOKUP(A84,出場選手エントリー票!$A$5:$AK$124,29,0)))</f>
        <v/>
      </c>
      <c r="M84" s="80" t="str">
        <f>IF(ISERROR(VLOOKUP(A84,出場選手エントリー票!$A$5:$AK$124,33+2,0)),"",IF(VLOOKUP(A84,出場選手エントリー票!$A$5:$AK$124,33,0)="","",VLOOKUP(A84,出場選手エントリー票!$A$5:$AK$124,33,0)))</f>
        <v/>
      </c>
      <c r="N84" s="80"/>
      <c r="O84" s="80"/>
      <c r="P84" s="80"/>
      <c r="Q84" s="80"/>
      <c r="R84" s="80"/>
      <c r="T84" s="73">
        <f t="shared" si="2"/>
        <v>0</v>
      </c>
      <c r="U84" s="73">
        <f>IF(ISERROR(VALUE(#REF!)),0,VALUE(#REF!))</f>
        <v>0</v>
      </c>
    </row>
    <row r="85" spans="1:21" ht="18.75" customHeight="1" x14ac:dyDescent="0.2">
      <c r="A85" s="77">
        <f t="shared" si="4"/>
        <v>70</v>
      </c>
      <c r="B85" s="457" t="str">
        <f>IF(ISERROR(VLOOKUP(A85,出場選手エントリー票!$A$5:$AK$124,6,0)),"",VALUE(VLOOKUP(A85,出場選手エントリー票!$A$5:$AK$124,6,0))-ROUNDDOWN(VALUE(VLOOKUP(A85,出場選手エントリー票!$A$5:$AK$124,6)),-4))</f>
        <v/>
      </c>
      <c r="C85" s="458"/>
      <c r="D85" s="458"/>
      <c r="E85" s="459"/>
      <c r="F85" s="449" t="str">
        <f>IF(B85="","",VLOOKUP(A85,出場選手エントリー票!$A$5:$AK$124,7,0)&amp;"　"&amp;VLOOKUP(A85,出場選手エントリー票!$A$5:$AK$124,8,0))</f>
        <v/>
      </c>
      <c r="G85" s="449"/>
      <c r="H85" s="75" t="str">
        <f>IF(B85="","",VLOOKUP(A85,出場選手エントリー票!$A$5:$AK$124,14,0))</f>
        <v/>
      </c>
      <c r="I85" s="78" t="str">
        <f>IF(ISERROR(VLOOKUP(A85,出場選手エントリー票!$A$5:$AK$124,17+2,0)),"",IF(VLOOKUP(A85,出場選手エントリー票!$A$5:$AK$124,17,0)="","",VLOOKUP(A85,出場選手エントリー票!$A$5:$AK$124,17,0)))</f>
        <v/>
      </c>
      <c r="J85" s="79" t="str">
        <f>IF(ISERROR(VLOOKUP(A85,出場選手エントリー票!$A$5:$AK$124,21+2,0)),"",IF(VLOOKUP(A85,出場選手エントリー票!$A$5:$AK$124,21,0)="","",VLOOKUP(A85,出場選手エントリー票!$A$5:$AK$124,21,0)))</f>
        <v/>
      </c>
      <c r="K85" s="79" t="str">
        <f>IF(ISERROR(VLOOKUP(A85,出場選手エントリー票!$A$5:$AK$124,25+2,0)),"",IF(VLOOKUP(A85,出場選手エントリー票!$A$5:$AK$124,25,0)="","",VLOOKUP(A85,出場選手エントリー票!$A$5:$AK$124,25,0)))</f>
        <v/>
      </c>
      <c r="L85" s="80" t="str">
        <f>IF(ISERROR(VLOOKUP(A85,出場選手エントリー票!$A$5:$AK$124,29+2,0)),"",IF(VLOOKUP(A85,出場選手エントリー票!$A$5:$AK$124,29,0)="","",VLOOKUP(A85,出場選手エントリー票!$A$5:$AK$124,29,0)))</f>
        <v/>
      </c>
      <c r="M85" s="80" t="str">
        <f>IF(ISERROR(VLOOKUP(A85,出場選手エントリー票!$A$5:$AK$124,33+2,0)),"",IF(VLOOKUP(A85,出場選手エントリー票!$A$5:$AK$124,33,0)="","",VLOOKUP(A85,出場選手エントリー票!$A$5:$AK$124,33,0)))</f>
        <v/>
      </c>
      <c r="N85" s="80"/>
      <c r="O85" s="80"/>
      <c r="P85" s="80"/>
      <c r="Q85" s="80"/>
      <c r="R85" s="80"/>
      <c r="T85" s="73">
        <f t="shared" si="2"/>
        <v>0</v>
      </c>
      <c r="U85" s="73">
        <f>IF(ISERROR(VALUE(#REF!)),0,VALUE(#REF!))</f>
        <v>0</v>
      </c>
    </row>
    <row r="86" spans="1:21" ht="18.75" customHeight="1" x14ac:dyDescent="0.2">
      <c r="A86" s="77">
        <f t="shared" si="4"/>
        <v>71</v>
      </c>
      <c r="B86" s="457" t="str">
        <f>IF(ISERROR(VLOOKUP(A86,出場選手エントリー票!$A$5:$AK$124,6,0)),"",VALUE(VLOOKUP(A86,出場選手エントリー票!$A$5:$AK$124,6,0))-ROUNDDOWN(VALUE(VLOOKUP(A86,出場選手エントリー票!$A$5:$AK$124,6)),-4))</f>
        <v/>
      </c>
      <c r="C86" s="458"/>
      <c r="D86" s="458"/>
      <c r="E86" s="459"/>
      <c r="F86" s="449" t="str">
        <f>IF(B86="","",VLOOKUP(A86,出場選手エントリー票!$A$5:$AK$124,7,0)&amp;"　"&amp;VLOOKUP(A86,出場選手エントリー票!$A$5:$AK$124,8,0))</f>
        <v/>
      </c>
      <c r="G86" s="449"/>
      <c r="H86" s="75" t="str">
        <f>IF(B86="","",VLOOKUP(A86,出場選手エントリー票!$A$5:$AK$124,14,0))</f>
        <v/>
      </c>
      <c r="I86" s="78" t="str">
        <f>IF(ISERROR(VLOOKUP(A86,出場選手エントリー票!$A$5:$AK$124,17+2,0)),"",IF(VLOOKUP(A86,出場選手エントリー票!$A$5:$AK$124,17,0)="","",VLOOKUP(A86,出場選手エントリー票!$A$5:$AK$124,17,0)))</f>
        <v/>
      </c>
      <c r="J86" s="79" t="str">
        <f>IF(ISERROR(VLOOKUP(A86,出場選手エントリー票!$A$5:$AK$124,21+2,0)),"",IF(VLOOKUP(A86,出場選手エントリー票!$A$5:$AK$124,21,0)="","",VLOOKUP(A86,出場選手エントリー票!$A$5:$AK$124,21,0)))</f>
        <v/>
      </c>
      <c r="K86" s="79" t="str">
        <f>IF(ISERROR(VLOOKUP(A86,出場選手エントリー票!$A$5:$AK$124,25+2,0)),"",IF(VLOOKUP(A86,出場選手エントリー票!$A$5:$AK$124,25,0)="","",VLOOKUP(A86,出場選手エントリー票!$A$5:$AK$124,25,0)))</f>
        <v/>
      </c>
      <c r="L86" s="80" t="str">
        <f>IF(ISERROR(VLOOKUP(A86,出場選手エントリー票!$A$5:$AK$124,29+2,0)),"",IF(VLOOKUP(A86,出場選手エントリー票!$A$5:$AK$124,29,0)="","",VLOOKUP(A86,出場選手エントリー票!$A$5:$AK$124,29,0)))</f>
        <v/>
      </c>
      <c r="M86" s="80" t="str">
        <f>IF(ISERROR(VLOOKUP(A86,出場選手エントリー票!$A$5:$AK$124,33+2,0)),"",IF(VLOOKUP(A86,出場選手エントリー票!$A$5:$AK$124,33,0)="","",VLOOKUP(A86,出場選手エントリー票!$A$5:$AK$124,33,0)))</f>
        <v/>
      </c>
      <c r="N86" s="80"/>
      <c r="O86" s="80"/>
      <c r="P86" s="80"/>
      <c r="Q86" s="80"/>
      <c r="R86" s="80"/>
      <c r="T86" s="73">
        <f t="shared" si="2"/>
        <v>0</v>
      </c>
      <c r="U86" s="73">
        <f>IF(ISERROR(VALUE(#REF!)),0,VALUE(#REF!))</f>
        <v>0</v>
      </c>
    </row>
    <row r="87" spans="1:21" ht="18.75" customHeight="1" x14ac:dyDescent="0.2">
      <c r="A87" s="77">
        <f t="shared" si="4"/>
        <v>72</v>
      </c>
      <c r="B87" s="457" t="str">
        <f>IF(ISERROR(VLOOKUP(A87,出場選手エントリー票!$A$5:$AK$124,6,0)),"",VALUE(VLOOKUP(A87,出場選手エントリー票!$A$5:$AK$124,6,0))-ROUNDDOWN(VALUE(VLOOKUP(A87,出場選手エントリー票!$A$5:$AK$124,6)),-4))</f>
        <v/>
      </c>
      <c r="C87" s="458"/>
      <c r="D87" s="458"/>
      <c r="E87" s="459"/>
      <c r="F87" s="449" t="str">
        <f>IF(B87="","",VLOOKUP(A87,出場選手エントリー票!$A$5:$AK$124,7,0)&amp;"　"&amp;VLOOKUP(A87,出場選手エントリー票!$A$5:$AK$124,8,0))</f>
        <v/>
      </c>
      <c r="G87" s="449"/>
      <c r="H87" s="75" t="str">
        <f>IF(B87="","",VLOOKUP(A87,出場選手エントリー票!$A$5:$AK$124,14,0))</f>
        <v/>
      </c>
      <c r="I87" s="78" t="str">
        <f>IF(ISERROR(VLOOKUP(A87,出場選手エントリー票!$A$5:$AK$124,17+2,0)),"",IF(VLOOKUP(A87,出場選手エントリー票!$A$5:$AK$124,17,0)="","",VLOOKUP(A87,出場選手エントリー票!$A$5:$AK$124,17,0)))</f>
        <v/>
      </c>
      <c r="J87" s="79" t="str">
        <f>IF(ISERROR(VLOOKUP(A87,出場選手エントリー票!$A$5:$AK$124,21+2,0)),"",IF(VLOOKUP(A87,出場選手エントリー票!$A$5:$AK$124,21,0)="","",VLOOKUP(A87,出場選手エントリー票!$A$5:$AK$124,21,0)))</f>
        <v/>
      </c>
      <c r="K87" s="79" t="str">
        <f>IF(ISERROR(VLOOKUP(A87,出場選手エントリー票!$A$5:$AK$124,25+2,0)),"",IF(VLOOKUP(A87,出場選手エントリー票!$A$5:$AK$124,25,0)="","",VLOOKUP(A87,出場選手エントリー票!$A$5:$AK$124,25,0)))</f>
        <v/>
      </c>
      <c r="L87" s="80" t="str">
        <f>IF(ISERROR(VLOOKUP(A87,出場選手エントリー票!$A$5:$AK$124,29+2,0)),"",IF(VLOOKUP(A87,出場選手エントリー票!$A$5:$AK$124,29,0)="","",VLOOKUP(A87,出場選手エントリー票!$A$5:$AK$124,29,0)))</f>
        <v/>
      </c>
      <c r="M87" s="80" t="str">
        <f>IF(ISERROR(VLOOKUP(A87,出場選手エントリー票!$A$5:$AK$124,33+2,0)),"",IF(VLOOKUP(A87,出場選手エントリー票!$A$5:$AK$124,33,0)="","",VLOOKUP(A87,出場選手エントリー票!$A$5:$AK$124,33,0)))</f>
        <v/>
      </c>
      <c r="N87" s="80"/>
      <c r="O87" s="80"/>
      <c r="P87" s="80"/>
      <c r="Q87" s="80"/>
      <c r="R87" s="80"/>
      <c r="T87" s="73">
        <f t="shared" si="2"/>
        <v>0</v>
      </c>
      <c r="U87" s="73">
        <f>IF(ISERROR(VALUE(#REF!)),0,VALUE(#REF!))</f>
        <v>0</v>
      </c>
    </row>
    <row r="88" spans="1:21" ht="18.75" customHeight="1" x14ac:dyDescent="0.2">
      <c r="A88" s="77">
        <f t="shared" si="4"/>
        <v>73</v>
      </c>
      <c r="B88" s="457" t="str">
        <f>IF(ISERROR(VLOOKUP(A88,出場選手エントリー票!$A$5:$AK$124,6,0)),"",VALUE(VLOOKUP(A88,出場選手エントリー票!$A$5:$AK$124,6,0))-ROUNDDOWN(VALUE(VLOOKUP(A88,出場選手エントリー票!$A$5:$AK$124,6)),-4))</f>
        <v/>
      </c>
      <c r="C88" s="458"/>
      <c r="D88" s="458"/>
      <c r="E88" s="459"/>
      <c r="F88" s="449" t="str">
        <f>IF(B88="","",VLOOKUP(A88,出場選手エントリー票!$A$5:$AK$124,7,0)&amp;"　"&amp;VLOOKUP(A88,出場選手エントリー票!$A$5:$AK$124,8,0))</f>
        <v/>
      </c>
      <c r="G88" s="449"/>
      <c r="H88" s="75" t="str">
        <f>IF(B88="","",VLOOKUP(A88,出場選手エントリー票!$A$5:$AK$124,14,0))</f>
        <v/>
      </c>
      <c r="I88" s="78" t="str">
        <f>IF(ISERROR(VLOOKUP(A88,出場選手エントリー票!$A$5:$AK$124,17+2,0)),"",IF(VLOOKUP(A88,出場選手エントリー票!$A$5:$AK$124,17,0)="","",VLOOKUP(A88,出場選手エントリー票!$A$5:$AK$124,17,0)))</f>
        <v/>
      </c>
      <c r="J88" s="79" t="str">
        <f>IF(ISERROR(VLOOKUP(A88,出場選手エントリー票!$A$5:$AK$124,21+2,0)),"",IF(VLOOKUP(A88,出場選手エントリー票!$A$5:$AK$124,21,0)="","",VLOOKUP(A88,出場選手エントリー票!$A$5:$AK$124,21,0)))</f>
        <v/>
      </c>
      <c r="K88" s="79" t="str">
        <f>IF(ISERROR(VLOOKUP(A88,出場選手エントリー票!$A$5:$AK$124,25+2,0)),"",IF(VLOOKUP(A88,出場選手エントリー票!$A$5:$AK$124,25,0)="","",VLOOKUP(A88,出場選手エントリー票!$A$5:$AK$124,25,0)))</f>
        <v/>
      </c>
      <c r="L88" s="80" t="str">
        <f>IF(ISERROR(VLOOKUP(A88,出場選手エントリー票!$A$5:$AK$124,29+2,0)),"",IF(VLOOKUP(A88,出場選手エントリー票!$A$5:$AK$124,29,0)="","",VLOOKUP(A88,出場選手エントリー票!$A$5:$AK$124,29,0)))</f>
        <v/>
      </c>
      <c r="M88" s="80" t="str">
        <f>IF(ISERROR(VLOOKUP(A88,出場選手エントリー票!$A$5:$AK$124,33+2,0)),"",IF(VLOOKUP(A88,出場選手エントリー票!$A$5:$AK$124,33,0)="","",VLOOKUP(A88,出場選手エントリー票!$A$5:$AK$124,33,0)))</f>
        <v/>
      </c>
      <c r="N88" s="80"/>
      <c r="O88" s="80"/>
      <c r="P88" s="80"/>
      <c r="Q88" s="80"/>
      <c r="R88" s="80"/>
      <c r="T88" s="73">
        <f t="shared" si="2"/>
        <v>0</v>
      </c>
      <c r="U88" s="73">
        <f>IF(ISERROR(VALUE(#REF!)),0,VALUE(#REF!))</f>
        <v>0</v>
      </c>
    </row>
    <row r="89" spans="1:21" ht="18.75" customHeight="1" x14ac:dyDescent="0.2">
      <c r="A89" s="77">
        <f t="shared" si="4"/>
        <v>74</v>
      </c>
      <c r="B89" s="457" t="str">
        <f>IF(ISERROR(VLOOKUP(A89,出場選手エントリー票!$A$5:$AK$124,6,0)),"",VALUE(VLOOKUP(A89,出場選手エントリー票!$A$5:$AK$124,6,0))-ROUNDDOWN(VALUE(VLOOKUP(A89,出場選手エントリー票!$A$5:$AK$124,6)),-4))</f>
        <v/>
      </c>
      <c r="C89" s="458"/>
      <c r="D89" s="458"/>
      <c r="E89" s="459"/>
      <c r="F89" s="449" t="str">
        <f>IF(B89="","",VLOOKUP(A89,出場選手エントリー票!$A$5:$AK$124,7,0)&amp;"　"&amp;VLOOKUP(A89,出場選手エントリー票!$A$5:$AK$124,8,0))</f>
        <v/>
      </c>
      <c r="G89" s="449"/>
      <c r="H89" s="75" t="str">
        <f>IF(B89="","",VLOOKUP(A89,出場選手エントリー票!$A$5:$AK$124,14,0))</f>
        <v/>
      </c>
      <c r="I89" s="78" t="str">
        <f>IF(ISERROR(VLOOKUP(A89,出場選手エントリー票!$A$5:$AK$124,17+2,0)),"",IF(VLOOKUP(A89,出場選手エントリー票!$A$5:$AK$124,17,0)="","",VLOOKUP(A89,出場選手エントリー票!$A$5:$AK$124,17,0)))</f>
        <v/>
      </c>
      <c r="J89" s="79" t="str">
        <f>IF(ISERROR(VLOOKUP(A89,出場選手エントリー票!$A$5:$AK$124,21+2,0)),"",IF(VLOOKUP(A89,出場選手エントリー票!$A$5:$AK$124,21,0)="","",VLOOKUP(A89,出場選手エントリー票!$A$5:$AK$124,21,0)))</f>
        <v/>
      </c>
      <c r="K89" s="79" t="str">
        <f>IF(ISERROR(VLOOKUP(A89,出場選手エントリー票!$A$5:$AK$124,25+2,0)),"",IF(VLOOKUP(A89,出場選手エントリー票!$A$5:$AK$124,25,0)="","",VLOOKUP(A89,出場選手エントリー票!$A$5:$AK$124,25,0)))</f>
        <v/>
      </c>
      <c r="L89" s="80" t="str">
        <f>IF(ISERROR(VLOOKUP(A89,出場選手エントリー票!$A$5:$AK$124,29+2,0)),"",IF(VLOOKUP(A89,出場選手エントリー票!$A$5:$AK$124,29,0)="","",VLOOKUP(A89,出場選手エントリー票!$A$5:$AK$124,29,0)))</f>
        <v/>
      </c>
      <c r="M89" s="80" t="str">
        <f>IF(ISERROR(VLOOKUP(A89,出場選手エントリー票!$A$5:$AK$124,33+2,0)),"",IF(VLOOKUP(A89,出場選手エントリー票!$A$5:$AK$124,33,0)="","",VLOOKUP(A89,出場選手エントリー票!$A$5:$AK$124,33,0)))</f>
        <v/>
      </c>
      <c r="N89" s="80"/>
      <c r="O89" s="80"/>
      <c r="P89" s="80"/>
      <c r="Q89" s="80"/>
      <c r="R89" s="80"/>
      <c r="T89" s="73">
        <f t="shared" si="2"/>
        <v>0</v>
      </c>
      <c r="U89" s="73">
        <f>IF(ISERROR(VALUE(#REF!)),0,VALUE(#REF!))</f>
        <v>0</v>
      </c>
    </row>
    <row r="90" spans="1:21" ht="18.75" customHeight="1" x14ac:dyDescent="0.2">
      <c r="A90" s="77">
        <f t="shared" si="4"/>
        <v>75</v>
      </c>
      <c r="B90" s="457" t="str">
        <f>IF(ISERROR(VLOOKUP(A90,出場選手エントリー票!$A$5:$AK$124,6,0)),"",VALUE(VLOOKUP(A90,出場選手エントリー票!$A$5:$AK$124,6,0))-ROUNDDOWN(VALUE(VLOOKUP(A90,出場選手エントリー票!$A$5:$AK$124,6)),-4))</f>
        <v/>
      </c>
      <c r="C90" s="458"/>
      <c r="D90" s="458"/>
      <c r="E90" s="459"/>
      <c r="F90" s="449" t="str">
        <f>IF(B90="","",VLOOKUP(A90,出場選手エントリー票!$A$5:$AK$124,7,0)&amp;"　"&amp;VLOOKUP(A90,出場選手エントリー票!$A$5:$AK$124,8,0))</f>
        <v/>
      </c>
      <c r="G90" s="449"/>
      <c r="H90" s="75" t="str">
        <f>IF(B90="","",VLOOKUP(A90,出場選手エントリー票!$A$5:$AK$124,14,0))</f>
        <v/>
      </c>
      <c r="I90" s="78" t="str">
        <f>IF(ISERROR(VLOOKUP(A90,出場選手エントリー票!$A$5:$AK$124,17+2,0)),"",IF(VLOOKUP(A90,出場選手エントリー票!$A$5:$AK$124,17,0)="","",VLOOKUP(A90,出場選手エントリー票!$A$5:$AK$124,17,0)))</f>
        <v/>
      </c>
      <c r="J90" s="79" t="str">
        <f>IF(ISERROR(VLOOKUP(A90,出場選手エントリー票!$A$5:$AK$124,21+2,0)),"",IF(VLOOKUP(A90,出場選手エントリー票!$A$5:$AK$124,21,0)="","",VLOOKUP(A90,出場選手エントリー票!$A$5:$AK$124,21,0)))</f>
        <v/>
      </c>
      <c r="K90" s="79" t="str">
        <f>IF(ISERROR(VLOOKUP(A90,出場選手エントリー票!$A$5:$AK$124,25+2,0)),"",IF(VLOOKUP(A90,出場選手エントリー票!$A$5:$AK$124,25,0)="","",VLOOKUP(A90,出場選手エントリー票!$A$5:$AK$124,25,0)))</f>
        <v/>
      </c>
      <c r="L90" s="80" t="str">
        <f>IF(ISERROR(VLOOKUP(A90,出場選手エントリー票!$A$5:$AK$124,29+2,0)),"",IF(VLOOKUP(A90,出場選手エントリー票!$A$5:$AK$124,29,0)="","",VLOOKUP(A90,出場選手エントリー票!$A$5:$AK$124,29,0)))</f>
        <v/>
      </c>
      <c r="M90" s="80" t="str">
        <f>IF(ISERROR(VLOOKUP(A90,出場選手エントリー票!$A$5:$AK$124,33+2,0)),"",IF(VLOOKUP(A90,出場選手エントリー票!$A$5:$AK$124,33,0)="","",VLOOKUP(A90,出場選手エントリー票!$A$5:$AK$124,33,0)))</f>
        <v/>
      </c>
      <c r="N90" s="80"/>
      <c r="O90" s="80"/>
      <c r="P90" s="80"/>
      <c r="Q90" s="80"/>
      <c r="R90" s="80"/>
      <c r="T90" s="73">
        <f t="shared" si="2"/>
        <v>0</v>
      </c>
      <c r="U90" s="73">
        <f>IF(ISERROR(VALUE(#REF!)),0,VALUE(#REF!))</f>
        <v>0</v>
      </c>
    </row>
    <row r="91" spans="1:21" ht="18.75" customHeight="1" x14ac:dyDescent="0.2">
      <c r="A91" s="77">
        <f t="shared" si="4"/>
        <v>76</v>
      </c>
      <c r="B91" s="457" t="str">
        <f>IF(ISERROR(VLOOKUP(A91,出場選手エントリー票!$A$5:$AK$124,6,0)),"",VALUE(VLOOKUP(A91,出場選手エントリー票!$A$5:$AK$124,6,0))-ROUNDDOWN(VALUE(VLOOKUP(A91,出場選手エントリー票!$A$5:$AK$124,6)),-4))</f>
        <v/>
      </c>
      <c r="C91" s="458"/>
      <c r="D91" s="458"/>
      <c r="E91" s="459"/>
      <c r="F91" s="449" t="str">
        <f>IF(B91="","",VLOOKUP(A91,出場選手エントリー票!$A$5:$AK$124,7,0)&amp;"　"&amp;VLOOKUP(A91,出場選手エントリー票!$A$5:$AK$124,8,0))</f>
        <v/>
      </c>
      <c r="G91" s="449"/>
      <c r="H91" s="75" t="str">
        <f>IF(B91="","",VLOOKUP(A91,出場選手エントリー票!$A$5:$AK$124,14,0))</f>
        <v/>
      </c>
      <c r="I91" s="78" t="str">
        <f>IF(ISERROR(VLOOKUP(A91,出場選手エントリー票!$A$5:$AK$124,17+2,0)),"",IF(VLOOKUP(A91,出場選手エントリー票!$A$5:$AK$124,17,0)="","",VLOOKUP(A91,出場選手エントリー票!$A$5:$AK$124,17,0)))</f>
        <v/>
      </c>
      <c r="J91" s="79" t="str">
        <f>IF(ISERROR(VLOOKUP(A91,出場選手エントリー票!$A$5:$AK$124,21+2,0)),"",IF(VLOOKUP(A91,出場選手エントリー票!$A$5:$AK$124,21,0)="","",VLOOKUP(A91,出場選手エントリー票!$A$5:$AK$124,21,0)))</f>
        <v/>
      </c>
      <c r="K91" s="79" t="str">
        <f>IF(ISERROR(VLOOKUP(A91,出場選手エントリー票!$A$5:$AK$124,25+2,0)),"",IF(VLOOKUP(A91,出場選手エントリー票!$A$5:$AK$124,25,0)="","",VLOOKUP(A91,出場選手エントリー票!$A$5:$AK$124,25,0)))</f>
        <v/>
      </c>
      <c r="L91" s="80" t="str">
        <f>IF(ISERROR(VLOOKUP(A91,出場選手エントリー票!$A$5:$AK$124,29+2,0)),"",IF(VLOOKUP(A91,出場選手エントリー票!$A$5:$AK$124,29,0)="","",VLOOKUP(A91,出場選手エントリー票!$A$5:$AK$124,29,0)))</f>
        <v/>
      </c>
      <c r="M91" s="80" t="str">
        <f>IF(ISERROR(VLOOKUP(A91,出場選手エントリー票!$A$5:$AK$124,33+2,0)),"",IF(VLOOKUP(A91,出場選手エントリー票!$A$5:$AK$124,33,0)="","",VLOOKUP(A91,出場選手エントリー票!$A$5:$AK$124,33,0)))</f>
        <v/>
      </c>
      <c r="N91" s="80"/>
      <c r="O91" s="80"/>
      <c r="P91" s="80"/>
      <c r="Q91" s="80"/>
      <c r="R91" s="80"/>
      <c r="T91" s="73">
        <f t="shared" si="2"/>
        <v>0</v>
      </c>
      <c r="U91" s="73">
        <f>IF(ISERROR(VALUE(#REF!)),0,VALUE(#REF!))</f>
        <v>0</v>
      </c>
    </row>
    <row r="92" spans="1:21" ht="18.75" customHeight="1" x14ac:dyDescent="0.2">
      <c r="A92" s="77">
        <f t="shared" si="4"/>
        <v>77</v>
      </c>
      <c r="B92" s="457" t="str">
        <f>IF(ISERROR(VLOOKUP(A92,出場選手エントリー票!$A$5:$AK$124,6,0)),"",VALUE(VLOOKUP(A92,出場選手エントリー票!$A$5:$AK$124,6,0))-ROUNDDOWN(VALUE(VLOOKUP(A92,出場選手エントリー票!$A$5:$AK$124,6)),-4))</f>
        <v/>
      </c>
      <c r="C92" s="458"/>
      <c r="D92" s="458"/>
      <c r="E92" s="459"/>
      <c r="F92" s="449" t="str">
        <f>IF(B92="","",VLOOKUP(A92,出場選手エントリー票!$A$5:$AK$124,7,0)&amp;"　"&amp;VLOOKUP(A92,出場選手エントリー票!$A$5:$AK$124,8,0))</f>
        <v/>
      </c>
      <c r="G92" s="449"/>
      <c r="H92" s="75" t="str">
        <f>IF(B92="","",VLOOKUP(A92,出場選手エントリー票!$A$5:$AK$124,14,0))</f>
        <v/>
      </c>
      <c r="I92" s="78" t="str">
        <f>IF(ISERROR(VLOOKUP(A92,出場選手エントリー票!$A$5:$AK$124,17+2,0)),"",IF(VLOOKUP(A92,出場選手エントリー票!$A$5:$AK$124,17,0)="","",VLOOKUP(A92,出場選手エントリー票!$A$5:$AK$124,17,0)))</f>
        <v/>
      </c>
      <c r="J92" s="79" t="str">
        <f>IF(ISERROR(VLOOKUP(A92,出場選手エントリー票!$A$5:$AK$124,21+2,0)),"",IF(VLOOKUP(A92,出場選手エントリー票!$A$5:$AK$124,21,0)="","",VLOOKUP(A92,出場選手エントリー票!$A$5:$AK$124,21,0)))</f>
        <v/>
      </c>
      <c r="K92" s="79" t="str">
        <f>IF(ISERROR(VLOOKUP(A92,出場選手エントリー票!$A$5:$AK$124,25+2,0)),"",IF(VLOOKUP(A92,出場選手エントリー票!$A$5:$AK$124,25,0)="","",VLOOKUP(A92,出場選手エントリー票!$A$5:$AK$124,25,0)))</f>
        <v/>
      </c>
      <c r="L92" s="80" t="str">
        <f>IF(ISERROR(VLOOKUP(A92,出場選手エントリー票!$A$5:$AK$124,29+2,0)),"",IF(VLOOKUP(A92,出場選手エントリー票!$A$5:$AK$124,29,0)="","",VLOOKUP(A92,出場選手エントリー票!$A$5:$AK$124,29,0)))</f>
        <v/>
      </c>
      <c r="M92" s="80" t="str">
        <f>IF(ISERROR(VLOOKUP(A92,出場選手エントリー票!$A$5:$AK$124,33+2,0)),"",IF(VLOOKUP(A92,出場選手エントリー票!$A$5:$AK$124,33,0)="","",VLOOKUP(A92,出場選手エントリー票!$A$5:$AK$124,33,0)))</f>
        <v/>
      </c>
      <c r="N92" s="80"/>
      <c r="O92" s="80"/>
      <c r="P92" s="80"/>
      <c r="Q92" s="80"/>
      <c r="R92" s="80"/>
      <c r="T92" s="73">
        <f t="shared" si="2"/>
        <v>0</v>
      </c>
      <c r="U92" s="73">
        <f>IF(ISERROR(VALUE(#REF!)),0,VALUE(#REF!))</f>
        <v>0</v>
      </c>
    </row>
    <row r="93" spans="1:21" ht="18.75" customHeight="1" x14ac:dyDescent="0.2">
      <c r="A93" s="77">
        <f t="shared" si="4"/>
        <v>78</v>
      </c>
      <c r="B93" s="457" t="str">
        <f>IF(ISERROR(VLOOKUP(A93,出場選手エントリー票!$A$5:$AK$124,6,0)),"",VALUE(VLOOKUP(A93,出場選手エントリー票!$A$5:$AK$124,6,0))-ROUNDDOWN(VALUE(VLOOKUP(A93,出場選手エントリー票!$A$5:$AK$124,6)),-4))</f>
        <v/>
      </c>
      <c r="C93" s="458"/>
      <c r="D93" s="458"/>
      <c r="E93" s="459"/>
      <c r="F93" s="449" t="str">
        <f>IF(B93="","",VLOOKUP(A93,出場選手エントリー票!$A$5:$AK$124,7,0)&amp;"　"&amp;VLOOKUP(A93,出場選手エントリー票!$A$5:$AK$124,8,0))</f>
        <v/>
      </c>
      <c r="G93" s="449"/>
      <c r="H93" s="75" t="str">
        <f>IF(B93="","",VLOOKUP(A93,出場選手エントリー票!$A$5:$AK$124,14,0))</f>
        <v/>
      </c>
      <c r="I93" s="78" t="str">
        <f>IF(ISERROR(VLOOKUP(A93,出場選手エントリー票!$A$5:$AK$124,17+2,0)),"",IF(VLOOKUP(A93,出場選手エントリー票!$A$5:$AK$124,17,0)="","",VLOOKUP(A93,出場選手エントリー票!$A$5:$AK$124,17,0)))</f>
        <v/>
      </c>
      <c r="J93" s="79" t="str">
        <f>IF(ISERROR(VLOOKUP(A93,出場選手エントリー票!$A$5:$AK$124,21+2,0)),"",IF(VLOOKUP(A93,出場選手エントリー票!$A$5:$AK$124,21,0)="","",VLOOKUP(A93,出場選手エントリー票!$A$5:$AK$124,21,0)))</f>
        <v/>
      </c>
      <c r="K93" s="79" t="str">
        <f>IF(ISERROR(VLOOKUP(A93,出場選手エントリー票!$A$5:$AK$124,25+2,0)),"",IF(VLOOKUP(A93,出場選手エントリー票!$A$5:$AK$124,25,0)="","",VLOOKUP(A93,出場選手エントリー票!$A$5:$AK$124,25,0)))</f>
        <v/>
      </c>
      <c r="L93" s="80" t="str">
        <f>IF(ISERROR(VLOOKUP(A93,出場選手エントリー票!$A$5:$AK$124,29+2,0)),"",IF(VLOOKUP(A93,出場選手エントリー票!$A$5:$AK$124,29,0)="","",VLOOKUP(A93,出場選手エントリー票!$A$5:$AK$124,29,0)))</f>
        <v/>
      </c>
      <c r="M93" s="80" t="str">
        <f>IF(ISERROR(VLOOKUP(A93,出場選手エントリー票!$A$5:$AK$124,33+2,0)),"",IF(VLOOKUP(A93,出場選手エントリー票!$A$5:$AK$124,33,0)="","",VLOOKUP(A93,出場選手エントリー票!$A$5:$AK$124,33,0)))</f>
        <v/>
      </c>
      <c r="N93" s="80"/>
      <c r="O93" s="80"/>
      <c r="P93" s="80"/>
      <c r="Q93" s="80"/>
      <c r="R93" s="80"/>
      <c r="T93" s="73">
        <f t="shared" si="2"/>
        <v>0</v>
      </c>
      <c r="U93" s="73">
        <f>IF(ISERROR(VALUE(#REF!)),0,VALUE(#REF!))</f>
        <v>0</v>
      </c>
    </row>
    <row r="94" spans="1:21" ht="18.75" customHeight="1" x14ac:dyDescent="0.2">
      <c r="A94" s="77">
        <f t="shared" si="4"/>
        <v>79</v>
      </c>
      <c r="B94" s="457" t="str">
        <f>IF(ISERROR(VLOOKUP(A94,出場選手エントリー票!$A$5:$AK$124,6,0)),"",VALUE(VLOOKUP(A94,出場選手エントリー票!$A$5:$AK$124,6,0))-ROUNDDOWN(VALUE(VLOOKUP(A94,出場選手エントリー票!$A$5:$AK$124,6)),-4))</f>
        <v/>
      </c>
      <c r="C94" s="458"/>
      <c r="D94" s="458"/>
      <c r="E94" s="459"/>
      <c r="F94" s="449" t="str">
        <f>IF(B94="","",VLOOKUP(A94,出場選手エントリー票!$A$5:$AK$124,7,0)&amp;"　"&amp;VLOOKUP(A94,出場選手エントリー票!$A$5:$AK$124,8,0))</f>
        <v/>
      </c>
      <c r="G94" s="449"/>
      <c r="H94" s="75" t="str">
        <f>IF(B94="","",VLOOKUP(A94,出場選手エントリー票!$A$5:$AK$124,14,0))</f>
        <v/>
      </c>
      <c r="I94" s="78" t="str">
        <f>IF(ISERROR(VLOOKUP(A94,出場選手エントリー票!$A$5:$AK$124,17+2,0)),"",IF(VLOOKUP(A94,出場選手エントリー票!$A$5:$AK$124,17,0)="","",VLOOKUP(A94,出場選手エントリー票!$A$5:$AK$124,17,0)))</f>
        <v/>
      </c>
      <c r="J94" s="79" t="str">
        <f>IF(ISERROR(VLOOKUP(A94,出場選手エントリー票!$A$5:$AK$124,21+2,0)),"",IF(VLOOKUP(A94,出場選手エントリー票!$A$5:$AK$124,21,0)="","",VLOOKUP(A94,出場選手エントリー票!$A$5:$AK$124,21,0)))</f>
        <v/>
      </c>
      <c r="K94" s="79" t="str">
        <f>IF(ISERROR(VLOOKUP(A94,出場選手エントリー票!$A$5:$AK$124,25+2,0)),"",IF(VLOOKUP(A94,出場選手エントリー票!$A$5:$AK$124,25,0)="","",VLOOKUP(A94,出場選手エントリー票!$A$5:$AK$124,25,0)))</f>
        <v/>
      </c>
      <c r="L94" s="80" t="str">
        <f>IF(ISERROR(VLOOKUP(A94,出場選手エントリー票!$A$5:$AK$124,29+2,0)),"",IF(VLOOKUP(A94,出場選手エントリー票!$A$5:$AK$124,29,0)="","",VLOOKUP(A94,出場選手エントリー票!$A$5:$AK$124,29,0)))</f>
        <v/>
      </c>
      <c r="M94" s="80" t="str">
        <f>IF(ISERROR(VLOOKUP(A94,出場選手エントリー票!$A$5:$AK$124,33+2,0)),"",IF(VLOOKUP(A94,出場選手エントリー票!$A$5:$AK$124,33,0)="","",VLOOKUP(A94,出場選手エントリー票!$A$5:$AK$124,33,0)))</f>
        <v/>
      </c>
      <c r="N94" s="80"/>
      <c r="O94" s="80"/>
      <c r="P94" s="80"/>
      <c r="Q94" s="80"/>
      <c r="R94" s="80"/>
      <c r="T94" s="73">
        <f t="shared" si="2"/>
        <v>0</v>
      </c>
      <c r="U94" s="73">
        <f>IF(ISERROR(VALUE(#REF!)),0,VALUE(#REF!))</f>
        <v>0</v>
      </c>
    </row>
    <row r="95" spans="1:21" ht="18.75" customHeight="1" x14ac:dyDescent="0.2">
      <c r="A95" s="77">
        <f t="shared" si="4"/>
        <v>80</v>
      </c>
      <c r="B95" s="457" t="str">
        <f>IF(ISERROR(VLOOKUP(A95,出場選手エントリー票!$A$5:$AK$124,6,0)),"",VALUE(VLOOKUP(A95,出場選手エントリー票!$A$5:$AK$124,6,0))-ROUNDDOWN(VALUE(VLOOKUP(A95,出場選手エントリー票!$A$5:$AK$124,6)),-4))</f>
        <v/>
      </c>
      <c r="C95" s="458"/>
      <c r="D95" s="458"/>
      <c r="E95" s="459"/>
      <c r="F95" s="449" t="str">
        <f>IF(B95="","",VLOOKUP(A95,出場選手エントリー票!$A$5:$AK$124,7,0)&amp;"　"&amp;VLOOKUP(A95,出場選手エントリー票!$A$5:$AK$124,8,0))</f>
        <v/>
      </c>
      <c r="G95" s="449"/>
      <c r="H95" s="75" t="str">
        <f>IF(B95="","",VLOOKUP(A95,出場選手エントリー票!$A$5:$AK$124,14,0))</f>
        <v/>
      </c>
      <c r="I95" s="78" t="str">
        <f>IF(ISERROR(VLOOKUP(A95,出場選手エントリー票!$A$5:$AK$124,17+2,0)),"",IF(VLOOKUP(A95,出場選手エントリー票!$A$5:$AK$124,17,0)="","",VLOOKUP(A95,出場選手エントリー票!$A$5:$AK$124,17,0)))</f>
        <v/>
      </c>
      <c r="J95" s="79" t="str">
        <f>IF(ISERROR(VLOOKUP(A95,出場選手エントリー票!$A$5:$AK$124,21+2,0)),"",IF(VLOOKUP(A95,出場選手エントリー票!$A$5:$AK$124,21,0)="","",VLOOKUP(A95,出場選手エントリー票!$A$5:$AK$124,21,0)))</f>
        <v/>
      </c>
      <c r="K95" s="79" t="str">
        <f>IF(ISERROR(VLOOKUP(A95,出場選手エントリー票!$A$5:$AK$124,25+2,0)),"",IF(VLOOKUP(A95,出場選手エントリー票!$A$5:$AK$124,25,0)="","",VLOOKUP(A95,出場選手エントリー票!$A$5:$AK$124,25,0)))</f>
        <v/>
      </c>
      <c r="L95" s="80" t="str">
        <f>IF(ISERROR(VLOOKUP(A95,出場選手エントリー票!$A$5:$AK$124,29+2,0)),"",IF(VLOOKUP(A95,出場選手エントリー票!$A$5:$AK$124,29,0)="","",VLOOKUP(A95,出場選手エントリー票!$A$5:$AK$124,29,0)))</f>
        <v/>
      </c>
      <c r="M95" s="80" t="str">
        <f>IF(ISERROR(VLOOKUP(A95,出場選手エントリー票!$A$5:$AK$124,33+2,0)),"",IF(VLOOKUP(A95,出場選手エントリー票!$A$5:$AK$124,33,0)="","",VLOOKUP(A95,出場選手エントリー票!$A$5:$AK$124,33,0)))</f>
        <v/>
      </c>
      <c r="N95" s="80"/>
      <c r="O95" s="80"/>
      <c r="P95" s="80"/>
      <c r="Q95" s="80"/>
      <c r="R95" s="80"/>
      <c r="T95" s="73">
        <f t="shared" si="2"/>
        <v>0</v>
      </c>
      <c r="U95" s="73">
        <f>IF(ISERROR(VALUE(#REF!)),0,VALUE(#REF!))</f>
        <v>0</v>
      </c>
    </row>
    <row r="96" spans="1:21" ht="18.75" customHeight="1" x14ac:dyDescent="0.2">
      <c r="L96" s="74">
        <f>COUNTIF(L$36:L$95,"1")+COUNTIF(L$11:L$30,"1")</f>
        <v>0</v>
      </c>
      <c r="M96" s="74">
        <f>COUNTIF(M$36:M$95,"1")+COUNTIF(M$11:M$30,"1")</f>
        <v>0</v>
      </c>
      <c r="T96" s="73">
        <f t="shared" si="2"/>
        <v>0</v>
      </c>
    </row>
    <row r="97" spans="12:13" ht="18.75" customHeight="1" x14ac:dyDescent="0.2">
      <c r="L97" s="74">
        <f>COUNTIF(L$36:L$95,"2")+COUNTIF(L$11:L$30,"2")</f>
        <v>0</v>
      </c>
      <c r="M97" s="74">
        <f>COUNTIF(M$36:M$95,"2")+COUNTIF(M$11:M$30,"2")</f>
        <v>0</v>
      </c>
    </row>
    <row r="98" spans="12:13" ht="18.75" customHeight="1" x14ac:dyDescent="0.2">
      <c r="L98" s="74">
        <f>COUNTIF(L$36:L$95,"3")+COUNTIF(L$11:L$30,"3")</f>
        <v>0</v>
      </c>
      <c r="M98" s="74">
        <f>COUNTIF(M$36:M$95,"3")+COUNTIF(M$11:M$30,"3")</f>
        <v>0</v>
      </c>
    </row>
    <row r="99" spans="12:13" ht="18.75" customHeight="1" x14ac:dyDescent="0.2">
      <c r="L99" s="74">
        <f>COUNTIF(L$36:L$95,"4")+COUNTIF(L$11:L$30,"4")</f>
        <v>0</v>
      </c>
      <c r="M99" s="74">
        <f>COUNTIF(M$36:M$95,"4")+COUNTIF(M$11:M$30,"4")</f>
        <v>0</v>
      </c>
    </row>
    <row r="100" spans="12:13" ht="18.75" customHeight="1" x14ac:dyDescent="0.2">
      <c r="L100" s="74">
        <f>COUNTIF(L$36:L$95,"5")+COUNTIF(L$11:L$30,"5")</f>
        <v>0</v>
      </c>
      <c r="M100" s="74">
        <f>COUNTIF(M$36:M$95,"5")+COUNTIF(M$11:M$30,"5")</f>
        <v>0</v>
      </c>
    </row>
    <row r="101" spans="12:13" ht="18.75" customHeight="1" x14ac:dyDescent="0.2">
      <c r="L101" s="74">
        <f>COUNTIF(L$36:L$95,"6")+COUNTIF(L$11:L$30,"6")</f>
        <v>0</v>
      </c>
      <c r="M101" s="74">
        <f>COUNTIF(M$36:M$95,"6")+COUNTIF(M$11:M$30,"6")</f>
        <v>0</v>
      </c>
    </row>
    <row r="102" spans="12:13" ht="18.75" customHeight="1" x14ac:dyDescent="0.2">
      <c r="L102" s="74">
        <f>COUNTIF(L$36:L$95,"7")+COUNTIF(L$11:L$30,"7")</f>
        <v>0</v>
      </c>
      <c r="M102" s="74">
        <f>COUNTIF(M$36:M$95,"7")+COUNTIF(M$11:M$30,"7")</f>
        <v>0</v>
      </c>
    </row>
    <row r="103" spans="12:13" ht="18.75" customHeight="1" x14ac:dyDescent="0.2">
      <c r="L103" s="74">
        <f>COUNTIF(L$36:L$95,"8")+COUNTIF(L$11:L$30,"8")</f>
        <v>0</v>
      </c>
      <c r="M103" s="74">
        <f>COUNTIF(M$36:M$95,"8")+COUNTIF(M$11:M$30,"8")</f>
        <v>0</v>
      </c>
    </row>
    <row r="104" spans="12:13" ht="18.75" customHeight="1" x14ac:dyDescent="0.2">
      <c r="L104" s="74">
        <f>COUNTIF(L$36:L$95,"9")+COUNTIF(L$11:L$30,"9")</f>
        <v>0</v>
      </c>
      <c r="M104" s="74">
        <f>COUNTIF(M$36:M$95,"9")+COUNTIF(M$11:M$30,"9")</f>
        <v>0</v>
      </c>
    </row>
    <row r="105" spans="12:13" ht="18.75" customHeight="1" x14ac:dyDescent="0.2">
      <c r="L105" s="74">
        <f>COUNTIF(L$36:L$95,"10")+COUNTIF(L$11:L$30,"10")</f>
        <v>0</v>
      </c>
      <c r="M105" s="74">
        <f>COUNTIF(M$36:M$95,"10")+COUNTIF(M$11:M$30,"10")</f>
        <v>0</v>
      </c>
    </row>
    <row r="106" spans="12:13" ht="18.75" customHeight="1" x14ac:dyDescent="0.2">
      <c r="L106" s="74">
        <f>COUNTIF(L$96:L$105,"&gt;1")</f>
        <v>0</v>
      </c>
      <c r="M106" s="74">
        <f>COUNTIF(M$96:M$105,"&gt;1")</f>
        <v>0</v>
      </c>
    </row>
  </sheetData>
  <sheetProtection algorithmName="SHA-512" hashValue="i00is13pRCnb4Wrlf8HC9gthmMHK7YU9nq94lIxbqrDYm/Rk+2bWSwIuN94m6gsNsbxErQb+f/rWpbsrLen+7w==" saltValue="gDc8qZwzHHuEc46B/bhSAg==" spinCount="100000" sheet="1" selectLockedCells="1"/>
  <mergeCells count="201">
    <mergeCell ref="K32:L32"/>
    <mergeCell ref="K33:L33"/>
    <mergeCell ref="K34:L34"/>
    <mergeCell ref="K35:L35"/>
    <mergeCell ref="F71:G71"/>
    <mergeCell ref="B72:E72"/>
    <mergeCell ref="F72:G72"/>
    <mergeCell ref="B73:E73"/>
    <mergeCell ref="F73:G73"/>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F74:G74"/>
    <mergeCell ref="B75:E75"/>
    <mergeCell ref="F75:G75"/>
    <mergeCell ref="F66:G66"/>
    <mergeCell ref="B67:E67"/>
    <mergeCell ref="F67:G67"/>
    <mergeCell ref="B68:E68"/>
    <mergeCell ref="F68:G68"/>
    <mergeCell ref="B69:E69"/>
    <mergeCell ref="F69:G69"/>
    <mergeCell ref="B70:E70"/>
    <mergeCell ref="F70:G70"/>
    <mergeCell ref="F59:G59"/>
    <mergeCell ref="B60:E60"/>
    <mergeCell ref="F60:G60"/>
    <mergeCell ref="B91:E91"/>
    <mergeCell ref="B92:E92"/>
    <mergeCell ref="B93:E93"/>
    <mergeCell ref="B94:E94"/>
    <mergeCell ref="B95:E95"/>
    <mergeCell ref="B51:E51"/>
    <mergeCell ref="B52:E52"/>
    <mergeCell ref="B53:E53"/>
    <mergeCell ref="B54:E54"/>
    <mergeCell ref="B55:E55"/>
    <mergeCell ref="B76:E76"/>
    <mergeCell ref="B77:E77"/>
    <mergeCell ref="B78:E78"/>
    <mergeCell ref="B90:E90"/>
    <mergeCell ref="B79:E79"/>
    <mergeCell ref="B80:E80"/>
    <mergeCell ref="B81:E81"/>
    <mergeCell ref="B82:E82"/>
    <mergeCell ref="B83:E83"/>
    <mergeCell ref="B84:E84"/>
    <mergeCell ref="B85:E85"/>
    <mergeCell ref="B86:E86"/>
    <mergeCell ref="B87:E87"/>
    <mergeCell ref="B88:E88"/>
    <mergeCell ref="B89:E89"/>
    <mergeCell ref="B42:E42"/>
    <mergeCell ref="B43:E43"/>
    <mergeCell ref="B44:E44"/>
    <mergeCell ref="B45:E45"/>
    <mergeCell ref="B46:E46"/>
    <mergeCell ref="B47:E47"/>
    <mergeCell ref="B48:E48"/>
    <mergeCell ref="B49:E49"/>
    <mergeCell ref="B50:E50"/>
    <mergeCell ref="B56:E56"/>
    <mergeCell ref="B61:E61"/>
    <mergeCell ref="B66:E66"/>
    <mergeCell ref="B71:E71"/>
    <mergeCell ref="B74:E74"/>
    <mergeCell ref="B41:E41"/>
    <mergeCell ref="A33:E33"/>
    <mergeCell ref="B36:E36"/>
    <mergeCell ref="B37:E37"/>
    <mergeCell ref="B38:E38"/>
    <mergeCell ref="B39:E39"/>
    <mergeCell ref="B40:E40"/>
    <mergeCell ref="B29:E29"/>
    <mergeCell ref="A35:E35"/>
    <mergeCell ref="I3:J4"/>
    <mergeCell ref="A6:C8"/>
    <mergeCell ref="D6:H8"/>
    <mergeCell ref="D3:H5"/>
    <mergeCell ref="I6:J7"/>
    <mergeCell ref="A9:A10"/>
    <mergeCell ref="F9:G10"/>
    <mergeCell ref="M35:N35"/>
    <mergeCell ref="I34:J34"/>
    <mergeCell ref="I35:J35"/>
    <mergeCell ref="M34:N34"/>
    <mergeCell ref="I32:J32"/>
    <mergeCell ref="G32:H32"/>
    <mergeCell ref="A32:E32"/>
    <mergeCell ref="B27:E27"/>
    <mergeCell ref="I33:J33"/>
    <mergeCell ref="G33:H33"/>
    <mergeCell ref="B28:E28"/>
    <mergeCell ref="B9:E10"/>
    <mergeCell ref="B30:E30"/>
    <mergeCell ref="B18:E18"/>
    <mergeCell ref="B19:E19"/>
    <mergeCell ref="A3:C5"/>
    <mergeCell ref="B17:E17"/>
    <mergeCell ref="B16:E16"/>
    <mergeCell ref="A34:E34"/>
    <mergeCell ref="B20:E20"/>
    <mergeCell ref="B25:E25"/>
    <mergeCell ref="B26:E26"/>
    <mergeCell ref="B21:E21"/>
    <mergeCell ref="B24:E24"/>
    <mergeCell ref="B22:E22"/>
    <mergeCell ref="B23:E23"/>
    <mergeCell ref="F11:G11"/>
    <mergeCell ref="F12:G12"/>
    <mergeCell ref="F13:G13"/>
    <mergeCell ref="F14:G14"/>
    <mergeCell ref="F15:G15"/>
    <mergeCell ref="C1:H1"/>
    <mergeCell ref="I8:J8"/>
    <mergeCell ref="O1:P1"/>
    <mergeCell ref="B13:E13"/>
    <mergeCell ref="B14:E14"/>
    <mergeCell ref="O5:R5"/>
    <mergeCell ref="P2:R2"/>
    <mergeCell ref="K3:R4"/>
    <mergeCell ref="H9:H10"/>
    <mergeCell ref="J5:M5"/>
    <mergeCell ref="K6:R7"/>
    <mergeCell ref="I1:M1"/>
    <mergeCell ref="B11:E11"/>
    <mergeCell ref="I9:M9"/>
    <mergeCell ref="K8:R8"/>
    <mergeCell ref="N9:R9"/>
    <mergeCell ref="B15:E15"/>
    <mergeCell ref="B12:E12"/>
    <mergeCell ref="A2:D2"/>
    <mergeCell ref="F21:G21"/>
    <mergeCell ref="F22:G22"/>
    <mergeCell ref="F23:G23"/>
    <mergeCell ref="F24:G24"/>
    <mergeCell ref="F25:G25"/>
    <mergeCell ref="F16:G16"/>
    <mergeCell ref="F17:G17"/>
    <mergeCell ref="F18:G18"/>
    <mergeCell ref="F19:G19"/>
    <mergeCell ref="F20:G20"/>
    <mergeCell ref="F36:G36"/>
    <mergeCell ref="F37:G37"/>
    <mergeCell ref="F38:G38"/>
    <mergeCell ref="F39:G39"/>
    <mergeCell ref="F40:G40"/>
    <mergeCell ref="F26:G26"/>
    <mergeCell ref="F27:G27"/>
    <mergeCell ref="F28:G28"/>
    <mergeCell ref="F29:G29"/>
    <mergeCell ref="F30:G30"/>
    <mergeCell ref="G34:H34"/>
    <mergeCell ref="G35:H35"/>
    <mergeCell ref="F53:G53"/>
    <mergeCell ref="F54:G54"/>
    <mergeCell ref="F55:G55"/>
    <mergeCell ref="F46:G46"/>
    <mergeCell ref="F47:G47"/>
    <mergeCell ref="F48:G48"/>
    <mergeCell ref="F49:G49"/>
    <mergeCell ref="F50:G50"/>
    <mergeCell ref="F41:G41"/>
    <mergeCell ref="F42:G42"/>
    <mergeCell ref="F43:G43"/>
    <mergeCell ref="F44:G44"/>
    <mergeCell ref="F45:G45"/>
    <mergeCell ref="F51:G51"/>
    <mergeCell ref="F52:G52"/>
    <mergeCell ref="F91:G91"/>
    <mergeCell ref="F92:G92"/>
    <mergeCell ref="F93:G93"/>
    <mergeCell ref="F94:G94"/>
    <mergeCell ref="F95:G95"/>
    <mergeCell ref="F86:G86"/>
    <mergeCell ref="F87:G87"/>
    <mergeCell ref="F88:G88"/>
    <mergeCell ref="F89:G89"/>
    <mergeCell ref="F90:G90"/>
    <mergeCell ref="F81:G81"/>
    <mergeCell ref="F82:G82"/>
    <mergeCell ref="F83:G83"/>
    <mergeCell ref="F84:G84"/>
    <mergeCell ref="F85:G85"/>
    <mergeCell ref="F76:G76"/>
    <mergeCell ref="F77:G77"/>
    <mergeCell ref="F78:G78"/>
    <mergeCell ref="F79:G79"/>
    <mergeCell ref="F80:G80"/>
  </mergeCells>
  <phoneticPr fontId="8"/>
  <conditionalFormatting sqref="I36:K55 I11:K30 I76:K95">
    <cfRule type="expression" dxfId="3" priority="2" stopIfTrue="1">
      <formula>IF(SEARCH(I11,"男"),0,1)</formula>
    </cfRule>
  </conditionalFormatting>
  <conditionalFormatting sqref="I56:K75">
    <cfRule type="expression" dxfId="2" priority="1" stopIfTrue="1">
      <formula>IF(SEARCH(I56,"男"),0,1)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1" man="1"/>
    <brk id="55" max="11" man="1"/>
    <brk id="75"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6"/>
  <sheetViews>
    <sheetView view="pageBreakPreview" zoomScaleNormal="100" zoomScaleSheetLayoutView="100" workbookViewId="0">
      <selection activeCell="K34" sqref="K34:L34"/>
    </sheetView>
  </sheetViews>
  <sheetFormatPr defaultColWidth="9" defaultRowHeight="18.75" customHeight="1" x14ac:dyDescent="0.2"/>
  <cols>
    <col min="1" max="1" width="4.6640625" style="73" customWidth="1"/>
    <col min="2" max="5" width="3.109375" style="73" customWidth="1"/>
    <col min="6" max="6" width="17.33203125" style="73" customWidth="1"/>
    <col min="7" max="7" width="13.33203125" style="73" customWidth="1"/>
    <col min="8" max="8" width="5.6640625" style="73" customWidth="1"/>
    <col min="9" max="11" width="9.21875" style="74" customWidth="1"/>
    <col min="12" max="13" width="6.6640625" style="74" customWidth="1"/>
    <col min="14" max="16" width="8" style="74" customWidth="1"/>
    <col min="17" max="17" width="7.33203125" style="74" customWidth="1"/>
    <col min="18" max="18" width="6.77734375" style="74" customWidth="1"/>
    <col min="19" max="19" width="9" style="73"/>
    <col min="20" max="21" width="9" style="73" hidden="1" customWidth="1"/>
    <col min="22" max="16384" width="9" style="73"/>
  </cols>
  <sheetData>
    <row r="1" spans="1:21" s="70" customFormat="1" ht="16.5" customHeight="1" x14ac:dyDescent="0.2">
      <c r="C1" s="454" t="str">
        <f>出場選手エントリー票!H1</f>
        <v>東京都高体連　第一支部　秋季競技会</v>
      </c>
      <c r="D1" s="454"/>
      <c r="E1" s="454"/>
      <c r="F1" s="454"/>
      <c r="G1" s="454"/>
      <c r="H1" s="454"/>
      <c r="I1" s="456" t="s">
        <v>457</v>
      </c>
      <c r="J1" s="456"/>
      <c r="K1" s="456"/>
      <c r="L1" s="456"/>
      <c r="M1" s="456"/>
      <c r="N1" s="71"/>
      <c r="O1" s="456" t="s">
        <v>401</v>
      </c>
      <c r="P1" s="456"/>
      <c r="Q1" s="71"/>
      <c r="R1" s="71"/>
    </row>
    <row r="2" spans="1:21" ht="16.5" customHeight="1" x14ac:dyDescent="0.2">
      <c r="A2" s="481" t="str">
        <f>IF(出場選手エントリー票!F1="","",出場選手エントリー票!E1&amp;出場選手エントリー票!F1&amp;出場選手エントリー票!G1)</f>
        <v>2020年度</v>
      </c>
      <c r="B2" s="481"/>
      <c r="C2" s="481"/>
      <c r="D2" s="481"/>
      <c r="E2" s="72"/>
      <c r="P2" s="463" t="s">
        <v>134</v>
      </c>
      <c r="Q2" s="463"/>
      <c r="R2" s="463"/>
    </row>
    <row r="3" spans="1:21" ht="10.5" customHeight="1" x14ac:dyDescent="0.2">
      <c r="A3" s="485" t="s">
        <v>159</v>
      </c>
      <c r="B3" s="485"/>
      <c r="C3" s="485"/>
      <c r="D3" s="496">
        <f>'申込用紙 男'!D3:H5</f>
        <v>0</v>
      </c>
      <c r="E3" s="497"/>
      <c r="F3" s="497"/>
      <c r="G3" s="497"/>
      <c r="H3" s="498"/>
      <c r="I3" s="485" t="s">
        <v>160</v>
      </c>
      <c r="J3" s="485"/>
      <c r="K3" s="464">
        <f>'申込用紙 男'!K3:R4</f>
        <v>0</v>
      </c>
      <c r="L3" s="465"/>
      <c r="M3" s="465"/>
      <c r="N3" s="465"/>
      <c r="O3" s="465"/>
      <c r="P3" s="465"/>
      <c r="Q3" s="465"/>
      <c r="R3" s="466"/>
    </row>
    <row r="4" spans="1:21" ht="10.5" customHeight="1" x14ac:dyDescent="0.2">
      <c r="A4" s="485"/>
      <c r="B4" s="485"/>
      <c r="C4" s="485"/>
      <c r="D4" s="499"/>
      <c r="E4" s="500"/>
      <c r="F4" s="500"/>
      <c r="G4" s="500"/>
      <c r="H4" s="501"/>
      <c r="I4" s="485"/>
      <c r="J4" s="485"/>
      <c r="K4" s="467"/>
      <c r="L4" s="468"/>
      <c r="M4" s="468"/>
      <c r="N4" s="468"/>
      <c r="O4" s="468"/>
      <c r="P4" s="468"/>
      <c r="Q4" s="468"/>
      <c r="R4" s="469"/>
    </row>
    <row r="5" spans="1:21" ht="18.75" customHeight="1" x14ac:dyDescent="0.2">
      <c r="A5" s="485"/>
      <c r="B5" s="485"/>
      <c r="C5" s="485"/>
      <c r="D5" s="502"/>
      <c r="E5" s="503"/>
      <c r="F5" s="503"/>
      <c r="G5" s="503"/>
      <c r="H5" s="504"/>
      <c r="I5" s="75" t="s">
        <v>161</v>
      </c>
      <c r="J5" s="460">
        <f>'申込用紙 男'!J5:M5</f>
        <v>0</v>
      </c>
      <c r="K5" s="461"/>
      <c r="L5" s="461"/>
      <c r="M5" s="462"/>
      <c r="N5" s="75" t="s">
        <v>162</v>
      </c>
      <c r="O5" s="460">
        <f>'申込用紙 男'!O5:R5</f>
        <v>0</v>
      </c>
      <c r="P5" s="461"/>
      <c r="Q5" s="461"/>
      <c r="R5" s="462"/>
    </row>
    <row r="6" spans="1:21" ht="14.25" customHeight="1" x14ac:dyDescent="0.2">
      <c r="A6" s="486" t="s">
        <v>163</v>
      </c>
      <c r="B6" s="486"/>
      <c r="C6" s="486"/>
      <c r="D6" s="487">
        <f>'申込用紙 男'!D6:H8</f>
        <v>0</v>
      </c>
      <c r="E6" s="488"/>
      <c r="F6" s="488"/>
      <c r="G6" s="488"/>
      <c r="H6" s="489"/>
      <c r="I6" s="505" t="s">
        <v>3573</v>
      </c>
      <c r="J6" s="505"/>
      <c r="K6" s="471" t="str">
        <f>'申込用紙 男'!K6:R7</f>
        <v>　　㊞</v>
      </c>
      <c r="L6" s="472"/>
      <c r="M6" s="472"/>
      <c r="N6" s="472"/>
      <c r="O6" s="472"/>
      <c r="P6" s="472"/>
      <c r="Q6" s="472"/>
      <c r="R6" s="473"/>
    </row>
    <row r="7" spans="1:21" ht="12" customHeight="1" x14ac:dyDescent="0.2">
      <c r="A7" s="486"/>
      <c r="B7" s="486"/>
      <c r="C7" s="486"/>
      <c r="D7" s="490"/>
      <c r="E7" s="491"/>
      <c r="F7" s="491"/>
      <c r="G7" s="491"/>
      <c r="H7" s="492"/>
      <c r="I7" s="505"/>
      <c r="J7" s="505"/>
      <c r="K7" s="474"/>
      <c r="L7" s="475"/>
      <c r="M7" s="475"/>
      <c r="N7" s="475"/>
      <c r="O7" s="475"/>
      <c r="P7" s="475"/>
      <c r="Q7" s="475"/>
      <c r="R7" s="476"/>
    </row>
    <row r="8" spans="1:21" ht="18.75" customHeight="1" x14ac:dyDescent="0.2">
      <c r="A8" s="486"/>
      <c r="B8" s="486"/>
      <c r="C8" s="486"/>
      <c r="D8" s="493"/>
      <c r="E8" s="494"/>
      <c r="F8" s="494"/>
      <c r="G8" s="494"/>
      <c r="H8" s="495"/>
      <c r="I8" s="455" t="s">
        <v>164</v>
      </c>
      <c r="J8" s="455"/>
      <c r="K8" s="478">
        <f>'申込用紙 男'!K8:R8</f>
        <v>0</v>
      </c>
      <c r="L8" s="479"/>
      <c r="M8" s="479"/>
      <c r="N8" s="479"/>
      <c r="O8" s="479"/>
      <c r="P8" s="479"/>
      <c r="Q8" s="479"/>
      <c r="R8" s="480"/>
    </row>
    <row r="9" spans="1:21" ht="11.25" customHeight="1" x14ac:dyDescent="0.2">
      <c r="A9" s="531" t="s">
        <v>165</v>
      </c>
      <c r="B9" s="533" t="s">
        <v>78</v>
      </c>
      <c r="C9" s="533"/>
      <c r="D9" s="533"/>
      <c r="E9" s="533"/>
      <c r="F9" s="527" t="s">
        <v>166</v>
      </c>
      <c r="G9" s="528"/>
      <c r="H9" s="485" t="s">
        <v>167</v>
      </c>
      <c r="I9" s="532" t="s">
        <v>3574</v>
      </c>
      <c r="J9" s="532"/>
      <c r="K9" s="532"/>
      <c r="L9" s="532"/>
      <c r="M9" s="532"/>
      <c r="N9" s="532"/>
      <c r="O9" s="532"/>
      <c r="P9" s="532"/>
      <c r="Q9" s="532"/>
      <c r="R9" s="532"/>
    </row>
    <row r="10" spans="1:21" ht="11.25" customHeight="1" x14ac:dyDescent="0.2">
      <c r="A10" s="531"/>
      <c r="B10" s="533"/>
      <c r="C10" s="533"/>
      <c r="D10" s="533"/>
      <c r="E10" s="533"/>
      <c r="F10" s="529"/>
      <c r="G10" s="530"/>
      <c r="H10" s="485"/>
      <c r="I10" s="76" t="s">
        <v>168</v>
      </c>
      <c r="J10" s="76" t="s">
        <v>168</v>
      </c>
      <c r="K10" s="76" t="s">
        <v>168</v>
      </c>
      <c r="L10" s="76" t="s">
        <v>79</v>
      </c>
      <c r="M10" s="76" t="s">
        <v>80</v>
      </c>
      <c r="N10" s="76"/>
      <c r="O10" s="76"/>
      <c r="P10" s="76"/>
      <c r="Q10" s="76"/>
      <c r="R10" s="76"/>
    </row>
    <row r="11" spans="1:21" ht="18.75" customHeight="1" x14ac:dyDescent="0.2">
      <c r="A11" s="77">
        <v>1</v>
      </c>
      <c r="B11" s="457" t="str">
        <f>IF(ISERROR(VLOOKUP(A11,出場選手エントリー票!$C$5:$AK$124,4,0)),"",VALUE(VLOOKUP(A11,出場選手エントリー票!$C$5:$AK$124,4,0))-ROUNDDOWN(VALUE(VLOOKUP(A11,出場選手エントリー票!$C$5:$AK$124,4,0)),-4))</f>
        <v/>
      </c>
      <c r="C11" s="458"/>
      <c r="D11" s="458"/>
      <c r="E11" s="459"/>
      <c r="F11" s="449" t="str">
        <f>IF(B11="","",VLOOKUP(A11,出場選手エントリー票!$C$5:$AK$124,5,0)&amp;"　"&amp;VLOOKUP(A11,出場選手エントリー票!$C$5:$AK$124,6,0))</f>
        <v/>
      </c>
      <c r="G11" s="449"/>
      <c r="H11" s="75" t="str">
        <f>IF(B11="","",VLOOKUP(A11,出場選手エントリー票!$C$5:$AK$124,12,0))</f>
        <v/>
      </c>
      <c r="I11" s="78" t="str">
        <f>IF(ISERROR(VLOOKUP(A11,出場選手エントリー票!$C$5:$AK$124,15,0)),"",IF(VLOOKUP(A11,出場選手エントリー票!$C$5:$AK$124,15,0)="","",VLOOKUP(A11,出場選手エントリー票!$C$5:$AK$124,15,0)))</f>
        <v/>
      </c>
      <c r="J11" s="78" t="str">
        <f>IF(ISERROR(VLOOKUP(A11,出場選手エントリー票!$C$5:$AK$124,19,0)),"",IF(VLOOKUP(A11,出場選手エントリー票!$C$5:$AK$124,19,0)="","",VLOOKUP(A11,出場選手エントリー票!$C$5:$AK$124,19,0)))</f>
        <v/>
      </c>
      <c r="K11" s="79" t="str">
        <f>IF(ISERROR(VLOOKUP(A11,出場選手エントリー票!$C$5:$AK$124,23,0)),"",IF(VLOOKUP(A11,出場選手エントリー票!$C$5:$AK$124,23,0)="","",VLOOKUP(A11,出場選手エントリー票!$C$5:$AK$124,23,0)))</f>
        <v/>
      </c>
      <c r="L11" s="80" t="str">
        <f>IF(ISERROR(VLOOKUP(A11,出場選手エントリー票!$C$5:$AK$124,27,0)),"",IF(VLOOKUP(A11,出場選手エントリー票!$C$5:$AK$124,27,0)="","",VLOOKUP(A11,出場選手エントリー票!$C$5:$AK$124,27,0)))</f>
        <v/>
      </c>
      <c r="M11" s="80" t="str">
        <f>IF(ISERROR(VLOOKUP(A11,出場選手エントリー票!$C$5:$AK$124,31,0)),"",IF(VLOOKUP(A11,出場選手エントリー票!$C$5:$AK$124,31,0)="","",VLOOKUP(A11,出場選手エントリー票!$C$5:$AK$124,31,0)))</f>
        <v/>
      </c>
      <c r="N11" s="80"/>
      <c r="O11" s="80"/>
      <c r="P11" s="80"/>
      <c r="Q11" s="80"/>
      <c r="R11" s="80"/>
      <c r="T11" s="73">
        <f t="shared" ref="T11:T30" si="0">IF(ISERROR(VALUE(L11)),0,VALUE(L11))</f>
        <v>0</v>
      </c>
      <c r="U11" s="73">
        <f t="shared" ref="U11:U30" si="1">IF(ISERROR(VALUE(M11)),0,VALUE(M11))</f>
        <v>0</v>
      </c>
    </row>
    <row r="12" spans="1:21" ht="18.75" customHeight="1" x14ac:dyDescent="0.2">
      <c r="A12" s="77">
        <v>2</v>
      </c>
      <c r="B12" s="457" t="str">
        <f>IF(ISERROR(VLOOKUP(A12,出場選手エントリー票!$C$5:$AK$124,4,0)),"",VALUE(VLOOKUP(A12,出場選手エントリー票!$C$5:$AK$124,4,0))-ROUNDDOWN(VALUE(VLOOKUP(A12,出場選手エントリー票!$C$5:$AK$124,4,0)),-4))</f>
        <v/>
      </c>
      <c r="C12" s="458"/>
      <c r="D12" s="458"/>
      <c r="E12" s="459"/>
      <c r="F12" s="449" t="str">
        <f>IF(B12="","",VLOOKUP(A12,出場選手エントリー票!$C$5:$AK$124,5,0)&amp;"　"&amp;VLOOKUP(A12,出場選手エントリー票!$C$5:$AK$124,6,0))</f>
        <v/>
      </c>
      <c r="G12" s="449"/>
      <c r="H12" s="75" t="str">
        <f>IF(B12="","",VLOOKUP(A12,出場選手エントリー票!$C$5:$AK$124,12,0))</f>
        <v/>
      </c>
      <c r="I12" s="78" t="str">
        <f>IF(ISERROR(VLOOKUP(A12,出場選手エントリー票!$C$5:$AK$124,15,0)),"",IF(VLOOKUP(A12,出場選手エントリー票!$C$5:$AK$124,15,0)="","",VLOOKUP(A12,出場選手エントリー票!$C$5:$AK$124,15,0)))</f>
        <v/>
      </c>
      <c r="J12" s="79" t="str">
        <f>IF(ISERROR(VLOOKUP(A12,出場選手エントリー票!$C$5:$AK$124,19,0)),"",IF(VLOOKUP(A12,出場選手エントリー票!$C$5:$AK$124,19,0)="","",VLOOKUP(A12,出場選手エントリー票!$C$5:$AK$124,19,0)))</f>
        <v/>
      </c>
      <c r="K12" s="79" t="str">
        <f>IF(ISERROR(VLOOKUP(A12,出場選手エントリー票!$C$5:$AK$124,23,0)),"",IF(VLOOKUP(A12,出場選手エントリー票!$C$5:$AK$124,23,0)="","",VLOOKUP(A12,出場選手エントリー票!$C$5:$AK$124,23,0)))</f>
        <v/>
      </c>
      <c r="L12" s="80" t="str">
        <f>IF(ISERROR(VLOOKUP(A12,出場選手エントリー票!$C$5:$AK$124,27,0)),"",IF(VLOOKUP(A12,出場選手エントリー票!$C$5:$AK$124,27,0)="","",VLOOKUP(A12,出場選手エントリー票!$C$5:$AK$124,27,0)))</f>
        <v/>
      </c>
      <c r="M12" s="80" t="str">
        <f>IF(ISERROR(VLOOKUP(A12,出場選手エントリー票!$C$5:$AK$124,31,0)),"",IF(VLOOKUP(A12,出場選手エントリー票!$C$5:$AK$124,31,0)="","",VLOOKUP(A12,出場選手エントリー票!$C$5:$AK$124,31,0)))</f>
        <v/>
      </c>
      <c r="N12" s="80"/>
      <c r="O12" s="80"/>
      <c r="P12" s="80"/>
      <c r="Q12" s="80"/>
      <c r="R12" s="80"/>
      <c r="T12" s="73">
        <f t="shared" si="0"/>
        <v>0</v>
      </c>
      <c r="U12" s="73">
        <f t="shared" si="1"/>
        <v>0</v>
      </c>
    </row>
    <row r="13" spans="1:21" ht="18.75" customHeight="1" x14ac:dyDescent="0.2">
      <c r="A13" s="77">
        <v>3</v>
      </c>
      <c r="B13" s="457" t="str">
        <f>IF(ISERROR(VLOOKUP(A13,出場選手エントリー票!$C$5:$AK$124,4,0)),"",VALUE(VLOOKUP(A13,出場選手エントリー票!$C$5:$AK$124,4,0))-ROUNDDOWN(VALUE(VLOOKUP(A13,出場選手エントリー票!$C$5:$AK$124,4,0)),-4))</f>
        <v/>
      </c>
      <c r="C13" s="458"/>
      <c r="D13" s="458"/>
      <c r="E13" s="459"/>
      <c r="F13" s="449" t="str">
        <f>IF(B13="","",VLOOKUP(A13,出場選手エントリー票!$C$5:$AK$124,5,0)&amp;"　"&amp;VLOOKUP(A13,出場選手エントリー票!$C$5:$AK$124,6,0))</f>
        <v/>
      </c>
      <c r="G13" s="449"/>
      <c r="H13" s="75" t="str">
        <f>IF(B13="","",VLOOKUP(A13,出場選手エントリー票!$C$5:$AK$124,12,0))</f>
        <v/>
      </c>
      <c r="I13" s="78" t="str">
        <f>IF(ISERROR(VLOOKUP(A13,出場選手エントリー票!$C$5:$AK$124,15,0)),"",IF(VLOOKUP(A13,出場選手エントリー票!$C$5:$AK$124,15,0)="","",VLOOKUP(A13,出場選手エントリー票!$C$5:$AK$124,15,0)))</f>
        <v/>
      </c>
      <c r="J13" s="79" t="str">
        <f>IF(ISERROR(VLOOKUP(A13,出場選手エントリー票!$C$5:$AK$124,19,0)),"",IF(VLOOKUP(A13,出場選手エントリー票!$C$5:$AK$124,19,0)="","",VLOOKUP(A13,出場選手エントリー票!$C$5:$AK$124,19,0)))</f>
        <v/>
      </c>
      <c r="K13" s="79" t="str">
        <f>IF(ISERROR(VLOOKUP(A13,出場選手エントリー票!$C$5:$AK$124,23,0)),"",IF(VLOOKUP(A13,出場選手エントリー票!$C$5:$AK$124,23,0)="","",VLOOKUP(A13,出場選手エントリー票!$C$5:$AK$124,23,0)))</f>
        <v/>
      </c>
      <c r="L13" s="80" t="str">
        <f>IF(ISERROR(VLOOKUP(A13,出場選手エントリー票!$C$5:$AK$124,27,0)),"",IF(VLOOKUP(A13,出場選手エントリー票!$C$5:$AK$124,27,0)="","",VLOOKUP(A13,出場選手エントリー票!$C$5:$AK$124,27,0)))</f>
        <v/>
      </c>
      <c r="M13" s="80" t="str">
        <f>IF(ISERROR(VLOOKUP(A13,出場選手エントリー票!$C$5:$AK$124,31,0)),"",IF(VLOOKUP(A13,出場選手エントリー票!$C$5:$AK$124,31,0)="","",VLOOKUP(A13,出場選手エントリー票!$C$5:$AK$124,31,0)))</f>
        <v/>
      </c>
      <c r="N13" s="80"/>
      <c r="O13" s="80"/>
      <c r="P13" s="80"/>
      <c r="Q13" s="80"/>
      <c r="R13" s="80"/>
      <c r="T13" s="73">
        <f t="shared" si="0"/>
        <v>0</v>
      </c>
      <c r="U13" s="73">
        <f t="shared" si="1"/>
        <v>0</v>
      </c>
    </row>
    <row r="14" spans="1:21" ht="18.75" customHeight="1" x14ac:dyDescent="0.2">
      <c r="A14" s="77">
        <v>4</v>
      </c>
      <c r="B14" s="457" t="str">
        <f>IF(ISERROR(VLOOKUP(A14,出場選手エントリー票!$C$5:$AK$124,4,0)),"",VALUE(VLOOKUP(A14,出場選手エントリー票!$C$5:$AK$124,4,0))-ROUNDDOWN(VALUE(VLOOKUP(A14,出場選手エントリー票!$C$5:$AK$124,4,0)),-4))</f>
        <v/>
      </c>
      <c r="C14" s="458"/>
      <c r="D14" s="458"/>
      <c r="E14" s="459"/>
      <c r="F14" s="449" t="str">
        <f>IF(B14="","",VLOOKUP(A14,出場選手エントリー票!$C$5:$AK$124,5,0)&amp;"　"&amp;VLOOKUP(A14,出場選手エントリー票!$C$5:$AK$124,6,0))</f>
        <v/>
      </c>
      <c r="G14" s="449"/>
      <c r="H14" s="75" t="str">
        <f>IF(B14="","",VLOOKUP(A14,出場選手エントリー票!$C$5:$AK$124,12,0))</f>
        <v/>
      </c>
      <c r="I14" s="78" t="str">
        <f>IF(ISERROR(VLOOKUP(A14,出場選手エントリー票!$C$5:$AK$124,15,0)),"",IF(VLOOKUP(A14,出場選手エントリー票!$C$5:$AK$124,15,0)="","",VLOOKUP(A14,出場選手エントリー票!$C$5:$AK$124,15,0)))</f>
        <v/>
      </c>
      <c r="J14" s="79" t="str">
        <f>IF(ISERROR(VLOOKUP(A14,出場選手エントリー票!$C$5:$AK$124,19,0)),"",IF(VLOOKUP(A14,出場選手エントリー票!$C$5:$AK$124,19,0)="","",VLOOKUP(A14,出場選手エントリー票!$C$5:$AK$124,19,0)))</f>
        <v/>
      </c>
      <c r="K14" s="79" t="str">
        <f>IF(ISERROR(VLOOKUP(A14,出場選手エントリー票!$C$5:$AK$124,23,0)),"",IF(VLOOKUP(A14,出場選手エントリー票!$C$5:$AK$124,23,0)="","",VLOOKUP(A14,出場選手エントリー票!$C$5:$AK$124,23,0)))</f>
        <v/>
      </c>
      <c r="L14" s="80" t="str">
        <f>IF(ISERROR(VLOOKUP(A14,出場選手エントリー票!$C$5:$AK$124,27,0)),"",IF(VLOOKUP(A14,出場選手エントリー票!$C$5:$AK$124,27,0)="","",VLOOKUP(A14,出場選手エントリー票!$C$5:$AK$124,27,0)))</f>
        <v/>
      </c>
      <c r="M14" s="80" t="str">
        <f>IF(ISERROR(VLOOKUP(A14,出場選手エントリー票!$C$5:$AK$124,31,0)),"",IF(VLOOKUP(A14,出場選手エントリー票!$C$5:$AK$124,31,0)="","",VLOOKUP(A14,出場選手エントリー票!$C$5:$AK$124,31,0)))</f>
        <v/>
      </c>
      <c r="N14" s="80"/>
      <c r="O14" s="80"/>
      <c r="P14" s="80"/>
      <c r="Q14" s="80"/>
      <c r="R14" s="80"/>
      <c r="T14" s="73">
        <f t="shared" si="0"/>
        <v>0</v>
      </c>
      <c r="U14" s="73">
        <f t="shared" si="1"/>
        <v>0</v>
      </c>
    </row>
    <row r="15" spans="1:21" ht="18.75" customHeight="1" x14ac:dyDescent="0.2">
      <c r="A15" s="77">
        <v>5</v>
      </c>
      <c r="B15" s="457" t="str">
        <f>IF(ISERROR(VLOOKUP(A15,出場選手エントリー票!$C$5:$AK$124,4,0)),"",VALUE(VLOOKUP(A15,出場選手エントリー票!$C$5:$AK$124,4,0))-ROUNDDOWN(VALUE(VLOOKUP(A15,出場選手エントリー票!$C$5:$AK$124,4,0)),-4))</f>
        <v/>
      </c>
      <c r="C15" s="458"/>
      <c r="D15" s="458"/>
      <c r="E15" s="459"/>
      <c r="F15" s="449" t="str">
        <f>IF(B15="","",VLOOKUP(A15,出場選手エントリー票!$C$5:$AK$124,5,0)&amp;"　"&amp;VLOOKUP(A15,出場選手エントリー票!$C$5:$AK$124,6,0))</f>
        <v/>
      </c>
      <c r="G15" s="449"/>
      <c r="H15" s="75" t="str">
        <f>IF(B15="","",VLOOKUP(A15,出場選手エントリー票!$C$5:$AK$124,12,0))</f>
        <v/>
      </c>
      <c r="I15" s="78" t="str">
        <f>IF(ISERROR(VLOOKUP(A15,出場選手エントリー票!$C$5:$AK$124,15,0)),"",IF(VLOOKUP(A15,出場選手エントリー票!$C$5:$AK$124,15,0)="","",VLOOKUP(A15,出場選手エントリー票!$C$5:$AK$124,15,0)))</f>
        <v/>
      </c>
      <c r="J15" s="79" t="str">
        <f>IF(ISERROR(VLOOKUP(A15,出場選手エントリー票!$C$5:$AK$124,19,0)),"",IF(VLOOKUP(A15,出場選手エントリー票!$C$5:$AK$124,19,0)="","",VLOOKUP(A15,出場選手エントリー票!$C$5:$AK$124,19,0)))</f>
        <v/>
      </c>
      <c r="K15" s="79" t="str">
        <f>IF(ISERROR(VLOOKUP(A15,出場選手エントリー票!$C$5:$AK$124,23,0)),"",IF(VLOOKUP(A15,出場選手エントリー票!$C$5:$AK$124,23,0)="","",VLOOKUP(A15,出場選手エントリー票!$C$5:$AK$124,23,0)))</f>
        <v/>
      </c>
      <c r="L15" s="80" t="str">
        <f>IF(ISERROR(VLOOKUP(A15,出場選手エントリー票!$C$5:$AK$124,27,0)),"",IF(VLOOKUP(A15,出場選手エントリー票!$C$5:$AK$124,27,0)="","",VLOOKUP(A15,出場選手エントリー票!$C$5:$AK$124,27,0)))</f>
        <v/>
      </c>
      <c r="M15" s="80" t="str">
        <f>IF(ISERROR(VLOOKUP(A15,出場選手エントリー票!$C$5:$AK$124,31,0)),"",IF(VLOOKUP(A15,出場選手エントリー票!$C$5:$AK$124,31,0)="","",VLOOKUP(A15,出場選手エントリー票!$C$5:$AK$124,31,0)))</f>
        <v/>
      </c>
      <c r="N15" s="80"/>
      <c r="O15" s="80"/>
      <c r="P15" s="80"/>
      <c r="Q15" s="80"/>
      <c r="R15" s="80"/>
      <c r="T15" s="73">
        <f t="shared" si="0"/>
        <v>0</v>
      </c>
      <c r="U15" s="73">
        <f t="shared" si="1"/>
        <v>0</v>
      </c>
    </row>
    <row r="16" spans="1:21" ht="18.75" customHeight="1" x14ac:dyDescent="0.2">
      <c r="A16" s="77">
        <v>6</v>
      </c>
      <c r="B16" s="457" t="str">
        <f>IF(ISERROR(VLOOKUP(A16,出場選手エントリー票!$C$5:$AK$124,4,0)),"",VALUE(VLOOKUP(A16,出場選手エントリー票!$C$5:$AK$124,4,0))-ROUNDDOWN(VALUE(VLOOKUP(A16,出場選手エントリー票!$C$5:$AK$124,4,0)),-4))</f>
        <v/>
      </c>
      <c r="C16" s="458"/>
      <c r="D16" s="458"/>
      <c r="E16" s="459"/>
      <c r="F16" s="449" t="str">
        <f>IF(B16="","",VLOOKUP(A16,出場選手エントリー票!$C$5:$AK$124,5,0)&amp;"　"&amp;VLOOKUP(A16,出場選手エントリー票!$C$5:$AK$124,6,0))</f>
        <v/>
      </c>
      <c r="G16" s="449"/>
      <c r="H16" s="75" t="str">
        <f>IF(B16="","",VLOOKUP(A16,出場選手エントリー票!$C$5:$AK$124,12,0))</f>
        <v/>
      </c>
      <c r="I16" s="78" t="str">
        <f>IF(ISERROR(VLOOKUP(A16,出場選手エントリー票!$C$5:$AK$124,15,0)),"",IF(VLOOKUP(A16,出場選手エントリー票!$C$5:$AK$124,15,0)="","",VLOOKUP(A16,出場選手エントリー票!$C$5:$AK$124,15,0)))</f>
        <v/>
      </c>
      <c r="J16" s="79" t="str">
        <f>IF(ISERROR(VLOOKUP(A16,出場選手エントリー票!$C$5:$AK$124,19,0)),"",IF(VLOOKUP(A16,出場選手エントリー票!$C$5:$AK$124,19,0)="","",VLOOKUP(A16,出場選手エントリー票!$C$5:$AK$124,19,0)))</f>
        <v/>
      </c>
      <c r="K16" s="79" t="str">
        <f>IF(ISERROR(VLOOKUP(A16,出場選手エントリー票!$C$5:$AK$124,23,0)),"",IF(VLOOKUP(A16,出場選手エントリー票!$C$5:$AK$124,23,0)="","",VLOOKUP(A16,出場選手エントリー票!$C$5:$AK$124,23,0)))</f>
        <v/>
      </c>
      <c r="L16" s="80" t="str">
        <f>IF(ISERROR(VLOOKUP(A16,出場選手エントリー票!$C$5:$AK$124,27,0)),"",IF(VLOOKUP(A16,出場選手エントリー票!$C$5:$AK$124,27,0)="","",VLOOKUP(A16,出場選手エントリー票!$C$5:$AK$124,27,0)))</f>
        <v/>
      </c>
      <c r="M16" s="80" t="str">
        <f>IF(ISERROR(VLOOKUP(A16,出場選手エントリー票!$C$5:$AK$124,31,0)),"",IF(VLOOKUP(A16,出場選手エントリー票!$C$5:$AK$124,31,0)="","",VLOOKUP(A16,出場選手エントリー票!$C$5:$AK$124,31,0)))</f>
        <v/>
      </c>
      <c r="N16" s="80"/>
      <c r="O16" s="80"/>
      <c r="P16" s="80"/>
      <c r="Q16" s="80"/>
      <c r="R16" s="80"/>
      <c r="T16" s="73">
        <f t="shared" si="0"/>
        <v>0</v>
      </c>
      <c r="U16" s="73">
        <f t="shared" si="1"/>
        <v>0</v>
      </c>
    </row>
    <row r="17" spans="1:21" ht="18.75" customHeight="1" x14ac:dyDescent="0.2">
      <c r="A17" s="77">
        <v>7</v>
      </c>
      <c r="B17" s="457" t="str">
        <f>IF(ISERROR(VLOOKUP(A17,出場選手エントリー票!$C$5:$AK$124,4,0)),"",VALUE(VLOOKUP(A17,出場選手エントリー票!$C$5:$AK$124,4,0))-ROUNDDOWN(VALUE(VLOOKUP(A17,出場選手エントリー票!$C$5:$AK$124,4,0)),-4))</f>
        <v/>
      </c>
      <c r="C17" s="458"/>
      <c r="D17" s="458"/>
      <c r="E17" s="459"/>
      <c r="F17" s="449" t="str">
        <f>IF(B17="","",VLOOKUP(A17,出場選手エントリー票!$C$5:$AK$124,5,0)&amp;"　"&amp;VLOOKUP(A17,出場選手エントリー票!$C$5:$AK$124,6,0))</f>
        <v/>
      </c>
      <c r="G17" s="449"/>
      <c r="H17" s="75" t="str">
        <f>IF(B17="","",VLOOKUP(A17,出場選手エントリー票!$C$5:$AK$124,12,0))</f>
        <v/>
      </c>
      <c r="I17" s="78" t="str">
        <f>IF(ISERROR(VLOOKUP(A17,出場選手エントリー票!$C$5:$AK$124,15,0)),"",IF(VLOOKUP(A17,出場選手エントリー票!$C$5:$AK$124,15,0)="","",VLOOKUP(A17,出場選手エントリー票!$C$5:$AK$124,15,0)))</f>
        <v/>
      </c>
      <c r="J17" s="79" t="str">
        <f>IF(ISERROR(VLOOKUP(A17,出場選手エントリー票!$C$5:$AK$124,19,0)),"",IF(VLOOKUP(A17,出場選手エントリー票!$C$5:$AK$124,19,0)="","",VLOOKUP(A17,出場選手エントリー票!$C$5:$AK$124,19,0)))</f>
        <v/>
      </c>
      <c r="K17" s="79" t="str">
        <f>IF(ISERROR(VLOOKUP(A17,出場選手エントリー票!$C$5:$AK$124,23,0)),"",IF(VLOOKUP(A17,出場選手エントリー票!$C$5:$AK$124,23,0)="","",VLOOKUP(A17,出場選手エントリー票!$C$5:$AK$124,23,0)))</f>
        <v/>
      </c>
      <c r="L17" s="80" t="str">
        <f>IF(ISERROR(VLOOKUP(A17,出場選手エントリー票!$C$5:$AK$124,27,0)),"",IF(VLOOKUP(A17,出場選手エントリー票!$C$5:$AK$124,27,0)="","",VLOOKUP(A17,出場選手エントリー票!$C$5:$AK$124,27,0)))</f>
        <v/>
      </c>
      <c r="M17" s="80" t="str">
        <f>IF(ISERROR(VLOOKUP(A17,出場選手エントリー票!$C$5:$AK$124,31,0)),"",IF(VLOOKUP(A17,出場選手エントリー票!$C$5:$AK$124,31,0)="","",VLOOKUP(A17,出場選手エントリー票!$C$5:$AK$124,31,0)))</f>
        <v/>
      </c>
      <c r="N17" s="80"/>
      <c r="O17" s="80"/>
      <c r="P17" s="80"/>
      <c r="Q17" s="80"/>
      <c r="R17" s="80"/>
      <c r="T17" s="73">
        <f t="shared" si="0"/>
        <v>0</v>
      </c>
      <c r="U17" s="73">
        <f t="shared" si="1"/>
        <v>0</v>
      </c>
    </row>
    <row r="18" spans="1:21" ht="18.75" customHeight="1" x14ac:dyDescent="0.2">
      <c r="A18" s="77">
        <v>8</v>
      </c>
      <c r="B18" s="457" t="str">
        <f>IF(ISERROR(VLOOKUP(A18,出場選手エントリー票!$C$5:$AK$124,4,0)),"",VALUE(VLOOKUP(A18,出場選手エントリー票!$C$5:$AK$124,4,0))-ROUNDDOWN(VALUE(VLOOKUP(A18,出場選手エントリー票!$C$5:$AK$124,4,0)),-4))</f>
        <v/>
      </c>
      <c r="C18" s="458"/>
      <c r="D18" s="458"/>
      <c r="E18" s="459"/>
      <c r="F18" s="449" t="str">
        <f>IF(B18="","",VLOOKUP(A18,出場選手エントリー票!$C$5:$AK$124,5,0)&amp;"　"&amp;VLOOKUP(A18,出場選手エントリー票!$C$5:$AK$124,6,0))</f>
        <v/>
      </c>
      <c r="G18" s="449"/>
      <c r="H18" s="75" t="str">
        <f>IF(B18="","",VLOOKUP(A18,出場選手エントリー票!$C$5:$AK$124,12,0))</f>
        <v/>
      </c>
      <c r="I18" s="78" t="str">
        <f>IF(ISERROR(VLOOKUP(A18,出場選手エントリー票!$C$5:$AK$124,15,0)),"",IF(VLOOKUP(A18,出場選手エントリー票!$C$5:$AK$124,15,0)="","",VLOOKUP(A18,出場選手エントリー票!$C$5:$AK$124,15,0)))</f>
        <v/>
      </c>
      <c r="J18" s="79" t="str">
        <f>IF(ISERROR(VLOOKUP(A18,出場選手エントリー票!$C$5:$AK$124,19,0)),"",IF(VLOOKUP(A18,出場選手エントリー票!$C$5:$AK$124,19,0)="","",VLOOKUP(A18,出場選手エントリー票!$C$5:$AK$124,19,0)))</f>
        <v/>
      </c>
      <c r="K18" s="79" t="str">
        <f>IF(ISERROR(VLOOKUP(A18,出場選手エントリー票!$C$5:$AK$124,23,0)),"",IF(VLOOKUP(A18,出場選手エントリー票!$C$5:$AK$124,23,0)="","",VLOOKUP(A18,出場選手エントリー票!$C$5:$AK$124,23,0)))</f>
        <v/>
      </c>
      <c r="L18" s="80" t="str">
        <f>IF(ISERROR(VLOOKUP(A18,出場選手エントリー票!$C$5:$AK$124,27,0)),"",IF(VLOOKUP(A18,出場選手エントリー票!$C$5:$AK$124,27,0)="","",VLOOKUP(A18,出場選手エントリー票!$C$5:$AK$124,27,0)))</f>
        <v/>
      </c>
      <c r="M18" s="80" t="str">
        <f>IF(ISERROR(VLOOKUP(A18,出場選手エントリー票!$C$5:$AK$124,31,0)),"",IF(VLOOKUP(A18,出場選手エントリー票!$C$5:$AK$124,31,0)="","",VLOOKUP(A18,出場選手エントリー票!$C$5:$AK$124,31,0)))</f>
        <v/>
      </c>
      <c r="N18" s="80"/>
      <c r="O18" s="80"/>
      <c r="P18" s="80"/>
      <c r="Q18" s="80"/>
      <c r="R18" s="80"/>
      <c r="T18" s="73">
        <f t="shared" si="0"/>
        <v>0</v>
      </c>
      <c r="U18" s="73">
        <f t="shared" si="1"/>
        <v>0</v>
      </c>
    </row>
    <row r="19" spans="1:21" ht="18.75" customHeight="1" x14ac:dyDescent="0.2">
      <c r="A19" s="77">
        <v>9</v>
      </c>
      <c r="B19" s="457" t="str">
        <f>IF(ISERROR(VLOOKUP(A19,出場選手エントリー票!$C$5:$AK$124,4,0)),"",VALUE(VLOOKUP(A19,出場選手エントリー票!$C$5:$AK$124,4,0))-ROUNDDOWN(VALUE(VLOOKUP(A19,出場選手エントリー票!$C$5:$AK$124,4,0)),-4))</f>
        <v/>
      </c>
      <c r="C19" s="458"/>
      <c r="D19" s="458"/>
      <c r="E19" s="459"/>
      <c r="F19" s="449" t="str">
        <f>IF(B19="","",VLOOKUP(A19,出場選手エントリー票!$C$5:$AK$124,5,0)&amp;"　"&amp;VLOOKUP(A19,出場選手エントリー票!$C$5:$AK$124,6,0))</f>
        <v/>
      </c>
      <c r="G19" s="449"/>
      <c r="H19" s="75" t="str">
        <f>IF(B19="","",VLOOKUP(A19,出場選手エントリー票!$C$5:$AK$124,12,0))</f>
        <v/>
      </c>
      <c r="I19" s="78" t="str">
        <f>IF(ISERROR(VLOOKUP(A19,出場選手エントリー票!$C$5:$AK$124,15,0)),"",IF(VLOOKUP(A19,出場選手エントリー票!$C$5:$AK$124,15,0)="","",VLOOKUP(A19,出場選手エントリー票!$C$5:$AK$124,15,0)))</f>
        <v/>
      </c>
      <c r="J19" s="79" t="str">
        <f>IF(ISERROR(VLOOKUP(A19,出場選手エントリー票!$C$5:$AK$124,19,0)),"",IF(VLOOKUP(A19,出場選手エントリー票!$C$5:$AK$124,19,0)="","",VLOOKUP(A19,出場選手エントリー票!$C$5:$AK$124,19,0)))</f>
        <v/>
      </c>
      <c r="K19" s="79" t="str">
        <f>IF(ISERROR(VLOOKUP(A19,出場選手エントリー票!$C$5:$AK$124,23,0)),"",IF(VLOOKUP(A19,出場選手エントリー票!$C$5:$AK$124,23,0)="","",VLOOKUP(A19,出場選手エントリー票!$C$5:$AK$124,23,0)))</f>
        <v/>
      </c>
      <c r="L19" s="80" t="str">
        <f>IF(ISERROR(VLOOKUP(A19,出場選手エントリー票!$C$5:$AK$124,27,0)),"",IF(VLOOKUP(A19,出場選手エントリー票!$C$5:$AK$124,27,0)="","",VLOOKUP(A19,出場選手エントリー票!$C$5:$AK$124,27,0)))</f>
        <v/>
      </c>
      <c r="M19" s="80" t="str">
        <f>IF(ISERROR(VLOOKUP(A19,出場選手エントリー票!$C$5:$AK$124,31,0)),"",IF(VLOOKUP(A19,出場選手エントリー票!$C$5:$AK$124,31,0)="","",VLOOKUP(A19,出場選手エントリー票!$C$5:$AK$124,31,0)))</f>
        <v/>
      </c>
      <c r="N19" s="80"/>
      <c r="O19" s="80"/>
      <c r="P19" s="80"/>
      <c r="Q19" s="80"/>
      <c r="R19" s="80"/>
      <c r="T19" s="73">
        <f t="shared" si="0"/>
        <v>0</v>
      </c>
      <c r="U19" s="73">
        <f t="shared" si="1"/>
        <v>0</v>
      </c>
    </row>
    <row r="20" spans="1:21" ht="18.75" customHeight="1" x14ac:dyDescent="0.2">
      <c r="A20" s="77">
        <v>10</v>
      </c>
      <c r="B20" s="457" t="str">
        <f>IF(ISERROR(VLOOKUP(A20,出場選手エントリー票!$C$5:$AK$124,4,0)),"",VALUE(VLOOKUP(A20,出場選手エントリー票!$C$5:$AK$124,4,0))-ROUNDDOWN(VALUE(VLOOKUP(A20,出場選手エントリー票!$C$5:$AK$124,4,0)),-4))</f>
        <v/>
      </c>
      <c r="C20" s="458"/>
      <c r="D20" s="458"/>
      <c r="E20" s="459"/>
      <c r="F20" s="449" t="str">
        <f>IF(B20="","",VLOOKUP(A20,出場選手エントリー票!$C$5:$AK$124,5,0)&amp;"　"&amp;VLOOKUP(A20,出場選手エントリー票!$C$5:$AK$124,6,0))</f>
        <v/>
      </c>
      <c r="G20" s="449"/>
      <c r="H20" s="75" t="str">
        <f>IF(B20="","",VLOOKUP(A20,出場選手エントリー票!$C$5:$AK$124,12,0))</f>
        <v/>
      </c>
      <c r="I20" s="78" t="str">
        <f>IF(ISERROR(VLOOKUP(A20,出場選手エントリー票!$C$5:$AK$124,15,0)),"",IF(VLOOKUP(A20,出場選手エントリー票!$C$5:$AK$124,15,0)="","",VLOOKUP(A20,出場選手エントリー票!$C$5:$AK$124,15,0)))</f>
        <v/>
      </c>
      <c r="J20" s="79" t="str">
        <f>IF(ISERROR(VLOOKUP(A20,出場選手エントリー票!$C$5:$AK$124,19,0)),"",IF(VLOOKUP(A20,出場選手エントリー票!$C$5:$AK$124,19,0)="","",VLOOKUP(A20,出場選手エントリー票!$C$5:$AK$124,19,0)))</f>
        <v/>
      </c>
      <c r="K20" s="79" t="str">
        <f>IF(ISERROR(VLOOKUP(A20,出場選手エントリー票!$C$5:$AK$124,23,0)),"",IF(VLOOKUP(A20,出場選手エントリー票!$C$5:$AK$124,23,0)="","",VLOOKUP(A20,出場選手エントリー票!$C$5:$AK$124,23,0)))</f>
        <v/>
      </c>
      <c r="L20" s="80" t="str">
        <f>IF(ISERROR(VLOOKUP(A20,出場選手エントリー票!$C$5:$AK$124,27,0)),"",IF(VLOOKUP(A20,出場選手エントリー票!$C$5:$AK$124,27,0)="","",VLOOKUP(A20,出場選手エントリー票!$C$5:$AK$124,27,0)))</f>
        <v/>
      </c>
      <c r="M20" s="80" t="str">
        <f>IF(ISERROR(VLOOKUP(A20,出場選手エントリー票!$C$5:$AK$124,31,0)),"",IF(VLOOKUP(A20,出場選手エントリー票!$C$5:$AK$124,31,0)="","",VLOOKUP(A20,出場選手エントリー票!$C$5:$AK$124,31,0)))</f>
        <v/>
      </c>
      <c r="N20" s="80"/>
      <c r="O20" s="80"/>
      <c r="P20" s="80"/>
      <c r="Q20" s="80"/>
      <c r="R20" s="80"/>
      <c r="T20" s="73">
        <f t="shared" si="0"/>
        <v>0</v>
      </c>
      <c r="U20" s="73">
        <f t="shared" si="1"/>
        <v>0</v>
      </c>
    </row>
    <row r="21" spans="1:21" ht="18.75" customHeight="1" x14ac:dyDescent="0.2">
      <c r="A21" s="77">
        <v>11</v>
      </c>
      <c r="B21" s="457" t="str">
        <f>IF(ISERROR(VLOOKUP(A21,出場選手エントリー票!$C$5:$AK$124,4,0)),"",VALUE(VLOOKUP(A21,出場選手エントリー票!$C$5:$AK$124,4,0))-ROUNDDOWN(VALUE(VLOOKUP(A21,出場選手エントリー票!$C$5:$AK$124,4,0)),-4))</f>
        <v/>
      </c>
      <c r="C21" s="458"/>
      <c r="D21" s="458"/>
      <c r="E21" s="459"/>
      <c r="F21" s="449" t="str">
        <f>IF(B21="","",VLOOKUP(A21,出場選手エントリー票!$C$5:$AK$124,5,0)&amp;"　"&amp;VLOOKUP(A21,出場選手エントリー票!$C$5:$AK$124,6,0))</f>
        <v/>
      </c>
      <c r="G21" s="449"/>
      <c r="H21" s="75" t="str">
        <f>IF(B21="","",VLOOKUP(A21,出場選手エントリー票!$C$5:$AK$124,12,0))</f>
        <v/>
      </c>
      <c r="I21" s="78" t="str">
        <f>IF(ISERROR(VLOOKUP(A21,出場選手エントリー票!$C$5:$AK$124,15,0)),"",IF(VLOOKUP(A21,出場選手エントリー票!$C$5:$AK$124,15,0)="","",VLOOKUP(A21,出場選手エントリー票!$C$5:$AK$124,15,0)))</f>
        <v/>
      </c>
      <c r="J21" s="79" t="str">
        <f>IF(ISERROR(VLOOKUP(A21,出場選手エントリー票!$C$5:$AK$124,19,0)),"",IF(VLOOKUP(A21,出場選手エントリー票!$C$5:$AK$124,19,0)="","",VLOOKUP(A21,出場選手エントリー票!$C$5:$AK$124,19,0)))</f>
        <v/>
      </c>
      <c r="K21" s="79" t="str">
        <f>IF(ISERROR(VLOOKUP(A21,出場選手エントリー票!$C$5:$AK$124,23,0)),"",IF(VLOOKUP(A21,出場選手エントリー票!$C$5:$AK$124,23,0)="","",VLOOKUP(A21,出場選手エントリー票!$C$5:$AK$124,23,0)))</f>
        <v/>
      </c>
      <c r="L21" s="80" t="str">
        <f>IF(ISERROR(VLOOKUP(A21,出場選手エントリー票!$C$5:$AK$124,27,0)),"",IF(VLOOKUP(A21,出場選手エントリー票!$C$5:$AK$124,27,0)="","",VLOOKUP(A21,出場選手エントリー票!$C$5:$AK$124,27,0)))</f>
        <v/>
      </c>
      <c r="M21" s="80" t="str">
        <f>IF(ISERROR(VLOOKUP(A21,出場選手エントリー票!$C$5:$AK$124,31,0)),"",IF(VLOOKUP(A21,出場選手エントリー票!$C$5:$AK$124,31,0)="","",VLOOKUP(A21,出場選手エントリー票!$C$5:$AK$124,31,0)))</f>
        <v/>
      </c>
      <c r="N21" s="80"/>
      <c r="O21" s="80"/>
      <c r="P21" s="80"/>
      <c r="Q21" s="80"/>
      <c r="R21" s="80"/>
      <c r="T21" s="73">
        <f t="shared" si="0"/>
        <v>0</v>
      </c>
      <c r="U21" s="73">
        <f t="shared" si="1"/>
        <v>0</v>
      </c>
    </row>
    <row r="22" spans="1:21" ht="18.75" customHeight="1" x14ac:dyDescent="0.2">
      <c r="A22" s="77">
        <v>12</v>
      </c>
      <c r="B22" s="457" t="str">
        <f>IF(ISERROR(VLOOKUP(A22,出場選手エントリー票!$C$5:$AK$124,4,0)),"",VALUE(VLOOKUP(A22,出場選手エントリー票!$C$5:$AK$124,4,0))-ROUNDDOWN(VALUE(VLOOKUP(A22,出場選手エントリー票!$C$5:$AK$124,4,0)),-4))</f>
        <v/>
      </c>
      <c r="C22" s="458"/>
      <c r="D22" s="458"/>
      <c r="E22" s="459"/>
      <c r="F22" s="449" t="str">
        <f>IF(B22="","",VLOOKUP(A22,出場選手エントリー票!$C$5:$AK$124,5,0)&amp;"　"&amp;VLOOKUP(A22,出場選手エントリー票!$C$5:$AK$124,6,0))</f>
        <v/>
      </c>
      <c r="G22" s="449"/>
      <c r="H22" s="75" t="str">
        <f>IF(B22="","",VLOOKUP(A22,出場選手エントリー票!$C$5:$AK$124,12,0))</f>
        <v/>
      </c>
      <c r="I22" s="78" t="str">
        <f>IF(ISERROR(VLOOKUP(A22,出場選手エントリー票!$C$5:$AK$124,15,0)),"",IF(VLOOKUP(A22,出場選手エントリー票!$C$5:$AK$124,15,0)="","",VLOOKUP(A22,出場選手エントリー票!$C$5:$AK$124,15,0)))</f>
        <v/>
      </c>
      <c r="J22" s="79" t="str">
        <f>IF(ISERROR(VLOOKUP(A22,出場選手エントリー票!$C$5:$AK$124,19,0)),"",IF(VLOOKUP(A22,出場選手エントリー票!$C$5:$AK$124,19,0)="","",VLOOKUP(A22,出場選手エントリー票!$C$5:$AK$124,19,0)))</f>
        <v/>
      </c>
      <c r="K22" s="79" t="str">
        <f>IF(ISERROR(VLOOKUP(A22,出場選手エントリー票!$C$5:$AK$124,23,0)),"",IF(VLOOKUP(A22,出場選手エントリー票!$C$5:$AK$124,23,0)="","",VLOOKUP(A22,出場選手エントリー票!$C$5:$AK$124,23,0)))</f>
        <v/>
      </c>
      <c r="L22" s="80" t="str">
        <f>IF(ISERROR(VLOOKUP(A22,出場選手エントリー票!$C$5:$AK$124,27,0)),"",IF(VLOOKUP(A22,出場選手エントリー票!$C$5:$AK$124,27,0)="","",VLOOKUP(A22,出場選手エントリー票!$C$5:$AK$124,27,0)))</f>
        <v/>
      </c>
      <c r="M22" s="80" t="str">
        <f>IF(ISERROR(VLOOKUP(A22,出場選手エントリー票!$C$5:$AK$124,31,0)),"",IF(VLOOKUP(A22,出場選手エントリー票!$C$5:$AK$124,31,0)="","",VLOOKUP(A22,出場選手エントリー票!$C$5:$AK$124,31,0)))</f>
        <v/>
      </c>
      <c r="N22" s="80"/>
      <c r="O22" s="80"/>
      <c r="P22" s="80"/>
      <c r="Q22" s="80"/>
      <c r="R22" s="80"/>
      <c r="T22" s="73">
        <f t="shared" si="0"/>
        <v>0</v>
      </c>
      <c r="U22" s="73">
        <f t="shared" si="1"/>
        <v>0</v>
      </c>
    </row>
    <row r="23" spans="1:21" ht="18.75" customHeight="1" x14ac:dyDescent="0.2">
      <c r="A23" s="77">
        <v>13</v>
      </c>
      <c r="B23" s="457" t="str">
        <f>IF(ISERROR(VLOOKUP(A23,出場選手エントリー票!$C$5:$AK$124,4,0)),"",VALUE(VLOOKUP(A23,出場選手エントリー票!$C$5:$AK$124,4,0))-ROUNDDOWN(VALUE(VLOOKUP(A23,出場選手エントリー票!$C$5:$AK$124,4,0)),-4))</f>
        <v/>
      </c>
      <c r="C23" s="458"/>
      <c r="D23" s="458"/>
      <c r="E23" s="459"/>
      <c r="F23" s="449" t="str">
        <f>IF(B23="","",VLOOKUP(A23,出場選手エントリー票!$C$5:$AK$124,5,0)&amp;"　"&amp;VLOOKUP(A23,出場選手エントリー票!$C$5:$AK$124,6,0))</f>
        <v/>
      </c>
      <c r="G23" s="449"/>
      <c r="H23" s="75" t="str">
        <f>IF(B23="","",VLOOKUP(A23,出場選手エントリー票!$C$5:$AK$124,12,0))</f>
        <v/>
      </c>
      <c r="I23" s="78" t="str">
        <f>IF(ISERROR(VLOOKUP(A23,出場選手エントリー票!$C$5:$AK$124,15,0)),"",IF(VLOOKUP(A23,出場選手エントリー票!$C$5:$AK$124,15,0)="","",VLOOKUP(A23,出場選手エントリー票!$C$5:$AK$124,15,0)))</f>
        <v/>
      </c>
      <c r="J23" s="79" t="str">
        <f>IF(ISERROR(VLOOKUP(A23,出場選手エントリー票!$C$5:$AK$124,19,0)),"",IF(VLOOKUP(A23,出場選手エントリー票!$C$5:$AK$124,19,0)="","",VLOOKUP(A23,出場選手エントリー票!$C$5:$AK$124,19,0)))</f>
        <v/>
      </c>
      <c r="K23" s="79" t="str">
        <f>IF(ISERROR(VLOOKUP(A23,出場選手エントリー票!$C$5:$AK$124,23,0)),"",IF(VLOOKUP(A23,出場選手エントリー票!$C$5:$AK$124,23,0)="","",VLOOKUP(A23,出場選手エントリー票!$C$5:$AK$124,23,0)))</f>
        <v/>
      </c>
      <c r="L23" s="80" t="str">
        <f>IF(ISERROR(VLOOKUP(A23,出場選手エントリー票!$C$5:$AK$124,27,0)),"",IF(VLOOKUP(A23,出場選手エントリー票!$C$5:$AK$124,27,0)="","",VLOOKUP(A23,出場選手エントリー票!$C$5:$AK$124,27,0)))</f>
        <v/>
      </c>
      <c r="M23" s="80" t="str">
        <f>IF(ISERROR(VLOOKUP(A23,出場選手エントリー票!$C$5:$AK$124,31,0)),"",IF(VLOOKUP(A23,出場選手エントリー票!$C$5:$AK$124,31,0)="","",VLOOKUP(A23,出場選手エントリー票!$C$5:$AK$124,31,0)))</f>
        <v/>
      </c>
      <c r="N23" s="80"/>
      <c r="O23" s="80"/>
      <c r="P23" s="80"/>
      <c r="Q23" s="80"/>
      <c r="R23" s="80"/>
      <c r="T23" s="73">
        <f t="shared" si="0"/>
        <v>0</v>
      </c>
      <c r="U23" s="73">
        <f t="shared" si="1"/>
        <v>0</v>
      </c>
    </row>
    <row r="24" spans="1:21" ht="18.75" customHeight="1" x14ac:dyDescent="0.2">
      <c r="A24" s="77">
        <v>14</v>
      </c>
      <c r="B24" s="457" t="str">
        <f>IF(ISERROR(VLOOKUP(A24,出場選手エントリー票!$C$5:$AK$124,4,0)),"",VALUE(VLOOKUP(A24,出場選手エントリー票!$C$5:$AK$124,4,0))-ROUNDDOWN(VALUE(VLOOKUP(A24,出場選手エントリー票!$C$5:$AK$124,4,0)),-4))</f>
        <v/>
      </c>
      <c r="C24" s="458"/>
      <c r="D24" s="458"/>
      <c r="E24" s="459"/>
      <c r="F24" s="449" t="str">
        <f>IF(B24="","",VLOOKUP(A24,出場選手エントリー票!$C$5:$AK$124,5,0)&amp;"　"&amp;VLOOKUP(A24,出場選手エントリー票!$C$5:$AK$124,6,0))</f>
        <v/>
      </c>
      <c r="G24" s="449"/>
      <c r="H24" s="75" t="str">
        <f>IF(B24="","",VLOOKUP(A24,出場選手エントリー票!$C$5:$AK$124,12,0))</f>
        <v/>
      </c>
      <c r="I24" s="78" t="str">
        <f>IF(ISERROR(VLOOKUP(A24,出場選手エントリー票!$C$5:$AK$124,15,0)),"",IF(VLOOKUP(A24,出場選手エントリー票!$C$5:$AK$124,15,0)="","",VLOOKUP(A24,出場選手エントリー票!$C$5:$AK$124,15,0)))</f>
        <v/>
      </c>
      <c r="J24" s="79" t="str">
        <f>IF(ISERROR(VLOOKUP(A24,出場選手エントリー票!$C$5:$AK$124,19,0)),"",IF(VLOOKUP(A24,出場選手エントリー票!$C$5:$AK$124,19,0)="","",VLOOKUP(A24,出場選手エントリー票!$C$5:$AK$124,19,0)))</f>
        <v/>
      </c>
      <c r="K24" s="79" t="str">
        <f>IF(ISERROR(VLOOKUP(A24,出場選手エントリー票!$C$5:$AK$124,23,0)),"",IF(VLOOKUP(A24,出場選手エントリー票!$C$5:$AK$124,23,0)="","",VLOOKUP(A24,出場選手エントリー票!$C$5:$AK$124,23,0)))</f>
        <v/>
      </c>
      <c r="L24" s="80" t="str">
        <f>IF(ISERROR(VLOOKUP(A24,出場選手エントリー票!$C$5:$AK$124,27,0)),"",IF(VLOOKUP(A24,出場選手エントリー票!$C$5:$AK$124,27,0)="","",VLOOKUP(A24,出場選手エントリー票!$C$5:$AK$124,27,0)))</f>
        <v/>
      </c>
      <c r="M24" s="80" t="str">
        <f>IF(ISERROR(VLOOKUP(A24,出場選手エントリー票!$C$5:$AK$124,31,0)),"",IF(VLOOKUP(A24,出場選手エントリー票!$C$5:$AK$124,31,0)="","",VLOOKUP(A24,出場選手エントリー票!$C$5:$AK$124,31,0)))</f>
        <v/>
      </c>
      <c r="N24" s="80"/>
      <c r="O24" s="80"/>
      <c r="P24" s="80"/>
      <c r="Q24" s="80"/>
      <c r="R24" s="80"/>
      <c r="T24" s="73">
        <f t="shared" si="0"/>
        <v>0</v>
      </c>
      <c r="U24" s="73">
        <f t="shared" si="1"/>
        <v>0</v>
      </c>
    </row>
    <row r="25" spans="1:21" ht="18.75" customHeight="1" x14ac:dyDescent="0.2">
      <c r="A25" s="77">
        <v>15</v>
      </c>
      <c r="B25" s="457" t="str">
        <f>IF(ISERROR(VLOOKUP(A25,出場選手エントリー票!$C$5:$AK$124,4,0)),"",VALUE(VLOOKUP(A25,出場選手エントリー票!$C$5:$AK$124,4,0))-ROUNDDOWN(VALUE(VLOOKUP(A25,出場選手エントリー票!$C$5:$AK$124,4,0)),-4))</f>
        <v/>
      </c>
      <c r="C25" s="458"/>
      <c r="D25" s="458"/>
      <c r="E25" s="459"/>
      <c r="F25" s="449" t="str">
        <f>IF(B25="","",VLOOKUP(A25,出場選手エントリー票!$C$5:$AK$124,5,0)&amp;"　"&amp;VLOOKUP(A25,出場選手エントリー票!$C$5:$AK$124,6,0))</f>
        <v/>
      </c>
      <c r="G25" s="449"/>
      <c r="H25" s="75" t="str">
        <f>IF(B25="","",VLOOKUP(A25,出場選手エントリー票!$C$5:$AK$124,12,0))</f>
        <v/>
      </c>
      <c r="I25" s="78" t="str">
        <f>IF(ISERROR(VLOOKUP(A25,出場選手エントリー票!$C$5:$AK$124,15,0)),"",IF(VLOOKUP(A25,出場選手エントリー票!$C$5:$AK$124,15,0)="","",VLOOKUP(A25,出場選手エントリー票!$C$5:$AK$124,15,0)))</f>
        <v/>
      </c>
      <c r="J25" s="79" t="str">
        <f>IF(ISERROR(VLOOKUP(A25,出場選手エントリー票!$C$5:$AK$124,19,0)),"",IF(VLOOKUP(A25,出場選手エントリー票!$C$5:$AK$124,19,0)="","",VLOOKUP(A25,出場選手エントリー票!$C$5:$AK$124,19,0)))</f>
        <v/>
      </c>
      <c r="K25" s="79" t="str">
        <f>IF(ISERROR(VLOOKUP(A25,出場選手エントリー票!$C$5:$AK$124,23,0)),"",IF(VLOOKUP(A25,出場選手エントリー票!$C$5:$AK$124,23,0)="","",VLOOKUP(A25,出場選手エントリー票!$C$5:$AK$124,23,0)))</f>
        <v/>
      </c>
      <c r="L25" s="80" t="str">
        <f>IF(ISERROR(VLOOKUP(A25,出場選手エントリー票!$C$5:$AK$124,27,0)),"",IF(VLOOKUP(A25,出場選手エントリー票!$C$5:$AK$124,27,0)="","",VLOOKUP(A25,出場選手エントリー票!$C$5:$AK$124,27,0)))</f>
        <v/>
      </c>
      <c r="M25" s="80" t="str">
        <f>IF(ISERROR(VLOOKUP(A25,出場選手エントリー票!$C$5:$AK$124,31,0)),"",IF(VLOOKUP(A25,出場選手エントリー票!$C$5:$AK$124,31,0)="","",VLOOKUP(A25,出場選手エントリー票!$C$5:$AK$124,31,0)))</f>
        <v/>
      </c>
      <c r="N25" s="80"/>
      <c r="O25" s="80"/>
      <c r="P25" s="80"/>
      <c r="Q25" s="80"/>
      <c r="R25" s="80"/>
      <c r="T25" s="73">
        <f t="shared" si="0"/>
        <v>0</v>
      </c>
      <c r="U25" s="73">
        <f t="shared" si="1"/>
        <v>0</v>
      </c>
    </row>
    <row r="26" spans="1:21" ht="18.75" customHeight="1" x14ac:dyDescent="0.2">
      <c r="A26" s="77">
        <v>16</v>
      </c>
      <c r="B26" s="457" t="str">
        <f>IF(ISERROR(VLOOKUP(A26,出場選手エントリー票!$C$5:$AK$124,4,0)),"",VALUE(VLOOKUP(A26,出場選手エントリー票!$C$5:$AK$124,4,0))-ROUNDDOWN(VALUE(VLOOKUP(A26,出場選手エントリー票!$C$5:$AK$124,4,0)),-4))</f>
        <v/>
      </c>
      <c r="C26" s="458"/>
      <c r="D26" s="458"/>
      <c r="E26" s="459"/>
      <c r="F26" s="449" t="str">
        <f>IF(B26="","",VLOOKUP(A26,出場選手エントリー票!$C$5:$AK$124,5,0)&amp;"　"&amp;VLOOKUP(A26,出場選手エントリー票!$C$5:$AK$124,6,0))</f>
        <v/>
      </c>
      <c r="G26" s="449"/>
      <c r="H26" s="75" t="str">
        <f>IF(B26="","",VLOOKUP(A26,出場選手エントリー票!$C$5:$AK$124,12,0))</f>
        <v/>
      </c>
      <c r="I26" s="78" t="str">
        <f>IF(ISERROR(VLOOKUP(A26,出場選手エントリー票!$C$5:$AK$124,15,0)),"",IF(VLOOKUP(A26,出場選手エントリー票!$C$5:$AK$124,15,0)="","",VLOOKUP(A26,出場選手エントリー票!$C$5:$AK$124,15,0)))</f>
        <v/>
      </c>
      <c r="J26" s="79" t="str">
        <f>IF(ISERROR(VLOOKUP(A26,出場選手エントリー票!$C$5:$AK$124,19,0)),"",IF(VLOOKUP(A26,出場選手エントリー票!$C$5:$AK$124,19,0)="","",VLOOKUP(A26,出場選手エントリー票!$C$5:$AK$124,19,0)))</f>
        <v/>
      </c>
      <c r="K26" s="79" t="str">
        <f>IF(ISERROR(VLOOKUP(A26,出場選手エントリー票!$C$5:$AK$124,23,0)),"",IF(VLOOKUP(A26,出場選手エントリー票!$C$5:$AK$124,23,0)="","",VLOOKUP(A26,出場選手エントリー票!$C$5:$AK$124,23,0)))</f>
        <v/>
      </c>
      <c r="L26" s="80" t="str">
        <f>IF(ISERROR(VLOOKUP(A26,出場選手エントリー票!$C$5:$AK$124,27,0)),"",IF(VLOOKUP(A26,出場選手エントリー票!$C$5:$AK$124,27,0)="","",VLOOKUP(A26,出場選手エントリー票!$C$5:$AK$124,27,0)))</f>
        <v/>
      </c>
      <c r="M26" s="80" t="str">
        <f>IF(ISERROR(VLOOKUP(A26,出場選手エントリー票!$C$5:$AK$124,31,0)),"",IF(VLOOKUP(A26,出場選手エントリー票!$C$5:$AK$124,31,0)="","",VLOOKUP(A26,出場選手エントリー票!$C$5:$AK$124,31,0)))</f>
        <v/>
      </c>
      <c r="N26" s="80"/>
      <c r="O26" s="80"/>
      <c r="P26" s="80"/>
      <c r="Q26" s="80"/>
      <c r="R26" s="80"/>
      <c r="T26" s="73">
        <f t="shared" si="0"/>
        <v>0</v>
      </c>
      <c r="U26" s="73">
        <f t="shared" si="1"/>
        <v>0</v>
      </c>
    </row>
    <row r="27" spans="1:21" ht="18.75" customHeight="1" x14ac:dyDescent="0.2">
      <c r="A27" s="77">
        <v>17</v>
      </c>
      <c r="B27" s="457" t="str">
        <f>IF(ISERROR(VLOOKUP(A27,出場選手エントリー票!$C$5:$AK$124,4,0)),"",VALUE(VLOOKUP(A27,出場選手エントリー票!$C$5:$AK$124,4,0))-ROUNDDOWN(VALUE(VLOOKUP(A27,出場選手エントリー票!$C$5:$AK$124,4,0)),-4))</f>
        <v/>
      </c>
      <c r="C27" s="458"/>
      <c r="D27" s="458"/>
      <c r="E27" s="459"/>
      <c r="F27" s="449" t="str">
        <f>IF(B27="","",VLOOKUP(A27,出場選手エントリー票!$C$5:$AK$124,5,0)&amp;"　"&amp;VLOOKUP(A27,出場選手エントリー票!$C$5:$AK$124,6,0))</f>
        <v/>
      </c>
      <c r="G27" s="449"/>
      <c r="H27" s="75" t="str">
        <f>IF(B27="","",VLOOKUP(A27,出場選手エントリー票!$C$5:$AK$124,12,0))</f>
        <v/>
      </c>
      <c r="I27" s="78" t="str">
        <f>IF(ISERROR(VLOOKUP(A27,出場選手エントリー票!$C$5:$AK$124,15,0)),"",IF(VLOOKUP(A27,出場選手エントリー票!$C$5:$AK$124,15,0)="","",VLOOKUP(A27,出場選手エントリー票!$C$5:$AK$124,15,0)))</f>
        <v/>
      </c>
      <c r="J27" s="79" t="str">
        <f>IF(ISERROR(VLOOKUP(A27,出場選手エントリー票!$C$5:$AK$124,19,0)),"",IF(VLOOKUP(A27,出場選手エントリー票!$C$5:$AK$124,19,0)="","",VLOOKUP(A27,出場選手エントリー票!$C$5:$AK$124,19,0)))</f>
        <v/>
      </c>
      <c r="K27" s="79" t="str">
        <f>IF(ISERROR(VLOOKUP(A27,出場選手エントリー票!$C$5:$AK$124,23,0)),"",IF(VLOOKUP(A27,出場選手エントリー票!$C$5:$AK$124,23,0)="","",VLOOKUP(A27,出場選手エントリー票!$C$5:$AK$124,23,0)))</f>
        <v/>
      </c>
      <c r="L27" s="80" t="str">
        <f>IF(ISERROR(VLOOKUP(A27,出場選手エントリー票!$C$5:$AK$124,27,0)),"",IF(VLOOKUP(A27,出場選手エントリー票!$C$5:$AK$124,27,0)="","",VLOOKUP(A27,出場選手エントリー票!$C$5:$AK$124,27,0)))</f>
        <v/>
      </c>
      <c r="M27" s="80" t="str">
        <f>IF(ISERROR(VLOOKUP(A27,出場選手エントリー票!$C$5:$AK$124,31,0)),"",IF(VLOOKUP(A27,出場選手エントリー票!$C$5:$AK$124,31,0)="","",VLOOKUP(A27,出場選手エントリー票!$C$5:$AK$124,31,0)))</f>
        <v/>
      </c>
      <c r="N27" s="80"/>
      <c r="O27" s="80"/>
      <c r="P27" s="80"/>
      <c r="Q27" s="80"/>
      <c r="R27" s="80"/>
      <c r="T27" s="73">
        <f t="shared" si="0"/>
        <v>0</v>
      </c>
      <c r="U27" s="73">
        <f t="shared" si="1"/>
        <v>0</v>
      </c>
    </row>
    <row r="28" spans="1:21" ht="18.75" customHeight="1" x14ac:dyDescent="0.2">
      <c r="A28" s="77">
        <v>18</v>
      </c>
      <c r="B28" s="457" t="str">
        <f>IF(ISERROR(VLOOKUP(A28,出場選手エントリー票!$C$5:$AK$124,4,0)),"",VALUE(VLOOKUP(A28,出場選手エントリー票!$C$5:$AK$124,4,0))-ROUNDDOWN(VALUE(VLOOKUP(A28,出場選手エントリー票!$C$5:$AK$124,4,0)),-4))</f>
        <v/>
      </c>
      <c r="C28" s="458"/>
      <c r="D28" s="458"/>
      <c r="E28" s="459"/>
      <c r="F28" s="449" t="str">
        <f>IF(B28="","",VLOOKUP(A28,出場選手エントリー票!$C$5:$AK$124,5,0)&amp;"　"&amp;VLOOKUP(A28,出場選手エントリー票!$C$5:$AK$124,6,0))</f>
        <v/>
      </c>
      <c r="G28" s="449"/>
      <c r="H28" s="75" t="str">
        <f>IF(B28="","",VLOOKUP(A28,出場選手エントリー票!$C$5:$AK$124,12,0))</f>
        <v/>
      </c>
      <c r="I28" s="78" t="str">
        <f>IF(ISERROR(VLOOKUP(A28,出場選手エントリー票!$C$5:$AK$124,15,0)),"",IF(VLOOKUP(A28,出場選手エントリー票!$C$5:$AK$124,15,0)="","",VLOOKUP(A28,出場選手エントリー票!$C$5:$AK$124,15,0)))</f>
        <v/>
      </c>
      <c r="J28" s="79" t="str">
        <f>IF(ISERROR(VLOOKUP(A28,出場選手エントリー票!$C$5:$AK$124,19,0)),"",IF(VLOOKUP(A28,出場選手エントリー票!$C$5:$AK$124,19,0)="","",VLOOKUP(A28,出場選手エントリー票!$C$5:$AK$124,19,0)))</f>
        <v/>
      </c>
      <c r="K28" s="79" t="str">
        <f>IF(ISERROR(VLOOKUP(A28,出場選手エントリー票!$C$5:$AK$124,23,0)),"",IF(VLOOKUP(A28,出場選手エントリー票!$C$5:$AK$124,23,0)="","",VLOOKUP(A28,出場選手エントリー票!$C$5:$AK$124,23,0)))</f>
        <v/>
      </c>
      <c r="L28" s="80" t="str">
        <f>IF(ISERROR(VLOOKUP(A28,出場選手エントリー票!$C$5:$AK$124,27,0)),"",IF(VLOOKUP(A28,出場選手エントリー票!$C$5:$AK$124,27,0)="","",VLOOKUP(A28,出場選手エントリー票!$C$5:$AK$124,27,0)))</f>
        <v/>
      </c>
      <c r="M28" s="80" t="str">
        <f>IF(ISERROR(VLOOKUP(A28,出場選手エントリー票!$C$5:$AK$124,31,0)),"",IF(VLOOKUP(A28,出場選手エントリー票!$C$5:$AK$124,31,0)="","",VLOOKUP(A28,出場選手エントリー票!$C$5:$AK$124,31,0)))</f>
        <v/>
      </c>
      <c r="N28" s="80"/>
      <c r="O28" s="80"/>
      <c r="P28" s="80"/>
      <c r="Q28" s="80"/>
      <c r="R28" s="80"/>
      <c r="T28" s="73">
        <f t="shared" si="0"/>
        <v>0</v>
      </c>
      <c r="U28" s="73">
        <f t="shared" si="1"/>
        <v>0</v>
      </c>
    </row>
    <row r="29" spans="1:21" ht="18.75" customHeight="1" x14ac:dyDescent="0.2">
      <c r="A29" s="77">
        <v>19</v>
      </c>
      <c r="B29" s="457" t="str">
        <f>IF(ISERROR(VLOOKUP(A29,出場選手エントリー票!$C$5:$AK$124,4,0)),"",VALUE(VLOOKUP(A29,出場選手エントリー票!$C$5:$AK$124,4,0))-ROUNDDOWN(VALUE(VLOOKUP(A29,出場選手エントリー票!$C$5:$AK$124,4,0)),-4))</f>
        <v/>
      </c>
      <c r="C29" s="458"/>
      <c r="D29" s="458"/>
      <c r="E29" s="459"/>
      <c r="F29" s="449" t="str">
        <f>IF(B29="","",VLOOKUP(A29,出場選手エントリー票!$C$5:$AK$124,5,0)&amp;"　"&amp;VLOOKUP(A29,出場選手エントリー票!$C$5:$AK$124,6,0))</f>
        <v/>
      </c>
      <c r="G29" s="449"/>
      <c r="H29" s="75" t="str">
        <f>IF(B29="","",VLOOKUP(A29,出場選手エントリー票!$C$5:$AK$124,12,0))</f>
        <v/>
      </c>
      <c r="I29" s="78" t="str">
        <f>IF(ISERROR(VLOOKUP(A29,出場選手エントリー票!$C$5:$AK$124,15,0)),"",IF(VLOOKUP(A29,出場選手エントリー票!$C$5:$AK$124,15,0)="","",VLOOKUP(A29,出場選手エントリー票!$C$5:$AK$124,15,0)))</f>
        <v/>
      </c>
      <c r="J29" s="79" t="str">
        <f>IF(ISERROR(VLOOKUP(A29,出場選手エントリー票!$C$5:$AK$124,19,0)),"",IF(VLOOKUP(A29,出場選手エントリー票!$C$5:$AK$124,19,0)="","",VLOOKUP(A29,出場選手エントリー票!$C$5:$AK$124,19,0)))</f>
        <v/>
      </c>
      <c r="K29" s="79" t="str">
        <f>IF(ISERROR(VLOOKUP(A29,出場選手エントリー票!$C$5:$AK$124,23,0)),"",IF(VLOOKUP(A29,出場選手エントリー票!$C$5:$AK$124,23,0)="","",VLOOKUP(A29,出場選手エントリー票!$C$5:$AK$124,23,0)))</f>
        <v/>
      </c>
      <c r="L29" s="80" t="str">
        <f>IF(ISERROR(VLOOKUP(A29,出場選手エントリー票!$C$5:$AK$124,27,0)),"",IF(VLOOKUP(A29,出場選手エントリー票!$C$5:$AK$124,27,0)="","",VLOOKUP(A29,出場選手エントリー票!$C$5:$AK$124,27,0)))</f>
        <v/>
      </c>
      <c r="M29" s="80" t="str">
        <f>IF(ISERROR(VLOOKUP(A29,出場選手エントリー票!$C$5:$AK$124,31,0)),"",IF(VLOOKUP(A29,出場選手エントリー票!$C$5:$AK$124,31,0)="","",VLOOKUP(A29,出場選手エントリー票!$C$5:$AK$124,31,0)))</f>
        <v/>
      </c>
      <c r="N29" s="80"/>
      <c r="O29" s="80"/>
      <c r="P29" s="80"/>
      <c r="Q29" s="80"/>
      <c r="R29" s="80"/>
      <c r="T29" s="73">
        <f t="shared" si="0"/>
        <v>0</v>
      </c>
      <c r="U29" s="73">
        <f t="shared" si="1"/>
        <v>0</v>
      </c>
    </row>
    <row r="30" spans="1:21" ht="18.75" customHeight="1" x14ac:dyDescent="0.2">
      <c r="A30" s="81">
        <v>20</v>
      </c>
      <c r="B30" s="457" t="str">
        <f>IF(ISERROR(VLOOKUP(A30,出場選手エントリー票!$C$5:$AK$124,4,0)),"",VALUE(VLOOKUP(A30,出場選手エントリー票!$C$5:$AK$124,4,0))-ROUNDDOWN(VALUE(VLOOKUP(A30,出場選手エントリー票!$C$5:$AK$124,4,0)),-4))</f>
        <v/>
      </c>
      <c r="C30" s="458"/>
      <c r="D30" s="458"/>
      <c r="E30" s="459"/>
      <c r="F30" s="449" t="str">
        <f>IF(B30="","",VLOOKUP(A30,出場選手エントリー票!$C$5:$AK$124,5,0)&amp;"　"&amp;VLOOKUP(A30,出場選手エントリー票!$C$5:$AK$124,6,0))</f>
        <v/>
      </c>
      <c r="G30" s="449"/>
      <c r="H30" s="75" t="str">
        <f>IF(B30="","",VLOOKUP(A30,出場選手エントリー票!$C$5:$AK$124,12,0))</f>
        <v/>
      </c>
      <c r="I30" s="78" t="str">
        <f>IF(ISERROR(VLOOKUP(A30,出場選手エントリー票!$C$5:$AK$124,15,0)),"",IF(VLOOKUP(A30,出場選手エントリー票!$C$5:$AK$124,15,0)="","",VLOOKUP(A30,出場選手エントリー票!$C$5:$AK$124,15,0)))</f>
        <v/>
      </c>
      <c r="J30" s="79" t="str">
        <f>IF(ISERROR(VLOOKUP(A30,出場選手エントリー票!$C$5:$AK$124,19,0)),"",IF(VLOOKUP(A30,出場選手エントリー票!$C$5:$AK$124,19,0)="","",VLOOKUP(A30,出場選手エントリー票!$C$5:$AK$124,19,0)))</f>
        <v/>
      </c>
      <c r="K30" s="79" t="str">
        <f>IF(ISERROR(VLOOKUP(A30,出場選手エントリー票!$C$5:$AK$124,23,0)),"",IF(VLOOKUP(A30,出場選手エントリー票!$C$5:$AK$124,23,0)="","",VLOOKUP(A30,出場選手エントリー票!$C$5:$AK$124,23,0)))</f>
        <v/>
      </c>
      <c r="L30" s="80" t="str">
        <f>IF(ISERROR(VLOOKUP(A30,出場選手エントリー票!$C$5:$AK$124,27,0)),"",IF(VLOOKUP(A30,出場選手エントリー票!$C$5:$AK$124,27,0)="","",VLOOKUP(A30,出場選手エントリー票!$C$5:$AK$124,27,0)))</f>
        <v/>
      </c>
      <c r="M30" s="80" t="str">
        <f>IF(ISERROR(VLOOKUP(A30,出場選手エントリー票!$C$5:$AK$124,31,0)),"",IF(VLOOKUP(A30,出場選手エントリー票!$C$5:$AK$124,31,0)="","",VLOOKUP(A30,出場選手エントリー票!$C$5:$AK$124,31,0)))</f>
        <v/>
      </c>
      <c r="N30" s="80"/>
      <c r="O30" s="80"/>
      <c r="P30" s="80"/>
      <c r="Q30" s="80"/>
      <c r="R30" s="80"/>
      <c r="S30" s="82"/>
      <c r="T30" s="73">
        <f t="shared" si="0"/>
        <v>0</v>
      </c>
      <c r="U30" s="73">
        <f t="shared" si="1"/>
        <v>0</v>
      </c>
    </row>
    <row r="31" spans="1:21" ht="13.5" customHeight="1" x14ac:dyDescent="0.2">
      <c r="A31" s="281" t="s">
        <v>3575</v>
      </c>
      <c r="B31" s="286"/>
      <c r="C31" s="286"/>
      <c r="D31" s="286"/>
      <c r="E31" s="286"/>
      <c r="F31" s="281"/>
      <c r="G31" s="281"/>
      <c r="H31" s="281"/>
      <c r="I31" s="281"/>
      <c r="J31" s="281"/>
      <c r="K31" s="282"/>
      <c r="L31" s="282"/>
      <c r="M31" s="282"/>
      <c r="N31" s="283"/>
      <c r="O31" s="283"/>
      <c r="P31" s="283"/>
      <c r="Q31" s="283"/>
      <c r="R31" s="283"/>
    </row>
    <row r="32" spans="1:21" ht="17.25" customHeight="1" x14ac:dyDescent="0.2">
      <c r="A32" s="515" t="s">
        <v>168</v>
      </c>
      <c r="B32" s="517"/>
      <c r="C32" s="517"/>
      <c r="D32" s="517"/>
      <c r="E32" s="516"/>
      <c r="F32" s="287" t="s">
        <v>133</v>
      </c>
      <c r="G32" s="515" t="s">
        <v>81</v>
      </c>
      <c r="H32" s="516"/>
      <c r="I32" s="515" t="s">
        <v>3550</v>
      </c>
      <c r="J32" s="516"/>
      <c r="K32" s="514" t="s">
        <v>3578</v>
      </c>
      <c r="L32" s="514"/>
      <c r="M32" s="282"/>
      <c r="N32" s="284"/>
      <c r="O32" s="284"/>
      <c r="P32" s="284"/>
      <c r="Q32" s="284"/>
      <c r="R32" s="284"/>
      <c r="S32" s="74"/>
    </row>
    <row r="33" spans="1:21" ht="24.75" customHeight="1" x14ac:dyDescent="0.2">
      <c r="A33" s="518" t="s">
        <v>4383</v>
      </c>
      <c r="B33" s="521"/>
      <c r="C33" s="521"/>
      <c r="D33" s="521"/>
      <c r="E33" s="519"/>
      <c r="F33" s="301" t="s">
        <v>15664</v>
      </c>
      <c r="G33" s="518" t="s">
        <v>4384</v>
      </c>
      <c r="H33" s="519"/>
      <c r="I33" s="518" t="s">
        <v>4383</v>
      </c>
      <c r="J33" s="519"/>
      <c r="K33" s="518" t="s">
        <v>3579</v>
      </c>
      <c r="L33" s="519"/>
      <c r="M33" s="282"/>
      <c r="N33" s="285"/>
      <c r="O33" s="285"/>
      <c r="P33" s="285"/>
      <c r="Q33" s="285"/>
      <c r="R33" s="285"/>
      <c r="S33" s="83"/>
    </row>
    <row r="34" spans="1:21" ht="15.75" customHeight="1" x14ac:dyDescent="0.2">
      <c r="A34" s="482">
        <f>COUNTIF(I11:K30,"*女*")+COUNTIF(I36:K95,"*女*")-F34</f>
        <v>0</v>
      </c>
      <c r="B34" s="483"/>
      <c r="C34" s="483"/>
      <c r="D34" s="483"/>
      <c r="E34" s="484"/>
      <c r="F34" s="288">
        <f>COUNTIF(I11:K30,"女子七種")+COUNTIF(I36:K95,"女子七種")</f>
        <v>0</v>
      </c>
      <c r="G34" s="450">
        <f>出場選手エントリー票!H129+出場選手エントリー票!H130</f>
        <v>0</v>
      </c>
      <c r="H34" s="451"/>
      <c r="I34" s="512">
        <f>出場選手エントリー票!H3</f>
        <v>0</v>
      </c>
      <c r="J34" s="513"/>
      <c r="K34" s="525">
        <f>IF(学校情報!Y1=FALSE,0,COUNTIF('申込用紙 女'!$B$36:$E$95,"&gt;100")+COUNTIF('申込用紙 女'!$B$11:$E$30,"&gt;100"))</f>
        <v>0</v>
      </c>
      <c r="L34" s="526"/>
      <c r="M34" s="514" t="s">
        <v>132</v>
      </c>
      <c r="N34" s="514"/>
      <c r="O34" s="289"/>
      <c r="P34" s="289"/>
      <c r="Q34" s="289"/>
      <c r="R34" s="285"/>
      <c r="S34" s="83"/>
    </row>
    <row r="35" spans="1:21" ht="15.75" customHeight="1" x14ac:dyDescent="0.2">
      <c r="A35" s="522">
        <f>A34*600</f>
        <v>0</v>
      </c>
      <c r="B35" s="523"/>
      <c r="C35" s="523"/>
      <c r="D35" s="523"/>
      <c r="E35" s="524"/>
      <c r="F35" s="290">
        <f>F34*1500</f>
        <v>0</v>
      </c>
      <c r="G35" s="452">
        <f>G34*1200</f>
        <v>0</v>
      </c>
      <c r="H35" s="453"/>
      <c r="I35" s="452">
        <f>I34*600</f>
        <v>0</v>
      </c>
      <c r="J35" s="453"/>
      <c r="K35" s="452">
        <f>K34*500</f>
        <v>0</v>
      </c>
      <c r="L35" s="453"/>
      <c r="M35" s="511">
        <f>A35+F35+G35+I35+K35</f>
        <v>0</v>
      </c>
      <c r="N35" s="511"/>
      <c r="O35" s="291"/>
      <c r="P35" s="291"/>
      <c r="Q35" s="291"/>
      <c r="R35" s="291"/>
      <c r="S35" s="83"/>
    </row>
    <row r="36" spans="1:21" ht="18.75" customHeight="1" x14ac:dyDescent="0.2">
      <c r="A36" s="77">
        <v>21</v>
      </c>
      <c r="B36" s="457" t="str">
        <f>IF(ISERROR(VLOOKUP(A36,出場選手エントリー票!$C$5:$AK$124,4,0)),"",VALUE(VLOOKUP(A36,出場選手エントリー票!$C$5:$AK$124,4,0))-ROUNDDOWN(VALUE(VLOOKUP(A36,出場選手エントリー票!$C$5:$AK$124,4,0)),-4))</f>
        <v/>
      </c>
      <c r="C36" s="458"/>
      <c r="D36" s="458"/>
      <c r="E36" s="459"/>
      <c r="F36" s="449" t="str">
        <f>IF(B36="","",VLOOKUP(A36,出場選手エントリー票!$C$5:$AK$124,5,0)&amp;"　"&amp;VLOOKUP(A36,出場選手エントリー票!$C$5:$AK$124,6,0))</f>
        <v/>
      </c>
      <c r="G36" s="449"/>
      <c r="H36" s="75" t="str">
        <f>IF(B36="","",VLOOKUP(A36,出場選手エントリー票!$C$5:$AK$124,12,0))</f>
        <v/>
      </c>
      <c r="I36" s="78" t="str">
        <f>IF(ISERROR(VLOOKUP(A36,出場選手エントリー票!$C$5:$AK$124,15,0)),"",IF(VLOOKUP(A36,出場選手エントリー票!$C$5:$AK$124,15,0)="","",VLOOKUP(A36,出場選手エントリー票!$C$5:$AK$124,15,0)))</f>
        <v/>
      </c>
      <c r="J36" s="79" t="str">
        <f>IF(ISERROR(VLOOKUP(A36,出場選手エントリー票!$C$5:$AK$124,19,0)),"",IF(VLOOKUP(A36,出場選手エントリー票!$C$5:$AK$124,19,0)="","",VLOOKUP(A36,出場選手エントリー票!$C$5:$AK$124,19,0)))</f>
        <v/>
      </c>
      <c r="K36" s="79" t="str">
        <f>IF(ISERROR(VLOOKUP(A36,出場選手エントリー票!$C$5:$AK$124,23,0)),"",IF(VLOOKUP(A36,出場選手エントリー票!$C$5:$AK$124,23,0)="","",VLOOKUP(A36,出場選手エントリー票!$C$5:$AK$124,23,0)))</f>
        <v/>
      </c>
      <c r="L36" s="80" t="str">
        <f>IF(ISERROR(VLOOKUP(A36,出場選手エントリー票!$C$5:$AK$124,27,0)),"",IF(VLOOKUP(A36,出場選手エントリー票!$C$5:$AK$124,27,0)="","",VLOOKUP(A36,出場選手エントリー票!$C$5:$AK$124,27,0)))</f>
        <v/>
      </c>
      <c r="M36" s="75" t="str">
        <f>IF(ISERROR(VLOOKUP(A36,出場選手エントリー票!$C$5:$AK$124,31,0)),"",IF(VLOOKUP(A36,出場選手エントリー票!$C$5:$AK$124,31,0)="","",VLOOKUP(A36,出場選手エントリー票!$C$5:$AK$124,31,0)))</f>
        <v/>
      </c>
      <c r="N36" s="80"/>
      <c r="O36" s="80"/>
      <c r="P36" s="80"/>
      <c r="Q36" s="80"/>
      <c r="R36" s="80"/>
      <c r="T36" s="73">
        <f>IF(ISERROR(VALUE(#REF!)),0,VALUE(#REF!))</f>
        <v>0</v>
      </c>
      <c r="U36" s="73">
        <f>IF(ISERROR(VALUE(#REF!)),0,VALUE(#REF!))</f>
        <v>0</v>
      </c>
    </row>
    <row r="37" spans="1:21" ht="18.75" customHeight="1" x14ac:dyDescent="0.2">
      <c r="A37" s="81">
        <v>22</v>
      </c>
      <c r="B37" s="457" t="str">
        <f>IF(ISERROR(VLOOKUP(A37,出場選手エントリー票!$C$5:$AK$124,4,0)),"",VALUE(VLOOKUP(A37,出場選手エントリー票!$C$5:$AK$124,4,0))-ROUNDDOWN(VALUE(VLOOKUP(A37,出場選手エントリー票!$C$5:$AK$124,4,0)),-4))</f>
        <v/>
      </c>
      <c r="C37" s="458"/>
      <c r="D37" s="458"/>
      <c r="E37" s="459"/>
      <c r="F37" s="449" t="str">
        <f>IF(B37="","",VLOOKUP(A37,出場選手エントリー票!$C$5:$AK$124,5,0)&amp;"　"&amp;VLOOKUP(A37,出場選手エントリー票!$C$5:$AK$124,6,0))</f>
        <v/>
      </c>
      <c r="G37" s="449"/>
      <c r="H37" s="75" t="str">
        <f>IF(B37="","",VLOOKUP(A37,出場選手エントリー票!$C$5:$AK$124,12,0))</f>
        <v/>
      </c>
      <c r="I37" s="78" t="str">
        <f>IF(ISERROR(VLOOKUP(A37,出場選手エントリー票!$C$5:$AK$124,15,0)),"",IF(VLOOKUP(A37,出場選手エントリー票!$C$5:$AK$124,15,0)="","",VLOOKUP(A37,出場選手エントリー票!$C$5:$AK$124,15,0)))</f>
        <v/>
      </c>
      <c r="J37" s="79" t="str">
        <f>IF(ISERROR(VLOOKUP(A37,出場選手エントリー票!$C$5:$AK$124,19,0)),"",IF(VLOOKUP(A37,出場選手エントリー票!$C$5:$AK$124,19,0)="","",VLOOKUP(A37,出場選手エントリー票!$C$5:$AK$124,19,0)))</f>
        <v/>
      </c>
      <c r="K37" s="79" t="str">
        <f>IF(ISERROR(VLOOKUP(A37,出場選手エントリー票!$C$5:$AK$124,23,0)),"",IF(VLOOKUP(A37,出場選手エントリー票!$C$5:$AK$124,23,0)="","",VLOOKUP(A37,出場選手エントリー票!$C$5:$AK$124,23,0)))</f>
        <v/>
      </c>
      <c r="L37" s="80" t="str">
        <f>IF(ISERROR(VLOOKUP(A37,出場選手エントリー票!$C$5:$AK$124,27,0)),"",IF(VLOOKUP(A37,出場選手エントリー票!$C$5:$AK$124,27,0)="","",VLOOKUP(A37,出場選手エントリー票!$C$5:$AK$124,27,0)))</f>
        <v/>
      </c>
      <c r="M37" s="80" t="str">
        <f>IF(ISERROR(VLOOKUP(A37,出場選手エントリー票!$C$5:$AK$124,31,0)),"",IF(VLOOKUP(A37,出場選手エントリー票!$C$5:$AK$124,31,0)="","",VLOOKUP(A37,出場選手エントリー票!$C$5:$AK$124,31,0)))</f>
        <v/>
      </c>
      <c r="N37" s="80"/>
      <c r="O37" s="80"/>
      <c r="P37" s="80"/>
      <c r="Q37" s="80"/>
      <c r="R37" s="80"/>
      <c r="T37" s="73">
        <f>IF(ISERROR(VALUE(#REF!)),0,VALUE(#REF!))</f>
        <v>0</v>
      </c>
      <c r="U37" s="73">
        <f>IF(ISERROR(VALUE(#REF!)),0,VALUE(#REF!))</f>
        <v>0</v>
      </c>
    </row>
    <row r="38" spans="1:21" ht="18.75" customHeight="1" x14ac:dyDescent="0.2">
      <c r="A38" s="77">
        <v>23</v>
      </c>
      <c r="B38" s="457" t="str">
        <f>IF(ISERROR(VLOOKUP(A38,出場選手エントリー票!$C$5:$AK$124,4,0)),"",VALUE(VLOOKUP(A38,出場選手エントリー票!$C$5:$AK$124,4,0))-ROUNDDOWN(VALUE(VLOOKUP(A38,出場選手エントリー票!$C$5:$AK$124,4,0)),-4))</f>
        <v/>
      </c>
      <c r="C38" s="458"/>
      <c r="D38" s="458"/>
      <c r="E38" s="459"/>
      <c r="F38" s="449" t="str">
        <f>IF(B38="","",VLOOKUP(A38,出場選手エントリー票!$C$5:$AK$124,5,0)&amp;"　"&amp;VLOOKUP(A38,出場選手エントリー票!$C$5:$AK$124,6,0))</f>
        <v/>
      </c>
      <c r="G38" s="449"/>
      <c r="H38" s="75" t="str">
        <f>IF(B38="","",VLOOKUP(A38,出場選手エントリー票!$C$5:$AK$124,12,0))</f>
        <v/>
      </c>
      <c r="I38" s="78" t="str">
        <f>IF(ISERROR(VLOOKUP(A38,出場選手エントリー票!$C$5:$AK$124,15,0)),"",IF(VLOOKUP(A38,出場選手エントリー票!$C$5:$AK$124,15,0)="","",VLOOKUP(A38,出場選手エントリー票!$C$5:$AK$124,15,0)))</f>
        <v/>
      </c>
      <c r="J38" s="79" t="str">
        <f>IF(ISERROR(VLOOKUP(A38,出場選手エントリー票!$C$5:$AK$124,19,0)),"",IF(VLOOKUP(A38,出場選手エントリー票!$C$5:$AK$124,19,0)="","",VLOOKUP(A38,出場選手エントリー票!$C$5:$AK$124,19,0)))</f>
        <v/>
      </c>
      <c r="K38" s="79" t="str">
        <f>IF(ISERROR(VLOOKUP(A38,出場選手エントリー票!$C$5:$AK$124,23,0)),"",IF(VLOOKUP(A38,出場選手エントリー票!$C$5:$AK$124,23,0)="","",VLOOKUP(A38,出場選手エントリー票!$C$5:$AK$124,23,0)))</f>
        <v/>
      </c>
      <c r="L38" s="80" t="str">
        <f>IF(ISERROR(VLOOKUP(A38,出場選手エントリー票!$C$5:$AK$124,27,0)),"",IF(VLOOKUP(A38,出場選手エントリー票!$C$5:$AK$124,27,0)="","",VLOOKUP(A38,出場選手エントリー票!$C$5:$AK$124,27,0)))</f>
        <v/>
      </c>
      <c r="M38" s="80" t="str">
        <f>IF(ISERROR(VLOOKUP(A38,出場選手エントリー票!$C$5:$AK$124,31,0)),"",IF(VLOOKUP(A38,出場選手エントリー票!$C$5:$AK$124,31,0)="","",VLOOKUP(A38,出場選手エントリー票!$C$5:$AK$124,31,0)))</f>
        <v/>
      </c>
      <c r="N38" s="80"/>
      <c r="O38" s="80"/>
      <c r="P38" s="80"/>
      <c r="Q38" s="80"/>
      <c r="R38" s="80"/>
      <c r="T38" s="73">
        <f>IF(ISERROR(VALUE(#REF!)),0,VALUE(#REF!))</f>
        <v>0</v>
      </c>
      <c r="U38" s="73">
        <f>IF(ISERROR(VALUE(#REF!)),0,VALUE(#REF!))</f>
        <v>0</v>
      </c>
    </row>
    <row r="39" spans="1:21" ht="18.75" customHeight="1" x14ac:dyDescent="0.2">
      <c r="A39" s="81">
        <v>24</v>
      </c>
      <c r="B39" s="457" t="str">
        <f>IF(ISERROR(VLOOKUP(A39,出場選手エントリー票!$C$5:$AK$124,4,0)),"",VALUE(VLOOKUP(A39,出場選手エントリー票!$C$5:$AK$124,4,0))-ROUNDDOWN(VALUE(VLOOKUP(A39,出場選手エントリー票!$C$5:$AK$124,4,0)),-4))</f>
        <v/>
      </c>
      <c r="C39" s="458"/>
      <c r="D39" s="458"/>
      <c r="E39" s="459"/>
      <c r="F39" s="449" t="str">
        <f>IF(B39="","",VLOOKUP(A39,出場選手エントリー票!$C$5:$AK$124,5,0)&amp;"　"&amp;VLOOKUP(A39,出場選手エントリー票!$C$5:$AK$124,6,0))</f>
        <v/>
      </c>
      <c r="G39" s="449"/>
      <c r="H39" s="75" t="str">
        <f>IF(B39="","",VLOOKUP(A39,出場選手エントリー票!$C$5:$AK$124,12,0))</f>
        <v/>
      </c>
      <c r="I39" s="78" t="str">
        <f>IF(ISERROR(VLOOKUP(A39,出場選手エントリー票!$C$5:$AK$124,15,0)),"",IF(VLOOKUP(A39,出場選手エントリー票!$C$5:$AK$124,15,0)="","",VLOOKUP(A39,出場選手エントリー票!$C$5:$AK$124,15,0)))</f>
        <v/>
      </c>
      <c r="J39" s="79" t="str">
        <f>IF(ISERROR(VLOOKUP(A39,出場選手エントリー票!$C$5:$AK$124,19,0)),"",IF(VLOOKUP(A39,出場選手エントリー票!$C$5:$AK$124,19,0)="","",VLOOKUP(A39,出場選手エントリー票!$C$5:$AK$124,19,0)))</f>
        <v/>
      </c>
      <c r="K39" s="79" t="str">
        <f>IF(ISERROR(VLOOKUP(A39,出場選手エントリー票!$C$5:$AK$124,23,0)),"",IF(VLOOKUP(A39,出場選手エントリー票!$C$5:$AK$124,23,0)="","",VLOOKUP(A39,出場選手エントリー票!$C$5:$AK$124,23,0)))</f>
        <v/>
      </c>
      <c r="L39" s="80" t="str">
        <f>IF(ISERROR(VLOOKUP(A39,出場選手エントリー票!$C$5:$AK$124,27,0)),"",IF(VLOOKUP(A39,出場選手エントリー票!$C$5:$AK$124,27,0)="","",VLOOKUP(A39,出場選手エントリー票!$C$5:$AK$124,27,0)))</f>
        <v/>
      </c>
      <c r="M39" s="80" t="str">
        <f>IF(ISERROR(VLOOKUP(A39,出場選手エントリー票!$C$5:$AK$124,31,0)),"",IF(VLOOKUP(A39,出場選手エントリー票!$C$5:$AK$124,31,0)="","",VLOOKUP(A39,出場選手エントリー票!$C$5:$AK$124,31,0)))</f>
        <v/>
      </c>
      <c r="N39" s="80"/>
      <c r="O39" s="80"/>
      <c r="P39" s="80"/>
      <c r="Q39" s="80"/>
      <c r="R39" s="80"/>
      <c r="T39" s="73">
        <f>IF(ISERROR(VALUE(#REF!)),0,VALUE(#REF!))</f>
        <v>0</v>
      </c>
      <c r="U39" s="73">
        <f>IF(ISERROR(VALUE(#REF!)),0,VALUE(#REF!))</f>
        <v>0</v>
      </c>
    </row>
    <row r="40" spans="1:21" ht="18.75" customHeight="1" x14ac:dyDescent="0.2">
      <c r="A40" s="77">
        <v>25</v>
      </c>
      <c r="B40" s="457" t="str">
        <f>IF(ISERROR(VLOOKUP(A40,出場選手エントリー票!$C$5:$AK$124,4,0)),"",VALUE(VLOOKUP(A40,出場選手エントリー票!$C$5:$AK$124,4,0))-ROUNDDOWN(VALUE(VLOOKUP(A40,出場選手エントリー票!$C$5:$AK$124,4,0)),-4))</f>
        <v/>
      </c>
      <c r="C40" s="458"/>
      <c r="D40" s="458"/>
      <c r="E40" s="459"/>
      <c r="F40" s="449" t="str">
        <f>IF(B40="","",VLOOKUP(A40,出場選手エントリー票!$C$5:$AK$124,5,0)&amp;"　"&amp;VLOOKUP(A40,出場選手エントリー票!$C$5:$AK$124,6,0))</f>
        <v/>
      </c>
      <c r="G40" s="449"/>
      <c r="H40" s="75" t="str">
        <f>IF(B40="","",VLOOKUP(A40,出場選手エントリー票!$C$5:$AK$124,12,0))</f>
        <v/>
      </c>
      <c r="I40" s="78" t="str">
        <f>IF(ISERROR(VLOOKUP(A40,出場選手エントリー票!$C$5:$AK$124,15,0)),"",IF(VLOOKUP(A40,出場選手エントリー票!$C$5:$AK$124,15,0)="","",VLOOKUP(A40,出場選手エントリー票!$C$5:$AK$124,15,0)))</f>
        <v/>
      </c>
      <c r="J40" s="79" t="str">
        <f>IF(ISERROR(VLOOKUP(A40,出場選手エントリー票!$C$5:$AK$124,19,0)),"",IF(VLOOKUP(A40,出場選手エントリー票!$C$5:$AK$124,19,0)="","",VLOOKUP(A40,出場選手エントリー票!$C$5:$AK$124,19,0)))</f>
        <v/>
      </c>
      <c r="K40" s="79" t="str">
        <f>IF(ISERROR(VLOOKUP(A40,出場選手エントリー票!$C$5:$AK$124,23,0)),"",IF(VLOOKUP(A40,出場選手エントリー票!$C$5:$AK$124,23,0)="","",VLOOKUP(A40,出場選手エントリー票!$C$5:$AK$124,23,0)))</f>
        <v/>
      </c>
      <c r="L40" s="80" t="str">
        <f>IF(ISERROR(VLOOKUP(A40,出場選手エントリー票!$C$5:$AK$124,27,0)),"",IF(VLOOKUP(A40,出場選手エントリー票!$C$5:$AK$124,27,0)="","",VLOOKUP(A40,出場選手エントリー票!$C$5:$AK$124,27,0)))</f>
        <v/>
      </c>
      <c r="M40" s="80" t="str">
        <f>IF(ISERROR(VLOOKUP(A40,出場選手エントリー票!$C$5:$AK$124,31,0)),"",IF(VLOOKUP(A40,出場選手エントリー票!$C$5:$AK$124,31,0)="","",VLOOKUP(A40,出場選手エントリー票!$C$5:$AK$124,31,0)))</f>
        <v/>
      </c>
      <c r="N40" s="80"/>
      <c r="O40" s="80"/>
      <c r="P40" s="80"/>
      <c r="Q40" s="80"/>
      <c r="R40" s="80"/>
      <c r="T40" s="73">
        <f>IF(ISERROR(VALUE(#REF!)),0,VALUE(#REF!))</f>
        <v>0</v>
      </c>
      <c r="U40" s="73">
        <f>IF(ISERROR(VALUE(#REF!)),0,VALUE(#REF!))</f>
        <v>0</v>
      </c>
    </row>
    <row r="41" spans="1:21" ht="18.75" customHeight="1" x14ac:dyDescent="0.2">
      <c r="A41" s="81">
        <v>26</v>
      </c>
      <c r="B41" s="457" t="str">
        <f>IF(ISERROR(VLOOKUP(A41,出場選手エントリー票!$C$5:$AK$124,4,0)),"",VALUE(VLOOKUP(A41,出場選手エントリー票!$C$5:$AK$124,4,0))-ROUNDDOWN(VALUE(VLOOKUP(A41,出場選手エントリー票!$C$5:$AK$124,4,0)),-4))</f>
        <v/>
      </c>
      <c r="C41" s="458"/>
      <c r="D41" s="458"/>
      <c r="E41" s="459"/>
      <c r="F41" s="449" t="str">
        <f>IF(B41="","",VLOOKUP(A41,出場選手エントリー票!$C$5:$AK$124,5,0)&amp;"　"&amp;VLOOKUP(A41,出場選手エントリー票!$C$5:$AK$124,6,0))</f>
        <v/>
      </c>
      <c r="G41" s="449"/>
      <c r="H41" s="75" t="str">
        <f>IF(B41="","",VLOOKUP(A41,出場選手エントリー票!$C$5:$AK$124,12,0))</f>
        <v/>
      </c>
      <c r="I41" s="78" t="str">
        <f>IF(ISERROR(VLOOKUP(A41,出場選手エントリー票!$C$5:$AK$124,15,0)),"",IF(VLOOKUP(A41,出場選手エントリー票!$C$5:$AK$124,15,0)="","",VLOOKUP(A41,出場選手エントリー票!$C$5:$AK$124,15,0)))</f>
        <v/>
      </c>
      <c r="J41" s="79" t="str">
        <f>IF(ISERROR(VLOOKUP(A41,出場選手エントリー票!$C$5:$AK$124,19,0)),"",IF(VLOOKUP(A41,出場選手エントリー票!$C$5:$AK$124,19,0)="","",VLOOKUP(A41,出場選手エントリー票!$C$5:$AK$124,19,0)))</f>
        <v/>
      </c>
      <c r="K41" s="79" t="str">
        <f>IF(ISERROR(VLOOKUP(A41,出場選手エントリー票!$C$5:$AK$124,23,0)),"",IF(VLOOKUP(A41,出場選手エントリー票!$C$5:$AK$124,23,0)="","",VLOOKUP(A41,出場選手エントリー票!$C$5:$AK$124,23,0)))</f>
        <v/>
      </c>
      <c r="L41" s="80" t="str">
        <f>IF(ISERROR(VLOOKUP(A41,出場選手エントリー票!$C$5:$AK$124,27,0)),"",IF(VLOOKUP(A41,出場選手エントリー票!$C$5:$AK$124,27,0)="","",VLOOKUP(A41,出場選手エントリー票!$C$5:$AK$124,27,0)))</f>
        <v/>
      </c>
      <c r="M41" s="80" t="str">
        <f>IF(ISERROR(VLOOKUP(A41,出場選手エントリー票!$C$5:$AK$124,31,0)),"",IF(VLOOKUP(A41,出場選手エントリー票!$C$5:$AK$124,31,0)="","",VLOOKUP(A41,出場選手エントリー票!$C$5:$AK$124,31,0)))</f>
        <v/>
      </c>
      <c r="N41" s="80"/>
      <c r="O41" s="80"/>
      <c r="P41" s="80"/>
      <c r="Q41" s="80"/>
      <c r="R41" s="80"/>
      <c r="T41" s="73">
        <f>IF(ISERROR(VALUE(#REF!)),0,VALUE(#REF!))</f>
        <v>0</v>
      </c>
      <c r="U41" s="73">
        <f>IF(ISERROR(VALUE(#REF!)),0,VALUE(#REF!))</f>
        <v>0</v>
      </c>
    </row>
    <row r="42" spans="1:21" ht="18.75" customHeight="1" x14ac:dyDescent="0.2">
      <c r="A42" s="77">
        <v>27</v>
      </c>
      <c r="B42" s="457" t="str">
        <f>IF(ISERROR(VLOOKUP(A42,出場選手エントリー票!$C$5:$AK$124,4,0)),"",VALUE(VLOOKUP(A42,出場選手エントリー票!$C$5:$AK$124,4,0))-ROUNDDOWN(VALUE(VLOOKUP(A42,出場選手エントリー票!$C$5:$AK$124,4,0)),-4))</f>
        <v/>
      </c>
      <c r="C42" s="458"/>
      <c r="D42" s="458"/>
      <c r="E42" s="459"/>
      <c r="F42" s="449" t="str">
        <f>IF(B42="","",VLOOKUP(A42,出場選手エントリー票!$C$5:$AK$124,5,0)&amp;"　"&amp;VLOOKUP(A42,出場選手エントリー票!$C$5:$AK$124,6,0))</f>
        <v/>
      </c>
      <c r="G42" s="449"/>
      <c r="H42" s="75" t="str">
        <f>IF(B42="","",VLOOKUP(A42,出場選手エントリー票!$C$5:$AK$124,12,0))</f>
        <v/>
      </c>
      <c r="I42" s="78" t="str">
        <f>IF(ISERROR(VLOOKUP(A42,出場選手エントリー票!$C$5:$AK$124,15,0)),"",IF(VLOOKUP(A42,出場選手エントリー票!$C$5:$AK$124,15,0)="","",VLOOKUP(A42,出場選手エントリー票!$C$5:$AK$124,15,0)))</f>
        <v/>
      </c>
      <c r="J42" s="79" t="str">
        <f>IF(ISERROR(VLOOKUP(A42,出場選手エントリー票!$C$5:$AK$124,19,0)),"",IF(VLOOKUP(A42,出場選手エントリー票!$C$5:$AK$124,19,0)="","",VLOOKUP(A42,出場選手エントリー票!$C$5:$AK$124,19,0)))</f>
        <v/>
      </c>
      <c r="K42" s="79" t="str">
        <f>IF(ISERROR(VLOOKUP(A42,出場選手エントリー票!$C$5:$AK$124,23,0)),"",IF(VLOOKUP(A42,出場選手エントリー票!$C$5:$AK$124,23,0)="","",VLOOKUP(A42,出場選手エントリー票!$C$5:$AK$124,23,0)))</f>
        <v/>
      </c>
      <c r="L42" s="80" t="str">
        <f>IF(ISERROR(VLOOKUP(A42,出場選手エントリー票!$C$5:$AK$124,27,0)),"",IF(VLOOKUP(A42,出場選手エントリー票!$C$5:$AK$124,27,0)="","",VLOOKUP(A42,出場選手エントリー票!$C$5:$AK$124,27,0)))</f>
        <v/>
      </c>
      <c r="M42" s="80" t="str">
        <f>IF(ISERROR(VLOOKUP(A42,出場選手エントリー票!$C$5:$AK$124,31,0)),"",IF(VLOOKUP(A42,出場選手エントリー票!$C$5:$AK$124,31,0)="","",VLOOKUP(A42,出場選手エントリー票!$C$5:$AK$124,31,0)))</f>
        <v/>
      </c>
      <c r="N42" s="80"/>
      <c r="O42" s="80"/>
      <c r="P42" s="80"/>
      <c r="Q42" s="80"/>
      <c r="R42" s="80"/>
      <c r="T42" s="73">
        <f>IF(ISERROR(VALUE(#REF!)),0,VALUE(#REF!))</f>
        <v>0</v>
      </c>
      <c r="U42" s="73">
        <f>IF(ISERROR(VALUE(#REF!)),0,VALUE(#REF!))</f>
        <v>0</v>
      </c>
    </row>
    <row r="43" spans="1:21" ht="18.75" customHeight="1" x14ac:dyDescent="0.2">
      <c r="A43" s="81">
        <v>28</v>
      </c>
      <c r="B43" s="457" t="str">
        <f>IF(ISERROR(VLOOKUP(A43,出場選手エントリー票!$C$5:$AK$124,4,0)),"",VALUE(VLOOKUP(A43,出場選手エントリー票!$C$5:$AK$124,4,0))-ROUNDDOWN(VALUE(VLOOKUP(A43,出場選手エントリー票!$C$5:$AK$124,4,0)),-4))</f>
        <v/>
      </c>
      <c r="C43" s="458"/>
      <c r="D43" s="458"/>
      <c r="E43" s="459"/>
      <c r="F43" s="449" t="str">
        <f>IF(B43="","",VLOOKUP(A43,出場選手エントリー票!$C$5:$AK$124,5,0)&amp;"　"&amp;VLOOKUP(A43,出場選手エントリー票!$C$5:$AK$124,6,0))</f>
        <v/>
      </c>
      <c r="G43" s="449"/>
      <c r="H43" s="75" t="str">
        <f>IF(B43="","",VLOOKUP(A43,出場選手エントリー票!$C$5:$AK$124,12,0))</f>
        <v/>
      </c>
      <c r="I43" s="78" t="str">
        <f>IF(ISERROR(VLOOKUP(A43,出場選手エントリー票!$C$5:$AK$124,15,0)),"",IF(VLOOKUP(A43,出場選手エントリー票!$C$5:$AK$124,15,0)="","",VLOOKUP(A43,出場選手エントリー票!$C$5:$AK$124,15,0)))</f>
        <v/>
      </c>
      <c r="J43" s="79" t="str">
        <f>IF(ISERROR(VLOOKUP(A43,出場選手エントリー票!$C$5:$AK$124,19,0)),"",IF(VLOOKUP(A43,出場選手エントリー票!$C$5:$AK$124,19,0)="","",VLOOKUP(A43,出場選手エントリー票!$C$5:$AK$124,19,0)))</f>
        <v/>
      </c>
      <c r="K43" s="79" t="str">
        <f>IF(ISERROR(VLOOKUP(A43,出場選手エントリー票!$C$5:$AK$124,23,0)),"",IF(VLOOKUP(A43,出場選手エントリー票!$C$5:$AK$124,23,0)="","",VLOOKUP(A43,出場選手エントリー票!$C$5:$AK$124,23,0)))</f>
        <v/>
      </c>
      <c r="L43" s="80" t="str">
        <f>IF(ISERROR(VLOOKUP(A43,出場選手エントリー票!$C$5:$AK$124,27,0)),"",IF(VLOOKUP(A43,出場選手エントリー票!$C$5:$AK$124,27,0)="","",VLOOKUP(A43,出場選手エントリー票!$C$5:$AK$124,27,0)))</f>
        <v/>
      </c>
      <c r="M43" s="80" t="str">
        <f>IF(ISERROR(VLOOKUP(A43,出場選手エントリー票!$C$5:$AK$124,31,0)),"",IF(VLOOKUP(A43,出場選手エントリー票!$C$5:$AK$124,31,0)="","",VLOOKUP(A43,出場選手エントリー票!$C$5:$AK$124,31,0)))</f>
        <v/>
      </c>
      <c r="N43" s="80"/>
      <c r="O43" s="80"/>
      <c r="P43" s="80"/>
      <c r="Q43" s="80"/>
      <c r="R43" s="80"/>
      <c r="T43" s="73">
        <f>IF(ISERROR(VALUE(#REF!)),0,VALUE(#REF!))</f>
        <v>0</v>
      </c>
      <c r="U43" s="73">
        <f>IF(ISERROR(VALUE(#REF!)),0,VALUE(#REF!))</f>
        <v>0</v>
      </c>
    </row>
    <row r="44" spans="1:21" ht="18.75" customHeight="1" x14ac:dyDescent="0.2">
      <c r="A44" s="77">
        <v>29</v>
      </c>
      <c r="B44" s="457" t="str">
        <f>IF(ISERROR(VLOOKUP(A44,出場選手エントリー票!$C$5:$AK$124,4,0)),"",VALUE(VLOOKUP(A44,出場選手エントリー票!$C$5:$AK$124,4,0))-ROUNDDOWN(VALUE(VLOOKUP(A44,出場選手エントリー票!$C$5:$AK$124,4,0)),-4))</f>
        <v/>
      </c>
      <c r="C44" s="458"/>
      <c r="D44" s="458"/>
      <c r="E44" s="459"/>
      <c r="F44" s="449" t="str">
        <f>IF(B44="","",VLOOKUP(A44,出場選手エントリー票!$C$5:$AK$124,5,0)&amp;"　"&amp;VLOOKUP(A44,出場選手エントリー票!$C$5:$AK$124,6,0))</f>
        <v/>
      </c>
      <c r="G44" s="449"/>
      <c r="H44" s="75" t="str">
        <f>IF(B44="","",VLOOKUP(A44,出場選手エントリー票!$C$5:$AK$124,12,0))</f>
        <v/>
      </c>
      <c r="I44" s="78" t="str">
        <f>IF(ISERROR(VLOOKUP(A44,出場選手エントリー票!$C$5:$AK$124,15,0)),"",IF(VLOOKUP(A44,出場選手エントリー票!$C$5:$AK$124,15,0)="","",VLOOKUP(A44,出場選手エントリー票!$C$5:$AK$124,15,0)))</f>
        <v/>
      </c>
      <c r="J44" s="79" t="str">
        <f>IF(ISERROR(VLOOKUP(A44,出場選手エントリー票!$C$5:$AK$124,19,0)),"",IF(VLOOKUP(A44,出場選手エントリー票!$C$5:$AK$124,19,0)="","",VLOOKUP(A44,出場選手エントリー票!$C$5:$AK$124,19,0)))</f>
        <v/>
      </c>
      <c r="K44" s="79" t="str">
        <f>IF(ISERROR(VLOOKUP(A44,出場選手エントリー票!$C$5:$AK$124,23,0)),"",IF(VLOOKUP(A44,出場選手エントリー票!$C$5:$AK$124,23,0)="","",VLOOKUP(A44,出場選手エントリー票!$C$5:$AK$124,23,0)))</f>
        <v/>
      </c>
      <c r="L44" s="80" t="str">
        <f>IF(ISERROR(VLOOKUP(A44,出場選手エントリー票!$C$5:$AK$124,27,0)),"",IF(VLOOKUP(A44,出場選手エントリー票!$C$5:$AK$124,27,0)="","",VLOOKUP(A44,出場選手エントリー票!$C$5:$AK$124,27,0)))</f>
        <v/>
      </c>
      <c r="M44" s="80" t="str">
        <f>IF(ISERROR(VLOOKUP(A44,出場選手エントリー票!$C$5:$AK$124,31,0)),"",IF(VLOOKUP(A44,出場選手エントリー票!$C$5:$AK$124,31,0)="","",VLOOKUP(A44,出場選手エントリー票!$C$5:$AK$124,31,0)))</f>
        <v/>
      </c>
      <c r="N44" s="80"/>
      <c r="O44" s="80"/>
      <c r="P44" s="80"/>
      <c r="Q44" s="80"/>
      <c r="R44" s="80"/>
      <c r="T44" s="73">
        <f>IF(ISERROR(VALUE(#REF!)),0,VALUE(#REF!))</f>
        <v>0</v>
      </c>
      <c r="U44" s="73">
        <f>IF(ISERROR(VALUE(#REF!)),0,VALUE(#REF!))</f>
        <v>0</v>
      </c>
    </row>
    <row r="45" spans="1:21" ht="18.75" customHeight="1" x14ac:dyDescent="0.2">
      <c r="A45" s="81">
        <v>30</v>
      </c>
      <c r="B45" s="457" t="str">
        <f>IF(ISERROR(VLOOKUP(A45,出場選手エントリー票!$C$5:$AK$124,4,0)),"",VALUE(VLOOKUP(A45,出場選手エントリー票!$C$5:$AK$124,4,0))-ROUNDDOWN(VALUE(VLOOKUP(A45,出場選手エントリー票!$C$5:$AK$124,4,0)),-4))</f>
        <v/>
      </c>
      <c r="C45" s="458"/>
      <c r="D45" s="458"/>
      <c r="E45" s="459"/>
      <c r="F45" s="449" t="str">
        <f>IF(B45="","",VLOOKUP(A45,出場選手エントリー票!$C$5:$AK$124,5,0)&amp;"　"&amp;VLOOKUP(A45,出場選手エントリー票!$C$5:$AK$124,6,0))</f>
        <v/>
      </c>
      <c r="G45" s="449"/>
      <c r="H45" s="75" t="str">
        <f>IF(B45="","",VLOOKUP(A45,出場選手エントリー票!$C$5:$AK$124,12,0))</f>
        <v/>
      </c>
      <c r="I45" s="78" t="str">
        <f>IF(ISERROR(VLOOKUP(A45,出場選手エントリー票!$C$5:$AK$124,15,0)),"",IF(VLOOKUP(A45,出場選手エントリー票!$C$5:$AK$124,15,0)="","",VLOOKUP(A45,出場選手エントリー票!$C$5:$AK$124,15,0)))</f>
        <v/>
      </c>
      <c r="J45" s="79" t="str">
        <f>IF(ISERROR(VLOOKUP(A45,出場選手エントリー票!$C$5:$AK$124,19,0)),"",IF(VLOOKUP(A45,出場選手エントリー票!$C$5:$AK$124,19,0)="","",VLOOKUP(A45,出場選手エントリー票!$C$5:$AK$124,19,0)))</f>
        <v/>
      </c>
      <c r="K45" s="79" t="str">
        <f>IF(ISERROR(VLOOKUP(A45,出場選手エントリー票!$C$5:$AK$124,23,0)),"",IF(VLOOKUP(A45,出場選手エントリー票!$C$5:$AK$124,23,0)="","",VLOOKUP(A45,出場選手エントリー票!$C$5:$AK$124,23,0)))</f>
        <v/>
      </c>
      <c r="L45" s="80" t="str">
        <f>IF(ISERROR(VLOOKUP(A45,出場選手エントリー票!$C$5:$AK$124,27,0)),"",IF(VLOOKUP(A45,出場選手エントリー票!$C$5:$AK$124,27,0)="","",VLOOKUP(A45,出場選手エントリー票!$C$5:$AK$124,27,0)))</f>
        <v/>
      </c>
      <c r="M45" s="80" t="str">
        <f>IF(ISERROR(VLOOKUP(A45,出場選手エントリー票!$C$5:$AK$124,31,0)),"",IF(VLOOKUP(A45,出場選手エントリー票!$C$5:$AK$124,31,0)="","",VLOOKUP(A45,出場選手エントリー票!$C$5:$AK$124,31,0)))</f>
        <v/>
      </c>
      <c r="N45" s="80"/>
      <c r="O45" s="80"/>
      <c r="P45" s="80"/>
      <c r="Q45" s="80"/>
      <c r="R45" s="80"/>
      <c r="T45" s="73">
        <f>IF(ISERROR(VALUE(#REF!)),0,VALUE(#REF!))</f>
        <v>0</v>
      </c>
      <c r="U45" s="73">
        <f>IF(ISERROR(VALUE(#REF!)),0,VALUE(#REF!))</f>
        <v>0</v>
      </c>
    </row>
    <row r="46" spans="1:21" ht="18.75" customHeight="1" x14ac:dyDescent="0.2">
      <c r="A46" s="77">
        <v>31</v>
      </c>
      <c r="B46" s="457" t="str">
        <f>IF(ISERROR(VLOOKUP(A46,出場選手エントリー票!$C$5:$AK$124,4,0)),"",VALUE(VLOOKUP(A46,出場選手エントリー票!$C$5:$AK$124,4,0))-ROUNDDOWN(VALUE(VLOOKUP(A46,出場選手エントリー票!$C$5:$AK$124,4,0)),-4))</f>
        <v/>
      </c>
      <c r="C46" s="458"/>
      <c r="D46" s="458"/>
      <c r="E46" s="459"/>
      <c r="F46" s="449" t="str">
        <f>IF(B46="","",VLOOKUP(A46,出場選手エントリー票!$C$5:$AK$124,5,0)&amp;"　"&amp;VLOOKUP(A46,出場選手エントリー票!$C$5:$AK$124,6,0))</f>
        <v/>
      </c>
      <c r="G46" s="449"/>
      <c r="H46" s="75" t="str">
        <f>IF(B46="","",VLOOKUP(A46,出場選手エントリー票!$C$5:$AK$124,12,0))</f>
        <v/>
      </c>
      <c r="I46" s="78" t="str">
        <f>IF(ISERROR(VLOOKUP(A46,出場選手エントリー票!$C$5:$AK$124,15,0)),"",IF(VLOOKUP(A46,出場選手エントリー票!$C$5:$AK$124,15,0)="","",VLOOKUP(A46,出場選手エントリー票!$C$5:$AK$124,15,0)))</f>
        <v/>
      </c>
      <c r="J46" s="79" t="str">
        <f>IF(ISERROR(VLOOKUP(A46,出場選手エントリー票!$C$5:$AK$124,19,0)),"",IF(VLOOKUP(A46,出場選手エントリー票!$C$5:$AK$124,19,0)="","",VLOOKUP(A46,出場選手エントリー票!$C$5:$AK$124,19,0)))</f>
        <v/>
      </c>
      <c r="K46" s="79" t="str">
        <f>IF(ISERROR(VLOOKUP(A46,出場選手エントリー票!$C$5:$AK$124,23,0)),"",IF(VLOOKUP(A46,出場選手エントリー票!$C$5:$AK$124,23,0)="","",VLOOKUP(A46,出場選手エントリー票!$C$5:$AK$124,23,0)))</f>
        <v/>
      </c>
      <c r="L46" s="80" t="str">
        <f>IF(ISERROR(VLOOKUP(A46,出場選手エントリー票!$C$5:$AK$124,27,0)),"",IF(VLOOKUP(A46,出場選手エントリー票!$C$5:$AK$124,27,0)="","",VLOOKUP(A46,出場選手エントリー票!$C$5:$AK$124,27,0)))</f>
        <v/>
      </c>
      <c r="M46" s="80" t="str">
        <f>IF(ISERROR(VLOOKUP(A46,出場選手エントリー票!$C$5:$AK$124,31,0)),"",IF(VLOOKUP(A46,出場選手エントリー票!$C$5:$AK$124,31,0)="","",VLOOKUP(A46,出場選手エントリー票!$C$5:$AK$124,31,0)))</f>
        <v/>
      </c>
      <c r="N46" s="80"/>
      <c r="O46" s="80"/>
      <c r="P46" s="80"/>
      <c r="Q46" s="80"/>
      <c r="R46" s="80"/>
      <c r="T46" s="73">
        <f>IF(ISERROR(VALUE(#REF!)),0,VALUE(#REF!))</f>
        <v>0</v>
      </c>
      <c r="U46" s="73">
        <f>IF(ISERROR(VALUE(#REF!)),0,VALUE(#REF!))</f>
        <v>0</v>
      </c>
    </row>
    <row r="47" spans="1:21" ht="18.75" customHeight="1" x14ac:dyDescent="0.2">
      <c r="A47" s="81">
        <v>32</v>
      </c>
      <c r="B47" s="457" t="str">
        <f>IF(ISERROR(VLOOKUP(A47,出場選手エントリー票!$C$5:$AK$124,4,0)),"",VALUE(VLOOKUP(A47,出場選手エントリー票!$C$5:$AK$124,4,0))-ROUNDDOWN(VALUE(VLOOKUP(A47,出場選手エントリー票!$C$5:$AK$124,4,0)),-4))</f>
        <v/>
      </c>
      <c r="C47" s="458"/>
      <c r="D47" s="458"/>
      <c r="E47" s="459"/>
      <c r="F47" s="449" t="str">
        <f>IF(B47="","",VLOOKUP(A47,出場選手エントリー票!$C$5:$AK$124,5,0)&amp;"　"&amp;VLOOKUP(A47,出場選手エントリー票!$C$5:$AK$124,6,0))</f>
        <v/>
      </c>
      <c r="G47" s="449"/>
      <c r="H47" s="75" t="str">
        <f>IF(B47="","",VLOOKUP(A47,出場選手エントリー票!$C$5:$AK$124,12,0))</f>
        <v/>
      </c>
      <c r="I47" s="78" t="str">
        <f>IF(ISERROR(VLOOKUP(A47,出場選手エントリー票!$C$5:$AK$124,15,0)),"",IF(VLOOKUP(A47,出場選手エントリー票!$C$5:$AK$124,15,0)="","",VLOOKUP(A47,出場選手エントリー票!$C$5:$AK$124,15,0)))</f>
        <v/>
      </c>
      <c r="J47" s="79" t="str">
        <f>IF(ISERROR(VLOOKUP(A47,出場選手エントリー票!$C$5:$AK$124,19,0)),"",IF(VLOOKUP(A47,出場選手エントリー票!$C$5:$AK$124,19,0)="","",VLOOKUP(A47,出場選手エントリー票!$C$5:$AK$124,19,0)))</f>
        <v/>
      </c>
      <c r="K47" s="79" t="str">
        <f>IF(ISERROR(VLOOKUP(A47,出場選手エントリー票!$C$5:$AK$124,23,0)),"",IF(VLOOKUP(A47,出場選手エントリー票!$C$5:$AK$124,23,0)="","",VLOOKUP(A47,出場選手エントリー票!$C$5:$AK$124,23,0)))</f>
        <v/>
      </c>
      <c r="L47" s="80" t="str">
        <f>IF(ISERROR(VLOOKUP(A47,出場選手エントリー票!$C$5:$AK$124,27,0)),"",IF(VLOOKUP(A47,出場選手エントリー票!$C$5:$AK$124,27,0)="","",VLOOKUP(A47,出場選手エントリー票!$C$5:$AK$124,27,0)))</f>
        <v/>
      </c>
      <c r="M47" s="80" t="str">
        <f>IF(ISERROR(VLOOKUP(A47,出場選手エントリー票!$C$5:$AK$124,31,0)),"",IF(VLOOKUP(A47,出場選手エントリー票!$C$5:$AK$124,31,0)="","",VLOOKUP(A47,出場選手エントリー票!$C$5:$AK$124,31,0)))</f>
        <v/>
      </c>
      <c r="N47" s="80"/>
      <c r="O47" s="80"/>
      <c r="P47" s="80"/>
      <c r="Q47" s="80"/>
      <c r="R47" s="80"/>
      <c r="T47" s="73">
        <f>IF(ISERROR(VALUE(#REF!)),0,VALUE(#REF!))</f>
        <v>0</v>
      </c>
      <c r="U47" s="73">
        <f>IF(ISERROR(VALUE(#REF!)),0,VALUE(#REF!))</f>
        <v>0</v>
      </c>
    </row>
    <row r="48" spans="1:21" ht="18.75" customHeight="1" x14ac:dyDescent="0.2">
      <c r="A48" s="77">
        <v>33</v>
      </c>
      <c r="B48" s="457" t="str">
        <f>IF(ISERROR(VLOOKUP(A48,出場選手エントリー票!$C$5:$AK$124,4,0)),"",VALUE(VLOOKUP(A48,出場選手エントリー票!$C$5:$AK$124,4,0))-ROUNDDOWN(VALUE(VLOOKUP(A48,出場選手エントリー票!$C$5:$AK$124,4,0)),-4))</f>
        <v/>
      </c>
      <c r="C48" s="458"/>
      <c r="D48" s="458"/>
      <c r="E48" s="459"/>
      <c r="F48" s="449" t="str">
        <f>IF(B48="","",VLOOKUP(A48,出場選手エントリー票!$C$5:$AK$124,5,0)&amp;"　"&amp;VLOOKUP(A48,出場選手エントリー票!$C$5:$AK$124,6,0))</f>
        <v/>
      </c>
      <c r="G48" s="449"/>
      <c r="H48" s="75" t="str">
        <f>IF(B48="","",VLOOKUP(A48,出場選手エントリー票!$C$5:$AK$124,12,0))</f>
        <v/>
      </c>
      <c r="I48" s="78" t="str">
        <f>IF(ISERROR(VLOOKUP(A48,出場選手エントリー票!$C$5:$AK$124,15,0)),"",IF(VLOOKUP(A48,出場選手エントリー票!$C$5:$AK$124,15,0)="","",VLOOKUP(A48,出場選手エントリー票!$C$5:$AK$124,15,0)))</f>
        <v/>
      </c>
      <c r="J48" s="79" t="str">
        <f>IF(ISERROR(VLOOKUP(A48,出場選手エントリー票!$C$5:$AK$124,19,0)),"",IF(VLOOKUP(A48,出場選手エントリー票!$C$5:$AK$124,19,0)="","",VLOOKUP(A48,出場選手エントリー票!$C$5:$AK$124,19,0)))</f>
        <v/>
      </c>
      <c r="K48" s="79" t="str">
        <f>IF(ISERROR(VLOOKUP(A48,出場選手エントリー票!$C$5:$AK$124,23,0)),"",IF(VLOOKUP(A48,出場選手エントリー票!$C$5:$AK$124,23,0)="","",VLOOKUP(A48,出場選手エントリー票!$C$5:$AK$124,23,0)))</f>
        <v/>
      </c>
      <c r="L48" s="80" t="str">
        <f>IF(ISERROR(VLOOKUP(A48,出場選手エントリー票!$C$5:$AK$124,27,0)),"",IF(VLOOKUP(A48,出場選手エントリー票!$C$5:$AK$124,27,0)="","",VLOOKUP(A48,出場選手エントリー票!$C$5:$AK$124,27,0)))</f>
        <v/>
      </c>
      <c r="M48" s="80" t="str">
        <f>IF(ISERROR(VLOOKUP(A48,出場選手エントリー票!$C$5:$AK$124,31,0)),"",IF(VLOOKUP(A48,出場選手エントリー票!$C$5:$AK$124,31,0)="","",VLOOKUP(A48,出場選手エントリー票!$C$5:$AK$124,31,0)))</f>
        <v/>
      </c>
      <c r="N48" s="80"/>
      <c r="O48" s="80"/>
      <c r="P48" s="80"/>
      <c r="Q48" s="80"/>
      <c r="R48" s="80"/>
      <c r="T48" s="73">
        <f>IF(ISERROR(VALUE(#REF!)),0,VALUE(#REF!))</f>
        <v>0</v>
      </c>
      <c r="U48" s="73">
        <f>IF(ISERROR(VALUE(#REF!)),0,VALUE(#REF!))</f>
        <v>0</v>
      </c>
    </row>
    <row r="49" spans="1:21" ht="18.75" customHeight="1" x14ac:dyDescent="0.2">
      <c r="A49" s="81">
        <v>34</v>
      </c>
      <c r="B49" s="457" t="str">
        <f>IF(ISERROR(VLOOKUP(A49,出場選手エントリー票!$C$5:$AK$124,4,0)),"",VALUE(VLOOKUP(A49,出場選手エントリー票!$C$5:$AK$124,4,0))-ROUNDDOWN(VALUE(VLOOKUP(A49,出場選手エントリー票!$C$5:$AK$124,4,0)),-4))</f>
        <v/>
      </c>
      <c r="C49" s="458"/>
      <c r="D49" s="458"/>
      <c r="E49" s="459"/>
      <c r="F49" s="449" t="str">
        <f>IF(B49="","",VLOOKUP(A49,出場選手エントリー票!$C$5:$AK$124,5,0)&amp;"　"&amp;VLOOKUP(A49,出場選手エントリー票!$C$5:$AK$124,6,0))</f>
        <v/>
      </c>
      <c r="G49" s="449"/>
      <c r="H49" s="75" t="str">
        <f>IF(B49="","",VLOOKUP(A49,出場選手エントリー票!$C$5:$AK$124,12,0))</f>
        <v/>
      </c>
      <c r="I49" s="78" t="str">
        <f>IF(ISERROR(VLOOKUP(A49,出場選手エントリー票!$C$5:$AK$124,15,0)),"",IF(VLOOKUP(A49,出場選手エントリー票!$C$5:$AK$124,15,0)="","",VLOOKUP(A49,出場選手エントリー票!$C$5:$AK$124,15,0)))</f>
        <v/>
      </c>
      <c r="J49" s="79" t="str">
        <f>IF(ISERROR(VLOOKUP(A49,出場選手エントリー票!$C$5:$AK$124,19,0)),"",IF(VLOOKUP(A49,出場選手エントリー票!$C$5:$AK$124,19,0)="","",VLOOKUP(A49,出場選手エントリー票!$C$5:$AK$124,19,0)))</f>
        <v/>
      </c>
      <c r="K49" s="79" t="str">
        <f>IF(ISERROR(VLOOKUP(A49,出場選手エントリー票!$C$5:$AK$124,23,0)),"",IF(VLOOKUP(A49,出場選手エントリー票!$C$5:$AK$124,23,0)="","",VLOOKUP(A49,出場選手エントリー票!$C$5:$AK$124,23,0)))</f>
        <v/>
      </c>
      <c r="L49" s="80" t="str">
        <f>IF(ISERROR(VLOOKUP(A49,出場選手エントリー票!$C$5:$AK$124,27,0)),"",IF(VLOOKUP(A49,出場選手エントリー票!$C$5:$AK$124,27,0)="","",VLOOKUP(A49,出場選手エントリー票!$C$5:$AK$124,27,0)))</f>
        <v/>
      </c>
      <c r="M49" s="80" t="str">
        <f>IF(ISERROR(VLOOKUP(A49,出場選手エントリー票!$C$5:$AK$124,31,0)),"",IF(VLOOKUP(A49,出場選手エントリー票!$C$5:$AK$124,31,0)="","",VLOOKUP(A49,出場選手エントリー票!$C$5:$AK$124,31,0)))</f>
        <v/>
      </c>
      <c r="N49" s="80"/>
      <c r="O49" s="80"/>
      <c r="P49" s="80"/>
      <c r="Q49" s="80"/>
      <c r="R49" s="80"/>
      <c r="T49" s="73">
        <f>IF(ISERROR(VALUE(#REF!)),0,VALUE(#REF!))</f>
        <v>0</v>
      </c>
      <c r="U49" s="73">
        <f>IF(ISERROR(VALUE(#REF!)),0,VALUE(#REF!))</f>
        <v>0</v>
      </c>
    </row>
    <row r="50" spans="1:21" ht="18.75" customHeight="1" x14ac:dyDescent="0.2">
      <c r="A50" s="77">
        <v>35</v>
      </c>
      <c r="B50" s="457" t="str">
        <f>IF(ISERROR(VLOOKUP(A50,出場選手エントリー票!$C$5:$AK$124,4,0)),"",VALUE(VLOOKUP(A50,出場選手エントリー票!$C$5:$AK$124,4,0))-ROUNDDOWN(VALUE(VLOOKUP(A50,出場選手エントリー票!$C$5:$AK$124,4,0)),-4))</f>
        <v/>
      </c>
      <c r="C50" s="458"/>
      <c r="D50" s="458"/>
      <c r="E50" s="459"/>
      <c r="F50" s="449" t="str">
        <f>IF(B50="","",VLOOKUP(A50,出場選手エントリー票!$C$5:$AK$124,5,0)&amp;"　"&amp;VLOOKUP(A50,出場選手エントリー票!$C$5:$AK$124,6,0))</f>
        <v/>
      </c>
      <c r="G50" s="449"/>
      <c r="H50" s="75" t="str">
        <f>IF(B50="","",VLOOKUP(A50,出場選手エントリー票!$C$5:$AK$124,12,0))</f>
        <v/>
      </c>
      <c r="I50" s="78" t="str">
        <f>IF(ISERROR(VLOOKUP(A50,出場選手エントリー票!$C$5:$AK$124,15,0)),"",IF(VLOOKUP(A50,出場選手エントリー票!$C$5:$AK$124,15,0)="","",VLOOKUP(A50,出場選手エントリー票!$C$5:$AK$124,15,0)))</f>
        <v/>
      </c>
      <c r="J50" s="79" t="str">
        <f>IF(ISERROR(VLOOKUP(A50,出場選手エントリー票!$C$5:$AK$124,19,0)),"",IF(VLOOKUP(A50,出場選手エントリー票!$C$5:$AK$124,19,0)="","",VLOOKUP(A50,出場選手エントリー票!$C$5:$AK$124,19,0)))</f>
        <v/>
      </c>
      <c r="K50" s="79" t="str">
        <f>IF(ISERROR(VLOOKUP(A50,出場選手エントリー票!$C$5:$AK$124,23,0)),"",IF(VLOOKUP(A50,出場選手エントリー票!$C$5:$AK$124,23,0)="","",VLOOKUP(A50,出場選手エントリー票!$C$5:$AK$124,23,0)))</f>
        <v/>
      </c>
      <c r="L50" s="80" t="str">
        <f>IF(ISERROR(VLOOKUP(A50,出場選手エントリー票!$C$5:$AK$124,27,0)),"",IF(VLOOKUP(A50,出場選手エントリー票!$C$5:$AK$124,27,0)="","",VLOOKUP(A50,出場選手エントリー票!$C$5:$AK$124,27,0)))</f>
        <v/>
      </c>
      <c r="M50" s="80" t="str">
        <f>IF(ISERROR(VLOOKUP(A50,出場選手エントリー票!$C$5:$AK$124,31,0)),"",IF(VLOOKUP(A50,出場選手エントリー票!$C$5:$AK$124,31,0)="","",VLOOKUP(A50,出場選手エントリー票!$C$5:$AK$124,31,0)))</f>
        <v/>
      </c>
      <c r="N50" s="80"/>
      <c r="O50" s="80"/>
      <c r="P50" s="80"/>
      <c r="Q50" s="80"/>
      <c r="R50" s="80"/>
      <c r="T50" s="73">
        <f>IF(ISERROR(VALUE(#REF!)),0,VALUE(#REF!))</f>
        <v>0</v>
      </c>
      <c r="U50" s="73">
        <f>IF(ISERROR(VALUE(#REF!)),0,VALUE(#REF!))</f>
        <v>0</v>
      </c>
    </row>
    <row r="51" spans="1:21" ht="18.75" customHeight="1" x14ac:dyDescent="0.2">
      <c r="A51" s="81">
        <v>36</v>
      </c>
      <c r="B51" s="457" t="str">
        <f>IF(ISERROR(VLOOKUP(A51,出場選手エントリー票!$C$5:$AK$124,4,0)),"",VALUE(VLOOKUP(A51,出場選手エントリー票!$C$5:$AK$124,4,0))-ROUNDDOWN(VALUE(VLOOKUP(A51,出場選手エントリー票!$C$5:$AK$124,4,0)),-4))</f>
        <v/>
      </c>
      <c r="C51" s="458"/>
      <c r="D51" s="458"/>
      <c r="E51" s="459"/>
      <c r="F51" s="449" t="str">
        <f>IF(B51="","",VLOOKUP(A51,出場選手エントリー票!$C$5:$AK$124,5,0)&amp;"　"&amp;VLOOKUP(A51,出場選手エントリー票!$C$5:$AK$124,6,0))</f>
        <v/>
      </c>
      <c r="G51" s="449"/>
      <c r="H51" s="75" t="str">
        <f>IF(B51="","",VLOOKUP(A51,出場選手エントリー票!$C$5:$AK$124,12,0))</f>
        <v/>
      </c>
      <c r="I51" s="78" t="str">
        <f>IF(ISERROR(VLOOKUP(A51,出場選手エントリー票!$C$5:$AK$124,15,0)),"",IF(VLOOKUP(A51,出場選手エントリー票!$C$5:$AK$124,15,0)="","",VLOOKUP(A51,出場選手エントリー票!$C$5:$AK$124,15,0)))</f>
        <v/>
      </c>
      <c r="J51" s="79" t="str">
        <f>IF(ISERROR(VLOOKUP(A51,出場選手エントリー票!$C$5:$AK$124,19,0)),"",IF(VLOOKUP(A51,出場選手エントリー票!$C$5:$AK$124,19,0)="","",VLOOKUP(A51,出場選手エントリー票!$C$5:$AK$124,19,0)))</f>
        <v/>
      </c>
      <c r="K51" s="79" t="str">
        <f>IF(ISERROR(VLOOKUP(A51,出場選手エントリー票!$C$5:$AK$124,23,0)),"",IF(VLOOKUP(A51,出場選手エントリー票!$C$5:$AK$124,23,0)="","",VLOOKUP(A51,出場選手エントリー票!$C$5:$AK$124,23,0)))</f>
        <v/>
      </c>
      <c r="L51" s="80" t="str">
        <f>IF(ISERROR(VLOOKUP(A51,出場選手エントリー票!$C$5:$AK$124,27,0)),"",IF(VLOOKUP(A51,出場選手エントリー票!$C$5:$AK$124,27,0)="","",VLOOKUP(A51,出場選手エントリー票!$C$5:$AK$124,27,0)))</f>
        <v/>
      </c>
      <c r="M51" s="80" t="str">
        <f>IF(ISERROR(VLOOKUP(A51,出場選手エントリー票!$C$5:$AK$124,31,0)),"",IF(VLOOKUP(A51,出場選手エントリー票!$C$5:$AK$124,31,0)="","",VLOOKUP(A51,出場選手エントリー票!$C$5:$AK$124,31,0)))</f>
        <v/>
      </c>
      <c r="N51" s="80"/>
      <c r="O51" s="80"/>
      <c r="P51" s="80"/>
      <c r="Q51" s="80"/>
      <c r="R51" s="80"/>
      <c r="T51" s="73">
        <f>IF(ISERROR(VALUE(#REF!)),0,VALUE(#REF!))</f>
        <v>0</v>
      </c>
      <c r="U51" s="73">
        <f>IF(ISERROR(VALUE(#REF!)),0,VALUE(#REF!))</f>
        <v>0</v>
      </c>
    </row>
    <row r="52" spans="1:21" ht="18.75" customHeight="1" x14ac:dyDescent="0.2">
      <c r="A52" s="77">
        <v>37</v>
      </c>
      <c r="B52" s="457" t="str">
        <f>IF(ISERROR(VLOOKUP(A52,出場選手エントリー票!$C$5:$AK$124,4,0)),"",VALUE(VLOOKUP(A52,出場選手エントリー票!$C$5:$AK$124,4,0))-ROUNDDOWN(VALUE(VLOOKUP(A52,出場選手エントリー票!$C$5:$AK$124,4,0)),-4))</f>
        <v/>
      </c>
      <c r="C52" s="458"/>
      <c r="D52" s="458"/>
      <c r="E52" s="459"/>
      <c r="F52" s="449" t="str">
        <f>IF(B52="","",VLOOKUP(A52,出場選手エントリー票!$C$5:$AK$124,5,0)&amp;"　"&amp;VLOOKUP(A52,出場選手エントリー票!$C$5:$AK$124,6,0))</f>
        <v/>
      </c>
      <c r="G52" s="449"/>
      <c r="H52" s="75" t="str">
        <f>IF(B52="","",VLOOKUP(A52,出場選手エントリー票!$C$5:$AK$124,12,0))</f>
        <v/>
      </c>
      <c r="I52" s="78" t="str">
        <f>IF(ISERROR(VLOOKUP(A52,出場選手エントリー票!$C$5:$AK$124,15,0)),"",IF(VLOOKUP(A52,出場選手エントリー票!$C$5:$AK$124,15,0)="","",VLOOKUP(A52,出場選手エントリー票!$C$5:$AK$124,15,0)))</f>
        <v/>
      </c>
      <c r="J52" s="79" t="str">
        <f>IF(ISERROR(VLOOKUP(A52,出場選手エントリー票!$C$5:$AK$124,19,0)),"",IF(VLOOKUP(A52,出場選手エントリー票!$C$5:$AK$124,19,0)="","",VLOOKUP(A52,出場選手エントリー票!$C$5:$AK$124,19,0)))</f>
        <v/>
      </c>
      <c r="K52" s="79" t="str">
        <f>IF(ISERROR(VLOOKUP(A52,出場選手エントリー票!$C$5:$AK$124,23,0)),"",IF(VLOOKUP(A52,出場選手エントリー票!$C$5:$AK$124,23,0)="","",VLOOKUP(A52,出場選手エントリー票!$C$5:$AK$124,23,0)))</f>
        <v/>
      </c>
      <c r="L52" s="80" t="str">
        <f>IF(ISERROR(VLOOKUP(A52,出場選手エントリー票!$C$5:$AK$124,27,0)),"",IF(VLOOKUP(A52,出場選手エントリー票!$C$5:$AK$124,27,0)="","",VLOOKUP(A52,出場選手エントリー票!$C$5:$AK$124,27,0)))</f>
        <v/>
      </c>
      <c r="M52" s="80" t="str">
        <f>IF(ISERROR(VLOOKUP(A52,出場選手エントリー票!$C$5:$AK$124,31,0)),"",IF(VLOOKUP(A52,出場選手エントリー票!$C$5:$AK$124,31,0)="","",VLOOKUP(A52,出場選手エントリー票!$C$5:$AK$124,31,0)))</f>
        <v/>
      </c>
      <c r="N52" s="80"/>
      <c r="O52" s="80"/>
      <c r="P52" s="80"/>
      <c r="Q52" s="80"/>
      <c r="R52" s="80"/>
      <c r="T52" s="73">
        <f>IF(ISERROR(VALUE(#REF!)),0,VALUE(#REF!))</f>
        <v>0</v>
      </c>
      <c r="U52" s="73">
        <f>IF(ISERROR(VALUE(#REF!)),0,VALUE(#REF!))</f>
        <v>0</v>
      </c>
    </row>
    <row r="53" spans="1:21" ht="18.75" customHeight="1" x14ac:dyDescent="0.2">
      <c r="A53" s="81">
        <v>38</v>
      </c>
      <c r="B53" s="457" t="str">
        <f>IF(ISERROR(VLOOKUP(A53,出場選手エントリー票!$C$5:$AK$124,4,0)),"",VALUE(VLOOKUP(A53,出場選手エントリー票!$C$5:$AK$124,4,0))-ROUNDDOWN(VALUE(VLOOKUP(A53,出場選手エントリー票!$C$5:$AK$124,4,0)),-4))</f>
        <v/>
      </c>
      <c r="C53" s="458"/>
      <c r="D53" s="458"/>
      <c r="E53" s="459"/>
      <c r="F53" s="449" t="str">
        <f>IF(B53="","",VLOOKUP(A53,出場選手エントリー票!$C$5:$AK$124,5,0)&amp;"　"&amp;VLOOKUP(A53,出場選手エントリー票!$C$5:$AK$124,6,0))</f>
        <v/>
      </c>
      <c r="G53" s="449"/>
      <c r="H53" s="75" t="str">
        <f>IF(B53="","",VLOOKUP(A53,出場選手エントリー票!$C$5:$AK$124,12,0))</f>
        <v/>
      </c>
      <c r="I53" s="78" t="str">
        <f>IF(ISERROR(VLOOKUP(A53,出場選手エントリー票!$C$5:$AK$124,15,0)),"",IF(VLOOKUP(A53,出場選手エントリー票!$C$5:$AK$124,15,0)="","",VLOOKUP(A53,出場選手エントリー票!$C$5:$AK$124,15,0)))</f>
        <v/>
      </c>
      <c r="J53" s="79" t="str">
        <f>IF(ISERROR(VLOOKUP(A53,出場選手エントリー票!$C$5:$AK$124,19,0)),"",IF(VLOOKUP(A53,出場選手エントリー票!$C$5:$AK$124,19,0)="","",VLOOKUP(A53,出場選手エントリー票!$C$5:$AK$124,19,0)))</f>
        <v/>
      </c>
      <c r="K53" s="79" t="str">
        <f>IF(ISERROR(VLOOKUP(A53,出場選手エントリー票!$C$5:$AK$124,23,0)),"",IF(VLOOKUP(A53,出場選手エントリー票!$C$5:$AK$124,23,0)="","",VLOOKUP(A53,出場選手エントリー票!$C$5:$AK$124,23,0)))</f>
        <v/>
      </c>
      <c r="L53" s="80" t="str">
        <f>IF(ISERROR(VLOOKUP(A53,出場選手エントリー票!$C$5:$AK$124,27,0)),"",IF(VLOOKUP(A53,出場選手エントリー票!$C$5:$AK$124,27,0)="","",VLOOKUP(A53,出場選手エントリー票!$C$5:$AK$124,27,0)))</f>
        <v/>
      </c>
      <c r="M53" s="80" t="str">
        <f>IF(ISERROR(VLOOKUP(A53,出場選手エントリー票!$C$5:$AK$124,31,0)),"",IF(VLOOKUP(A53,出場選手エントリー票!$C$5:$AK$124,31,0)="","",VLOOKUP(A53,出場選手エントリー票!$C$5:$AK$124,31,0)))</f>
        <v/>
      </c>
      <c r="N53" s="80"/>
      <c r="O53" s="80"/>
      <c r="P53" s="80"/>
      <c r="Q53" s="80"/>
      <c r="R53" s="80"/>
      <c r="T53" s="73">
        <f>IF(ISERROR(VALUE(#REF!)),0,VALUE(#REF!))</f>
        <v>0</v>
      </c>
      <c r="U53" s="73">
        <f>IF(ISERROR(VALUE(#REF!)),0,VALUE(#REF!))</f>
        <v>0</v>
      </c>
    </row>
    <row r="54" spans="1:21" ht="18.75" customHeight="1" x14ac:dyDescent="0.2">
      <c r="A54" s="77">
        <v>39</v>
      </c>
      <c r="B54" s="457" t="str">
        <f>IF(ISERROR(VLOOKUP(A54,出場選手エントリー票!$C$5:$AK$124,4,0)),"",VALUE(VLOOKUP(A54,出場選手エントリー票!$C$5:$AK$124,4,0))-ROUNDDOWN(VALUE(VLOOKUP(A54,出場選手エントリー票!$C$5:$AK$124,4,0)),-4))</f>
        <v/>
      </c>
      <c r="C54" s="458"/>
      <c r="D54" s="458"/>
      <c r="E54" s="459"/>
      <c r="F54" s="449" t="str">
        <f>IF(B54="","",VLOOKUP(A54,出場選手エントリー票!$C$5:$AK$124,5,0)&amp;"　"&amp;VLOOKUP(A54,出場選手エントリー票!$C$5:$AK$124,6,0))</f>
        <v/>
      </c>
      <c r="G54" s="449"/>
      <c r="H54" s="75" t="str">
        <f>IF(B54="","",VLOOKUP(A54,出場選手エントリー票!$C$5:$AK$124,12,0))</f>
        <v/>
      </c>
      <c r="I54" s="78" t="str">
        <f>IF(ISERROR(VLOOKUP(A54,出場選手エントリー票!$C$5:$AK$124,15,0)),"",IF(VLOOKUP(A54,出場選手エントリー票!$C$5:$AK$124,15,0)="","",VLOOKUP(A54,出場選手エントリー票!$C$5:$AK$124,15,0)))</f>
        <v/>
      </c>
      <c r="J54" s="79" t="str">
        <f>IF(ISERROR(VLOOKUP(A54,出場選手エントリー票!$C$5:$AK$124,19,0)),"",IF(VLOOKUP(A54,出場選手エントリー票!$C$5:$AK$124,19,0)="","",VLOOKUP(A54,出場選手エントリー票!$C$5:$AK$124,19,0)))</f>
        <v/>
      </c>
      <c r="K54" s="79" t="str">
        <f>IF(ISERROR(VLOOKUP(A54,出場選手エントリー票!$C$5:$AK$124,23,0)),"",IF(VLOOKUP(A54,出場選手エントリー票!$C$5:$AK$124,23,0)="","",VLOOKUP(A54,出場選手エントリー票!$C$5:$AK$124,23,0)))</f>
        <v/>
      </c>
      <c r="L54" s="80" t="str">
        <f>IF(ISERROR(VLOOKUP(A54,出場選手エントリー票!$C$5:$AK$124,27,0)),"",IF(VLOOKUP(A54,出場選手エントリー票!$C$5:$AK$124,27,0)="","",VLOOKUP(A54,出場選手エントリー票!$C$5:$AK$124,27,0)))</f>
        <v/>
      </c>
      <c r="M54" s="80" t="str">
        <f>IF(ISERROR(VLOOKUP(A54,出場選手エントリー票!$C$5:$AK$124,31,0)),"",IF(VLOOKUP(A54,出場選手エントリー票!$C$5:$AK$124,31,0)="","",VLOOKUP(A54,出場選手エントリー票!$C$5:$AK$124,31,0)))</f>
        <v/>
      </c>
      <c r="N54" s="80"/>
      <c r="O54" s="80"/>
      <c r="P54" s="80"/>
      <c r="Q54" s="80"/>
      <c r="R54" s="80"/>
      <c r="T54" s="73">
        <f>IF(ISERROR(VALUE(#REF!)),0,VALUE(#REF!))</f>
        <v>0</v>
      </c>
      <c r="U54" s="73">
        <f>IF(ISERROR(VALUE(#REF!)),0,VALUE(#REF!))</f>
        <v>0</v>
      </c>
    </row>
    <row r="55" spans="1:21" ht="18.75" customHeight="1" x14ac:dyDescent="0.2">
      <c r="A55" s="81">
        <v>40</v>
      </c>
      <c r="B55" s="457" t="str">
        <f>IF(ISERROR(VLOOKUP(A55,出場選手エントリー票!$C$5:$AK$124,4,0)),"",VALUE(VLOOKUP(A55,出場選手エントリー票!$C$5:$AK$124,4,0))-ROUNDDOWN(VALUE(VLOOKUP(A55,出場選手エントリー票!$C$5:$AK$124,4,0)),-4))</f>
        <v/>
      </c>
      <c r="C55" s="458"/>
      <c r="D55" s="458"/>
      <c r="E55" s="459"/>
      <c r="F55" s="449" t="str">
        <f>IF(B55="","",VLOOKUP(A55,出場選手エントリー票!$C$5:$AK$124,5,0)&amp;"　"&amp;VLOOKUP(A55,出場選手エントリー票!$C$5:$AK$124,6,0))</f>
        <v/>
      </c>
      <c r="G55" s="449"/>
      <c r="H55" s="75" t="str">
        <f>IF(B55="","",VLOOKUP(A55,出場選手エントリー票!$C$5:$AK$124,12,0))</f>
        <v/>
      </c>
      <c r="I55" s="78" t="str">
        <f>IF(ISERROR(VLOOKUP(A55,出場選手エントリー票!$C$5:$AK$124,15,0)),"",IF(VLOOKUP(A55,出場選手エントリー票!$C$5:$AK$124,15,0)="","",VLOOKUP(A55,出場選手エントリー票!$C$5:$AK$124,15,0)))</f>
        <v/>
      </c>
      <c r="J55" s="79" t="str">
        <f>IF(ISERROR(VLOOKUP(A55,出場選手エントリー票!$C$5:$AK$124,19,0)),"",IF(VLOOKUP(A55,出場選手エントリー票!$C$5:$AK$124,19,0)="","",VLOOKUP(A55,出場選手エントリー票!$C$5:$AK$124,19,0)))</f>
        <v/>
      </c>
      <c r="K55" s="79" t="str">
        <f>IF(ISERROR(VLOOKUP(A55,出場選手エントリー票!$C$5:$AK$124,23,0)),"",IF(VLOOKUP(A55,出場選手エントリー票!$C$5:$AK$124,23,0)="","",VLOOKUP(A55,出場選手エントリー票!$C$5:$AK$124,23,0)))</f>
        <v/>
      </c>
      <c r="L55" s="80" t="str">
        <f>IF(ISERROR(VLOOKUP(A55,出場選手エントリー票!$C$5:$AK$124,27,0)),"",IF(VLOOKUP(A55,出場選手エントリー票!$C$5:$AK$124,27,0)="","",VLOOKUP(A55,出場選手エントリー票!$C$5:$AK$124,27,0)))</f>
        <v/>
      </c>
      <c r="M55" s="80" t="str">
        <f>IF(ISERROR(VLOOKUP(A55,出場選手エントリー票!$C$5:$AK$124,31,0)),"",IF(VLOOKUP(A55,出場選手エントリー票!$C$5:$AK$124,31,0)="","",VLOOKUP(A55,出場選手エントリー票!$C$5:$AK$124,31,0)))</f>
        <v/>
      </c>
      <c r="N55" s="80"/>
      <c r="O55" s="80"/>
      <c r="P55" s="80"/>
      <c r="Q55" s="80"/>
      <c r="R55" s="80"/>
      <c r="T55" s="73">
        <f>IF(ISERROR(VALUE(#REF!)),0,VALUE(#REF!))</f>
        <v>0</v>
      </c>
      <c r="U55" s="73">
        <f>IF(ISERROR(VALUE(#REF!)),0,VALUE(#REF!))</f>
        <v>0</v>
      </c>
    </row>
    <row r="56" spans="1:21" ht="18.75" customHeight="1" x14ac:dyDescent="0.2">
      <c r="A56" s="77">
        <v>41</v>
      </c>
      <c r="B56" s="457" t="str">
        <f>IF(ISERROR(VLOOKUP(A56,出場選手エントリー票!$C$5:$AK$124,4,0)),"",VALUE(VLOOKUP(A56,出場選手エントリー票!$C$5:$AK$124,4,0))-ROUNDDOWN(VALUE(VLOOKUP(A56,出場選手エントリー票!$C$5:$AK$124,4,0)),-4))</f>
        <v/>
      </c>
      <c r="C56" s="458"/>
      <c r="D56" s="458"/>
      <c r="E56" s="459"/>
      <c r="F56" s="449" t="str">
        <f>IF(B56="","",VLOOKUP(A56,出場選手エントリー票!$C$5:$AK$124,5,0)&amp;"　"&amp;VLOOKUP(A56,出場選手エントリー票!$C$5:$AK$124,6,0))</f>
        <v/>
      </c>
      <c r="G56" s="449"/>
      <c r="H56" s="75" t="str">
        <f>IF(B56="","",VLOOKUP(A56,出場選手エントリー票!$C$5:$AK$124,12,0))</f>
        <v/>
      </c>
      <c r="I56" s="78" t="str">
        <f>IF(ISERROR(VLOOKUP(A56,出場選手エントリー票!$C$5:$AK$124,15,0)),"",IF(VLOOKUP(A56,出場選手エントリー票!$C$5:$AK$124,15,0)="","",VLOOKUP(A56,出場選手エントリー票!$C$5:$AK$124,15,0)))</f>
        <v/>
      </c>
      <c r="J56" s="79" t="str">
        <f>IF(ISERROR(VLOOKUP(A56,出場選手エントリー票!$C$5:$AK$124,19,0)),"",IF(VLOOKUP(A56,出場選手エントリー票!$C$5:$AK$124,19,0)="","",VLOOKUP(A56,出場選手エントリー票!$C$5:$AK$124,19,0)))</f>
        <v/>
      </c>
      <c r="K56" s="79" t="str">
        <f>IF(ISERROR(VLOOKUP(A56,出場選手エントリー票!$C$5:$AK$124,23,0)),"",IF(VLOOKUP(A56,出場選手エントリー票!$C$5:$AK$124,23,0)="","",VLOOKUP(A56,出場選手エントリー票!$C$5:$AK$124,23,0)))</f>
        <v/>
      </c>
      <c r="L56" s="80" t="str">
        <f>IF(ISERROR(VLOOKUP(A56,出場選手エントリー票!$C$5:$AK$124,27,0)),"",IF(VLOOKUP(A56,出場選手エントリー票!$C$5:$AK$124,27,0)="","",VLOOKUP(A56,出場選手エントリー票!$C$5:$AK$124,27,0)))</f>
        <v/>
      </c>
      <c r="M56" s="80" t="str">
        <f>IF(ISERROR(VLOOKUP(A56,出場選手エントリー票!$C$5:$AK$124,31,0)),"",IF(VLOOKUP(A56,出場選手エントリー票!$C$5:$AK$124,31,0)="","",VLOOKUP(A56,出場選手エントリー票!$C$5:$AK$124,31,0)))</f>
        <v/>
      </c>
      <c r="N56" s="80"/>
      <c r="O56" s="80"/>
      <c r="P56" s="80"/>
      <c r="Q56" s="80"/>
      <c r="R56" s="80"/>
      <c r="T56" s="73">
        <f>IF(ISERROR(VALUE(#REF!)),0,VALUE(#REF!))</f>
        <v>0</v>
      </c>
      <c r="U56" s="73">
        <f>IF(ISERROR(VALUE(#REF!)),0,VALUE(#REF!))</f>
        <v>0</v>
      </c>
    </row>
    <row r="57" spans="1:21" ht="18.75" customHeight="1" x14ac:dyDescent="0.2">
      <c r="A57" s="81">
        <v>42</v>
      </c>
      <c r="B57" s="457" t="str">
        <f>IF(ISERROR(VLOOKUP(A57,出場選手エントリー票!$C$5:$AK$124,4,0)),"",VALUE(VLOOKUP(A57,出場選手エントリー票!$C$5:$AK$124,4,0))-ROUNDDOWN(VALUE(VLOOKUP(A57,出場選手エントリー票!$C$5:$AK$124,4,0)),-4))</f>
        <v/>
      </c>
      <c r="C57" s="458"/>
      <c r="D57" s="458"/>
      <c r="E57" s="459"/>
      <c r="F57" s="449" t="str">
        <f>IF(B57="","",VLOOKUP(A57,出場選手エントリー票!$C$5:$AK$124,5,0)&amp;"　"&amp;VLOOKUP(A57,出場選手エントリー票!$C$5:$AK$124,6,0))</f>
        <v/>
      </c>
      <c r="G57" s="449"/>
      <c r="H57" s="75" t="str">
        <f>IF(B57="","",VLOOKUP(A57,出場選手エントリー票!$C$5:$AK$124,12,0))</f>
        <v/>
      </c>
      <c r="I57" s="78" t="str">
        <f>IF(ISERROR(VLOOKUP(A57,出場選手エントリー票!$C$5:$AK$124,15,0)),"",IF(VLOOKUP(A57,出場選手エントリー票!$C$5:$AK$124,15,0)="","",VLOOKUP(A57,出場選手エントリー票!$C$5:$AK$124,15,0)))</f>
        <v/>
      </c>
      <c r="J57" s="79" t="str">
        <f>IF(ISERROR(VLOOKUP(A57,出場選手エントリー票!$C$5:$AK$124,19,0)),"",IF(VLOOKUP(A57,出場選手エントリー票!$C$5:$AK$124,19,0)="","",VLOOKUP(A57,出場選手エントリー票!$C$5:$AK$124,19,0)))</f>
        <v/>
      </c>
      <c r="K57" s="79" t="str">
        <f>IF(ISERROR(VLOOKUP(A57,出場選手エントリー票!$C$5:$AK$124,23,0)),"",IF(VLOOKUP(A57,出場選手エントリー票!$C$5:$AK$124,23,0)="","",VLOOKUP(A57,出場選手エントリー票!$C$5:$AK$124,23,0)))</f>
        <v/>
      </c>
      <c r="L57" s="80" t="str">
        <f>IF(ISERROR(VLOOKUP(A57,出場選手エントリー票!$C$5:$AK$124,27,0)),"",IF(VLOOKUP(A57,出場選手エントリー票!$C$5:$AK$124,27,0)="","",VLOOKUP(A57,出場選手エントリー票!$C$5:$AK$124,27,0)))</f>
        <v/>
      </c>
      <c r="M57" s="80" t="str">
        <f>IF(ISERROR(VLOOKUP(A57,出場選手エントリー票!$C$5:$AK$124,31,0)),"",IF(VLOOKUP(A57,出場選手エントリー票!$C$5:$AK$124,31,0)="","",VLOOKUP(A57,出場選手エントリー票!$C$5:$AK$124,31,0)))</f>
        <v/>
      </c>
      <c r="N57" s="80"/>
      <c r="O57" s="80"/>
      <c r="P57" s="80"/>
      <c r="Q57" s="80"/>
      <c r="R57" s="80"/>
      <c r="T57" s="73">
        <f>IF(ISERROR(VALUE(#REF!)),0,VALUE(#REF!))</f>
        <v>0</v>
      </c>
      <c r="U57" s="73">
        <f>IF(ISERROR(VALUE(#REF!)),0,VALUE(#REF!))</f>
        <v>0</v>
      </c>
    </row>
    <row r="58" spans="1:21" ht="18.75" customHeight="1" x14ac:dyDescent="0.2">
      <c r="A58" s="77">
        <v>43</v>
      </c>
      <c r="B58" s="457" t="str">
        <f>IF(ISERROR(VLOOKUP(A58,出場選手エントリー票!$C$5:$AK$124,4,0)),"",VALUE(VLOOKUP(A58,出場選手エントリー票!$C$5:$AK$124,4,0))-ROUNDDOWN(VALUE(VLOOKUP(A58,出場選手エントリー票!$C$5:$AK$124,4,0)),-4))</f>
        <v/>
      </c>
      <c r="C58" s="458"/>
      <c r="D58" s="458"/>
      <c r="E58" s="459"/>
      <c r="F58" s="449" t="str">
        <f>IF(B58="","",VLOOKUP(A58,出場選手エントリー票!$C$5:$AK$124,5,0)&amp;"　"&amp;VLOOKUP(A58,出場選手エントリー票!$C$5:$AK$124,6,0))</f>
        <v/>
      </c>
      <c r="G58" s="449"/>
      <c r="H58" s="75" t="str">
        <f>IF(B58="","",VLOOKUP(A58,出場選手エントリー票!$C$5:$AK$124,12,0))</f>
        <v/>
      </c>
      <c r="I58" s="78" t="str">
        <f>IF(ISERROR(VLOOKUP(A58,出場選手エントリー票!$C$5:$AK$124,15,0)),"",IF(VLOOKUP(A58,出場選手エントリー票!$C$5:$AK$124,15,0)="","",VLOOKUP(A58,出場選手エントリー票!$C$5:$AK$124,15,0)))</f>
        <v/>
      </c>
      <c r="J58" s="79" t="str">
        <f>IF(ISERROR(VLOOKUP(A58,出場選手エントリー票!$C$5:$AK$124,19,0)),"",IF(VLOOKUP(A58,出場選手エントリー票!$C$5:$AK$124,19,0)="","",VLOOKUP(A58,出場選手エントリー票!$C$5:$AK$124,19,0)))</f>
        <v/>
      </c>
      <c r="K58" s="79" t="str">
        <f>IF(ISERROR(VLOOKUP(A58,出場選手エントリー票!$C$5:$AK$124,23,0)),"",IF(VLOOKUP(A58,出場選手エントリー票!$C$5:$AK$124,23,0)="","",VLOOKUP(A58,出場選手エントリー票!$C$5:$AK$124,23,0)))</f>
        <v/>
      </c>
      <c r="L58" s="80" t="str">
        <f>IF(ISERROR(VLOOKUP(A58,出場選手エントリー票!$C$5:$AK$124,27,0)),"",IF(VLOOKUP(A58,出場選手エントリー票!$C$5:$AK$124,27,0)="","",VLOOKUP(A58,出場選手エントリー票!$C$5:$AK$124,27,0)))</f>
        <v/>
      </c>
      <c r="M58" s="80" t="str">
        <f>IF(ISERROR(VLOOKUP(A58,出場選手エントリー票!$C$5:$AK$124,31,0)),"",IF(VLOOKUP(A58,出場選手エントリー票!$C$5:$AK$124,31,0)="","",VLOOKUP(A58,出場選手エントリー票!$C$5:$AK$124,31,0)))</f>
        <v/>
      </c>
      <c r="N58" s="80"/>
      <c r="O58" s="80"/>
      <c r="P58" s="80"/>
      <c r="Q58" s="80"/>
      <c r="R58" s="80"/>
      <c r="T58" s="73">
        <f>IF(ISERROR(VALUE(#REF!)),0,VALUE(#REF!))</f>
        <v>0</v>
      </c>
      <c r="U58" s="73">
        <f>IF(ISERROR(VALUE(#REF!)),0,VALUE(#REF!))</f>
        <v>0</v>
      </c>
    </row>
    <row r="59" spans="1:21" ht="18.75" customHeight="1" x14ac:dyDescent="0.2">
      <c r="A59" s="81">
        <v>44</v>
      </c>
      <c r="B59" s="457" t="str">
        <f>IF(ISERROR(VLOOKUP(A59,出場選手エントリー票!$C$5:$AK$124,4,0)),"",VALUE(VLOOKUP(A59,出場選手エントリー票!$C$5:$AK$124,4,0))-ROUNDDOWN(VALUE(VLOOKUP(A59,出場選手エントリー票!$C$5:$AK$124,4,0)),-4))</f>
        <v/>
      </c>
      <c r="C59" s="458"/>
      <c r="D59" s="458"/>
      <c r="E59" s="459"/>
      <c r="F59" s="449" t="str">
        <f>IF(B59="","",VLOOKUP(A59,出場選手エントリー票!$C$5:$AK$124,5,0)&amp;"　"&amp;VLOOKUP(A59,出場選手エントリー票!$C$5:$AK$124,6,0))</f>
        <v/>
      </c>
      <c r="G59" s="449"/>
      <c r="H59" s="75" t="str">
        <f>IF(B59="","",VLOOKUP(A59,出場選手エントリー票!$C$5:$AK$124,12,0))</f>
        <v/>
      </c>
      <c r="I59" s="78" t="str">
        <f>IF(ISERROR(VLOOKUP(A59,出場選手エントリー票!$C$5:$AK$124,15,0)),"",IF(VLOOKUP(A59,出場選手エントリー票!$C$5:$AK$124,15,0)="","",VLOOKUP(A59,出場選手エントリー票!$C$5:$AK$124,15,0)))</f>
        <v/>
      </c>
      <c r="J59" s="79" t="str">
        <f>IF(ISERROR(VLOOKUP(A59,出場選手エントリー票!$C$5:$AK$124,19,0)),"",IF(VLOOKUP(A59,出場選手エントリー票!$C$5:$AK$124,19,0)="","",VLOOKUP(A59,出場選手エントリー票!$C$5:$AK$124,19,0)))</f>
        <v/>
      </c>
      <c r="K59" s="79" t="str">
        <f>IF(ISERROR(VLOOKUP(A59,出場選手エントリー票!$C$5:$AK$124,23,0)),"",IF(VLOOKUP(A59,出場選手エントリー票!$C$5:$AK$124,23,0)="","",VLOOKUP(A59,出場選手エントリー票!$C$5:$AK$124,23,0)))</f>
        <v/>
      </c>
      <c r="L59" s="80" t="str">
        <f>IF(ISERROR(VLOOKUP(A59,出場選手エントリー票!$C$5:$AK$124,27,0)),"",IF(VLOOKUP(A59,出場選手エントリー票!$C$5:$AK$124,27,0)="","",VLOOKUP(A59,出場選手エントリー票!$C$5:$AK$124,27,0)))</f>
        <v/>
      </c>
      <c r="M59" s="80" t="str">
        <f>IF(ISERROR(VLOOKUP(A59,出場選手エントリー票!$C$5:$AK$124,31,0)),"",IF(VLOOKUP(A59,出場選手エントリー票!$C$5:$AK$124,31,0)="","",VLOOKUP(A59,出場選手エントリー票!$C$5:$AK$124,31,0)))</f>
        <v/>
      </c>
      <c r="N59" s="80"/>
      <c r="O59" s="80"/>
      <c r="P59" s="80"/>
      <c r="Q59" s="80"/>
      <c r="R59" s="80"/>
      <c r="T59" s="73">
        <f>IF(ISERROR(VALUE(#REF!)),0,VALUE(#REF!))</f>
        <v>0</v>
      </c>
      <c r="U59" s="73">
        <f>IF(ISERROR(VALUE(#REF!)),0,VALUE(#REF!))</f>
        <v>0</v>
      </c>
    </row>
    <row r="60" spans="1:21" ht="18.75" customHeight="1" x14ac:dyDescent="0.2">
      <c r="A60" s="77">
        <v>45</v>
      </c>
      <c r="B60" s="457" t="str">
        <f>IF(ISERROR(VLOOKUP(A60,出場選手エントリー票!$C$5:$AK$124,4,0)),"",VALUE(VLOOKUP(A60,出場選手エントリー票!$C$5:$AK$124,4,0))-ROUNDDOWN(VALUE(VLOOKUP(A60,出場選手エントリー票!$C$5:$AK$124,4,0)),-4))</f>
        <v/>
      </c>
      <c r="C60" s="458"/>
      <c r="D60" s="458"/>
      <c r="E60" s="459"/>
      <c r="F60" s="449" t="str">
        <f>IF(B60="","",VLOOKUP(A60,出場選手エントリー票!$C$5:$AK$124,5,0)&amp;"　"&amp;VLOOKUP(A60,出場選手エントリー票!$C$5:$AK$124,6,0))</f>
        <v/>
      </c>
      <c r="G60" s="449"/>
      <c r="H60" s="75" t="str">
        <f>IF(B60="","",VLOOKUP(A60,出場選手エントリー票!$C$5:$AK$124,12,0))</f>
        <v/>
      </c>
      <c r="I60" s="78" t="str">
        <f>IF(ISERROR(VLOOKUP(A60,出場選手エントリー票!$C$5:$AK$124,15,0)),"",IF(VLOOKUP(A60,出場選手エントリー票!$C$5:$AK$124,15,0)="","",VLOOKUP(A60,出場選手エントリー票!$C$5:$AK$124,15,0)))</f>
        <v/>
      </c>
      <c r="J60" s="79" t="str">
        <f>IF(ISERROR(VLOOKUP(A60,出場選手エントリー票!$C$5:$AK$124,19,0)),"",IF(VLOOKUP(A60,出場選手エントリー票!$C$5:$AK$124,19,0)="","",VLOOKUP(A60,出場選手エントリー票!$C$5:$AK$124,19,0)))</f>
        <v/>
      </c>
      <c r="K60" s="79" t="str">
        <f>IF(ISERROR(VLOOKUP(A60,出場選手エントリー票!$C$5:$AK$124,23,0)),"",IF(VLOOKUP(A60,出場選手エントリー票!$C$5:$AK$124,23,0)="","",VLOOKUP(A60,出場選手エントリー票!$C$5:$AK$124,23,0)))</f>
        <v/>
      </c>
      <c r="L60" s="80" t="str">
        <f>IF(ISERROR(VLOOKUP(A60,出場選手エントリー票!$C$5:$AK$124,27,0)),"",IF(VLOOKUP(A60,出場選手エントリー票!$C$5:$AK$124,27,0)="","",VLOOKUP(A60,出場選手エントリー票!$C$5:$AK$124,27,0)))</f>
        <v/>
      </c>
      <c r="M60" s="80" t="str">
        <f>IF(ISERROR(VLOOKUP(A60,出場選手エントリー票!$C$5:$AK$124,31,0)),"",IF(VLOOKUP(A60,出場選手エントリー票!$C$5:$AK$124,31,0)="","",VLOOKUP(A60,出場選手エントリー票!$C$5:$AK$124,31,0)))</f>
        <v/>
      </c>
      <c r="N60" s="80"/>
      <c r="O60" s="80"/>
      <c r="P60" s="80"/>
      <c r="Q60" s="80"/>
      <c r="R60" s="80"/>
      <c r="T60" s="73">
        <f>IF(ISERROR(VALUE(#REF!)),0,VALUE(#REF!))</f>
        <v>0</v>
      </c>
      <c r="U60" s="73">
        <f>IF(ISERROR(VALUE(#REF!)),0,VALUE(#REF!))</f>
        <v>0</v>
      </c>
    </row>
    <row r="61" spans="1:21" ht="18.75" customHeight="1" x14ac:dyDescent="0.2">
      <c r="A61" s="81">
        <v>46</v>
      </c>
      <c r="B61" s="457" t="str">
        <f>IF(ISERROR(VLOOKUP(A61,出場選手エントリー票!$C$5:$AK$124,4,0)),"",VALUE(VLOOKUP(A61,出場選手エントリー票!$C$5:$AK$124,4,0))-ROUNDDOWN(VALUE(VLOOKUP(A61,出場選手エントリー票!$C$5:$AK$124,4,0)),-4))</f>
        <v/>
      </c>
      <c r="C61" s="458"/>
      <c r="D61" s="458"/>
      <c r="E61" s="459"/>
      <c r="F61" s="449" t="str">
        <f>IF(B61="","",VLOOKUP(A61,出場選手エントリー票!$C$5:$AK$124,5,0)&amp;"　"&amp;VLOOKUP(A61,出場選手エントリー票!$C$5:$AK$124,6,0))</f>
        <v/>
      </c>
      <c r="G61" s="449"/>
      <c r="H61" s="75" t="str">
        <f>IF(B61="","",VLOOKUP(A61,出場選手エントリー票!$C$5:$AK$124,12,0))</f>
        <v/>
      </c>
      <c r="I61" s="78" t="str">
        <f>IF(ISERROR(VLOOKUP(A61,出場選手エントリー票!$C$5:$AK$124,15,0)),"",IF(VLOOKUP(A61,出場選手エントリー票!$C$5:$AK$124,15,0)="","",VLOOKUP(A61,出場選手エントリー票!$C$5:$AK$124,15,0)))</f>
        <v/>
      </c>
      <c r="J61" s="79" t="str">
        <f>IF(ISERROR(VLOOKUP(A61,出場選手エントリー票!$C$5:$AK$124,19,0)),"",IF(VLOOKUP(A61,出場選手エントリー票!$C$5:$AK$124,19,0)="","",VLOOKUP(A61,出場選手エントリー票!$C$5:$AK$124,19,0)))</f>
        <v/>
      </c>
      <c r="K61" s="79" t="str">
        <f>IF(ISERROR(VLOOKUP(A61,出場選手エントリー票!$C$5:$AK$124,23,0)),"",IF(VLOOKUP(A61,出場選手エントリー票!$C$5:$AK$124,23,0)="","",VLOOKUP(A61,出場選手エントリー票!$C$5:$AK$124,23,0)))</f>
        <v/>
      </c>
      <c r="L61" s="80" t="str">
        <f>IF(ISERROR(VLOOKUP(A61,出場選手エントリー票!$C$5:$AK$124,27,0)),"",IF(VLOOKUP(A61,出場選手エントリー票!$C$5:$AK$124,27,0)="","",VLOOKUP(A61,出場選手エントリー票!$C$5:$AK$124,27,0)))</f>
        <v/>
      </c>
      <c r="M61" s="80" t="str">
        <f>IF(ISERROR(VLOOKUP(A61,出場選手エントリー票!$C$5:$AK$124,31,0)),"",IF(VLOOKUP(A61,出場選手エントリー票!$C$5:$AK$124,31,0)="","",VLOOKUP(A61,出場選手エントリー票!$C$5:$AK$124,31,0)))</f>
        <v/>
      </c>
      <c r="N61" s="80"/>
      <c r="O61" s="80"/>
      <c r="P61" s="80"/>
      <c r="Q61" s="80"/>
      <c r="R61" s="80"/>
      <c r="T61" s="73">
        <f>IF(ISERROR(VALUE(#REF!)),0,VALUE(#REF!))</f>
        <v>0</v>
      </c>
      <c r="U61" s="73">
        <f>IF(ISERROR(VALUE(#REF!)),0,VALUE(#REF!))</f>
        <v>0</v>
      </c>
    </row>
    <row r="62" spans="1:21" ht="18.75" customHeight="1" x14ac:dyDescent="0.2">
      <c r="A62" s="77">
        <v>47</v>
      </c>
      <c r="B62" s="457" t="str">
        <f>IF(ISERROR(VLOOKUP(A62,出場選手エントリー票!$C$5:$AK$124,4,0)),"",VALUE(VLOOKUP(A62,出場選手エントリー票!$C$5:$AK$124,4,0))-ROUNDDOWN(VALUE(VLOOKUP(A62,出場選手エントリー票!$C$5:$AK$124,4,0)),-4))</f>
        <v/>
      </c>
      <c r="C62" s="458"/>
      <c r="D62" s="458"/>
      <c r="E62" s="459"/>
      <c r="F62" s="449" t="str">
        <f>IF(B62="","",VLOOKUP(A62,出場選手エントリー票!$C$5:$AK$124,5,0)&amp;"　"&amp;VLOOKUP(A62,出場選手エントリー票!$C$5:$AK$124,6,0))</f>
        <v/>
      </c>
      <c r="G62" s="449"/>
      <c r="H62" s="75" t="str">
        <f>IF(B62="","",VLOOKUP(A62,出場選手エントリー票!$C$5:$AK$124,12,0))</f>
        <v/>
      </c>
      <c r="I62" s="78" t="str">
        <f>IF(ISERROR(VLOOKUP(A62,出場選手エントリー票!$C$5:$AK$124,15,0)),"",IF(VLOOKUP(A62,出場選手エントリー票!$C$5:$AK$124,15,0)="","",VLOOKUP(A62,出場選手エントリー票!$C$5:$AK$124,15,0)))</f>
        <v/>
      </c>
      <c r="J62" s="79" t="str">
        <f>IF(ISERROR(VLOOKUP(A62,出場選手エントリー票!$C$5:$AK$124,19,0)),"",IF(VLOOKUP(A62,出場選手エントリー票!$C$5:$AK$124,19,0)="","",VLOOKUP(A62,出場選手エントリー票!$C$5:$AK$124,19,0)))</f>
        <v/>
      </c>
      <c r="K62" s="79" t="str">
        <f>IF(ISERROR(VLOOKUP(A62,出場選手エントリー票!$C$5:$AK$124,23,0)),"",IF(VLOOKUP(A62,出場選手エントリー票!$C$5:$AK$124,23,0)="","",VLOOKUP(A62,出場選手エントリー票!$C$5:$AK$124,23,0)))</f>
        <v/>
      </c>
      <c r="L62" s="80" t="str">
        <f>IF(ISERROR(VLOOKUP(A62,出場選手エントリー票!$C$5:$AK$124,27,0)),"",IF(VLOOKUP(A62,出場選手エントリー票!$C$5:$AK$124,27,0)="","",VLOOKUP(A62,出場選手エントリー票!$C$5:$AK$124,27,0)))</f>
        <v/>
      </c>
      <c r="M62" s="80" t="str">
        <f>IF(ISERROR(VLOOKUP(A62,出場選手エントリー票!$C$5:$AK$124,31,0)),"",IF(VLOOKUP(A62,出場選手エントリー票!$C$5:$AK$124,31,0)="","",VLOOKUP(A62,出場選手エントリー票!$C$5:$AK$124,31,0)))</f>
        <v/>
      </c>
      <c r="N62" s="80"/>
      <c r="O62" s="80"/>
      <c r="P62" s="80"/>
      <c r="Q62" s="80"/>
      <c r="R62" s="80"/>
      <c r="T62" s="73">
        <f>IF(ISERROR(VALUE(#REF!)),0,VALUE(#REF!))</f>
        <v>0</v>
      </c>
      <c r="U62" s="73">
        <f>IF(ISERROR(VALUE(#REF!)),0,VALUE(#REF!))</f>
        <v>0</v>
      </c>
    </row>
    <row r="63" spans="1:21" ht="18.75" customHeight="1" x14ac:dyDescent="0.2">
      <c r="A63" s="81">
        <v>48</v>
      </c>
      <c r="B63" s="457" t="str">
        <f>IF(ISERROR(VLOOKUP(A63,出場選手エントリー票!$C$5:$AK$124,4,0)),"",VALUE(VLOOKUP(A63,出場選手エントリー票!$C$5:$AK$124,4,0))-ROUNDDOWN(VALUE(VLOOKUP(A63,出場選手エントリー票!$C$5:$AK$124,4,0)),-4))</f>
        <v/>
      </c>
      <c r="C63" s="458"/>
      <c r="D63" s="458"/>
      <c r="E63" s="459"/>
      <c r="F63" s="449" t="str">
        <f>IF(B63="","",VLOOKUP(A63,出場選手エントリー票!$C$5:$AK$124,5,0)&amp;"　"&amp;VLOOKUP(A63,出場選手エントリー票!$C$5:$AK$124,6,0))</f>
        <v/>
      </c>
      <c r="G63" s="449"/>
      <c r="H63" s="75" t="str">
        <f>IF(B63="","",VLOOKUP(A63,出場選手エントリー票!$C$5:$AK$124,12,0))</f>
        <v/>
      </c>
      <c r="I63" s="78" t="str">
        <f>IF(ISERROR(VLOOKUP(A63,出場選手エントリー票!$C$5:$AK$124,15,0)),"",IF(VLOOKUP(A63,出場選手エントリー票!$C$5:$AK$124,15,0)="","",VLOOKUP(A63,出場選手エントリー票!$C$5:$AK$124,15,0)))</f>
        <v/>
      </c>
      <c r="J63" s="79" t="str">
        <f>IF(ISERROR(VLOOKUP(A63,出場選手エントリー票!$C$5:$AK$124,19,0)),"",IF(VLOOKUP(A63,出場選手エントリー票!$C$5:$AK$124,19,0)="","",VLOOKUP(A63,出場選手エントリー票!$C$5:$AK$124,19,0)))</f>
        <v/>
      </c>
      <c r="K63" s="79" t="str">
        <f>IF(ISERROR(VLOOKUP(A63,出場選手エントリー票!$C$5:$AK$124,23,0)),"",IF(VLOOKUP(A63,出場選手エントリー票!$C$5:$AK$124,23,0)="","",VLOOKUP(A63,出場選手エントリー票!$C$5:$AK$124,23,0)))</f>
        <v/>
      </c>
      <c r="L63" s="80" t="str">
        <f>IF(ISERROR(VLOOKUP(A63,出場選手エントリー票!$C$5:$AK$124,27,0)),"",IF(VLOOKUP(A63,出場選手エントリー票!$C$5:$AK$124,27,0)="","",VLOOKUP(A63,出場選手エントリー票!$C$5:$AK$124,27,0)))</f>
        <v/>
      </c>
      <c r="M63" s="80" t="str">
        <f>IF(ISERROR(VLOOKUP(A63,出場選手エントリー票!$C$5:$AK$124,31,0)),"",IF(VLOOKUP(A63,出場選手エントリー票!$C$5:$AK$124,31,0)="","",VLOOKUP(A63,出場選手エントリー票!$C$5:$AK$124,31,0)))</f>
        <v/>
      </c>
      <c r="N63" s="80"/>
      <c r="O63" s="80"/>
      <c r="P63" s="80"/>
      <c r="Q63" s="80"/>
      <c r="R63" s="80"/>
      <c r="T63" s="73">
        <f>IF(ISERROR(VALUE(#REF!)),0,VALUE(#REF!))</f>
        <v>0</v>
      </c>
      <c r="U63" s="73">
        <f>IF(ISERROR(VALUE(#REF!)),0,VALUE(#REF!))</f>
        <v>0</v>
      </c>
    </row>
    <row r="64" spans="1:21" ht="18.75" customHeight="1" x14ac:dyDescent="0.2">
      <c r="A64" s="77">
        <v>49</v>
      </c>
      <c r="B64" s="457" t="str">
        <f>IF(ISERROR(VLOOKUP(A64,出場選手エントリー票!$C$5:$AK$124,4,0)),"",VALUE(VLOOKUP(A64,出場選手エントリー票!$C$5:$AK$124,4,0))-ROUNDDOWN(VALUE(VLOOKUP(A64,出場選手エントリー票!$C$5:$AK$124,4,0)),-4))</f>
        <v/>
      </c>
      <c r="C64" s="458"/>
      <c r="D64" s="458"/>
      <c r="E64" s="459"/>
      <c r="F64" s="449" t="str">
        <f>IF(B64="","",VLOOKUP(A64,出場選手エントリー票!$C$5:$AK$124,5,0)&amp;"　"&amp;VLOOKUP(A64,出場選手エントリー票!$C$5:$AK$124,6,0))</f>
        <v/>
      </c>
      <c r="G64" s="449"/>
      <c r="H64" s="75" t="str">
        <f>IF(B64="","",VLOOKUP(A64,出場選手エントリー票!$C$5:$AK$124,12,0))</f>
        <v/>
      </c>
      <c r="I64" s="78" t="str">
        <f>IF(ISERROR(VLOOKUP(A64,出場選手エントリー票!$C$5:$AK$124,15,0)),"",IF(VLOOKUP(A64,出場選手エントリー票!$C$5:$AK$124,15,0)="","",VLOOKUP(A64,出場選手エントリー票!$C$5:$AK$124,15,0)))</f>
        <v/>
      </c>
      <c r="J64" s="79" t="str">
        <f>IF(ISERROR(VLOOKUP(A64,出場選手エントリー票!$C$5:$AK$124,19,0)),"",IF(VLOOKUP(A64,出場選手エントリー票!$C$5:$AK$124,19,0)="","",VLOOKUP(A64,出場選手エントリー票!$C$5:$AK$124,19,0)))</f>
        <v/>
      </c>
      <c r="K64" s="79" t="str">
        <f>IF(ISERROR(VLOOKUP(A64,出場選手エントリー票!$C$5:$AK$124,23,0)),"",IF(VLOOKUP(A64,出場選手エントリー票!$C$5:$AK$124,23,0)="","",VLOOKUP(A64,出場選手エントリー票!$C$5:$AK$124,23,0)))</f>
        <v/>
      </c>
      <c r="L64" s="80" t="str">
        <f>IF(ISERROR(VLOOKUP(A64,出場選手エントリー票!$C$5:$AK$124,27,0)),"",IF(VLOOKUP(A64,出場選手エントリー票!$C$5:$AK$124,27,0)="","",VLOOKUP(A64,出場選手エントリー票!$C$5:$AK$124,27,0)))</f>
        <v/>
      </c>
      <c r="M64" s="80" t="str">
        <f>IF(ISERROR(VLOOKUP(A64,出場選手エントリー票!$C$5:$AK$124,31,0)),"",IF(VLOOKUP(A64,出場選手エントリー票!$C$5:$AK$124,31,0)="","",VLOOKUP(A64,出場選手エントリー票!$C$5:$AK$124,31,0)))</f>
        <v/>
      </c>
      <c r="N64" s="80"/>
      <c r="O64" s="80"/>
      <c r="P64" s="80"/>
      <c r="Q64" s="80"/>
      <c r="R64" s="80"/>
      <c r="T64" s="73">
        <f>IF(ISERROR(VALUE(#REF!)),0,VALUE(#REF!))</f>
        <v>0</v>
      </c>
      <c r="U64" s="73">
        <f>IF(ISERROR(VALUE(#REF!)),0,VALUE(#REF!))</f>
        <v>0</v>
      </c>
    </row>
    <row r="65" spans="1:21" ht="18.75" customHeight="1" x14ac:dyDescent="0.2">
      <c r="A65" s="81">
        <v>50</v>
      </c>
      <c r="B65" s="457" t="str">
        <f>IF(ISERROR(VLOOKUP(A65,出場選手エントリー票!$C$5:$AK$124,4,0)),"",VALUE(VLOOKUP(A65,出場選手エントリー票!$C$5:$AK$124,4,0))-ROUNDDOWN(VALUE(VLOOKUP(A65,出場選手エントリー票!$C$5:$AK$124,4,0)),-4))</f>
        <v/>
      </c>
      <c r="C65" s="458"/>
      <c r="D65" s="458"/>
      <c r="E65" s="459"/>
      <c r="F65" s="449" t="str">
        <f>IF(B65="","",VLOOKUP(A65,出場選手エントリー票!$C$5:$AK$124,5,0)&amp;"　"&amp;VLOOKUP(A65,出場選手エントリー票!$C$5:$AK$124,6,0))</f>
        <v/>
      </c>
      <c r="G65" s="449"/>
      <c r="H65" s="75" t="str">
        <f>IF(B65="","",VLOOKUP(A65,出場選手エントリー票!$C$5:$AK$124,12,0))</f>
        <v/>
      </c>
      <c r="I65" s="78" t="str">
        <f>IF(ISERROR(VLOOKUP(A65,出場選手エントリー票!$C$5:$AK$124,15,0)),"",IF(VLOOKUP(A65,出場選手エントリー票!$C$5:$AK$124,15,0)="","",VLOOKUP(A65,出場選手エントリー票!$C$5:$AK$124,15,0)))</f>
        <v/>
      </c>
      <c r="J65" s="79" t="str">
        <f>IF(ISERROR(VLOOKUP(A65,出場選手エントリー票!$C$5:$AK$124,19,0)),"",IF(VLOOKUP(A65,出場選手エントリー票!$C$5:$AK$124,19,0)="","",VLOOKUP(A65,出場選手エントリー票!$C$5:$AK$124,19,0)))</f>
        <v/>
      </c>
      <c r="K65" s="79" t="str">
        <f>IF(ISERROR(VLOOKUP(A65,出場選手エントリー票!$C$5:$AK$124,23,0)),"",IF(VLOOKUP(A65,出場選手エントリー票!$C$5:$AK$124,23,0)="","",VLOOKUP(A65,出場選手エントリー票!$C$5:$AK$124,23,0)))</f>
        <v/>
      </c>
      <c r="L65" s="80" t="str">
        <f>IF(ISERROR(VLOOKUP(A65,出場選手エントリー票!$C$5:$AK$124,27,0)),"",IF(VLOOKUP(A65,出場選手エントリー票!$C$5:$AK$124,27,0)="","",VLOOKUP(A65,出場選手エントリー票!$C$5:$AK$124,27,0)))</f>
        <v/>
      </c>
      <c r="M65" s="80" t="str">
        <f>IF(ISERROR(VLOOKUP(A65,出場選手エントリー票!$C$5:$AK$124,31,0)),"",IF(VLOOKUP(A65,出場選手エントリー票!$C$5:$AK$124,31,0)="","",VLOOKUP(A65,出場選手エントリー票!$C$5:$AK$124,31,0)))</f>
        <v/>
      </c>
      <c r="N65" s="80"/>
      <c r="O65" s="80"/>
      <c r="P65" s="80"/>
      <c r="Q65" s="80"/>
      <c r="R65" s="80"/>
      <c r="T65" s="73">
        <f>IF(ISERROR(VALUE(#REF!)),0,VALUE(#REF!))</f>
        <v>0</v>
      </c>
      <c r="U65" s="73">
        <f>IF(ISERROR(VALUE(#REF!)),0,VALUE(#REF!))</f>
        <v>0</v>
      </c>
    </row>
    <row r="66" spans="1:21" ht="18.75" customHeight="1" x14ac:dyDescent="0.2">
      <c r="A66" s="77">
        <v>51</v>
      </c>
      <c r="B66" s="457" t="str">
        <f>IF(ISERROR(VLOOKUP(A66,出場選手エントリー票!$C$5:$AK$124,4,0)),"",VALUE(VLOOKUP(A66,出場選手エントリー票!$C$5:$AK$124,4,0))-ROUNDDOWN(VALUE(VLOOKUP(A66,出場選手エントリー票!$C$5:$AK$124,4,0)),-4))</f>
        <v/>
      </c>
      <c r="C66" s="458"/>
      <c r="D66" s="458"/>
      <c r="E66" s="459"/>
      <c r="F66" s="449" t="str">
        <f>IF(B66="","",VLOOKUP(A66,出場選手エントリー票!$C$5:$AK$124,5,0)&amp;"　"&amp;VLOOKUP(A66,出場選手エントリー票!$C$5:$AK$124,6,0))</f>
        <v/>
      </c>
      <c r="G66" s="449"/>
      <c r="H66" s="75" t="str">
        <f>IF(B66="","",VLOOKUP(A66,出場選手エントリー票!$C$5:$AK$124,12,0))</f>
        <v/>
      </c>
      <c r="I66" s="78" t="str">
        <f>IF(ISERROR(VLOOKUP(A66,出場選手エントリー票!$C$5:$AK$124,15,0)),"",IF(VLOOKUP(A66,出場選手エントリー票!$C$5:$AK$124,15,0)="","",VLOOKUP(A66,出場選手エントリー票!$C$5:$AK$124,15,0)))</f>
        <v/>
      </c>
      <c r="J66" s="79" t="str">
        <f>IF(ISERROR(VLOOKUP(A66,出場選手エントリー票!$C$5:$AK$124,19,0)),"",IF(VLOOKUP(A66,出場選手エントリー票!$C$5:$AK$124,19,0)="","",VLOOKUP(A66,出場選手エントリー票!$C$5:$AK$124,19,0)))</f>
        <v/>
      </c>
      <c r="K66" s="79" t="str">
        <f>IF(ISERROR(VLOOKUP(A66,出場選手エントリー票!$C$5:$AK$124,23,0)),"",IF(VLOOKUP(A66,出場選手エントリー票!$C$5:$AK$124,23,0)="","",VLOOKUP(A66,出場選手エントリー票!$C$5:$AK$124,23,0)))</f>
        <v/>
      </c>
      <c r="L66" s="80" t="str">
        <f>IF(ISERROR(VLOOKUP(A66,出場選手エントリー票!$C$5:$AK$124,27,0)),"",IF(VLOOKUP(A66,出場選手エントリー票!$C$5:$AK$124,27,0)="","",VLOOKUP(A66,出場選手エントリー票!$C$5:$AK$124,27,0)))</f>
        <v/>
      </c>
      <c r="M66" s="80" t="str">
        <f>IF(ISERROR(VLOOKUP(A66,出場選手エントリー票!$C$5:$AK$124,31,0)),"",IF(VLOOKUP(A66,出場選手エントリー票!$C$5:$AK$124,31,0)="","",VLOOKUP(A66,出場選手エントリー票!$C$5:$AK$124,31,0)))</f>
        <v/>
      </c>
      <c r="N66" s="80"/>
      <c r="O66" s="80"/>
      <c r="P66" s="80"/>
      <c r="Q66" s="80"/>
      <c r="R66" s="80"/>
      <c r="T66" s="73">
        <f>IF(ISERROR(VALUE(#REF!)),0,VALUE(#REF!))</f>
        <v>0</v>
      </c>
      <c r="U66" s="73">
        <f>IF(ISERROR(VALUE(#REF!)),0,VALUE(#REF!))</f>
        <v>0</v>
      </c>
    </row>
    <row r="67" spans="1:21" ht="18.75" customHeight="1" x14ac:dyDescent="0.2">
      <c r="A67" s="81">
        <v>52</v>
      </c>
      <c r="B67" s="457" t="str">
        <f>IF(ISERROR(VLOOKUP(A67,出場選手エントリー票!$C$5:$AK$124,4,0)),"",VALUE(VLOOKUP(A67,出場選手エントリー票!$C$5:$AK$124,4,0))-ROUNDDOWN(VALUE(VLOOKUP(A67,出場選手エントリー票!$C$5:$AK$124,4,0)),-4))</f>
        <v/>
      </c>
      <c r="C67" s="458"/>
      <c r="D67" s="458"/>
      <c r="E67" s="459"/>
      <c r="F67" s="449" t="str">
        <f>IF(B67="","",VLOOKUP(A67,出場選手エントリー票!$C$5:$AK$124,5,0)&amp;"　"&amp;VLOOKUP(A67,出場選手エントリー票!$C$5:$AK$124,6,0))</f>
        <v/>
      </c>
      <c r="G67" s="449"/>
      <c r="H67" s="75" t="str">
        <f>IF(B67="","",VLOOKUP(A67,出場選手エントリー票!$C$5:$AK$124,12,0))</f>
        <v/>
      </c>
      <c r="I67" s="78" t="str">
        <f>IF(ISERROR(VLOOKUP(A67,出場選手エントリー票!$C$5:$AK$124,15,0)),"",IF(VLOOKUP(A67,出場選手エントリー票!$C$5:$AK$124,15,0)="","",VLOOKUP(A67,出場選手エントリー票!$C$5:$AK$124,15,0)))</f>
        <v/>
      </c>
      <c r="J67" s="79" t="str">
        <f>IF(ISERROR(VLOOKUP(A67,出場選手エントリー票!$C$5:$AK$124,19,0)),"",IF(VLOOKUP(A67,出場選手エントリー票!$C$5:$AK$124,19,0)="","",VLOOKUP(A67,出場選手エントリー票!$C$5:$AK$124,19,0)))</f>
        <v/>
      </c>
      <c r="K67" s="79" t="str">
        <f>IF(ISERROR(VLOOKUP(A67,出場選手エントリー票!$C$5:$AK$124,23,0)),"",IF(VLOOKUP(A67,出場選手エントリー票!$C$5:$AK$124,23,0)="","",VLOOKUP(A67,出場選手エントリー票!$C$5:$AK$124,23,0)))</f>
        <v/>
      </c>
      <c r="L67" s="80" t="str">
        <f>IF(ISERROR(VLOOKUP(A67,出場選手エントリー票!$C$5:$AK$124,27,0)),"",IF(VLOOKUP(A67,出場選手エントリー票!$C$5:$AK$124,27,0)="","",VLOOKUP(A67,出場選手エントリー票!$C$5:$AK$124,27,0)))</f>
        <v/>
      </c>
      <c r="M67" s="80" t="str">
        <f>IF(ISERROR(VLOOKUP(A67,出場選手エントリー票!$C$5:$AK$124,31,0)),"",IF(VLOOKUP(A67,出場選手エントリー票!$C$5:$AK$124,31,0)="","",VLOOKUP(A67,出場選手エントリー票!$C$5:$AK$124,31,0)))</f>
        <v/>
      </c>
      <c r="N67" s="80"/>
      <c r="O67" s="80"/>
      <c r="P67" s="80"/>
      <c r="Q67" s="80"/>
      <c r="R67" s="80"/>
      <c r="T67" s="73">
        <f>IF(ISERROR(VALUE(#REF!)),0,VALUE(#REF!))</f>
        <v>0</v>
      </c>
      <c r="U67" s="73">
        <f>IF(ISERROR(VALUE(#REF!)),0,VALUE(#REF!))</f>
        <v>0</v>
      </c>
    </row>
    <row r="68" spans="1:21" ht="18.75" customHeight="1" x14ac:dyDescent="0.2">
      <c r="A68" s="77">
        <v>53</v>
      </c>
      <c r="B68" s="457" t="str">
        <f>IF(ISERROR(VLOOKUP(A68,出場選手エントリー票!$C$5:$AK$124,4,0)),"",VALUE(VLOOKUP(A68,出場選手エントリー票!$C$5:$AK$124,4,0))-ROUNDDOWN(VALUE(VLOOKUP(A68,出場選手エントリー票!$C$5:$AK$124,4,0)),-4))</f>
        <v/>
      </c>
      <c r="C68" s="458"/>
      <c r="D68" s="458"/>
      <c r="E68" s="459"/>
      <c r="F68" s="449" t="str">
        <f>IF(B68="","",VLOOKUP(A68,出場選手エントリー票!$C$5:$AK$124,5,0)&amp;"　"&amp;VLOOKUP(A68,出場選手エントリー票!$C$5:$AK$124,6,0))</f>
        <v/>
      </c>
      <c r="G68" s="449"/>
      <c r="H68" s="75" t="str">
        <f>IF(B68="","",VLOOKUP(A68,出場選手エントリー票!$C$5:$AK$124,12,0))</f>
        <v/>
      </c>
      <c r="I68" s="78" t="str">
        <f>IF(ISERROR(VLOOKUP(A68,出場選手エントリー票!$C$5:$AK$124,15,0)),"",IF(VLOOKUP(A68,出場選手エントリー票!$C$5:$AK$124,15,0)="","",VLOOKUP(A68,出場選手エントリー票!$C$5:$AK$124,15,0)))</f>
        <v/>
      </c>
      <c r="J68" s="79" t="str">
        <f>IF(ISERROR(VLOOKUP(A68,出場選手エントリー票!$C$5:$AK$124,19,0)),"",IF(VLOOKUP(A68,出場選手エントリー票!$C$5:$AK$124,19,0)="","",VLOOKUP(A68,出場選手エントリー票!$C$5:$AK$124,19,0)))</f>
        <v/>
      </c>
      <c r="K68" s="79" t="str">
        <f>IF(ISERROR(VLOOKUP(A68,出場選手エントリー票!$C$5:$AK$124,23,0)),"",IF(VLOOKUP(A68,出場選手エントリー票!$C$5:$AK$124,23,0)="","",VLOOKUP(A68,出場選手エントリー票!$C$5:$AK$124,23,0)))</f>
        <v/>
      </c>
      <c r="L68" s="80" t="str">
        <f>IF(ISERROR(VLOOKUP(A68,出場選手エントリー票!$C$5:$AK$124,27,0)),"",IF(VLOOKUP(A68,出場選手エントリー票!$C$5:$AK$124,27,0)="","",VLOOKUP(A68,出場選手エントリー票!$C$5:$AK$124,27,0)))</f>
        <v/>
      </c>
      <c r="M68" s="80" t="str">
        <f>IF(ISERROR(VLOOKUP(A68,出場選手エントリー票!$C$5:$AK$124,31,0)),"",IF(VLOOKUP(A68,出場選手エントリー票!$C$5:$AK$124,31,0)="","",VLOOKUP(A68,出場選手エントリー票!$C$5:$AK$124,31,0)))</f>
        <v/>
      </c>
      <c r="N68" s="80"/>
      <c r="O68" s="80"/>
      <c r="P68" s="80"/>
      <c r="Q68" s="80"/>
      <c r="R68" s="80"/>
      <c r="T68" s="73">
        <f>IF(ISERROR(VALUE(#REF!)),0,VALUE(#REF!))</f>
        <v>0</v>
      </c>
      <c r="U68" s="73">
        <f>IF(ISERROR(VALUE(#REF!)),0,VALUE(#REF!))</f>
        <v>0</v>
      </c>
    </row>
    <row r="69" spans="1:21" ht="18.75" customHeight="1" x14ac:dyDescent="0.2">
      <c r="A69" s="81">
        <v>54</v>
      </c>
      <c r="B69" s="457" t="str">
        <f>IF(ISERROR(VLOOKUP(A69,出場選手エントリー票!$C$5:$AK$124,4,0)),"",VALUE(VLOOKUP(A69,出場選手エントリー票!$C$5:$AK$124,4,0))-ROUNDDOWN(VALUE(VLOOKUP(A69,出場選手エントリー票!$C$5:$AK$124,4,0)),-4))</f>
        <v/>
      </c>
      <c r="C69" s="458"/>
      <c r="D69" s="458"/>
      <c r="E69" s="459"/>
      <c r="F69" s="449" t="str">
        <f>IF(B69="","",VLOOKUP(A69,出場選手エントリー票!$C$5:$AK$124,5,0)&amp;"　"&amp;VLOOKUP(A69,出場選手エントリー票!$C$5:$AK$124,6,0))</f>
        <v/>
      </c>
      <c r="G69" s="449"/>
      <c r="H69" s="75" t="str">
        <f>IF(B69="","",VLOOKUP(A69,出場選手エントリー票!$C$5:$AK$124,12,0))</f>
        <v/>
      </c>
      <c r="I69" s="78" t="str">
        <f>IF(ISERROR(VLOOKUP(A69,出場選手エントリー票!$C$5:$AK$124,15,0)),"",IF(VLOOKUP(A69,出場選手エントリー票!$C$5:$AK$124,15,0)="","",VLOOKUP(A69,出場選手エントリー票!$C$5:$AK$124,15,0)))</f>
        <v/>
      </c>
      <c r="J69" s="79" t="str">
        <f>IF(ISERROR(VLOOKUP(A69,出場選手エントリー票!$C$5:$AK$124,19,0)),"",IF(VLOOKUP(A69,出場選手エントリー票!$C$5:$AK$124,19,0)="","",VLOOKUP(A69,出場選手エントリー票!$C$5:$AK$124,19,0)))</f>
        <v/>
      </c>
      <c r="K69" s="79" t="str">
        <f>IF(ISERROR(VLOOKUP(A69,出場選手エントリー票!$C$5:$AK$124,23,0)),"",IF(VLOOKUP(A69,出場選手エントリー票!$C$5:$AK$124,23,0)="","",VLOOKUP(A69,出場選手エントリー票!$C$5:$AK$124,23,0)))</f>
        <v/>
      </c>
      <c r="L69" s="80" t="str">
        <f>IF(ISERROR(VLOOKUP(A69,出場選手エントリー票!$C$5:$AK$124,27,0)),"",IF(VLOOKUP(A69,出場選手エントリー票!$C$5:$AK$124,27,0)="","",VLOOKUP(A69,出場選手エントリー票!$C$5:$AK$124,27,0)))</f>
        <v/>
      </c>
      <c r="M69" s="80" t="str">
        <f>IF(ISERROR(VLOOKUP(A69,出場選手エントリー票!$C$5:$AK$124,31,0)),"",IF(VLOOKUP(A69,出場選手エントリー票!$C$5:$AK$124,31,0)="","",VLOOKUP(A69,出場選手エントリー票!$C$5:$AK$124,31,0)))</f>
        <v/>
      </c>
      <c r="N69" s="80"/>
      <c r="O69" s="80"/>
      <c r="P69" s="80"/>
      <c r="Q69" s="80"/>
      <c r="R69" s="80"/>
      <c r="T69" s="73">
        <f>IF(ISERROR(VALUE(#REF!)),0,VALUE(#REF!))</f>
        <v>0</v>
      </c>
      <c r="U69" s="73">
        <f>IF(ISERROR(VALUE(#REF!)),0,VALUE(#REF!))</f>
        <v>0</v>
      </c>
    </row>
    <row r="70" spans="1:21" ht="18.75" customHeight="1" x14ac:dyDescent="0.2">
      <c r="A70" s="77">
        <v>55</v>
      </c>
      <c r="B70" s="457" t="str">
        <f>IF(ISERROR(VLOOKUP(A70,出場選手エントリー票!$C$5:$AK$124,4,0)),"",VALUE(VLOOKUP(A70,出場選手エントリー票!$C$5:$AK$124,4,0))-ROUNDDOWN(VALUE(VLOOKUP(A70,出場選手エントリー票!$C$5:$AK$124,4,0)),-4))</f>
        <v/>
      </c>
      <c r="C70" s="458"/>
      <c r="D70" s="458"/>
      <c r="E70" s="459"/>
      <c r="F70" s="449" t="str">
        <f>IF(B70="","",VLOOKUP(A70,出場選手エントリー票!$C$5:$AK$124,5,0)&amp;"　"&amp;VLOOKUP(A70,出場選手エントリー票!$C$5:$AK$124,6,0))</f>
        <v/>
      </c>
      <c r="G70" s="449"/>
      <c r="H70" s="75" t="str">
        <f>IF(B70="","",VLOOKUP(A70,出場選手エントリー票!$C$5:$AK$124,12,0))</f>
        <v/>
      </c>
      <c r="I70" s="78" t="str">
        <f>IF(ISERROR(VLOOKUP(A70,出場選手エントリー票!$C$5:$AK$124,15,0)),"",IF(VLOOKUP(A70,出場選手エントリー票!$C$5:$AK$124,15,0)="","",VLOOKUP(A70,出場選手エントリー票!$C$5:$AK$124,15,0)))</f>
        <v/>
      </c>
      <c r="J70" s="79" t="str">
        <f>IF(ISERROR(VLOOKUP(A70,出場選手エントリー票!$C$5:$AK$124,19,0)),"",IF(VLOOKUP(A70,出場選手エントリー票!$C$5:$AK$124,19,0)="","",VLOOKUP(A70,出場選手エントリー票!$C$5:$AK$124,19,0)))</f>
        <v/>
      </c>
      <c r="K70" s="79" t="str">
        <f>IF(ISERROR(VLOOKUP(A70,出場選手エントリー票!$C$5:$AK$124,23,0)),"",IF(VLOOKUP(A70,出場選手エントリー票!$C$5:$AK$124,23,0)="","",VLOOKUP(A70,出場選手エントリー票!$C$5:$AK$124,23,0)))</f>
        <v/>
      </c>
      <c r="L70" s="80" t="str">
        <f>IF(ISERROR(VLOOKUP(A70,出場選手エントリー票!$C$5:$AK$124,27,0)),"",IF(VLOOKUP(A70,出場選手エントリー票!$C$5:$AK$124,27,0)="","",VLOOKUP(A70,出場選手エントリー票!$C$5:$AK$124,27,0)))</f>
        <v/>
      </c>
      <c r="M70" s="80" t="str">
        <f>IF(ISERROR(VLOOKUP(A70,出場選手エントリー票!$C$5:$AK$124,31,0)),"",IF(VLOOKUP(A70,出場選手エントリー票!$C$5:$AK$124,31,0)="","",VLOOKUP(A70,出場選手エントリー票!$C$5:$AK$124,31,0)))</f>
        <v/>
      </c>
      <c r="N70" s="80"/>
      <c r="O70" s="80"/>
      <c r="P70" s="80"/>
      <c r="Q70" s="80"/>
      <c r="R70" s="80"/>
      <c r="T70" s="73">
        <f>IF(ISERROR(VALUE(#REF!)),0,VALUE(#REF!))</f>
        <v>0</v>
      </c>
      <c r="U70" s="73">
        <f>IF(ISERROR(VALUE(#REF!)),0,VALUE(#REF!))</f>
        <v>0</v>
      </c>
    </row>
    <row r="71" spans="1:21" ht="18.75" customHeight="1" x14ac:dyDescent="0.2">
      <c r="A71" s="81">
        <v>56</v>
      </c>
      <c r="B71" s="457" t="str">
        <f>IF(ISERROR(VLOOKUP(A71,出場選手エントリー票!$C$5:$AK$124,4,0)),"",VALUE(VLOOKUP(A71,出場選手エントリー票!$C$5:$AK$124,4,0))-ROUNDDOWN(VALUE(VLOOKUP(A71,出場選手エントリー票!$C$5:$AK$124,4,0)),-4))</f>
        <v/>
      </c>
      <c r="C71" s="458"/>
      <c r="D71" s="458"/>
      <c r="E71" s="459"/>
      <c r="F71" s="449" t="str">
        <f>IF(B71="","",VLOOKUP(A71,出場選手エントリー票!$C$5:$AK$124,5,0)&amp;"　"&amp;VLOOKUP(A71,出場選手エントリー票!$C$5:$AK$124,6,0))</f>
        <v/>
      </c>
      <c r="G71" s="449"/>
      <c r="H71" s="75" t="str">
        <f>IF(B71="","",VLOOKUP(A71,出場選手エントリー票!$C$5:$AK$124,12,0))</f>
        <v/>
      </c>
      <c r="I71" s="78" t="str">
        <f>IF(ISERROR(VLOOKUP(A71,出場選手エントリー票!$C$5:$AK$124,15,0)),"",IF(VLOOKUP(A71,出場選手エントリー票!$C$5:$AK$124,15,0)="","",VLOOKUP(A71,出場選手エントリー票!$C$5:$AK$124,15,0)))</f>
        <v/>
      </c>
      <c r="J71" s="79" t="str">
        <f>IF(ISERROR(VLOOKUP(A71,出場選手エントリー票!$C$5:$AK$124,19,0)),"",IF(VLOOKUP(A71,出場選手エントリー票!$C$5:$AK$124,19,0)="","",VLOOKUP(A71,出場選手エントリー票!$C$5:$AK$124,19,0)))</f>
        <v/>
      </c>
      <c r="K71" s="79" t="str">
        <f>IF(ISERROR(VLOOKUP(A71,出場選手エントリー票!$C$5:$AK$124,23,0)),"",IF(VLOOKUP(A71,出場選手エントリー票!$C$5:$AK$124,23,0)="","",VLOOKUP(A71,出場選手エントリー票!$C$5:$AK$124,23,0)))</f>
        <v/>
      </c>
      <c r="L71" s="80" t="str">
        <f>IF(ISERROR(VLOOKUP(A71,出場選手エントリー票!$C$5:$AK$124,27,0)),"",IF(VLOOKUP(A71,出場選手エントリー票!$C$5:$AK$124,27,0)="","",VLOOKUP(A71,出場選手エントリー票!$C$5:$AK$124,27,0)))</f>
        <v/>
      </c>
      <c r="M71" s="80" t="str">
        <f>IF(ISERROR(VLOOKUP(A71,出場選手エントリー票!$C$5:$AK$124,31,0)),"",IF(VLOOKUP(A71,出場選手エントリー票!$C$5:$AK$124,31,0)="","",VLOOKUP(A71,出場選手エントリー票!$C$5:$AK$124,31,0)))</f>
        <v/>
      </c>
      <c r="N71" s="80"/>
      <c r="O71" s="80"/>
      <c r="P71" s="80"/>
      <c r="Q71" s="80"/>
      <c r="R71" s="80"/>
      <c r="T71" s="73">
        <f>IF(ISERROR(VALUE(#REF!)),0,VALUE(#REF!))</f>
        <v>0</v>
      </c>
      <c r="U71" s="73">
        <f>IF(ISERROR(VALUE(#REF!)),0,VALUE(#REF!))</f>
        <v>0</v>
      </c>
    </row>
    <row r="72" spans="1:21" ht="18.75" customHeight="1" x14ac:dyDescent="0.2">
      <c r="A72" s="77">
        <v>57</v>
      </c>
      <c r="B72" s="457" t="str">
        <f>IF(ISERROR(VLOOKUP(A72,出場選手エントリー票!$C$5:$AK$124,4,0)),"",VALUE(VLOOKUP(A72,出場選手エントリー票!$C$5:$AK$124,4,0))-ROUNDDOWN(VALUE(VLOOKUP(A72,出場選手エントリー票!$C$5:$AK$124,4,0)),-4))</f>
        <v/>
      </c>
      <c r="C72" s="458"/>
      <c r="D72" s="458"/>
      <c r="E72" s="459"/>
      <c r="F72" s="449" t="str">
        <f>IF(B72="","",VLOOKUP(A72,出場選手エントリー票!$C$5:$AK$124,5,0)&amp;"　"&amp;VLOOKUP(A72,出場選手エントリー票!$C$5:$AK$124,6,0))</f>
        <v/>
      </c>
      <c r="G72" s="449"/>
      <c r="H72" s="75" t="str">
        <f>IF(B72="","",VLOOKUP(A72,出場選手エントリー票!$C$5:$AK$124,12,0))</f>
        <v/>
      </c>
      <c r="I72" s="78" t="str">
        <f>IF(ISERROR(VLOOKUP(A72,出場選手エントリー票!$C$5:$AK$124,15,0)),"",IF(VLOOKUP(A72,出場選手エントリー票!$C$5:$AK$124,15,0)="","",VLOOKUP(A72,出場選手エントリー票!$C$5:$AK$124,15,0)))</f>
        <v/>
      </c>
      <c r="J72" s="79" t="str">
        <f>IF(ISERROR(VLOOKUP(A72,出場選手エントリー票!$C$5:$AK$124,19,0)),"",IF(VLOOKUP(A72,出場選手エントリー票!$C$5:$AK$124,19,0)="","",VLOOKUP(A72,出場選手エントリー票!$C$5:$AK$124,19,0)))</f>
        <v/>
      </c>
      <c r="K72" s="79" t="str">
        <f>IF(ISERROR(VLOOKUP(A72,出場選手エントリー票!$C$5:$AK$124,23,0)),"",IF(VLOOKUP(A72,出場選手エントリー票!$C$5:$AK$124,23,0)="","",VLOOKUP(A72,出場選手エントリー票!$C$5:$AK$124,23,0)))</f>
        <v/>
      </c>
      <c r="L72" s="80" t="str">
        <f>IF(ISERROR(VLOOKUP(A72,出場選手エントリー票!$C$5:$AK$124,27,0)),"",IF(VLOOKUP(A72,出場選手エントリー票!$C$5:$AK$124,27,0)="","",VLOOKUP(A72,出場選手エントリー票!$C$5:$AK$124,27,0)))</f>
        <v/>
      </c>
      <c r="M72" s="80" t="str">
        <f>IF(ISERROR(VLOOKUP(A72,出場選手エントリー票!$C$5:$AK$124,31,0)),"",IF(VLOOKUP(A72,出場選手エントリー票!$C$5:$AK$124,31,0)="","",VLOOKUP(A72,出場選手エントリー票!$C$5:$AK$124,31,0)))</f>
        <v/>
      </c>
      <c r="N72" s="80"/>
      <c r="O72" s="80"/>
      <c r="P72" s="80"/>
      <c r="Q72" s="80"/>
      <c r="R72" s="80"/>
      <c r="T72" s="73">
        <f>IF(ISERROR(VALUE(#REF!)),0,VALUE(#REF!))</f>
        <v>0</v>
      </c>
      <c r="U72" s="73">
        <f>IF(ISERROR(VALUE(#REF!)),0,VALUE(#REF!))</f>
        <v>0</v>
      </c>
    </row>
    <row r="73" spans="1:21" ht="18.75" customHeight="1" x14ac:dyDescent="0.2">
      <c r="A73" s="81">
        <v>58</v>
      </c>
      <c r="B73" s="457" t="str">
        <f>IF(ISERROR(VLOOKUP(A73,出場選手エントリー票!$C$5:$AK$124,4,0)),"",VALUE(VLOOKUP(A73,出場選手エントリー票!$C$5:$AK$124,4,0))-ROUNDDOWN(VALUE(VLOOKUP(A73,出場選手エントリー票!$C$5:$AK$124,4,0)),-4))</f>
        <v/>
      </c>
      <c r="C73" s="458"/>
      <c r="D73" s="458"/>
      <c r="E73" s="459"/>
      <c r="F73" s="449" t="str">
        <f>IF(B73="","",VLOOKUP(A73,出場選手エントリー票!$C$5:$AK$124,5,0)&amp;"　"&amp;VLOOKUP(A73,出場選手エントリー票!$C$5:$AK$124,6,0))</f>
        <v/>
      </c>
      <c r="G73" s="449"/>
      <c r="H73" s="75" t="str">
        <f>IF(B73="","",VLOOKUP(A73,出場選手エントリー票!$C$5:$AK$124,12,0))</f>
        <v/>
      </c>
      <c r="I73" s="78" t="str">
        <f>IF(ISERROR(VLOOKUP(A73,出場選手エントリー票!$C$5:$AK$124,15,0)),"",IF(VLOOKUP(A73,出場選手エントリー票!$C$5:$AK$124,15,0)="","",VLOOKUP(A73,出場選手エントリー票!$C$5:$AK$124,15,0)))</f>
        <v/>
      </c>
      <c r="J73" s="79" t="str">
        <f>IF(ISERROR(VLOOKUP(A73,出場選手エントリー票!$C$5:$AK$124,19,0)),"",IF(VLOOKUP(A73,出場選手エントリー票!$C$5:$AK$124,19,0)="","",VLOOKUP(A73,出場選手エントリー票!$C$5:$AK$124,19,0)))</f>
        <v/>
      </c>
      <c r="K73" s="79" t="str">
        <f>IF(ISERROR(VLOOKUP(A73,出場選手エントリー票!$C$5:$AK$124,23,0)),"",IF(VLOOKUP(A73,出場選手エントリー票!$C$5:$AK$124,23,0)="","",VLOOKUP(A73,出場選手エントリー票!$C$5:$AK$124,23,0)))</f>
        <v/>
      </c>
      <c r="L73" s="80" t="str">
        <f>IF(ISERROR(VLOOKUP(A73,出場選手エントリー票!$C$5:$AK$124,27,0)),"",IF(VLOOKUP(A73,出場選手エントリー票!$C$5:$AK$124,27,0)="","",VLOOKUP(A73,出場選手エントリー票!$C$5:$AK$124,27,0)))</f>
        <v/>
      </c>
      <c r="M73" s="80" t="str">
        <f>IF(ISERROR(VLOOKUP(A73,出場選手エントリー票!$C$5:$AK$124,31,0)),"",IF(VLOOKUP(A73,出場選手エントリー票!$C$5:$AK$124,31,0)="","",VLOOKUP(A73,出場選手エントリー票!$C$5:$AK$124,31,0)))</f>
        <v/>
      </c>
      <c r="N73" s="80"/>
      <c r="O73" s="80"/>
      <c r="P73" s="80"/>
      <c r="Q73" s="80"/>
      <c r="R73" s="80"/>
      <c r="T73" s="73">
        <f>IF(ISERROR(VALUE(#REF!)),0,VALUE(#REF!))</f>
        <v>0</v>
      </c>
      <c r="U73" s="73">
        <f>IF(ISERROR(VALUE(#REF!)),0,VALUE(#REF!))</f>
        <v>0</v>
      </c>
    </row>
    <row r="74" spans="1:21" ht="18.75" customHeight="1" x14ac:dyDescent="0.2">
      <c r="A74" s="77">
        <v>59</v>
      </c>
      <c r="B74" s="457" t="str">
        <f>IF(ISERROR(VLOOKUP(A74,出場選手エントリー票!$C$5:$AK$124,4,0)),"",VALUE(VLOOKUP(A74,出場選手エントリー票!$C$5:$AK$124,4,0))-ROUNDDOWN(VALUE(VLOOKUP(A74,出場選手エントリー票!$C$5:$AK$124,4,0)),-4))</f>
        <v/>
      </c>
      <c r="C74" s="458"/>
      <c r="D74" s="458"/>
      <c r="E74" s="459"/>
      <c r="F74" s="449" t="str">
        <f>IF(B74="","",VLOOKUP(A74,出場選手エントリー票!$C$5:$AK$124,5,0)&amp;"　"&amp;VLOOKUP(A74,出場選手エントリー票!$C$5:$AK$124,6,0))</f>
        <v/>
      </c>
      <c r="G74" s="449"/>
      <c r="H74" s="75" t="str">
        <f>IF(B74="","",VLOOKUP(A74,出場選手エントリー票!$C$5:$AK$124,12,0))</f>
        <v/>
      </c>
      <c r="I74" s="78" t="str">
        <f>IF(ISERROR(VLOOKUP(A74,出場選手エントリー票!$C$5:$AK$124,15,0)),"",IF(VLOOKUP(A74,出場選手エントリー票!$C$5:$AK$124,15,0)="","",VLOOKUP(A74,出場選手エントリー票!$C$5:$AK$124,15,0)))</f>
        <v/>
      </c>
      <c r="J74" s="79" t="str">
        <f>IF(ISERROR(VLOOKUP(A74,出場選手エントリー票!$C$5:$AK$124,19,0)),"",IF(VLOOKUP(A74,出場選手エントリー票!$C$5:$AK$124,19,0)="","",VLOOKUP(A74,出場選手エントリー票!$C$5:$AK$124,19,0)))</f>
        <v/>
      </c>
      <c r="K74" s="79" t="str">
        <f>IF(ISERROR(VLOOKUP(A74,出場選手エントリー票!$C$5:$AK$124,23,0)),"",IF(VLOOKUP(A74,出場選手エントリー票!$C$5:$AK$124,23,0)="","",VLOOKUP(A74,出場選手エントリー票!$C$5:$AK$124,23,0)))</f>
        <v/>
      </c>
      <c r="L74" s="80" t="str">
        <f>IF(ISERROR(VLOOKUP(A74,出場選手エントリー票!$C$5:$AK$124,27,0)),"",IF(VLOOKUP(A74,出場選手エントリー票!$C$5:$AK$124,27,0)="","",VLOOKUP(A74,出場選手エントリー票!$C$5:$AK$124,27,0)))</f>
        <v/>
      </c>
      <c r="M74" s="80" t="str">
        <f>IF(ISERROR(VLOOKUP(A74,出場選手エントリー票!$C$5:$AK$124,31,0)),"",IF(VLOOKUP(A74,出場選手エントリー票!$C$5:$AK$124,31,0)="","",VLOOKUP(A74,出場選手エントリー票!$C$5:$AK$124,31,0)))</f>
        <v/>
      </c>
      <c r="N74" s="80"/>
      <c r="O74" s="80"/>
      <c r="P74" s="80"/>
      <c r="Q74" s="80"/>
      <c r="R74" s="80"/>
      <c r="T74" s="73">
        <f>IF(ISERROR(VALUE(#REF!)),0,VALUE(#REF!))</f>
        <v>0</v>
      </c>
      <c r="U74" s="73">
        <f>IF(ISERROR(VALUE(#REF!)),0,VALUE(#REF!))</f>
        <v>0</v>
      </c>
    </row>
    <row r="75" spans="1:21" ht="18.75" customHeight="1" x14ac:dyDescent="0.2">
      <c r="A75" s="81">
        <v>60</v>
      </c>
      <c r="B75" s="457" t="str">
        <f>IF(ISERROR(VLOOKUP(A75,出場選手エントリー票!$C$5:$AK$124,4,0)),"",VALUE(VLOOKUP(A75,出場選手エントリー票!$C$5:$AK$124,4,0))-ROUNDDOWN(VALUE(VLOOKUP(A75,出場選手エントリー票!$C$5:$AK$124,4,0)),-4))</f>
        <v/>
      </c>
      <c r="C75" s="458"/>
      <c r="D75" s="458"/>
      <c r="E75" s="459"/>
      <c r="F75" s="449" t="str">
        <f>IF(B75="","",VLOOKUP(A75,出場選手エントリー票!$C$5:$AK$124,5,0)&amp;"　"&amp;VLOOKUP(A75,出場選手エントリー票!$C$5:$AK$124,6,0))</f>
        <v/>
      </c>
      <c r="G75" s="449"/>
      <c r="H75" s="75" t="str">
        <f>IF(B75="","",VLOOKUP(A75,出場選手エントリー票!$C$5:$AK$124,12,0))</f>
        <v/>
      </c>
      <c r="I75" s="78" t="str">
        <f>IF(ISERROR(VLOOKUP(A75,出場選手エントリー票!$C$5:$AK$124,15,0)),"",IF(VLOOKUP(A75,出場選手エントリー票!$C$5:$AK$124,15,0)="","",VLOOKUP(A75,出場選手エントリー票!$C$5:$AK$124,15,0)))</f>
        <v/>
      </c>
      <c r="J75" s="79" t="str">
        <f>IF(ISERROR(VLOOKUP(A75,出場選手エントリー票!$C$5:$AK$124,19,0)),"",IF(VLOOKUP(A75,出場選手エントリー票!$C$5:$AK$124,19,0)="","",VLOOKUP(A75,出場選手エントリー票!$C$5:$AK$124,19,0)))</f>
        <v/>
      </c>
      <c r="K75" s="79" t="str">
        <f>IF(ISERROR(VLOOKUP(A75,出場選手エントリー票!$C$5:$AK$124,23,0)),"",IF(VLOOKUP(A75,出場選手エントリー票!$C$5:$AK$124,23,0)="","",VLOOKUP(A75,出場選手エントリー票!$C$5:$AK$124,23,0)))</f>
        <v/>
      </c>
      <c r="L75" s="80" t="str">
        <f>IF(ISERROR(VLOOKUP(A75,出場選手エントリー票!$C$5:$AK$124,27,0)),"",IF(VLOOKUP(A75,出場選手エントリー票!$C$5:$AK$124,27,0)="","",VLOOKUP(A75,出場選手エントリー票!$C$5:$AK$124,27,0)))</f>
        <v/>
      </c>
      <c r="M75" s="80" t="str">
        <f>IF(ISERROR(VLOOKUP(A75,出場選手エントリー票!$C$5:$AK$124,31,0)),"",IF(VLOOKUP(A75,出場選手エントリー票!$C$5:$AK$124,31,0)="","",VLOOKUP(A75,出場選手エントリー票!$C$5:$AK$124,31,0)))</f>
        <v/>
      </c>
      <c r="N75" s="80"/>
      <c r="O75" s="80"/>
      <c r="P75" s="80"/>
      <c r="Q75" s="80"/>
      <c r="R75" s="80"/>
      <c r="T75" s="73">
        <f>IF(ISERROR(VALUE(#REF!)),0,VALUE(#REF!))</f>
        <v>0</v>
      </c>
      <c r="U75" s="73">
        <f>IF(ISERROR(VALUE(#REF!)),0,VALUE(#REF!))</f>
        <v>0</v>
      </c>
    </row>
    <row r="76" spans="1:21" ht="18.75" customHeight="1" x14ac:dyDescent="0.2">
      <c r="A76" s="77">
        <f>A75+1</f>
        <v>61</v>
      </c>
      <c r="B76" s="457" t="str">
        <f>IF(ISERROR(VLOOKUP(A76,出場選手エントリー票!$C$5:$AK$124,4,0)),"",VALUE(VLOOKUP(A76,出場選手エントリー票!$C$5:$AK$124,4,0))-ROUNDDOWN(VALUE(VLOOKUP(A76,出場選手エントリー票!$C$5:$AK$124,4,0)),-4))</f>
        <v/>
      </c>
      <c r="C76" s="458"/>
      <c r="D76" s="458"/>
      <c r="E76" s="459"/>
      <c r="F76" s="449" t="str">
        <f>IF(B76="","",VLOOKUP(A76,出場選手エントリー票!$C$5:$AK$124,5,0)&amp;"　"&amp;VLOOKUP(A76,出場選手エントリー票!$C$5:$AK$124,6,0))</f>
        <v/>
      </c>
      <c r="G76" s="449"/>
      <c r="H76" s="75" t="str">
        <f>IF(B76="","",VLOOKUP(A76,出場選手エントリー票!$C$5:$AK$124,12,0))</f>
        <v/>
      </c>
      <c r="I76" s="78" t="str">
        <f>IF(ISERROR(VLOOKUP(A76,出場選手エントリー票!$C$5:$AK$124,15,0)),"",IF(VLOOKUP(A76,出場選手エントリー票!$C$5:$AK$124,15,0)="","",VLOOKUP(A76,出場選手エントリー票!$C$5:$AK$124,15,0)))</f>
        <v/>
      </c>
      <c r="J76" s="79" t="str">
        <f>IF(ISERROR(VLOOKUP(A76,出場選手エントリー票!$C$5:$AK$124,19,0)),"",IF(VLOOKUP(A76,出場選手エントリー票!$C$5:$AK$124,19,0)="","",VLOOKUP(A76,出場選手エントリー票!$C$5:$AK$124,19,0)))</f>
        <v/>
      </c>
      <c r="K76" s="79" t="str">
        <f>IF(ISERROR(VLOOKUP(A76,出場選手エントリー票!$C$5:$AK$124,23,0)),"",IF(VLOOKUP(A76,出場選手エントリー票!$C$5:$AK$124,23,0)="","",VLOOKUP(A76,出場選手エントリー票!$C$5:$AK$124,23,0)))</f>
        <v/>
      </c>
      <c r="L76" s="80" t="str">
        <f>IF(ISERROR(VLOOKUP(A76,出場選手エントリー票!$C$5:$AK$124,27,0)),"",IF(VLOOKUP(A76,出場選手エントリー票!$C$5:$AK$124,27,0)="","",VLOOKUP(A76,出場選手エントリー票!$C$5:$AK$124,27,0)))</f>
        <v/>
      </c>
      <c r="M76" s="80" t="str">
        <f>IF(ISERROR(VLOOKUP(A76,出場選手エントリー票!$C$5:$AK$124,31,0)),"",IF(VLOOKUP(A76,出場選手エントリー票!$C$5:$AK$124,31,0)="","",VLOOKUP(A76,出場選手エントリー票!$C$5:$AK$124,31,0)))</f>
        <v/>
      </c>
      <c r="N76" s="80"/>
      <c r="O76" s="80"/>
      <c r="P76" s="80"/>
      <c r="Q76" s="80"/>
      <c r="R76" s="80"/>
      <c r="T76" s="73">
        <f>IF(ISERROR(VALUE(#REF!)),0,VALUE(#REF!))</f>
        <v>0</v>
      </c>
      <c r="U76" s="73">
        <f>IF(ISERROR(VALUE(#REF!)),0,VALUE(#REF!))</f>
        <v>0</v>
      </c>
    </row>
    <row r="77" spans="1:21" ht="18.75" customHeight="1" x14ac:dyDescent="0.2">
      <c r="A77" s="77">
        <f t="shared" ref="A77:A95" si="2">A76+1</f>
        <v>62</v>
      </c>
      <c r="B77" s="457" t="str">
        <f>IF(ISERROR(VLOOKUP(A77,出場選手エントリー票!$C$5:$AK$124,4,0)),"",VALUE(VLOOKUP(A77,出場選手エントリー票!$C$5:$AK$124,4,0))-ROUNDDOWN(VALUE(VLOOKUP(A77,出場選手エントリー票!$C$5:$AK$124,4,0)),-4))</f>
        <v/>
      </c>
      <c r="C77" s="458"/>
      <c r="D77" s="458"/>
      <c r="E77" s="459"/>
      <c r="F77" s="449" t="str">
        <f>IF(B77="","",VLOOKUP(A77,出場選手エントリー票!$C$5:$AK$124,5,0)&amp;"　"&amp;VLOOKUP(A77,出場選手エントリー票!$C$5:$AK$124,6,0))</f>
        <v/>
      </c>
      <c r="G77" s="449"/>
      <c r="H77" s="75" t="str">
        <f>IF(B77="","",VLOOKUP(A77,出場選手エントリー票!$C$5:$AK$124,12,0))</f>
        <v/>
      </c>
      <c r="I77" s="78" t="str">
        <f>IF(ISERROR(VLOOKUP(A77,出場選手エントリー票!$C$5:$AK$124,15,0)),"",IF(VLOOKUP(A77,出場選手エントリー票!$C$5:$AK$124,15,0)="","",VLOOKUP(A77,出場選手エントリー票!$C$5:$AK$124,15,0)))</f>
        <v/>
      </c>
      <c r="J77" s="79" t="str">
        <f>IF(ISERROR(VLOOKUP(A77,出場選手エントリー票!$C$5:$AK$124,19,0)),"",IF(VLOOKUP(A77,出場選手エントリー票!$C$5:$AK$124,19,0)="","",VLOOKUP(A77,出場選手エントリー票!$C$5:$AK$124,19,0)))</f>
        <v/>
      </c>
      <c r="K77" s="79" t="str">
        <f>IF(ISERROR(VLOOKUP(A77,出場選手エントリー票!$C$5:$AK$124,23,0)),"",IF(VLOOKUP(A77,出場選手エントリー票!$C$5:$AK$124,23,0)="","",VLOOKUP(A77,出場選手エントリー票!$C$5:$AK$124,23,0)))</f>
        <v/>
      </c>
      <c r="L77" s="80" t="str">
        <f>IF(ISERROR(VLOOKUP(A77,出場選手エントリー票!$C$5:$AK$124,27,0)),"",IF(VLOOKUP(A77,出場選手エントリー票!$C$5:$AK$124,27,0)="","",VLOOKUP(A77,出場選手エントリー票!$C$5:$AK$124,27,0)))</f>
        <v/>
      </c>
      <c r="M77" s="80" t="str">
        <f>IF(ISERROR(VLOOKUP(A77,出場選手エントリー票!$C$5:$AK$124,31,0)),"",IF(VLOOKUP(A77,出場選手エントリー票!$C$5:$AK$124,31,0)="","",VLOOKUP(A77,出場選手エントリー票!$C$5:$AK$124,31,0)))</f>
        <v/>
      </c>
      <c r="N77" s="80"/>
      <c r="O77" s="80"/>
      <c r="P77" s="80"/>
      <c r="Q77" s="80"/>
      <c r="R77" s="80"/>
      <c r="T77" s="73">
        <f>IF(ISERROR(VALUE(#REF!)),0,VALUE(#REF!))</f>
        <v>0</v>
      </c>
      <c r="U77" s="73">
        <f>IF(ISERROR(VALUE(#REF!)),0,VALUE(#REF!))</f>
        <v>0</v>
      </c>
    </row>
    <row r="78" spans="1:21" ht="18.75" customHeight="1" x14ac:dyDescent="0.2">
      <c r="A78" s="77">
        <f t="shared" si="2"/>
        <v>63</v>
      </c>
      <c r="B78" s="457" t="str">
        <f>IF(ISERROR(VLOOKUP(A78,出場選手エントリー票!$C$5:$AK$124,4,0)),"",VALUE(VLOOKUP(A78,出場選手エントリー票!$C$5:$AK$124,4,0))-ROUNDDOWN(VALUE(VLOOKUP(A78,出場選手エントリー票!$C$5:$AK$124,4,0)),-4))</f>
        <v/>
      </c>
      <c r="C78" s="458"/>
      <c r="D78" s="458"/>
      <c r="E78" s="459"/>
      <c r="F78" s="449" t="str">
        <f>IF(B78="","",VLOOKUP(A78,出場選手エントリー票!$C$5:$AK$124,5,0)&amp;"　"&amp;VLOOKUP(A78,出場選手エントリー票!$C$5:$AK$124,6,0))</f>
        <v/>
      </c>
      <c r="G78" s="449"/>
      <c r="H78" s="75" t="str">
        <f>IF(B78="","",VLOOKUP(A78,出場選手エントリー票!$C$5:$AK$124,12,0))</f>
        <v/>
      </c>
      <c r="I78" s="78" t="str">
        <f>IF(ISERROR(VLOOKUP(A78,出場選手エントリー票!$C$5:$AK$124,15,0)),"",IF(VLOOKUP(A78,出場選手エントリー票!$C$5:$AK$124,15,0)="","",VLOOKUP(A78,出場選手エントリー票!$C$5:$AK$124,15,0)))</f>
        <v/>
      </c>
      <c r="J78" s="79" t="str">
        <f>IF(ISERROR(VLOOKUP(A78,出場選手エントリー票!$C$5:$AK$124,19,0)),"",IF(VLOOKUP(A78,出場選手エントリー票!$C$5:$AK$124,19,0)="","",VLOOKUP(A78,出場選手エントリー票!$C$5:$AK$124,19,0)))</f>
        <v/>
      </c>
      <c r="K78" s="79" t="str">
        <f>IF(ISERROR(VLOOKUP(A78,出場選手エントリー票!$C$5:$AK$124,23,0)),"",IF(VLOOKUP(A78,出場選手エントリー票!$C$5:$AK$124,23,0)="","",VLOOKUP(A78,出場選手エントリー票!$C$5:$AK$124,23,0)))</f>
        <v/>
      </c>
      <c r="L78" s="80" t="str">
        <f>IF(ISERROR(VLOOKUP(A78,出場選手エントリー票!$C$5:$AK$124,27,0)),"",IF(VLOOKUP(A78,出場選手エントリー票!$C$5:$AK$124,27,0)="","",VLOOKUP(A78,出場選手エントリー票!$C$5:$AK$124,27,0)))</f>
        <v/>
      </c>
      <c r="M78" s="80" t="str">
        <f>IF(ISERROR(VLOOKUP(A78,出場選手エントリー票!$C$5:$AK$124,31,0)),"",IF(VLOOKUP(A78,出場選手エントリー票!$C$5:$AK$124,31,0)="","",VLOOKUP(A78,出場選手エントリー票!$C$5:$AK$124,31,0)))</f>
        <v/>
      </c>
      <c r="N78" s="80"/>
      <c r="O78" s="80"/>
      <c r="P78" s="80"/>
      <c r="Q78" s="80"/>
      <c r="R78" s="80"/>
      <c r="T78" s="73">
        <f>IF(ISERROR(VALUE(#REF!)),0,VALUE(#REF!))</f>
        <v>0</v>
      </c>
      <c r="U78" s="73">
        <f>IF(ISERROR(VALUE(#REF!)),0,VALUE(#REF!))</f>
        <v>0</v>
      </c>
    </row>
    <row r="79" spans="1:21" ht="18.75" customHeight="1" x14ac:dyDescent="0.2">
      <c r="A79" s="77">
        <f t="shared" si="2"/>
        <v>64</v>
      </c>
      <c r="B79" s="457" t="str">
        <f>IF(ISERROR(VLOOKUP(A79,出場選手エントリー票!$C$5:$AK$124,4,0)),"",VALUE(VLOOKUP(A79,出場選手エントリー票!$C$5:$AK$124,4,0))-ROUNDDOWN(VALUE(VLOOKUP(A79,出場選手エントリー票!$C$5:$AK$124,4,0)),-4))</f>
        <v/>
      </c>
      <c r="C79" s="458"/>
      <c r="D79" s="458"/>
      <c r="E79" s="459"/>
      <c r="F79" s="449" t="str">
        <f>IF(B79="","",VLOOKUP(A79,出場選手エントリー票!$C$5:$AK$124,5,0)&amp;"　"&amp;VLOOKUP(A79,出場選手エントリー票!$C$5:$AK$124,6,0))</f>
        <v/>
      </c>
      <c r="G79" s="449"/>
      <c r="H79" s="75" t="str">
        <f>IF(B79="","",VLOOKUP(A79,出場選手エントリー票!$C$5:$AK$124,12,0))</f>
        <v/>
      </c>
      <c r="I79" s="78" t="str">
        <f>IF(ISERROR(VLOOKUP(A79,出場選手エントリー票!$C$5:$AK$124,15,0)),"",IF(VLOOKUP(A79,出場選手エントリー票!$C$5:$AK$124,15,0)="","",VLOOKUP(A79,出場選手エントリー票!$C$5:$AK$124,15,0)))</f>
        <v/>
      </c>
      <c r="J79" s="79" t="str">
        <f>IF(ISERROR(VLOOKUP(A79,出場選手エントリー票!$C$5:$AK$124,19,0)),"",IF(VLOOKUP(A79,出場選手エントリー票!$C$5:$AK$124,19,0)="","",VLOOKUP(A79,出場選手エントリー票!$C$5:$AK$124,19,0)))</f>
        <v/>
      </c>
      <c r="K79" s="79" t="str">
        <f>IF(ISERROR(VLOOKUP(A79,出場選手エントリー票!$C$5:$AK$124,23,0)),"",IF(VLOOKUP(A79,出場選手エントリー票!$C$5:$AK$124,23,0)="","",VLOOKUP(A79,出場選手エントリー票!$C$5:$AK$124,23,0)))</f>
        <v/>
      </c>
      <c r="L79" s="80" t="str">
        <f>IF(ISERROR(VLOOKUP(A79,出場選手エントリー票!$C$5:$AK$124,27,0)),"",IF(VLOOKUP(A79,出場選手エントリー票!$C$5:$AK$124,27,0)="","",VLOOKUP(A79,出場選手エントリー票!$C$5:$AK$124,27,0)))</f>
        <v/>
      </c>
      <c r="M79" s="80" t="str">
        <f>IF(ISERROR(VLOOKUP(A79,出場選手エントリー票!$C$5:$AK$124,31,0)),"",IF(VLOOKUP(A79,出場選手エントリー票!$C$5:$AK$124,31,0)="","",VLOOKUP(A79,出場選手エントリー票!$C$5:$AK$124,31,0)))</f>
        <v/>
      </c>
      <c r="N79" s="80"/>
      <c r="O79" s="80"/>
      <c r="P79" s="80"/>
      <c r="Q79" s="80"/>
      <c r="R79" s="80"/>
      <c r="T79" s="73">
        <f>IF(ISERROR(VALUE(#REF!)),0,VALUE(#REF!))</f>
        <v>0</v>
      </c>
      <c r="U79" s="73">
        <f>IF(ISERROR(VALUE(#REF!)),0,VALUE(#REF!))</f>
        <v>0</v>
      </c>
    </row>
    <row r="80" spans="1:21" ht="18.75" customHeight="1" x14ac:dyDescent="0.2">
      <c r="A80" s="77">
        <f t="shared" si="2"/>
        <v>65</v>
      </c>
      <c r="B80" s="457" t="str">
        <f>IF(ISERROR(VLOOKUP(A80,出場選手エントリー票!$C$5:$AK$124,4,0)),"",VALUE(VLOOKUP(A80,出場選手エントリー票!$C$5:$AK$124,4,0))-ROUNDDOWN(VALUE(VLOOKUP(A80,出場選手エントリー票!$C$5:$AK$124,4,0)),-4))</f>
        <v/>
      </c>
      <c r="C80" s="458"/>
      <c r="D80" s="458"/>
      <c r="E80" s="459"/>
      <c r="F80" s="449" t="str">
        <f>IF(B80="","",VLOOKUP(A80,出場選手エントリー票!$C$5:$AK$124,5,0)&amp;"　"&amp;VLOOKUP(A80,出場選手エントリー票!$C$5:$AK$124,6,0))</f>
        <v/>
      </c>
      <c r="G80" s="449"/>
      <c r="H80" s="75" t="str">
        <f>IF(B80="","",VLOOKUP(A80,出場選手エントリー票!$C$5:$AK$124,12,0))</f>
        <v/>
      </c>
      <c r="I80" s="78" t="str">
        <f>IF(ISERROR(VLOOKUP(A80,出場選手エントリー票!$C$5:$AK$124,15,0)),"",IF(VLOOKUP(A80,出場選手エントリー票!$C$5:$AK$124,15,0)="","",VLOOKUP(A80,出場選手エントリー票!$C$5:$AK$124,15,0)))</f>
        <v/>
      </c>
      <c r="J80" s="79" t="str">
        <f>IF(ISERROR(VLOOKUP(A80,出場選手エントリー票!$C$5:$AK$124,19,0)),"",IF(VLOOKUP(A80,出場選手エントリー票!$C$5:$AK$124,19,0)="","",VLOOKUP(A80,出場選手エントリー票!$C$5:$AK$124,19,0)))</f>
        <v/>
      </c>
      <c r="K80" s="79" t="str">
        <f>IF(ISERROR(VLOOKUP(A80,出場選手エントリー票!$C$5:$AK$124,23,0)),"",IF(VLOOKUP(A80,出場選手エントリー票!$C$5:$AK$124,23,0)="","",VLOOKUP(A80,出場選手エントリー票!$C$5:$AK$124,23,0)))</f>
        <v/>
      </c>
      <c r="L80" s="80" t="str">
        <f>IF(ISERROR(VLOOKUP(A80,出場選手エントリー票!$C$5:$AK$124,27,0)),"",IF(VLOOKUP(A80,出場選手エントリー票!$C$5:$AK$124,27,0)="","",VLOOKUP(A80,出場選手エントリー票!$C$5:$AK$124,27,0)))</f>
        <v/>
      </c>
      <c r="M80" s="80" t="str">
        <f>IF(ISERROR(VLOOKUP(A80,出場選手エントリー票!$C$5:$AK$124,31,0)),"",IF(VLOOKUP(A80,出場選手エントリー票!$C$5:$AK$124,31,0)="","",VLOOKUP(A80,出場選手エントリー票!$C$5:$AK$124,31,0)))</f>
        <v/>
      </c>
      <c r="N80" s="80"/>
      <c r="O80" s="80"/>
      <c r="P80" s="80"/>
      <c r="Q80" s="80"/>
      <c r="R80" s="80"/>
      <c r="T80" s="73">
        <f>IF(ISERROR(VALUE(#REF!)),0,VALUE(#REF!))</f>
        <v>0</v>
      </c>
      <c r="U80" s="73">
        <f>IF(ISERROR(VALUE(#REF!)),0,VALUE(#REF!))</f>
        <v>0</v>
      </c>
    </row>
    <row r="81" spans="1:21" ht="18.75" customHeight="1" x14ac:dyDescent="0.2">
      <c r="A81" s="77">
        <f t="shared" si="2"/>
        <v>66</v>
      </c>
      <c r="B81" s="457" t="str">
        <f>IF(ISERROR(VLOOKUP(A81,出場選手エントリー票!$C$5:$AK$124,4,0)),"",VALUE(VLOOKUP(A81,出場選手エントリー票!$C$5:$AK$124,4,0))-ROUNDDOWN(VALUE(VLOOKUP(A81,出場選手エントリー票!$C$5:$AK$124,4,0)),-4))</f>
        <v/>
      </c>
      <c r="C81" s="458"/>
      <c r="D81" s="458"/>
      <c r="E81" s="459"/>
      <c r="F81" s="449" t="str">
        <f>IF(B81="","",VLOOKUP(A81,出場選手エントリー票!$C$5:$AK$124,5,0)&amp;"　"&amp;VLOOKUP(A81,出場選手エントリー票!$C$5:$AK$124,6,0))</f>
        <v/>
      </c>
      <c r="G81" s="449"/>
      <c r="H81" s="75" t="str">
        <f>IF(B81="","",VLOOKUP(A81,出場選手エントリー票!$C$5:$AK$124,12,0))</f>
        <v/>
      </c>
      <c r="I81" s="78" t="str">
        <f>IF(ISERROR(VLOOKUP(A81,出場選手エントリー票!$C$5:$AK$124,15,0)),"",IF(VLOOKUP(A81,出場選手エントリー票!$C$5:$AK$124,15,0)="","",VLOOKUP(A81,出場選手エントリー票!$C$5:$AK$124,15,0)))</f>
        <v/>
      </c>
      <c r="J81" s="79" t="str">
        <f>IF(ISERROR(VLOOKUP(A81,出場選手エントリー票!$C$5:$AK$124,19,0)),"",IF(VLOOKUP(A81,出場選手エントリー票!$C$5:$AK$124,19,0)="","",VLOOKUP(A81,出場選手エントリー票!$C$5:$AK$124,19,0)))</f>
        <v/>
      </c>
      <c r="K81" s="79" t="str">
        <f>IF(ISERROR(VLOOKUP(A81,出場選手エントリー票!$C$5:$AK$124,23,0)),"",IF(VLOOKUP(A81,出場選手エントリー票!$C$5:$AK$124,23,0)="","",VLOOKUP(A81,出場選手エントリー票!$C$5:$AK$124,23,0)))</f>
        <v/>
      </c>
      <c r="L81" s="80" t="str">
        <f>IF(ISERROR(VLOOKUP(A81,出場選手エントリー票!$C$5:$AK$124,27,0)),"",IF(VLOOKUP(A81,出場選手エントリー票!$C$5:$AK$124,27,0)="","",VLOOKUP(A81,出場選手エントリー票!$C$5:$AK$124,27,0)))</f>
        <v/>
      </c>
      <c r="M81" s="80" t="str">
        <f>IF(ISERROR(VLOOKUP(A81,出場選手エントリー票!$C$5:$AK$124,31,0)),"",IF(VLOOKUP(A81,出場選手エントリー票!$C$5:$AK$124,31,0)="","",VLOOKUP(A81,出場選手エントリー票!$C$5:$AK$124,31,0)))</f>
        <v/>
      </c>
      <c r="N81" s="80"/>
      <c r="O81" s="80"/>
      <c r="P81" s="80"/>
      <c r="Q81" s="80"/>
      <c r="R81" s="80"/>
      <c r="T81" s="73">
        <f>IF(ISERROR(VALUE(#REF!)),0,VALUE(#REF!))</f>
        <v>0</v>
      </c>
      <c r="U81" s="73">
        <f>IF(ISERROR(VALUE(#REF!)),0,VALUE(#REF!))</f>
        <v>0</v>
      </c>
    </row>
    <row r="82" spans="1:21" ht="18.75" customHeight="1" x14ac:dyDescent="0.2">
      <c r="A82" s="77">
        <f t="shared" si="2"/>
        <v>67</v>
      </c>
      <c r="B82" s="457" t="str">
        <f>IF(ISERROR(VLOOKUP(A82,出場選手エントリー票!$C$5:$AK$124,4,0)),"",VALUE(VLOOKUP(A82,出場選手エントリー票!$C$5:$AK$124,4,0))-ROUNDDOWN(VALUE(VLOOKUP(A82,出場選手エントリー票!$C$5:$AK$124,4,0)),-4))</f>
        <v/>
      </c>
      <c r="C82" s="458"/>
      <c r="D82" s="458"/>
      <c r="E82" s="459"/>
      <c r="F82" s="449" t="str">
        <f>IF(B82="","",VLOOKUP(A82,出場選手エントリー票!$C$5:$AK$124,5,0)&amp;"　"&amp;VLOOKUP(A82,出場選手エントリー票!$C$5:$AK$124,6,0))</f>
        <v/>
      </c>
      <c r="G82" s="449"/>
      <c r="H82" s="75" t="str">
        <f>IF(B82="","",VLOOKUP(A82,出場選手エントリー票!$C$5:$AK$124,12,0))</f>
        <v/>
      </c>
      <c r="I82" s="78" t="str">
        <f>IF(ISERROR(VLOOKUP(A82,出場選手エントリー票!$C$5:$AK$124,15,0)),"",IF(VLOOKUP(A82,出場選手エントリー票!$C$5:$AK$124,15,0)="","",VLOOKUP(A82,出場選手エントリー票!$C$5:$AK$124,15,0)))</f>
        <v/>
      </c>
      <c r="J82" s="79" t="str">
        <f>IF(ISERROR(VLOOKUP(A82,出場選手エントリー票!$C$5:$AK$124,19,0)),"",IF(VLOOKUP(A82,出場選手エントリー票!$C$5:$AK$124,19,0)="","",VLOOKUP(A82,出場選手エントリー票!$C$5:$AK$124,19,0)))</f>
        <v/>
      </c>
      <c r="K82" s="79" t="str">
        <f>IF(ISERROR(VLOOKUP(A82,出場選手エントリー票!$C$5:$AK$124,23,0)),"",IF(VLOOKUP(A82,出場選手エントリー票!$C$5:$AK$124,23,0)="","",VLOOKUP(A82,出場選手エントリー票!$C$5:$AK$124,23,0)))</f>
        <v/>
      </c>
      <c r="L82" s="80" t="str">
        <f>IF(ISERROR(VLOOKUP(A82,出場選手エントリー票!$C$5:$AK$124,27,0)),"",IF(VLOOKUP(A82,出場選手エントリー票!$C$5:$AK$124,27,0)="","",VLOOKUP(A82,出場選手エントリー票!$C$5:$AK$124,27,0)))</f>
        <v/>
      </c>
      <c r="M82" s="80" t="str">
        <f>IF(ISERROR(VLOOKUP(A82,出場選手エントリー票!$C$5:$AK$124,31,0)),"",IF(VLOOKUP(A82,出場選手エントリー票!$C$5:$AK$124,31,0)="","",VLOOKUP(A82,出場選手エントリー票!$C$5:$AK$124,31,0)))</f>
        <v/>
      </c>
      <c r="N82" s="80"/>
      <c r="O82" s="80"/>
      <c r="P82" s="80"/>
      <c r="Q82" s="80"/>
      <c r="R82" s="80"/>
      <c r="T82" s="73">
        <f>IF(ISERROR(VALUE(#REF!)),0,VALUE(#REF!))</f>
        <v>0</v>
      </c>
      <c r="U82" s="73">
        <f>IF(ISERROR(VALUE(#REF!)),0,VALUE(#REF!))</f>
        <v>0</v>
      </c>
    </row>
    <row r="83" spans="1:21" ht="18.75" customHeight="1" x14ac:dyDescent="0.2">
      <c r="A83" s="77">
        <f t="shared" si="2"/>
        <v>68</v>
      </c>
      <c r="B83" s="457" t="str">
        <f>IF(ISERROR(VLOOKUP(A83,出場選手エントリー票!$C$5:$AK$124,4,0)),"",VALUE(VLOOKUP(A83,出場選手エントリー票!$C$5:$AK$124,4,0))-ROUNDDOWN(VALUE(VLOOKUP(A83,出場選手エントリー票!$C$5:$AK$124,4,0)),-4))</f>
        <v/>
      </c>
      <c r="C83" s="458"/>
      <c r="D83" s="458"/>
      <c r="E83" s="459"/>
      <c r="F83" s="449" t="str">
        <f>IF(B83="","",VLOOKUP(A83,出場選手エントリー票!$C$5:$AK$124,5,0)&amp;"　"&amp;VLOOKUP(A83,出場選手エントリー票!$C$5:$AK$124,6,0))</f>
        <v/>
      </c>
      <c r="G83" s="449"/>
      <c r="H83" s="75" t="str">
        <f>IF(B83="","",VLOOKUP(A83,出場選手エントリー票!$C$5:$AK$124,12,0))</f>
        <v/>
      </c>
      <c r="I83" s="78" t="str">
        <f>IF(ISERROR(VLOOKUP(A83,出場選手エントリー票!$C$5:$AK$124,15,0)),"",IF(VLOOKUP(A83,出場選手エントリー票!$C$5:$AK$124,15,0)="","",VLOOKUP(A83,出場選手エントリー票!$C$5:$AK$124,15,0)))</f>
        <v/>
      </c>
      <c r="J83" s="79" t="str">
        <f>IF(ISERROR(VLOOKUP(A83,出場選手エントリー票!$C$5:$AK$124,19,0)),"",IF(VLOOKUP(A83,出場選手エントリー票!$C$5:$AK$124,19,0)="","",VLOOKUP(A83,出場選手エントリー票!$C$5:$AK$124,19,0)))</f>
        <v/>
      </c>
      <c r="K83" s="79" t="str">
        <f>IF(ISERROR(VLOOKUP(A83,出場選手エントリー票!$C$5:$AK$124,23,0)),"",IF(VLOOKUP(A83,出場選手エントリー票!$C$5:$AK$124,23,0)="","",VLOOKUP(A83,出場選手エントリー票!$C$5:$AK$124,23,0)))</f>
        <v/>
      </c>
      <c r="L83" s="80" t="str">
        <f>IF(ISERROR(VLOOKUP(A83,出場選手エントリー票!$C$5:$AK$124,27,0)),"",IF(VLOOKUP(A83,出場選手エントリー票!$C$5:$AK$124,27,0)="","",VLOOKUP(A83,出場選手エントリー票!$C$5:$AK$124,27,0)))</f>
        <v/>
      </c>
      <c r="M83" s="80" t="str">
        <f>IF(ISERROR(VLOOKUP(A83,出場選手エントリー票!$C$5:$AK$124,31,0)),"",IF(VLOOKUP(A83,出場選手エントリー票!$C$5:$AK$124,31,0)="","",VLOOKUP(A83,出場選手エントリー票!$C$5:$AK$124,31,0)))</f>
        <v/>
      </c>
      <c r="N83" s="80"/>
      <c r="O83" s="80"/>
      <c r="P83" s="80"/>
      <c r="Q83" s="80"/>
      <c r="R83" s="80"/>
      <c r="T83" s="73">
        <f>IF(ISERROR(VALUE(#REF!)),0,VALUE(#REF!))</f>
        <v>0</v>
      </c>
      <c r="U83" s="73">
        <f>IF(ISERROR(VALUE(#REF!)),0,VALUE(#REF!))</f>
        <v>0</v>
      </c>
    </row>
    <row r="84" spans="1:21" ht="18.75" customHeight="1" x14ac:dyDescent="0.2">
      <c r="A84" s="77">
        <f t="shared" si="2"/>
        <v>69</v>
      </c>
      <c r="B84" s="457" t="str">
        <f>IF(ISERROR(VLOOKUP(A84,出場選手エントリー票!$C$5:$AK$124,4,0)),"",VALUE(VLOOKUP(A84,出場選手エントリー票!$C$5:$AK$124,4,0))-ROUNDDOWN(VALUE(VLOOKUP(A84,出場選手エントリー票!$C$5:$AK$124,4,0)),-4))</f>
        <v/>
      </c>
      <c r="C84" s="458"/>
      <c r="D84" s="458"/>
      <c r="E84" s="459"/>
      <c r="F84" s="449" t="str">
        <f>IF(B84="","",VLOOKUP(A84,出場選手エントリー票!$C$5:$AK$124,5,0)&amp;"　"&amp;VLOOKUP(A84,出場選手エントリー票!$C$5:$AK$124,6,0))</f>
        <v/>
      </c>
      <c r="G84" s="449"/>
      <c r="H84" s="75" t="str">
        <f>IF(B84="","",VLOOKUP(A84,出場選手エントリー票!$C$5:$AK$124,12,0))</f>
        <v/>
      </c>
      <c r="I84" s="78" t="str">
        <f>IF(ISERROR(VLOOKUP(A84,出場選手エントリー票!$C$5:$AK$124,15,0)),"",IF(VLOOKUP(A84,出場選手エントリー票!$C$5:$AK$124,15,0)="","",VLOOKUP(A84,出場選手エントリー票!$C$5:$AK$124,15,0)))</f>
        <v/>
      </c>
      <c r="J84" s="79" t="str">
        <f>IF(ISERROR(VLOOKUP(A84,出場選手エントリー票!$C$5:$AK$124,19,0)),"",IF(VLOOKUP(A84,出場選手エントリー票!$C$5:$AK$124,19,0)="","",VLOOKUP(A84,出場選手エントリー票!$C$5:$AK$124,19,0)))</f>
        <v/>
      </c>
      <c r="K84" s="79" t="str">
        <f>IF(ISERROR(VLOOKUP(A84,出場選手エントリー票!$C$5:$AK$124,23,0)),"",IF(VLOOKUP(A84,出場選手エントリー票!$C$5:$AK$124,23,0)="","",VLOOKUP(A84,出場選手エントリー票!$C$5:$AK$124,23,0)))</f>
        <v/>
      </c>
      <c r="L84" s="80" t="str">
        <f>IF(ISERROR(VLOOKUP(A84,出場選手エントリー票!$C$5:$AK$124,27,0)),"",IF(VLOOKUP(A84,出場選手エントリー票!$C$5:$AK$124,27,0)="","",VLOOKUP(A84,出場選手エントリー票!$C$5:$AK$124,27,0)))</f>
        <v/>
      </c>
      <c r="M84" s="80" t="str">
        <f>IF(ISERROR(VLOOKUP(A84,出場選手エントリー票!$C$5:$AK$124,31,0)),"",IF(VLOOKUP(A84,出場選手エントリー票!$C$5:$AK$124,31,0)="","",VLOOKUP(A84,出場選手エントリー票!$C$5:$AK$124,31,0)))</f>
        <v/>
      </c>
      <c r="N84" s="80"/>
      <c r="O84" s="80"/>
      <c r="P84" s="80"/>
      <c r="Q84" s="80"/>
      <c r="R84" s="80"/>
      <c r="T84" s="73">
        <f>IF(ISERROR(VALUE(#REF!)),0,VALUE(#REF!))</f>
        <v>0</v>
      </c>
      <c r="U84" s="73">
        <f>IF(ISERROR(VALUE(#REF!)),0,VALUE(#REF!))</f>
        <v>0</v>
      </c>
    </row>
    <row r="85" spans="1:21" ht="18.75" customHeight="1" x14ac:dyDescent="0.2">
      <c r="A85" s="77">
        <f t="shared" si="2"/>
        <v>70</v>
      </c>
      <c r="B85" s="457" t="str">
        <f>IF(ISERROR(VLOOKUP(A85,出場選手エントリー票!$C$5:$AK$124,4,0)),"",VALUE(VLOOKUP(A85,出場選手エントリー票!$C$5:$AK$124,4,0))-ROUNDDOWN(VALUE(VLOOKUP(A85,出場選手エントリー票!$C$5:$AK$124,4,0)),-4))</f>
        <v/>
      </c>
      <c r="C85" s="458"/>
      <c r="D85" s="458"/>
      <c r="E85" s="459"/>
      <c r="F85" s="449" t="str">
        <f>IF(B85="","",VLOOKUP(A85,出場選手エントリー票!$C$5:$AK$124,5,0)&amp;"　"&amp;VLOOKUP(A85,出場選手エントリー票!$C$5:$AK$124,6,0))</f>
        <v/>
      </c>
      <c r="G85" s="449"/>
      <c r="H85" s="75" t="str">
        <f>IF(B85="","",VLOOKUP(A85,出場選手エントリー票!$C$5:$AK$124,12,0))</f>
        <v/>
      </c>
      <c r="I85" s="78" t="str">
        <f>IF(ISERROR(VLOOKUP(A85,出場選手エントリー票!$C$5:$AK$124,15,0)),"",IF(VLOOKUP(A85,出場選手エントリー票!$C$5:$AK$124,15,0)="","",VLOOKUP(A85,出場選手エントリー票!$C$5:$AK$124,15,0)))</f>
        <v/>
      </c>
      <c r="J85" s="79" t="str">
        <f>IF(ISERROR(VLOOKUP(A85,出場選手エントリー票!$C$5:$AK$124,19,0)),"",IF(VLOOKUP(A85,出場選手エントリー票!$C$5:$AK$124,19,0)="","",VLOOKUP(A85,出場選手エントリー票!$C$5:$AK$124,19,0)))</f>
        <v/>
      </c>
      <c r="K85" s="79" t="str">
        <f>IF(ISERROR(VLOOKUP(A85,出場選手エントリー票!$C$5:$AK$124,23,0)),"",IF(VLOOKUP(A85,出場選手エントリー票!$C$5:$AK$124,23,0)="","",VLOOKUP(A85,出場選手エントリー票!$C$5:$AK$124,23,0)))</f>
        <v/>
      </c>
      <c r="L85" s="80" t="str">
        <f>IF(ISERROR(VLOOKUP(A85,出場選手エントリー票!$C$5:$AK$124,27,0)),"",IF(VLOOKUP(A85,出場選手エントリー票!$C$5:$AK$124,27,0)="","",VLOOKUP(A85,出場選手エントリー票!$C$5:$AK$124,27,0)))</f>
        <v/>
      </c>
      <c r="M85" s="80" t="str">
        <f>IF(ISERROR(VLOOKUP(A85,出場選手エントリー票!$C$5:$AK$124,31,0)),"",IF(VLOOKUP(A85,出場選手エントリー票!$C$5:$AK$124,31,0)="","",VLOOKUP(A85,出場選手エントリー票!$C$5:$AK$124,31,0)))</f>
        <v/>
      </c>
      <c r="N85" s="80"/>
      <c r="O85" s="80"/>
      <c r="P85" s="80"/>
      <c r="Q85" s="80"/>
      <c r="R85" s="80"/>
      <c r="T85" s="73">
        <f>IF(ISERROR(VALUE(#REF!)),0,VALUE(#REF!))</f>
        <v>0</v>
      </c>
      <c r="U85" s="73">
        <f>IF(ISERROR(VALUE(#REF!)),0,VALUE(#REF!))</f>
        <v>0</v>
      </c>
    </row>
    <row r="86" spans="1:21" ht="18.75" customHeight="1" x14ac:dyDescent="0.2">
      <c r="A86" s="77">
        <f t="shared" si="2"/>
        <v>71</v>
      </c>
      <c r="B86" s="457" t="str">
        <f>IF(ISERROR(VLOOKUP(A86,出場選手エントリー票!$C$5:$AK$124,4,0)),"",VALUE(VLOOKUP(A86,出場選手エントリー票!$C$5:$AK$124,4,0))-ROUNDDOWN(VALUE(VLOOKUP(A86,出場選手エントリー票!$C$5:$AK$124,4,0)),-4))</f>
        <v/>
      </c>
      <c r="C86" s="458"/>
      <c r="D86" s="458"/>
      <c r="E86" s="459"/>
      <c r="F86" s="449" t="str">
        <f>IF(B86="","",VLOOKUP(A86,出場選手エントリー票!$C$5:$AK$124,5,0)&amp;"　"&amp;VLOOKUP(A86,出場選手エントリー票!$C$5:$AK$124,6,0))</f>
        <v/>
      </c>
      <c r="G86" s="449"/>
      <c r="H86" s="75" t="str">
        <f>IF(B86="","",VLOOKUP(A86,出場選手エントリー票!$C$5:$AK$124,12,0))</f>
        <v/>
      </c>
      <c r="I86" s="78" t="str">
        <f>IF(ISERROR(VLOOKUP(A86,出場選手エントリー票!$C$5:$AK$124,15,0)),"",IF(VLOOKUP(A86,出場選手エントリー票!$C$5:$AK$124,15,0)="","",VLOOKUP(A86,出場選手エントリー票!$C$5:$AK$124,15,0)))</f>
        <v/>
      </c>
      <c r="J86" s="79" t="str">
        <f>IF(ISERROR(VLOOKUP(A86,出場選手エントリー票!$C$5:$AK$124,19,0)),"",IF(VLOOKUP(A86,出場選手エントリー票!$C$5:$AK$124,19,0)="","",VLOOKUP(A86,出場選手エントリー票!$C$5:$AK$124,19,0)))</f>
        <v/>
      </c>
      <c r="K86" s="79" t="str">
        <f>IF(ISERROR(VLOOKUP(A86,出場選手エントリー票!$C$5:$AK$124,23,0)),"",IF(VLOOKUP(A86,出場選手エントリー票!$C$5:$AK$124,23,0)="","",VLOOKUP(A86,出場選手エントリー票!$C$5:$AK$124,23,0)))</f>
        <v/>
      </c>
      <c r="L86" s="80" t="str">
        <f>IF(ISERROR(VLOOKUP(A86,出場選手エントリー票!$C$5:$AK$124,27,0)),"",IF(VLOOKUP(A86,出場選手エントリー票!$C$5:$AK$124,27,0)="","",VLOOKUP(A86,出場選手エントリー票!$C$5:$AK$124,27,0)))</f>
        <v/>
      </c>
      <c r="M86" s="80" t="str">
        <f>IF(ISERROR(VLOOKUP(A86,出場選手エントリー票!$C$5:$AK$124,31,0)),"",IF(VLOOKUP(A86,出場選手エントリー票!$C$5:$AK$124,31,0)="","",VLOOKUP(A86,出場選手エントリー票!$C$5:$AK$124,31,0)))</f>
        <v/>
      </c>
      <c r="N86" s="80"/>
      <c r="O86" s="80"/>
      <c r="P86" s="80"/>
      <c r="Q86" s="80"/>
      <c r="R86" s="80"/>
      <c r="T86" s="73">
        <f>IF(ISERROR(VALUE(#REF!)),0,VALUE(#REF!))</f>
        <v>0</v>
      </c>
      <c r="U86" s="73">
        <f>IF(ISERROR(VALUE(#REF!)),0,VALUE(#REF!))</f>
        <v>0</v>
      </c>
    </row>
    <row r="87" spans="1:21" ht="18.75" customHeight="1" x14ac:dyDescent="0.2">
      <c r="A87" s="77">
        <f t="shared" si="2"/>
        <v>72</v>
      </c>
      <c r="B87" s="457" t="str">
        <f>IF(ISERROR(VLOOKUP(A87,出場選手エントリー票!$C$5:$AK$124,4,0)),"",VALUE(VLOOKUP(A87,出場選手エントリー票!$C$5:$AK$124,4,0))-ROUNDDOWN(VALUE(VLOOKUP(A87,出場選手エントリー票!$C$5:$AK$124,4,0)),-4))</f>
        <v/>
      </c>
      <c r="C87" s="458"/>
      <c r="D87" s="458"/>
      <c r="E87" s="459"/>
      <c r="F87" s="449" t="str">
        <f>IF(B87="","",VLOOKUP(A87,出場選手エントリー票!$C$5:$AK$124,5,0)&amp;"　"&amp;VLOOKUP(A87,出場選手エントリー票!$C$5:$AK$124,6,0))</f>
        <v/>
      </c>
      <c r="G87" s="449"/>
      <c r="H87" s="75" t="str">
        <f>IF(B87="","",VLOOKUP(A87,出場選手エントリー票!$C$5:$AK$124,12,0))</f>
        <v/>
      </c>
      <c r="I87" s="78" t="str">
        <f>IF(ISERROR(VLOOKUP(A87,出場選手エントリー票!$C$5:$AK$124,15,0)),"",IF(VLOOKUP(A87,出場選手エントリー票!$C$5:$AK$124,15,0)="","",VLOOKUP(A87,出場選手エントリー票!$C$5:$AK$124,15,0)))</f>
        <v/>
      </c>
      <c r="J87" s="79" t="str">
        <f>IF(ISERROR(VLOOKUP(A87,出場選手エントリー票!$C$5:$AK$124,19,0)),"",IF(VLOOKUP(A87,出場選手エントリー票!$C$5:$AK$124,19,0)="","",VLOOKUP(A87,出場選手エントリー票!$C$5:$AK$124,19,0)))</f>
        <v/>
      </c>
      <c r="K87" s="79" t="str">
        <f>IF(ISERROR(VLOOKUP(A87,出場選手エントリー票!$C$5:$AK$124,23,0)),"",IF(VLOOKUP(A87,出場選手エントリー票!$C$5:$AK$124,23,0)="","",VLOOKUP(A87,出場選手エントリー票!$C$5:$AK$124,23,0)))</f>
        <v/>
      </c>
      <c r="L87" s="80" t="str">
        <f>IF(ISERROR(VLOOKUP(A87,出場選手エントリー票!$C$5:$AK$124,27,0)),"",IF(VLOOKUP(A87,出場選手エントリー票!$C$5:$AK$124,27,0)="","",VLOOKUP(A87,出場選手エントリー票!$C$5:$AK$124,27,0)))</f>
        <v/>
      </c>
      <c r="M87" s="80" t="str">
        <f>IF(ISERROR(VLOOKUP(A87,出場選手エントリー票!$C$5:$AK$124,31,0)),"",IF(VLOOKUP(A87,出場選手エントリー票!$C$5:$AK$124,31,0)="","",VLOOKUP(A87,出場選手エントリー票!$C$5:$AK$124,31,0)))</f>
        <v/>
      </c>
      <c r="N87" s="80"/>
      <c r="O87" s="80"/>
      <c r="P87" s="80"/>
      <c r="Q87" s="80"/>
      <c r="R87" s="80"/>
      <c r="T87" s="73">
        <f>IF(ISERROR(VALUE(#REF!)),0,VALUE(#REF!))</f>
        <v>0</v>
      </c>
      <c r="U87" s="73">
        <f>IF(ISERROR(VALUE(#REF!)),0,VALUE(#REF!))</f>
        <v>0</v>
      </c>
    </row>
    <row r="88" spans="1:21" ht="18.75" customHeight="1" x14ac:dyDescent="0.2">
      <c r="A88" s="77">
        <f t="shared" si="2"/>
        <v>73</v>
      </c>
      <c r="B88" s="457" t="str">
        <f>IF(ISERROR(VLOOKUP(A88,出場選手エントリー票!$C$5:$AK$124,4,0)),"",VALUE(VLOOKUP(A88,出場選手エントリー票!$C$5:$AK$124,4,0))-ROUNDDOWN(VALUE(VLOOKUP(A88,出場選手エントリー票!$C$5:$AK$124,4,0)),-4))</f>
        <v/>
      </c>
      <c r="C88" s="458"/>
      <c r="D88" s="458"/>
      <c r="E88" s="459"/>
      <c r="F88" s="449" t="str">
        <f>IF(B88="","",VLOOKUP(A88,出場選手エントリー票!$C$5:$AK$124,5,0)&amp;"　"&amp;VLOOKUP(A88,出場選手エントリー票!$C$5:$AK$124,6,0))</f>
        <v/>
      </c>
      <c r="G88" s="449"/>
      <c r="H88" s="75" t="str">
        <f>IF(B88="","",VLOOKUP(A88,出場選手エントリー票!$C$5:$AK$124,12,0))</f>
        <v/>
      </c>
      <c r="I88" s="78" t="str">
        <f>IF(ISERROR(VLOOKUP(A88,出場選手エントリー票!$C$5:$AK$124,15,0)),"",IF(VLOOKUP(A88,出場選手エントリー票!$C$5:$AK$124,15,0)="","",VLOOKUP(A88,出場選手エントリー票!$C$5:$AK$124,15,0)))</f>
        <v/>
      </c>
      <c r="J88" s="79" t="str">
        <f>IF(ISERROR(VLOOKUP(A88,出場選手エントリー票!$C$5:$AK$124,19,0)),"",IF(VLOOKUP(A88,出場選手エントリー票!$C$5:$AK$124,19,0)="","",VLOOKUP(A88,出場選手エントリー票!$C$5:$AK$124,19,0)))</f>
        <v/>
      </c>
      <c r="K88" s="79" t="str">
        <f>IF(ISERROR(VLOOKUP(A88,出場選手エントリー票!$C$5:$AK$124,23,0)),"",IF(VLOOKUP(A88,出場選手エントリー票!$C$5:$AK$124,23,0)="","",VLOOKUP(A88,出場選手エントリー票!$C$5:$AK$124,23,0)))</f>
        <v/>
      </c>
      <c r="L88" s="80" t="str">
        <f>IF(ISERROR(VLOOKUP(A88,出場選手エントリー票!$C$5:$AK$124,27,0)),"",IF(VLOOKUP(A88,出場選手エントリー票!$C$5:$AK$124,27,0)="","",VLOOKUP(A88,出場選手エントリー票!$C$5:$AK$124,27,0)))</f>
        <v/>
      </c>
      <c r="M88" s="80" t="str">
        <f>IF(ISERROR(VLOOKUP(A88,出場選手エントリー票!$C$5:$AK$124,31,0)),"",IF(VLOOKUP(A88,出場選手エントリー票!$C$5:$AK$124,31,0)="","",VLOOKUP(A88,出場選手エントリー票!$C$5:$AK$124,31,0)))</f>
        <v/>
      </c>
      <c r="N88" s="80"/>
      <c r="O88" s="80"/>
      <c r="P88" s="80"/>
      <c r="Q88" s="80"/>
      <c r="R88" s="80"/>
      <c r="T88" s="73">
        <f>IF(ISERROR(VALUE(#REF!)),0,VALUE(#REF!))</f>
        <v>0</v>
      </c>
      <c r="U88" s="73">
        <f>IF(ISERROR(VALUE(#REF!)),0,VALUE(#REF!))</f>
        <v>0</v>
      </c>
    </row>
    <row r="89" spans="1:21" ht="18.75" customHeight="1" x14ac:dyDescent="0.2">
      <c r="A89" s="77">
        <f t="shared" si="2"/>
        <v>74</v>
      </c>
      <c r="B89" s="457" t="str">
        <f>IF(ISERROR(VLOOKUP(A89,出場選手エントリー票!$C$5:$AK$124,4,0)),"",VALUE(VLOOKUP(A89,出場選手エントリー票!$C$5:$AK$124,4,0))-ROUNDDOWN(VALUE(VLOOKUP(A89,出場選手エントリー票!$C$5:$AK$124,4,0)),-4))</f>
        <v/>
      </c>
      <c r="C89" s="458"/>
      <c r="D89" s="458"/>
      <c r="E89" s="459"/>
      <c r="F89" s="449" t="str">
        <f>IF(B89="","",VLOOKUP(A89,出場選手エントリー票!$C$5:$AK$124,5,0)&amp;"　"&amp;VLOOKUP(A89,出場選手エントリー票!$C$5:$AK$124,6,0))</f>
        <v/>
      </c>
      <c r="G89" s="449"/>
      <c r="H89" s="75" t="str">
        <f>IF(B89="","",VLOOKUP(A89,出場選手エントリー票!$C$5:$AK$124,12,0))</f>
        <v/>
      </c>
      <c r="I89" s="78" t="str">
        <f>IF(ISERROR(VLOOKUP(A89,出場選手エントリー票!$C$5:$AK$124,15,0)),"",IF(VLOOKUP(A89,出場選手エントリー票!$C$5:$AK$124,15,0)="","",VLOOKUP(A89,出場選手エントリー票!$C$5:$AK$124,15,0)))</f>
        <v/>
      </c>
      <c r="J89" s="79" t="str">
        <f>IF(ISERROR(VLOOKUP(A89,出場選手エントリー票!$C$5:$AK$124,19,0)),"",IF(VLOOKUP(A89,出場選手エントリー票!$C$5:$AK$124,19,0)="","",VLOOKUP(A89,出場選手エントリー票!$C$5:$AK$124,19,0)))</f>
        <v/>
      </c>
      <c r="K89" s="79" t="str">
        <f>IF(ISERROR(VLOOKUP(A89,出場選手エントリー票!$C$5:$AK$124,23,0)),"",IF(VLOOKUP(A89,出場選手エントリー票!$C$5:$AK$124,23,0)="","",VLOOKUP(A89,出場選手エントリー票!$C$5:$AK$124,23,0)))</f>
        <v/>
      </c>
      <c r="L89" s="80" t="str">
        <f>IF(ISERROR(VLOOKUP(A89,出場選手エントリー票!$C$5:$AK$124,27,0)),"",IF(VLOOKUP(A89,出場選手エントリー票!$C$5:$AK$124,27,0)="","",VLOOKUP(A89,出場選手エントリー票!$C$5:$AK$124,27,0)))</f>
        <v/>
      </c>
      <c r="M89" s="80" t="str">
        <f>IF(ISERROR(VLOOKUP(A89,出場選手エントリー票!$C$5:$AK$124,31,0)),"",IF(VLOOKUP(A89,出場選手エントリー票!$C$5:$AK$124,31,0)="","",VLOOKUP(A89,出場選手エントリー票!$C$5:$AK$124,31,0)))</f>
        <v/>
      </c>
      <c r="N89" s="80"/>
      <c r="O89" s="80"/>
      <c r="P89" s="80"/>
      <c r="Q89" s="80"/>
      <c r="R89" s="80"/>
      <c r="T89" s="73">
        <f>IF(ISERROR(VALUE(#REF!)),0,VALUE(#REF!))</f>
        <v>0</v>
      </c>
      <c r="U89" s="73">
        <f>IF(ISERROR(VALUE(#REF!)),0,VALUE(#REF!))</f>
        <v>0</v>
      </c>
    </row>
    <row r="90" spans="1:21" ht="18.75" customHeight="1" x14ac:dyDescent="0.2">
      <c r="A90" s="77">
        <f t="shared" si="2"/>
        <v>75</v>
      </c>
      <c r="B90" s="457" t="str">
        <f>IF(ISERROR(VLOOKUP(A90,出場選手エントリー票!$C$5:$AK$124,4,0)),"",VALUE(VLOOKUP(A90,出場選手エントリー票!$C$5:$AK$124,4,0))-ROUNDDOWN(VALUE(VLOOKUP(A90,出場選手エントリー票!$C$5:$AK$124,4,0)),-4))</f>
        <v/>
      </c>
      <c r="C90" s="458"/>
      <c r="D90" s="458"/>
      <c r="E90" s="459"/>
      <c r="F90" s="449" t="str">
        <f>IF(B90="","",VLOOKUP(A90,出場選手エントリー票!$C$5:$AK$124,5,0)&amp;"　"&amp;VLOOKUP(A90,出場選手エントリー票!$C$5:$AK$124,6,0))</f>
        <v/>
      </c>
      <c r="G90" s="449"/>
      <c r="H90" s="75" t="str">
        <f>IF(B90="","",VLOOKUP(A90,出場選手エントリー票!$C$5:$AK$124,12,0))</f>
        <v/>
      </c>
      <c r="I90" s="78" t="str">
        <f>IF(ISERROR(VLOOKUP(A90,出場選手エントリー票!$C$5:$AK$124,15,0)),"",IF(VLOOKUP(A90,出場選手エントリー票!$C$5:$AK$124,15,0)="","",VLOOKUP(A90,出場選手エントリー票!$C$5:$AK$124,15,0)))</f>
        <v/>
      </c>
      <c r="J90" s="79" t="str">
        <f>IF(ISERROR(VLOOKUP(A90,出場選手エントリー票!$C$5:$AK$124,19,0)),"",IF(VLOOKUP(A90,出場選手エントリー票!$C$5:$AK$124,19,0)="","",VLOOKUP(A90,出場選手エントリー票!$C$5:$AK$124,19,0)))</f>
        <v/>
      </c>
      <c r="K90" s="79" t="str">
        <f>IF(ISERROR(VLOOKUP(A90,出場選手エントリー票!$C$5:$AK$124,23,0)),"",IF(VLOOKUP(A90,出場選手エントリー票!$C$5:$AK$124,23,0)="","",VLOOKUP(A90,出場選手エントリー票!$C$5:$AK$124,23,0)))</f>
        <v/>
      </c>
      <c r="L90" s="80" t="str">
        <f>IF(ISERROR(VLOOKUP(A90,出場選手エントリー票!$C$5:$AK$124,27,0)),"",IF(VLOOKUP(A90,出場選手エントリー票!$C$5:$AK$124,27,0)="","",VLOOKUP(A90,出場選手エントリー票!$C$5:$AK$124,27,0)))</f>
        <v/>
      </c>
      <c r="M90" s="80" t="str">
        <f>IF(ISERROR(VLOOKUP(A90,出場選手エントリー票!$C$5:$AK$124,31,0)),"",IF(VLOOKUP(A90,出場選手エントリー票!$C$5:$AK$124,31,0)="","",VLOOKUP(A90,出場選手エントリー票!$C$5:$AK$124,31,0)))</f>
        <v/>
      </c>
      <c r="N90" s="80"/>
      <c r="O90" s="80"/>
      <c r="P90" s="80"/>
      <c r="Q90" s="80"/>
      <c r="R90" s="80"/>
      <c r="T90" s="73">
        <f>IF(ISERROR(VALUE(#REF!)),0,VALUE(#REF!))</f>
        <v>0</v>
      </c>
      <c r="U90" s="73">
        <f>IF(ISERROR(VALUE(#REF!)),0,VALUE(#REF!))</f>
        <v>0</v>
      </c>
    </row>
    <row r="91" spans="1:21" ht="18.75" customHeight="1" x14ac:dyDescent="0.2">
      <c r="A91" s="77">
        <f t="shared" si="2"/>
        <v>76</v>
      </c>
      <c r="B91" s="457" t="str">
        <f>IF(ISERROR(VLOOKUP(A91,出場選手エントリー票!$C$5:$AK$124,4,0)),"",VALUE(VLOOKUP(A91,出場選手エントリー票!$C$5:$AK$124,4,0))-ROUNDDOWN(VALUE(VLOOKUP(A91,出場選手エントリー票!$C$5:$AK$124,4,0)),-4))</f>
        <v/>
      </c>
      <c r="C91" s="458"/>
      <c r="D91" s="458"/>
      <c r="E91" s="459"/>
      <c r="F91" s="449" t="str">
        <f>IF(B91="","",VLOOKUP(A91,出場選手エントリー票!$C$5:$AK$124,5,0)&amp;"　"&amp;VLOOKUP(A91,出場選手エントリー票!$C$5:$AK$124,6,0))</f>
        <v/>
      </c>
      <c r="G91" s="449"/>
      <c r="H91" s="75" t="str">
        <f>IF(B91="","",VLOOKUP(A91,出場選手エントリー票!$C$5:$AK$124,12,0))</f>
        <v/>
      </c>
      <c r="I91" s="78" t="str">
        <f>IF(ISERROR(VLOOKUP(A91,出場選手エントリー票!$C$5:$AK$124,15,0)),"",IF(VLOOKUP(A91,出場選手エントリー票!$C$5:$AK$124,15,0)="","",VLOOKUP(A91,出場選手エントリー票!$C$5:$AK$124,15,0)))</f>
        <v/>
      </c>
      <c r="J91" s="79" t="str">
        <f>IF(ISERROR(VLOOKUP(A91,出場選手エントリー票!$C$5:$AK$124,19,0)),"",IF(VLOOKUP(A91,出場選手エントリー票!$C$5:$AK$124,19,0)="","",VLOOKUP(A91,出場選手エントリー票!$C$5:$AK$124,19,0)))</f>
        <v/>
      </c>
      <c r="K91" s="79" t="str">
        <f>IF(ISERROR(VLOOKUP(A91,出場選手エントリー票!$C$5:$AK$124,23,0)),"",IF(VLOOKUP(A91,出場選手エントリー票!$C$5:$AK$124,23,0)="","",VLOOKUP(A91,出場選手エントリー票!$C$5:$AK$124,23,0)))</f>
        <v/>
      </c>
      <c r="L91" s="80" t="str">
        <f>IF(ISERROR(VLOOKUP(A91,出場選手エントリー票!$C$5:$AK$124,27,0)),"",IF(VLOOKUP(A91,出場選手エントリー票!$C$5:$AK$124,27,0)="","",VLOOKUP(A91,出場選手エントリー票!$C$5:$AK$124,27,0)))</f>
        <v/>
      </c>
      <c r="M91" s="80" t="str">
        <f>IF(ISERROR(VLOOKUP(A91,出場選手エントリー票!$C$5:$AK$124,31,0)),"",IF(VLOOKUP(A91,出場選手エントリー票!$C$5:$AK$124,31,0)="","",VLOOKUP(A91,出場選手エントリー票!$C$5:$AK$124,31,0)))</f>
        <v/>
      </c>
      <c r="N91" s="80"/>
      <c r="O91" s="80"/>
      <c r="P91" s="80"/>
      <c r="Q91" s="80"/>
      <c r="R91" s="80"/>
      <c r="T91" s="73">
        <f>IF(ISERROR(VALUE(#REF!)),0,VALUE(#REF!))</f>
        <v>0</v>
      </c>
      <c r="U91" s="73">
        <f>IF(ISERROR(VALUE(#REF!)),0,VALUE(#REF!))</f>
        <v>0</v>
      </c>
    </row>
    <row r="92" spans="1:21" ht="18.75" customHeight="1" x14ac:dyDescent="0.2">
      <c r="A92" s="77">
        <f t="shared" si="2"/>
        <v>77</v>
      </c>
      <c r="B92" s="457" t="str">
        <f>IF(ISERROR(VLOOKUP(A92,出場選手エントリー票!$C$5:$AK$124,4,0)),"",VALUE(VLOOKUP(A92,出場選手エントリー票!$C$5:$AK$124,4,0))-ROUNDDOWN(VALUE(VLOOKUP(A92,出場選手エントリー票!$C$5:$AK$124,4,0)),-4))</f>
        <v/>
      </c>
      <c r="C92" s="458"/>
      <c r="D92" s="458"/>
      <c r="E92" s="459"/>
      <c r="F92" s="449" t="str">
        <f>IF(B92="","",VLOOKUP(A92,出場選手エントリー票!$C$5:$AK$124,5,0)&amp;"　"&amp;VLOOKUP(A92,出場選手エントリー票!$C$5:$AK$124,6,0))</f>
        <v/>
      </c>
      <c r="G92" s="449"/>
      <c r="H92" s="75" t="str">
        <f>IF(B92="","",VLOOKUP(A92,出場選手エントリー票!$C$5:$AK$124,12,0))</f>
        <v/>
      </c>
      <c r="I92" s="78" t="str">
        <f>IF(ISERROR(VLOOKUP(A92,出場選手エントリー票!$C$5:$AK$124,15,0)),"",IF(VLOOKUP(A92,出場選手エントリー票!$C$5:$AK$124,15,0)="","",VLOOKUP(A92,出場選手エントリー票!$C$5:$AK$124,15,0)))</f>
        <v/>
      </c>
      <c r="J92" s="79" t="str">
        <f>IF(ISERROR(VLOOKUP(A92,出場選手エントリー票!$C$5:$AK$124,19,0)),"",IF(VLOOKUP(A92,出場選手エントリー票!$C$5:$AK$124,19,0)="","",VLOOKUP(A92,出場選手エントリー票!$C$5:$AK$124,19,0)))</f>
        <v/>
      </c>
      <c r="K92" s="79" t="str">
        <f>IF(ISERROR(VLOOKUP(A92,出場選手エントリー票!$C$5:$AK$124,23,0)),"",IF(VLOOKUP(A92,出場選手エントリー票!$C$5:$AK$124,23,0)="","",VLOOKUP(A92,出場選手エントリー票!$C$5:$AK$124,23,0)))</f>
        <v/>
      </c>
      <c r="L92" s="80" t="str">
        <f>IF(ISERROR(VLOOKUP(A92,出場選手エントリー票!$C$5:$AK$124,27,0)),"",IF(VLOOKUP(A92,出場選手エントリー票!$C$5:$AK$124,27,0)="","",VLOOKUP(A92,出場選手エントリー票!$C$5:$AK$124,27,0)))</f>
        <v/>
      </c>
      <c r="M92" s="80" t="str">
        <f>IF(ISERROR(VLOOKUP(A92,出場選手エントリー票!$C$5:$AK$124,31,0)),"",IF(VLOOKUP(A92,出場選手エントリー票!$C$5:$AK$124,31,0)="","",VLOOKUP(A92,出場選手エントリー票!$C$5:$AK$124,31,0)))</f>
        <v/>
      </c>
      <c r="N92" s="80"/>
      <c r="O92" s="80"/>
      <c r="P92" s="80"/>
      <c r="Q92" s="80"/>
      <c r="R92" s="80"/>
      <c r="T92" s="73">
        <f>IF(ISERROR(VALUE(#REF!)),0,VALUE(#REF!))</f>
        <v>0</v>
      </c>
      <c r="U92" s="73">
        <f>IF(ISERROR(VALUE(#REF!)),0,VALUE(#REF!))</f>
        <v>0</v>
      </c>
    </row>
    <row r="93" spans="1:21" ht="18.75" customHeight="1" x14ac:dyDescent="0.2">
      <c r="A93" s="77">
        <f t="shared" si="2"/>
        <v>78</v>
      </c>
      <c r="B93" s="457" t="str">
        <f>IF(ISERROR(VLOOKUP(A93,出場選手エントリー票!$C$5:$AK$124,4,0)),"",VALUE(VLOOKUP(A93,出場選手エントリー票!$C$5:$AK$124,4,0))-ROUNDDOWN(VALUE(VLOOKUP(A93,出場選手エントリー票!$C$5:$AK$124,4,0)),-4))</f>
        <v/>
      </c>
      <c r="C93" s="458"/>
      <c r="D93" s="458"/>
      <c r="E93" s="459"/>
      <c r="F93" s="449" t="str">
        <f>IF(B93="","",VLOOKUP(A93,出場選手エントリー票!$C$5:$AK$124,5,0)&amp;"　"&amp;VLOOKUP(A93,出場選手エントリー票!$C$5:$AK$124,6,0))</f>
        <v/>
      </c>
      <c r="G93" s="449"/>
      <c r="H93" s="75" t="str">
        <f>IF(B93="","",VLOOKUP(A93,出場選手エントリー票!$C$5:$AK$124,12,0))</f>
        <v/>
      </c>
      <c r="I93" s="78" t="str">
        <f>IF(ISERROR(VLOOKUP(A93,出場選手エントリー票!$C$5:$AK$124,15,0)),"",IF(VLOOKUP(A93,出場選手エントリー票!$C$5:$AK$124,15,0)="","",VLOOKUP(A93,出場選手エントリー票!$C$5:$AK$124,15,0)))</f>
        <v/>
      </c>
      <c r="J93" s="79" t="str">
        <f>IF(ISERROR(VLOOKUP(A93,出場選手エントリー票!$C$5:$AK$124,19,0)),"",IF(VLOOKUP(A93,出場選手エントリー票!$C$5:$AK$124,19,0)="","",VLOOKUP(A93,出場選手エントリー票!$C$5:$AK$124,19,0)))</f>
        <v/>
      </c>
      <c r="K93" s="79" t="str">
        <f>IF(ISERROR(VLOOKUP(A93,出場選手エントリー票!$C$5:$AK$124,23,0)),"",IF(VLOOKUP(A93,出場選手エントリー票!$C$5:$AK$124,23,0)="","",VLOOKUP(A93,出場選手エントリー票!$C$5:$AK$124,23,0)))</f>
        <v/>
      </c>
      <c r="L93" s="80" t="str">
        <f>IF(ISERROR(VLOOKUP(A93,出場選手エントリー票!$C$5:$AK$124,27,0)),"",IF(VLOOKUP(A93,出場選手エントリー票!$C$5:$AK$124,27,0)="","",VLOOKUP(A93,出場選手エントリー票!$C$5:$AK$124,27,0)))</f>
        <v/>
      </c>
      <c r="M93" s="80" t="str">
        <f>IF(ISERROR(VLOOKUP(A93,出場選手エントリー票!$C$5:$AK$124,31,0)),"",IF(VLOOKUP(A93,出場選手エントリー票!$C$5:$AK$124,31,0)="","",VLOOKUP(A93,出場選手エントリー票!$C$5:$AK$124,31,0)))</f>
        <v/>
      </c>
      <c r="N93" s="80"/>
      <c r="O93" s="80"/>
      <c r="P93" s="80"/>
      <c r="Q93" s="80"/>
      <c r="R93" s="80"/>
      <c r="T93" s="73">
        <f>IF(ISERROR(VALUE(#REF!)),0,VALUE(#REF!))</f>
        <v>0</v>
      </c>
      <c r="U93" s="73">
        <f>IF(ISERROR(VALUE(#REF!)),0,VALUE(#REF!))</f>
        <v>0</v>
      </c>
    </row>
    <row r="94" spans="1:21" ht="18.75" customHeight="1" x14ac:dyDescent="0.2">
      <c r="A94" s="77">
        <f t="shared" si="2"/>
        <v>79</v>
      </c>
      <c r="B94" s="457" t="str">
        <f>IF(ISERROR(VLOOKUP(A94,出場選手エントリー票!$C$5:$AK$124,4,0)),"",VALUE(VLOOKUP(A94,出場選手エントリー票!$C$5:$AK$124,4,0))-ROUNDDOWN(VALUE(VLOOKUP(A94,出場選手エントリー票!$C$5:$AK$124,4,0)),-4))</f>
        <v/>
      </c>
      <c r="C94" s="458"/>
      <c r="D94" s="458"/>
      <c r="E94" s="459"/>
      <c r="F94" s="449" t="str">
        <f>IF(B94="","",VLOOKUP(A94,出場選手エントリー票!$C$5:$AK$124,5,0)&amp;"　"&amp;VLOOKUP(A94,出場選手エントリー票!$C$5:$AK$124,6,0))</f>
        <v/>
      </c>
      <c r="G94" s="449"/>
      <c r="H94" s="75" t="str">
        <f>IF(B94="","",VLOOKUP(A94,出場選手エントリー票!$C$5:$AK$124,12,0))</f>
        <v/>
      </c>
      <c r="I94" s="78" t="str">
        <f>IF(ISERROR(VLOOKUP(A94,出場選手エントリー票!$C$5:$AK$124,15,0)),"",IF(VLOOKUP(A94,出場選手エントリー票!$C$5:$AK$124,15,0)="","",VLOOKUP(A94,出場選手エントリー票!$C$5:$AK$124,15,0)))</f>
        <v/>
      </c>
      <c r="J94" s="79" t="str">
        <f>IF(ISERROR(VLOOKUP(A94,出場選手エントリー票!$C$5:$AK$124,19,0)),"",IF(VLOOKUP(A94,出場選手エントリー票!$C$5:$AK$124,19,0)="","",VLOOKUP(A94,出場選手エントリー票!$C$5:$AK$124,19,0)))</f>
        <v/>
      </c>
      <c r="K94" s="79" t="str">
        <f>IF(ISERROR(VLOOKUP(A94,出場選手エントリー票!$C$5:$AK$124,23,0)),"",IF(VLOOKUP(A94,出場選手エントリー票!$C$5:$AK$124,23,0)="","",VLOOKUP(A94,出場選手エントリー票!$C$5:$AK$124,23,0)))</f>
        <v/>
      </c>
      <c r="L94" s="80" t="str">
        <f>IF(ISERROR(VLOOKUP(A94,出場選手エントリー票!$C$5:$AK$124,27,0)),"",IF(VLOOKUP(A94,出場選手エントリー票!$C$5:$AK$124,27,0)="","",VLOOKUP(A94,出場選手エントリー票!$C$5:$AK$124,27,0)))</f>
        <v/>
      </c>
      <c r="M94" s="80" t="str">
        <f>IF(ISERROR(VLOOKUP(A94,出場選手エントリー票!$C$5:$AK$124,31,0)),"",IF(VLOOKUP(A94,出場選手エントリー票!$C$5:$AK$124,31,0)="","",VLOOKUP(A94,出場選手エントリー票!$C$5:$AK$124,31,0)))</f>
        <v/>
      </c>
      <c r="N94" s="80"/>
      <c r="O94" s="80"/>
      <c r="P94" s="80"/>
      <c r="Q94" s="80"/>
      <c r="R94" s="80"/>
      <c r="T94" s="73">
        <f>IF(ISERROR(VALUE(#REF!)),0,VALUE(#REF!))</f>
        <v>0</v>
      </c>
      <c r="U94" s="73">
        <f>IF(ISERROR(VALUE(#REF!)),0,VALUE(#REF!))</f>
        <v>0</v>
      </c>
    </row>
    <row r="95" spans="1:21" ht="18.75" customHeight="1" x14ac:dyDescent="0.2">
      <c r="A95" s="77">
        <f t="shared" si="2"/>
        <v>80</v>
      </c>
      <c r="B95" s="457" t="str">
        <f>IF(ISERROR(VLOOKUP(A95,出場選手エントリー票!$C$5:$AK$124,4,0)),"",VALUE(VLOOKUP(A95,出場選手エントリー票!$C$5:$AK$124,4,0))-ROUNDDOWN(VALUE(VLOOKUP(A95,出場選手エントリー票!$C$5:$AK$124,4,0)),-4))</f>
        <v/>
      </c>
      <c r="C95" s="458"/>
      <c r="D95" s="458"/>
      <c r="E95" s="459"/>
      <c r="F95" s="449" t="str">
        <f>IF(B95="","",VLOOKUP(A95,出場選手エントリー票!$C$5:$AK$124,5,0)&amp;"　"&amp;VLOOKUP(A95,出場選手エントリー票!$C$5:$AK$124,6,0))</f>
        <v/>
      </c>
      <c r="G95" s="449"/>
      <c r="H95" s="75" t="str">
        <f>IF(B95="","",VLOOKUP(A95,出場選手エントリー票!$C$5:$AK$124,12,0))</f>
        <v/>
      </c>
      <c r="I95" s="78" t="str">
        <f>IF(ISERROR(VLOOKUP(A95,出場選手エントリー票!$C$5:$AK$124,15,0)),"",IF(VLOOKUP(A95,出場選手エントリー票!$C$5:$AK$124,15,0)="","",VLOOKUP(A95,出場選手エントリー票!$C$5:$AK$124,15,0)))</f>
        <v/>
      </c>
      <c r="J95" s="79" t="str">
        <f>IF(ISERROR(VLOOKUP(A95,出場選手エントリー票!$C$5:$AK$124,19,0)),"",IF(VLOOKUP(A95,出場選手エントリー票!$C$5:$AK$124,19,0)="","",VLOOKUP(A95,出場選手エントリー票!$C$5:$AK$124,19,0)))</f>
        <v/>
      </c>
      <c r="K95" s="79" t="str">
        <f>IF(ISERROR(VLOOKUP(A95,出場選手エントリー票!$C$5:$AK$124,23,0)),"",IF(VLOOKUP(A95,出場選手エントリー票!$C$5:$AK$124,23,0)="","",VLOOKUP(A95,出場選手エントリー票!$C$5:$AK$124,23,0)))</f>
        <v/>
      </c>
      <c r="L95" s="80" t="str">
        <f>IF(ISERROR(VLOOKUP(A95,出場選手エントリー票!$C$5:$AK$124,27,0)),"",IF(VLOOKUP(A95,出場選手エントリー票!$C$5:$AK$124,27,0)="","",VLOOKUP(A95,出場選手エントリー票!$C$5:$AK$124,27,0)))</f>
        <v/>
      </c>
      <c r="M95" s="80" t="str">
        <f>IF(ISERROR(VLOOKUP(A95,出場選手エントリー票!$C$5:$AK$124,31,0)),"",IF(VLOOKUP(A95,出場選手エントリー票!$C$5:$AK$124,31,0)="","",VLOOKUP(A95,出場選手エントリー票!$C$5:$AK$124,31,0)))</f>
        <v/>
      </c>
      <c r="N95" s="80"/>
      <c r="O95" s="80"/>
      <c r="P95" s="80"/>
      <c r="Q95" s="80"/>
      <c r="R95" s="80"/>
      <c r="T95" s="73">
        <f>IF(ISERROR(VALUE(#REF!)),0,VALUE(#REF!))</f>
        <v>0</v>
      </c>
      <c r="U95" s="73">
        <f>IF(ISERROR(VALUE(#REF!)),0,VALUE(#REF!))</f>
        <v>0</v>
      </c>
    </row>
    <row r="96" spans="1:21" ht="18.75" hidden="1" customHeight="1" x14ac:dyDescent="0.2">
      <c r="L96" s="74">
        <f>COUNTIF(L$36:L$95,"1")+COUNTIF(L$11:L$30,"1")</f>
        <v>0</v>
      </c>
      <c r="M96" s="74">
        <f>COUNTIF(M$36:M$95,"1")+COUNTIF(M$11:M$30,"1")</f>
        <v>0</v>
      </c>
    </row>
    <row r="97" spans="12:13" ht="18.75" hidden="1" customHeight="1" x14ac:dyDescent="0.2">
      <c r="L97" s="74">
        <f>COUNTIF(L$36:L$95,"2")+COUNTIF(L$11:L$30,"2")</f>
        <v>0</v>
      </c>
      <c r="M97" s="74">
        <f>COUNTIF(M$36:M$95,"2")+COUNTIF(M$11:M$30,"2")</f>
        <v>0</v>
      </c>
    </row>
    <row r="98" spans="12:13" ht="18.75" hidden="1" customHeight="1" x14ac:dyDescent="0.2">
      <c r="L98" s="74">
        <f>COUNTIF(L$36:L$95,"3")+COUNTIF(L$11:L$30,"3")</f>
        <v>0</v>
      </c>
      <c r="M98" s="74">
        <f>COUNTIF(M$36:M$95,"3")+COUNTIF(M$11:M$30,"3")</f>
        <v>0</v>
      </c>
    </row>
    <row r="99" spans="12:13" ht="18.75" hidden="1" customHeight="1" x14ac:dyDescent="0.2">
      <c r="L99" s="74">
        <f>COUNTIF(L$36:L$95,"4")+COUNTIF(L$11:L$30,"4")</f>
        <v>0</v>
      </c>
      <c r="M99" s="74">
        <f>COUNTIF(M$36:M$95,"4")+COUNTIF(M$11:M$30,"4")</f>
        <v>0</v>
      </c>
    </row>
    <row r="100" spans="12:13" ht="18.75" hidden="1" customHeight="1" x14ac:dyDescent="0.2">
      <c r="L100" s="74">
        <f>COUNTIF(L$36:L$95,"5")+COUNTIF(L$11:L$30,"5")</f>
        <v>0</v>
      </c>
      <c r="M100" s="74">
        <f>COUNTIF(M$36:M$95,"5")+COUNTIF(M$11:M$30,"5")</f>
        <v>0</v>
      </c>
    </row>
    <row r="101" spans="12:13" ht="18.75" hidden="1" customHeight="1" x14ac:dyDescent="0.2">
      <c r="L101" s="74">
        <f>COUNTIF(L$36:L$95,"6")+COUNTIF(L$11:L$30,"6")</f>
        <v>0</v>
      </c>
      <c r="M101" s="74">
        <f>COUNTIF(M$36:M$95,"6")+COUNTIF(M$11:M$30,"6")</f>
        <v>0</v>
      </c>
    </row>
    <row r="102" spans="12:13" ht="18.75" hidden="1" customHeight="1" x14ac:dyDescent="0.2">
      <c r="L102" s="74">
        <f>COUNTIF(L$36:L$95,"7")+COUNTIF(L$11:L$30,"7")</f>
        <v>0</v>
      </c>
      <c r="M102" s="74">
        <f>COUNTIF(M$36:M$95,"7")+COUNTIF(M$11:M$30,"7")</f>
        <v>0</v>
      </c>
    </row>
    <row r="103" spans="12:13" ht="18.75" hidden="1" customHeight="1" x14ac:dyDescent="0.2">
      <c r="L103" s="74">
        <f>COUNTIF(L$36:L$95,"8")+COUNTIF(L$11:L$30,"8")</f>
        <v>0</v>
      </c>
      <c r="M103" s="74">
        <f>COUNTIF(M$36:M$95,"8")+COUNTIF(M$11:M$30,"8")</f>
        <v>0</v>
      </c>
    </row>
    <row r="104" spans="12:13" ht="18.75" hidden="1" customHeight="1" x14ac:dyDescent="0.2">
      <c r="L104" s="74">
        <f>COUNTIF(L$36:L$95,"9")+COUNTIF(L$11:L$30,"9")</f>
        <v>0</v>
      </c>
      <c r="M104" s="74">
        <f>COUNTIF(M$36:M$95,"9")+COUNTIF(M$11:M$30,"9")</f>
        <v>0</v>
      </c>
    </row>
    <row r="105" spans="12:13" ht="18.75" hidden="1" customHeight="1" x14ac:dyDescent="0.2">
      <c r="L105" s="74">
        <f>COUNTIF(L$36:L$95,"10")+COUNTIF(L$11:L$30,"10")</f>
        <v>0</v>
      </c>
      <c r="M105" s="74">
        <f>COUNTIF(M$36:M$95,"10")+COUNTIF(M$11:M$30,"10")</f>
        <v>0</v>
      </c>
    </row>
    <row r="106" spans="12:13" ht="18.75" hidden="1" customHeight="1" x14ac:dyDescent="0.2">
      <c r="L106" s="74">
        <f>COUNTIF(L$96:L$105,"&gt;1")</f>
        <v>0</v>
      </c>
      <c r="M106" s="74">
        <f>COUNTIF(M$96:M$105,"&gt;1")</f>
        <v>0</v>
      </c>
    </row>
  </sheetData>
  <sheetProtection sheet="1" objects="1" scenarios="1" selectLockedCells="1"/>
  <mergeCells count="201">
    <mergeCell ref="K33:L33"/>
    <mergeCell ref="K34:L34"/>
    <mergeCell ref="K35:L35"/>
    <mergeCell ref="F71:G71"/>
    <mergeCell ref="B72:E72"/>
    <mergeCell ref="F72:G72"/>
    <mergeCell ref="B73:E73"/>
    <mergeCell ref="F73:G73"/>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B45:E45"/>
    <mergeCell ref="B74:E74"/>
    <mergeCell ref="F74:G74"/>
    <mergeCell ref="B75:E75"/>
    <mergeCell ref="F75:G75"/>
    <mergeCell ref="F66:G66"/>
    <mergeCell ref="B67:E67"/>
    <mergeCell ref="F67:G67"/>
    <mergeCell ref="B68:E68"/>
    <mergeCell ref="F68:G68"/>
    <mergeCell ref="B69:E69"/>
    <mergeCell ref="F69:G69"/>
    <mergeCell ref="B70:E70"/>
    <mergeCell ref="F70:G70"/>
    <mergeCell ref="B92:E92"/>
    <mergeCell ref="B93:E93"/>
    <mergeCell ref="B94:E94"/>
    <mergeCell ref="F81:G81"/>
    <mergeCell ref="F82:G82"/>
    <mergeCell ref="F83:G83"/>
    <mergeCell ref="F84:G84"/>
    <mergeCell ref="F85:G85"/>
    <mergeCell ref="F76:G76"/>
    <mergeCell ref="F77:G77"/>
    <mergeCell ref="F78:G78"/>
    <mergeCell ref="F79:G79"/>
    <mergeCell ref="F80:G80"/>
    <mergeCell ref="F91:G91"/>
    <mergeCell ref="F92:G92"/>
    <mergeCell ref="F93:G93"/>
    <mergeCell ref="F94:G94"/>
    <mergeCell ref="B95:E95"/>
    <mergeCell ref="B86:E86"/>
    <mergeCell ref="B87:E87"/>
    <mergeCell ref="B88:E88"/>
    <mergeCell ref="B89:E89"/>
    <mergeCell ref="B90:E90"/>
    <mergeCell ref="B91:E91"/>
    <mergeCell ref="B54:E54"/>
    <mergeCell ref="B55:E55"/>
    <mergeCell ref="B76:E76"/>
    <mergeCell ref="B77:E77"/>
    <mergeCell ref="B78:E78"/>
    <mergeCell ref="B79:E79"/>
    <mergeCell ref="B80:E80"/>
    <mergeCell ref="B81:E81"/>
    <mergeCell ref="B82:E82"/>
    <mergeCell ref="B56:E56"/>
    <mergeCell ref="B61:E61"/>
    <mergeCell ref="B66:E66"/>
    <mergeCell ref="B71:E71"/>
    <mergeCell ref="B60:E60"/>
    <mergeCell ref="B83:E83"/>
    <mergeCell ref="B84:E84"/>
    <mergeCell ref="B85:E85"/>
    <mergeCell ref="B46:E46"/>
    <mergeCell ref="B47:E47"/>
    <mergeCell ref="B48:E48"/>
    <mergeCell ref="B49:E49"/>
    <mergeCell ref="B50:E50"/>
    <mergeCell ref="B51:E51"/>
    <mergeCell ref="B52:E52"/>
    <mergeCell ref="B53:E53"/>
    <mergeCell ref="B36:E36"/>
    <mergeCell ref="B37:E37"/>
    <mergeCell ref="B38:E38"/>
    <mergeCell ref="B39:E39"/>
    <mergeCell ref="B40:E40"/>
    <mergeCell ref="B41:E41"/>
    <mergeCell ref="B42:E42"/>
    <mergeCell ref="B43:E43"/>
    <mergeCell ref="B44:E44"/>
    <mergeCell ref="O1:P1"/>
    <mergeCell ref="J5:M5"/>
    <mergeCell ref="O5:R5"/>
    <mergeCell ref="P2:R2"/>
    <mergeCell ref="K3:R4"/>
    <mergeCell ref="I3:J4"/>
    <mergeCell ref="I1:M1"/>
    <mergeCell ref="A2:D2"/>
    <mergeCell ref="A6:C8"/>
    <mergeCell ref="D6:H8"/>
    <mergeCell ref="A3:C5"/>
    <mergeCell ref="D3:H5"/>
    <mergeCell ref="C1:H1"/>
    <mergeCell ref="A35:E35"/>
    <mergeCell ref="G35:H35"/>
    <mergeCell ref="A34:E34"/>
    <mergeCell ref="M34:N34"/>
    <mergeCell ref="M35:N35"/>
    <mergeCell ref="I34:J34"/>
    <mergeCell ref="I35:J35"/>
    <mergeCell ref="K6:R7"/>
    <mergeCell ref="B12:E12"/>
    <mergeCell ref="B13:E13"/>
    <mergeCell ref="B11:E11"/>
    <mergeCell ref="K8:R8"/>
    <mergeCell ref="I6:J7"/>
    <mergeCell ref="I9:M9"/>
    <mergeCell ref="N9:R9"/>
    <mergeCell ref="I8:J8"/>
    <mergeCell ref="H9:H10"/>
    <mergeCell ref="B9:E10"/>
    <mergeCell ref="F11:G11"/>
    <mergeCell ref="I33:J33"/>
    <mergeCell ref="I32:J32"/>
    <mergeCell ref="G32:H32"/>
    <mergeCell ref="G33:H33"/>
    <mergeCell ref="K32:L32"/>
    <mergeCell ref="B28:E28"/>
    <mergeCell ref="B25:E25"/>
    <mergeCell ref="B19:E19"/>
    <mergeCell ref="B23:E23"/>
    <mergeCell ref="B29:E29"/>
    <mergeCell ref="A32:E32"/>
    <mergeCell ref="B30:E30"/>
    <mergeCell ref="B22:E22"/>
    <mergeCell ref="A33:E33"/>
    <mergeCell ref="B27:E27"/>
    <mergeCell ref="A9:A10"/>
    <mergeCell ref="B14:E14"/>
    <mergeCell ref="B26:E26"/>
    <mergeCell ref="B24:E24"/>
    <mergeCell ref="B15:E15"/>
    <mergeCell ref="B16:E16"/>
    <mergeCell ref="B17:E17"/>
    <mergeCell ref="B18:E18"/>
    <mergeCell ref="B20:E20"/>
    <mergeCell ref="B21:E21"/>
    <mergeCell ref="F9:G10"/>
    <mergeCell ref="F22:G22"/>
    <mergeCell ref="F23:G23"/>
    <mergeCell ref="F24:G24"/>
    <mergeCell ref="F25:G25"/>
    <mergeCell ref="F26:G26"/>
    <mergeCell ref="F17:G17"/>
    <mergeCell ref="F18:G18"/>
    <mergeCell ref="F19:G19"/>
    <mergeCell ref="F20:G20"/>
    <mergeCell ref="F21:G21"/>
    <mergeCell ref="F12:G12"/>
    <mergeCell ref="F13:G13"/>
    <mergeCell ref="F14:G14"/>
    <mergeCell ref="F15:G15"/>
    <mergeCell ref="F16:G16"/>
    <mergeCell ref="F36:G36"/>
    <mergeCell ref="F37:G37"/>
    <mergeCell ref="F38:G38"/>
    <mergeCell ref="F39:G39"/>
    <mergeCell ref="F40:G40"/>
    <mergeCell ref="F27:G27"/>
    <mergeCell ref="F28:G28"/>
    <mergeCell ref="F29:G29"/>
    <mergeCell ref="F30:G30"/>
    <mergeCell ref="G34:H34"/>
    <mergeCell ref="F46:G46"/>
    <mergeCell ref="F47:G47"/>
    <mergeCell ref="F48:G48"/>
    <mergeCell ref="F49:G49"/>
    <mergeCell ref="F50:G50"/>
    <mergeCell ref="F41:G41"/>
    <mergeCell ref="F42:G42"/>
    <mergeCell ref="F43:G43"/>
    <mergeCell ref="F44:G44"/>
    <mergeCell ref="F45:G45"/>
    <mergeCell ref="F95:G95"/>
    <mergeCell ref="F86:G86"/>
    <mergeCell ref="F87:G87"/>
    <mergeCell ref="F88:G88"/>
    <mergeCell ref="F89:G89"/>
    <mergeCell ref="F90:G90"/>
    <mergeCell ref="F51:G51"/>
    <mergeCell ref="F52:G52"/>
    <mergeCell ref="F53:G53"/>
    <mergeCell ref="F54:G54"/>
    <mergeCell ref="F55:G55"/>
    <mergeCell ref="F59:G59"/>
    <mergeCell ref="F60:G60"/>
  </mergeCells>
  <phoneticPr fontId="8"/>
  <conditionalFormatting sqref="I11:K30 I36:K55 I76:K95">
    <cfRule type="expression" dxfId="1" priority="2" stopIfTrue="1">
      <formula>IF(SEARCH(I11,"女"),0,1)</formula>
    </cfRule>
  </conditionalFormatting>
  <conditionalFormatting sqref="I56:K75">
    <cfRule type="expression" dxfId="0" priority="1" stopIfTrue="1">
      <formula>IF(SEARCH(I56,"女"),0,1)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7" man="1"/>
    <brk id="55" max="17" man="1"/>
    <brk id="7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F6299"/>
  <sheetViews>
    <sheetView topLeftCell="Z1" zoomScaleNormal="100" workbookViewId="0">
      <selection activeCell="Y1" sqref="A1:Y1048576"/>
    </sheetView>
  </sheetViews>
  <sheetFormatPr defaultColWidth="9" defaultRowHeight="13.2" x14ac:dyDescent="0.2"/>
  <cols>
    <col min="1" max="1" width="9" style="50" hidden="1" customWidth="1"/>
    <col min="2" max="2" width="4.77734375" style="50" hidden="1" customWidth="1"/>
    <col min="3" max="3" width="4.33203125" style="50" hidden="1" customWidth="1"/>
    <col min="4" max="4" width="6.44140625" style="50" hidden="1" customWidth="1"/>
    <col min="5" max="10" width="6.77734375" style="50" hidden="1" customWidth="1"/>
    <col min="11" max="11" width="4" style="50" hidden="1" customWidth="1"/>
    <col min="12" max="12" width="3.33203125" style="50" hidden="1" customWidth="1"/>
    <col min="13" max="13" width="4.21875" style="54" hidden="1" customWidth="1"/>
    <col min="14" max="14" width="10.77734375" style="50" hidden="1" customWidth="1"/>
    <col min="15" max="15" width="4" style="50" hidden="1" customWidth="1"/>
    <col min="16" max="25" width="1.6640625" style="50" hidden="1" customWidth="1"/>
    <col min="26" max="26" width="11" style="50" customWidth="1"/>
    <col min="27" max="27" width="4.21875" style="50" customWidth="1"/>
    <col min="28" max="28" width="4.109375" style="50" customWidth="1"/>
    <col min="29" max="29" width="11.109375" style="50" customWidth="1"/>
    <col min="30" max="30" width="24.77734375" style="50" customWidth="1"/>
    <col min="31" max="35" width="9" style="50" customWidth="1"/>
    <col min="36" max="16384" width="9" style="50"/>
  </cols>
  <sheetData>
    <row r="1" spans="1:32" s="49" customFormat="1" ht="23.25" customHeight="1" x14ac:dyDescent="0.2">
      <c r="B1" s="194" t="s">
        <v>16</v>
      </c>
      <c r="C1" s="197" t="s">
        <v>446</v>
      </c>
      <c r="D1" s="197"/>
      <c r="E1" s="194" t="s">
        <v>17</v>
      </c>
      <c r="F1" s="194"/>
      <c r="G1" s="195" t="s">
        <v>18</v>
      </c>
      <c r="H1" s="195"/>
      <c r="I1" s="195" t="s">
        <v>1001</v>
      </c>
      <c r="J1" s="195"/>
      <c r="K1" s="194" t="s">
        <v>140</v>
      </c>
      <c r="L1" s="194" t="s">
        <v>445</v>
      </c>
      <c r="M1" s="196" t="s">
        <v>167</v>
      </c>
      <c r="N1" s="308" t="s">
        <v>19</v>
      </c>
      <c r="O1" s="309"/>
      <c r="Q1" s="199"/>
      <c r="R1" s="200"/>
      <c r="S1" s="200"/>
      <c r="T1" s="200"/>
      <c r="U1" s="200"/>
      <c r="V1" s="200"/>
      <c r="W1" s="200"/>
      <c r="X1" s="200"/>
      <c r="Z1" s="50"/>
      <c r="AA1" s="310" t="s">
        <v>16</v>
      </c>
      <c r="AB1" s="311" t="s">
        <v>109</v>
      </c>
      <c r="AC1" s="312" t="s">
        <v>332</v>
      </c>
      <c r="AD1" s="313" t="s">
        <v>333</v>
      </c>
    </row>
    <row r="2" spans="1:32" x14ac:dyDescent="0.2">
      <c r="A2" s="50">
        <f t="shared" ref="A2:A65" si="0">D2</f>
        <v>10101</v>
      </c>
      <c r="B2" s="50">
        <f t="shared" ref="B2:B65" si="1">ROUNDDOWN(D2/10000,0)</f>
        <v>1</v>
      </c>
      <c r="C2" s="51">
        <f t="shared" ref="C2:C65" si="2">ROUNDDOWN((D2-B2*10000)/100,0)</f>
        <v>1</v>
      </c>
      <c r="D2" s="51">
        <v>10101</v>
      </c>
      <c r="E2" s="51" t="s">
        <v>697</v>
      </c>
      <c r="F2" s="51" t="s">
        <v>644</v>
      </c>
      <c r="G2" s="52" t="s">
        <v>1002</v>
      </c>
      <c r="H2" s="52" t="s">
        <v>1003</v>
      </c>
      <c r="I2" s="52" t="s">
        <v>1004</v>
      </c>
      <c r="J2" s="52" t="s">
        <v>1005</v>
      </c>
      <c r="K2" s="51" t="s">
        <v>291</v>
      </c>
      <c r="L2" s="51" t="s">
        <v>188</v>
      </c>
      <c r="M2" s="53">
        <v>3</v>
      </c>
      <c r="N2" s="51" t="str">
        <f t="shared" ref="N2:N65" si="3">VLOOKUP(B2*100+C2,$AB$2:$AF$400,2,0)</f>
        <v>東工大附</v>
      </c>
      <c r="O2" s="51"/>
      <c r="Z2" s="50">
        <f>130000+AB2</f>
        <v>130101</v>
      </c>
      <c r="AA2">
        <v>1</v>
      </c>
      <c r="AB2">
        <v>101</v>
      </c>
      <c r="AC2" t="s">
        <v>290</v>
      </c>
      <c r="AD2" t="s">
        <v>501</v>
      </c>
      <c r="AE2" s="207" t="s">
        <v>571</v>
      </c>
      <c r="AF2" s="50" t="s">
        <v>501</v>
      </c>
    </row>
    <row r="3" spans="1:32" x14ac:dyDescent="0.2">
      <c r="A3" s="50">
        <f t="shared" si="0"/>
        <v>10102</v>
      </c>
      <c r="B3" s="50">
        <f t="shared" si="1"/>
        <v>1</v>
      </c>
      <c r="C3" s="51">
        <f t="shared" si="2"/>
        <v>1</v>
      </c>
      <c r="D3" s="50">
        <v>10102</v>
      </c>
      <c r="E3" s="50" t="s">
        <v>1006</v>
      </c>
      <c r="F3" s="50" t="s">
        <v>1007</v>
      </c>
      <c r="G3" s="50" t="s">
        <v>1008</v>
      </c>
      <c r="H3" s="50" t="s">
        <v>1009</v>
      </c>
      <c r="I3" s="50" t="s">
        <v>1010</v>
      </c>
      <c r="J3" s="50" t="s">
        <v>1011</v>
      </c>
      <c r="K3" s="50" t="s">
        <v>291</v>
      </c>
      <c r="L3" s="50" t="s">
        <v>188</v>
      </c>
      <c r="M3" s="54">
        <v>2</v>
      </c>
      <c r="N3" s="51" t="str">
        <f t="shared" si="3"/>
        <v>東工大附</v>
      </c>
      <c r="O3" s="51"/>
      <c r="Z3" s="50">
        <f t="shared" ref="Z3:Z69" si="4">130000+AB3</f>
        <v>130103</v>
      </c>
      <c r="AA3">
        <v>1</v>
      </c>
      <c r="AB3">
        <v>103</v>
      </c>
      <c r="AC3" t="s">
        <v>112</v>
      </c>
      <c r="AD3" t="s">
        <v>502</v>
      </c>
      <c r="AE3" s="50" t="s">
        <v>334</v>
      </c>
      <c r="AF3" s="50" t="s">
        <v>502</v>
      </c>
    </row>
    <row r="4" spans="1:32" x14ac:dyDescent="0.2">
      <c r="A4" s="50">
        <f t="shared" si="0"/>
        <v>10103</v>
      </c>
      <c r="B4" s="50">
        <f t="shared" si="1"/>
        <v>1</v>
      </c>
      <c r="C4" s="51">
        <f t="shared" si="2"/>
        <v>1</v>
      </c>
      <c r="D4" s="50">
        <v>10103</v>
      </c>
      <c r="E4" s="50" t="s">
        <v>3490</v>
      </c>
      <c r="F4" s="50" t="s">
        <v>1013</v>
      </c>
      <c r="G4" s="50" t="s">
        <v>1012</v>
      </c>
      <c r="H4" s="50" t="s">
        <v>1014</v>
      </c>
      <c r="I4" s="50" t="s">
        <v>1015</v>
      </c>
      <c r="J4" s="50" t="s">
        <v>1016</v>
      </c>
      <c r="K4" s="50" t="s">
        <v>291</v>
      </c>
      <c r="L4" s="50" t="s">
        <v>188</v>
      </c>
      <c r="M4" s="54">
        <v>2</v>
      </c>
      <c r="N4" s="51" t="str">
        <f t="shared" si="3"/>
        <v>東工大附</v>
      </c>
      <c r="O4" s="51"/>
      <c r="Z4" s="50">
        <f t="shared" si="4"/>
        <v>130105</v>
      </c>
      <c r="AA4">
        <v>1</v>
      </c>
      <c r="AB4">
        <v>105</v>
      </c>
      <c r="AC4" t="s">
        <v>293</v>
      </c>
      <c r="AD4" t="s">
        <v>503</v>
      </c>
      <c r="AE4" s="50" t="s">
        <v>334</v>
      </c>
      <c r="AF4" s="50" t="s">
        <v>503</v>
      </c>
    </row>
    <row r="5" spans="1:32" x14ac:dyDescent="0.2">
      <c r="A5" s="50">
        <f t="shared" si="0"/>
        <v>10105</v>
      </c>
      <c r="B5" s="50">
        <f t="shared" si="1"/>
        <v>1</v>
      </c>
      <c r="C5" s="51">
        <f t="shared" si="2"/>
        <v>1</v>
      </c>
      <c r="D5" s="51">
        <v>10105</v>
      </c>
      <c r="E5" s="51" t="s">
        <v>1018</v>
      </c>
      <c r="F5" s="51" t="s">
        <v>593</v>
      </c>
      <c r="G5" s="52" t="s">
        <v>1019</v>
      </c>
      <c r="H5" s="52" t="s">
        <v>1020</v>
      </c>
      <c r="I5" s="52" t="s">
        <v>1021</v>
      </c>
      <c r="J5" s="52" t="s">
        <v>1022</v>
      </c>
      <c r="K5" s="51" t="s">
        <v>291</v>
      </c>
      <c r="L5" s="51" t="s">
        <v>188</v>
      </c>
      <c r="M5" s="53">
        <v>2</v>
      </c>
      <c r="N5" s="51" t="str">
        <f t="shared" si="3"/>
        <v>東工大附</v>
      </c>
      <c r="O5" s="51"/>
      <c r="Z5" s="50">
        <f t="shared" si="4"/>
        <v>130106</v>
      </c>
      <c r="AA5">
        <v>1</v>
      </c>
      <c r="AB5">
        <v>106</v>
      </c>
      <c r="AC5" t="s">
        <v>294</v>
      </c>
      <c r="AD5" t="s">
        <v>504</v>
      </c>
      <c r="AE5" s="50" t="s">
        <v>335</v>
      </c>
      <c r="AF5" s="50" t="s">
        <v>504</v>
      </c>
    </row>
    <row r="6" spans="1:32" x14ac:dyDescent="0.2">
      <c r="A6" s="50">
        <f t="shared" si="0"/>
        <v>10107</v>
      </c>
      <c r="B6" s="50">
        <f t="shared" si="1"/>
        <v>1</v>
      </c>
      <c r="C6" s="51">
        <f t="shared" si="2"/>
        <v>1</v>
      </c>
      <c r="D6" s="50">
        <v>10107</v>
      </c>
      <c r="E6" s="50" t="s">
        <v>15036</v>
      </c>
      <c r="F6" s="50" t="s">
        <v>15037</v>
      </c>
      <c r="G6" s="50" t="s">
        <v>15038</v>
      </c>
      <c r="H6" s="50" t="s">
        <v>5745</v>
      </c>
      <c r="I6" s="50" t="s">
        <v>15039</v>
      </c>
      <c r="J6" s="50" t="s">
        <v>5747</v>
      </c>
      <c r="K6" s="50" t="s">
        <v>291</v>
      </c>
      <c r="L6" s="50" t="s">
        <v>188</v>
      </c>
      <c r="M6" s="54">
        <v>2</v>
      </c>
      <c r="N6" s="51" t="str">
        <f t="shared" si="3"/>
        <v>東工大附</v>
      </c>
      <c r="O6" s="51"/>
      <c r="Z6" s="50">
        <f t="shared" si="4"/>
        <v>130107</v>
      </c>
      <c r="AA6">
        <v>1</v>
      </c>
      <c r="AB6">
        <v>107</v>
      </c>
      <c r="AC6" t="s">
        <v>295</v>
      </c>
      <c r="AD6" t="s">
        <v>505</v>
      </c>
      <c r="AE6" s="50" t="s">
        <v>334</v>
      </c>
      <c r="AF6" s="50" t="s">
        <v>505</v>
      </c>
    </row>
    <row r="7" spans="1:32" x14ac:dyDescent="0.2">
      <c r="A7" s="50">
        <f t="shared" si="0"/>
        <v>10110</v>
      </c>
      <c r="B7" s="50">
        <f t="shared" si="1"/>
        <v>1</v>
      </c>
      <c r="C7" s="51">
        <f t="shared" si="2"/>
        <v>1</v>
      </c>
      <c r="D7" s="50">
        <v>10110</v>
      </c>
      <c r="E7" s="50" t="s">
        <v>15040</v>
      </c>
      <c r="F7" s="50" t="s">
        <v>887</v>
      </c>
      <c r="G7" s="50" t="s">
        <v>15041</v>
      </c>
      <c r="H7" s="50" t="s">
        <v>1237</v>
      </c>
      <c r="I7" s="50" t="s">
        <v>15042</v>
      </c>
      <c r="J7" s="50" t="s">
        <v>1238</v>
      </c>
      <c r="K7" s="50" t="s">
        <v>291</v>
      </c>
      <c r="L7" s="50" t="s">
        <v>189</v>
      </c>
      <c r="M7" s="54">
        <v>1</v>
      </c>
      <c r="N7" s="51" t="str">
        <f t="shared" si="3"/>
        <v>東工大附</v>
      </c>
      <c r="O7" s="51"/>
      <c r="Z7" s="50">
        <f t="shared" si="4"/>
        <v>130108</v>
      </c>
      <c r="AA7">
        <v>1</v>
      </c>
      <c r="AB7">
        <v>108</v>
      </c>
      <c r="AC7" t="s">
        <v>14387</v>
      </c>
      <c r="AD7" t="s">
        <v>14388</v>
      </c>
      <c r="AE7" s="50" t="s">
        <v>334</v>
      </c>
      <c r="AF7" s="50" t="s">
        <v>690</v>
      </c>
    </row>
    <row r="8" spans="1:32" x14ac:dyDescent="0.2">
      <c r="A8" s="50">
        <f t="shared" si="0"/>
        <v>10111</v>
      </c>
      <c r="B8" s="50">
        <f t="shared" si="1"/>
        <v>1</v>
      </c>
      <c r="C8" s="51">
        <f t="shared" si="2"/>
        <v>1</v>
      </c>
      <c r="D8" s="51">
        <v>10111</v>
      </c>
      <c r="E8" s="51" t="s">
        <v>47</v>
      </c>
      <c r="F8" s="51" t="s">
        <v>3580</v>
      </c>
      <c r="G8" s="52" t="s">
        <v>1087</v>
      </c>
      <c r="H8" s="52" t="s">
        <v>3581</v>
      </c>
      <c r="I8" s="52" t="s">
        <v>1089</v>
      </c>
      <c r="J8" s="52" t="s">
        <v>3582</v>
      </c>
      <c r="K8" s="51" t="s">
        <v>291</v>
      </c>
      <c r="L8" s="51" t="s">
        <v>188</v>
      </c>
      <c r="M8" s="53">
        <v>2</v>
      </c>
      <c r="N8" s="51" t="str">
        <f t="shared" si="3"/>
        <v>東工大附</v>
      </c>
      <c r="O8" s="51"/>
      <c r="Z8" s="50">
        <f t="shared" si="4"/>
        <v>130109</v>
      </c>
      <c r="AA8">
        <v>1</v>
      </c>
      <c r="AB8">
        <v>109</v>
      </c>
      <c r="AC8" t="s">
        <v>296</v>
      </c>
      <c r="AD8" t="s">
        <v>506</v>
      </c>
      <c r="AE8" s="50" t="s">
        <v>334</v>
      </c>
      <c r="AF8" s="50" t="s">
        <v>506</v>
      </c>
    </row>
    <row r="9" spans="1:32" x14ac:dyDescent="0.2">
      <c r="A9" s="50">
        <f t="shared" si="0"/>
        <v>10112</v>
      </c>
      <c r="B9" s="50">
        <f t="shared" si="1"/>
        <v>1</v>
      </c>
      <c r="C9" s="51">
        <f t="shared" si="2"/>
        <v>1</v>
      </c>
      <c r="D9" s="50">
        <v>10112</v>
      </c>
      <c r="E9" s="50" t="s">
        <v>1032</v>
      </c>
      <c r="F9" s="50" t="s">
        <v>436</v>
      </c>
      <c r="G9" s="50" t="s">
        <v>1033</v>
      </c>
      <c r="H9" s="50" t="s">
        <v>1034</v>
      </c>
      <c r="I9" s="50" t="s">
        <v>1035</v>
      </c>
      <c r="J9" s="50" t="s">
        <v>1036</v>
      </c>
      <c r="K9" s="50" t="s">
        <v>291</v>
      </c>
      <c r="L9" s="50" t="s">
        <v>188</v>
      </c>
      <c r="M9" s="54">
        <v>2</v>
      </c>
      <c r="N9" s="51" t="str">
        <f t="shared" si="3"/>
        <v>東工大附</v>
      </c>
      <c r="O9" s="51"/>
      <c r="Z9" s="50">
        <f t="shared" si="4"/>
        <v>130110</v>
      </c>
      <c r="AA9">
        <v>1</v>
      </c>
      <c r="AB9">
        <v>110</v>
      </c>
      <c r="AC9" t="s">
        <v>297</v>
      </c>
      <c r="AD9" t="s">
        <v>507</v>
      </c>
      <c r="AE9" s="50" t="s">
        <v>334</v>
      </c>
      <c r="AF9" s="50" t="s">
        <v>507</v>
      </c>
    </row>
    <row r="10" spans="1:32" x14ac:dyDescent="0.2">
      <c r="A10" s="50">
        <f t="shared" si="0"/>
        <v>10115</v>
      </c>
      <c r="B10" s="50">
        <f t="shared" si="1"/>
        <v>1</v>
      </c>
      <c r="C10" s="51">
        <f t="shared" si="2"/>
        <v>1</v>
      </c>
      <c r="D10" s="50">
        <v>10115</v>
      </c>
      <c r="E10" s="50" t="s">
        <v>13630</v>
      </c>
      <c r="F10" s="50" t="s">
        <v>4551</v>
      </c>
      <c r="G10" s="50" t="s">
        <v>13631</v>
      </c>
      <c r="H10" s="50" t="s">
        <v>4546</v>
      </c>
      <c r="I10" s="50" t="s">
        <v>13632</v>
      </c>
      <c r="J10" s="50" t="s">
        <v>4552</v>
      </c>
      <c r="K10" s="50" t="s">
        <v>291</v>
      </c>
      <c r="L10" s="50" t="s">
        <v>188</v>
      </c>
      <c r="M10" s="54">
        <v>2</v>
      </c>
      <c r="N10" s="51" t="str">
        <f t="shared" si="3"/>
        <v>東工大附</v>
      </c>
      <c r="O10" s="51"/>
      <c r="Z10" s="50">
        <f t="shared" si="4"/>
        <v>130111</v>
      </c>
      <c r="AA10">
        <v>1</v>
      </c>
      <c r="AB10">
        <v>111</v>
      </c>
      <c r="AC10" t="s">
        <v>298</v>
      </c>
      <c r="AD10" t="s">
        <v>508</v>
      </c>
      <c r="AE10" s="50" t="s">
        <v>334</v>
      </c>
      <c r="AF10" s="50" t="s">
        <v>508</v>
      </c>
    </row>
    <row r="11" spans="1:32" x14ac:dyDescent="0.2">
      <c r="A11" s="50">
        <f t="shared" si="0"/>
        <v>10116</v>
      </c>
      <c r="B11" s="50">
        <f t="shared" si="1"/>
        <v>1</v>
      </c>
      <c r="C11" s="51">
        <f t="shared" si="2"/>
        <v>1</v>
      </c>
      <c r="D11" s="50">
        <v>10116</v>
      </c>
      <c r="E11" s="50" t="s">
        <v>808</v>
      </c>
      <c r="F11" s="50" t="s">
        <v>2401</v>
      </c>
      <c r="G11" s="50" t="s">
        <v>1594</v>
      </c>
      <c r="H11" s="50" t="s">
        <v>1009</v>
      </c>
      <c r="I11" s="50" t="s">
        <v>5442</v>
      </c>
      <c r="J11" s="50" t="s">
        <v>1011</v>
      </c>
      <c r="K11" s="50" t="s">
        <v>291</v>
      </c>
      <c r="L11" s="50" t="s">
        <v>189</v>
      </c>
      <c r="M11" s="54">
        <v>1</v>
      </c>
      <c r="N11" s="51" t="str">
        <f t="shared" si="3"/>
        <v>東工大附</v>
      </c>
      <c r="O11" s="51"/>
      <c r="Z11" s="50">
        <f t="shared" si="4"/>
        <v>130112</v>
      </c>
      <c r="AA11">
        <v>1</v>
      </c>
      <c r="AB11">
        <v>112</v>
      </c>
      <c r="AC11" t="s">
        <v>299</v>
      </c>
      <c r="AD11" t="s">
        <v>509</v>
      </c>
      <c r="AE11" s="50" t="s">
        <v>334</v>
      </c>
      <c r="AF11" s="50" t="s">
        <v>509</v>
      </c>
    </row>
    <row r="12" spans="1:32" x14ac:dyDescent="0.2">
      <c r="A12" s="50">
        <f t="shared" si="0"/>
        <v>10117</v>
      </c>
      <c r="B12" s="50">
        <f t="shared" si="1"/>
        <v>1</v>
      </c>
      <c r="C12" s="51">
        <f t="shared" si="2"/>
        <v>1</v>
      </c>
      <c r="D12" s="50">
        <v>10117</v>
      </c>
      <c r="E12" s="50" t="s">
        <v>15043</v>
      </c>
      <c r="F12" s="50" t="s">
        <v>868</v>
      </c>
      <c r="G12" s="50" t="s">
        <v>5799</v>
      </c>
      <c r="H12" s="50" t="s">
        <v>1920</v>
      </c>
      <c r="I12" s="50" t="s">
        <v>5800</v>
      </c>
      <c r="J12" s="50" t="s">
        <v>2359</v>
      </c>
      <c r="K12" s="50" t="s">
        <v>291</v>
      </c>
      <c r="L12" s="50" t="s">
        <v>189</v>
      </c>
      <c r="M12" s="54">
        <v>1</v>
      </c>
      <c r="N12" s="51" t="str">
        <f t="shared" si="3"/>
        <v>東工大附</v>
      </c>
      <c r="O12" s="51"/>
      <c r="Z12" s="50">
        <f t="shared" si="4"/>
        <v>130113</v>
      </c>
      <c r="AA12">
        <v>1</v>
      </c>
      <c r="AB12">
        <v>113</v>
      </c>
      <c r="AC12" t="s">
        <v>300</v>
      </c>
      <c r="AD12" t="s">
        <v>510</v>
      </c>
      <c r="AE12" s="50" t="s">
        <v>334</v>
      </c>
      <c r="AF12" s="50" t="s">
        <v>510</v>
      </c>
    </row>
    <row r="13" spans="1:32" x14ac:dyDescent="0.2">
      <c r="A13" s="50">
        <f t="shared" si="0"/>
        <v>10119</v>
      </c>
      <c r="B13" s="50">
        <f t="shared" si="1"/>
        <v>1</v>
      </c>
      <c r="C13" s="51">
        <f t="shared" si="2"/>
        <v>1</v>
      </c>
      <c r="D13" s="50">
        <v>10119</v>
      </c>
      <c r="E13" s="50" t="s">
        <v>496</v>
      </c>
      <c r="F13" s="50" t="s">
        <v>15044</v>
      </c>
      <c r="G13" s="50" t="s">
        <v>1728</v>
      </c>
      <c r="H13" s="50" t="s">
        <v>3515</v>
      </c>
      <c r="I13" s="50" t="s">
        <v>1730</v>
      </c>
      <c r="J13" s="50" t="s">
        <v>15045</v>
      </c>
      <c r="K13" s="50" t="s">
        <v>291</v>
      </c>
      <c r="L13" s="50" t="s">
        <v>185</v>
      </c>
      <c r="M13" s="54">
        <v>1</v>
      </c>
      <c r="N13" s="51" t="str">
        <f t="shared" si="3"/>
        <v>東工大附</v>
      </c>
      <c r="O13" s="51"/>
      <c r="Z13" s="50">
        <f t="shared" si="4"/>
        <v>130114</v>
      </c>
      <c r="AA13">
        <v>1</v>
      </c>
      <c r="AB13">
        <v>114</v>
      </c>
      <c r="AC13" t="s">
        <v>301</v>
      </c>
      <c r="AD13" t="s">
        <v>511</v>
      </c>
      <c r="AE13" s="50" t="s">
        <v>334</v>
      </c>
      <c r="AF13" s="50" t="s">
        <v>511</v>
      </c>
    </row>
    <row r="14" spans="1:32" x14ac:dyDescent="0.2">
      <c r="A14" s="50">
        <f t="shared" si="0"/>
        <v>10153</v>
      </c>
      <c r="B14" s="50">
        <f t="shared" si="1"/>
        <v>1</v>
      </c>
      <c r="C14" s="51">
        <f t="shared" si="2"/>
        <v>1</v>
      </c>
      <c r="D14" s="50">
        <v>10153</v>
      </c>
      <c r="E14" s="50" t="s">
        <v>473</v>
      </c>
      <c r="F14" s="50" t="s">
        <v>699</v>
      </c>
      <c r="G14" s="50" t="s">
        <v>1048</v>
      </c>
      <c r="H14" s="50" t="s">
        <v>1049</v>
      </c>
      <c r="I14" s="50" t="s">
        <v>1050</v>
      </c>
      <c r="J14" s="50" t="s">
        <v>1051</v>
      </c>
      <c r="K14" s="50" t="s">
        <v>292</v>
      </c>
      <c r="L14" s="50" t="s">
        <v>1029</v>
      </c>
      <c r="M14" s="54">
        <v>3</v>
      </c>
      <c r="N14" s="51" t="str">
        <f t="shared" si="3"/>
        <v>東工大附</v>
      </c>
      <c r="O14" s="51"/>
      <c r="Z14" s="50">
        <f t="shared" si="4"/>
        <v>130115</v>
      </c>
      <c r="AA14">
        <v>1</v>
      </c>
      <c r="AB14">
        <v>115</v>
      </c>
      <c r="AC14" t="s">
        <v>302</v>
      </c>
      <c r="AD14" t="s">
        <v>512</v>
      </c>
      <c r="AE14" s="50" t="s">
        <v>334</v>
      </c>
      <c r="AF14" s="50" t="s">
        <v>512</v>
      </c>
    </row>
    <row r="15" spans="1:32" x14ac:dyDescent="0.2">
      <c r="A15" s="50">
        <f t="shared" si="0"/>
        <v>10155</v>
      </c>
      <c r="B15" s="50">
        <f t="shared" si="1"/>
        <v>1</v>
      </c>
      <c r="C15" s="51">
        <f t="shared" si="2"/>
        <v>1</v>
      </c>
      <c r="D15" s="50">
        <v>10155</v>
      </c>
      <c r="E15" s="50" t="s">
        <v>1052</v>
      </c>
      <c r="F15" s="50" t="s">
        <v>1053</v>
      </c>
      <c r="G15" s="50" t="s">
        <v>1054</v>
      </c>
      <c r="H15" s="50" t="s">
        <v>1055</v>
      </c>
      <c r="I15" s="50" t="s">
        <v>1056</v>
      </c>
      <c r="J15" s="50" t="s">
        <v>1057</v>
      </c>
      <c r="K15" s="50" t="s">
        <v>292</v>
      </c>
      <c r="L15" s="50" t="s">
        <v>188</v>
      </c>
      <c r="M15" s="54">
        <v>2</v>
      </c>
      <c r="N15" s="51" t="str">
        <f t="shared" si="3"/>
        <v>東工大附</v>
      </c>
      <c r="O15" s="51"/>
      <c r="Z15" s="50">
        <f t="shared" si="4"/>
        <v>130118</v>
      </c>
      <c r="AA15">
        <v>1</v>
      </c>
      <c r="AB15">
        <v>118</v>
      </c>
      <c r="AC15" t="s">
        <v>14389</v>
      </c>
      <c r="AD15" t="s">
        <v>14390</v>
      </c>
      <c r="AE15" s="50" t="s">
        <v>334</v>
      </c>
      <c r="AF15" s="51" t="s">
        <v>694</v>
      </c>
    </row>
    <row r="16" spans="1:32" x14ac:dyDescent="0.2">
      <c r="A16" s="50">
        <f t="shared" si="0"/>
        <v>10156</v>
      </c>
      <c r="B16" s="50">
        <f t="shared" si="1"/>
        <v>1</v>
      </c>
      <c r="C16" s="51">
        <f t="shared" si="2"/>
        <v>1</v>
      </c>
      <c r="D16" s="51">
        <v>10156</v>
      </c>
      <c r="E16" s="51" t="s">
        <v>641</v>
      </c>
      <c r="F16" s="51" t="s">
        <v>1058</v>
      </c>
      <c r="G16" s="52" t="s">
        <v>1059</v>
      </c>
      <c r="H16" s="52" t="s">
        <v>1060</v>
      </c>
      <c r="I16" s="52" t="s">
        <v>1061</v>
      </c>
      <c r="J16" s="52" t="s">
        <v>1062</v>
      </c>
      <c r="K16" s="51" t="s">
        <v>292</v>
      </c>
      <c r="L16" s="51" t="s">
        <v>188</v>
      </c>
      <c r="M16" s="53">
        <v>2</v>
      </c>
      <c r="N16" s="51" t="str">
        <f t="shared" si="3"/>
        <v>東工大附</v>
      </c>
      <c r="O16" s="51"/>
      <c r="Z16" s="50">
        <f t="shared" si="4"/>
        <v>130119</v>
      </c>
      <c r="AA16">
        <v>1</v>
      </c>
      <c r="AB16">
        <v>119</v>
      </c>
      <c r="AC16" t="s">
        <v>303</v>
      </c>
      <c r="AD16" t="s">
        <v>513</v>
      </c>
      <c r="AE16" s="50" t="s">
        <v>334</v>
      </c>
      <c r="AF16" s="50" t="s">
        <v>513</v>
      </c>
    </row>
    <row r="17" spans="1:32" x14ac:dyDescent="0.2">
      <c r="A17" s="50">
        <f t="shared" si="0"/>
        <v>10157</v>
      </c>
      <c r="B17" s="50">
        <f t="shared" si="1"/>
        <v>1</v>
      </c>
      <c r="C17" s="51">
        <f t="shared" si="2"/>
        <v>1</v>
      </c>
      <c r="D17" s="50">
        <v>10157</v>
      </c>
      <c r="E17" s="50" t="s">
        <v>47</v>
      </c>
      <c r="F17" s="50" t="s">
        <v>10729</v>
      </c>
      <c r="G17" s="50" t="s">
        <v>1087</v>
      </c>
      <c r="H17" s="50" t="s">
        <v>5544</v>
      </c>
      <c r="I17" s="50" t="s">
        <v>1089</v>
      </c>
      <c r="J17" s="50" t="s">
        <v>5545</v>
      </c>
      <c r="K17" s="50" t="s">
        <v>292</v>
      </c>
      <c r="L17" s="50" t="s">
        <v>189</v>
      </c>
      <c r="M17" s="54">
        <v>1</v>
      </c>
      <c r="N17" s="51" t="str">
        <f t="shared" si="3"/>
        <v>東工大附</v>
      </c>
      <c r="O17" s="51"/>
      <c r="Z17" s="50">
        <f t="shared" si="4"/>
        <v>130121</v>
      </c>
      <c r="AA17">
        <v>1</v>
      </c>
      <c r="AB17">
        <v>121</v>
      </c>
      <c r="AC17" t="s">
        <v>514</v>
      </c>
      <c r="AD17" t="s">
        <v>515</v>
      </c>
      <c r="AE17" s="50" t="s">
        <v>334</v>
      </c>
      <c r="AF17" s="50" t="s">
        <v>515</v>
      </c>
    </row>
    <row r="18" spans="1:32" x14ac:dyDescent="0.2">
      <c r="A18" s="50">
        <f t="shared" si="0"/>
        <v>10158</v>
      </c>
      <c r="B18" s="50">
        <f t="shared" si="1"/>
        <v>1</v>
      </c>
      <c r="C18" s="51">
        <f t="shared" si="2"/>
        <v>1</v>
      </c>
      <c r="D18" s="51">
        <v>10158</v>
      </c>
      <c r="E18" s="51" t="s">
        <v>2078</v>
      </c>
      <c r="F18" s="51" t="s">
        <v>5445</v>
      </c>
      <c r="G18" s="52" t="s">
        <v>2080</v>
      </c>
      <c r="H18" s="52" t="s">
        <v>5447</v>
      </c>
      <c r="I18" s="52" t="s">
        <v>2081</v>
      </c>
      <c r="J18" s="52" t="s">
        <v>5449</v>
      </c>
      <c r="K18" s="51" t="s">
        <v>292</v>
      </c>
      <c r="L18" s="51" t="s">
        <v>189</v>
      </c>
      <c r="M18" s="53">
        <v>1</v>
      </c>
      <c r="N18" s="51" t="str">
        <f t="shared" si="3"/>
        <v>東工大附</v>
      </c>
      <c r="O18" s="51"/>
      <c r="Z18" s="50">
        <f t="shared" si="4"/>
        <v>130122</v>
      </c>
      <c r="AA18">
        <v>1</v>
      </c>
      <c r="AB18">
        <v>122</v>
      </c>
      <c r="AC18" t="s">
        <v>304</v>
      </c>
      <c r="AD18" t="s">
        <v>516</v>
      </c>
      <c r="AE18" s="50" t="s">
        <v>334</v>
      </c>
      <c r="AF18" s="50" t="s">
        <v>516</v>
      </c>
    </row>
    <row r="19" spans="1:32" x14ac:dyDescent="0.2">
      <c r="A19" s="50">
        <f t="shared" si="0"/>
        <v>10159</v>
      </c>
      <c r="B19" s="50">
        <f t="shared" si="1"/>
        <v>1</v>
      </c>
      <c r="C19" s="51">
        <f t="shared" si="2"/>
        <v>1</v>
      </c>
      <c r="D19" s="51">
        <v>10159</v>
      </c>
      <c r="E19" s="51" t="s">
        <v>22</v>
      </c>
      <c r="F19" s="51" t="s">
        <v>1069</v>
      </c>
      <c r="G19" s="52" t="s">
        <v>1070</v>
      </c>
      <c r="H19" s="52" t="s">
        <v>1071</v>
      </c>
      <c r="I19" s="52" t="s">
        <v>1072</v>
      </c>
      <c r="J19" s="52" t="s">
        <v>1073</v>
      </c>
      <c r="K19" s="51" t="s">
        <v>292</v>
      </c>
      <c r="L19" s="51" t="s">
        <v>189</v>
      </c>
      <c r="M19" s="53">
        <v>2</v>
      </c>
      <c r="N19" s="51" t="str">
        <f t="shared" si="3"/>
        <v>東工大附</v>
      </c>
      <c r="O19" s="51"/>
      <c r="Z19" s="50">
        <f t="shared" si="4"/>
        <v>130123</v>
      </c>
      <c r="AA19">
        <v>1</v>
      </c>
      <c r="AB19">
        <v>123</v>
      </c>
      <c r="AC19" t="s">
        <v>305</v>
      </c>
      <c r="AD19" t="s">
        <v>517</v>
      </c>
      <c r="AE19" s="50" t="s">
        <v>334</v>
      </c>
      <c r="AF19" s="50" t="s">
        <v>517</v>
      </c>
    </row>
    <row r="20" spans="1:32" x14ac:dyDescent="0.2">
      <c r="A20" s="50">
        <f t="shared" si="0"/>
        <v>10160</v>
      </c>
      <c r="B20" s="50">
        <f t="shared" si="1"/>
        <v>1</v>
      </c>
      <c r="C20" s="51">
        <f t="shared" si="2"/>
        <v>1</v>
      </c>
      <c r="D20" s="50">
        <v>10160</v>
      </c>
      <c r="E20" s="50" t="s">
        <v>674</v>
      </c>
      <c r="F20" s="50" t="s">
        <v>1074</v>
      </c>
      <c r="G20" s="50" t="s">
        <v>1075</v>
      </c>
      <c r="H20" s="50" t="s">
        <v>1076</v>
      </c>
      <c r="I20" s="50" t="s">
        <v>1077</v>
      </c>
      <c r="J20" s="50" t="s">
        <v>1078</v>
      </c>
      <c r="K20" s="50" t="s">
        <v>292</v>
      </c>
      <c r="L20" s="50" t="s">
        <v>188</v>
      </c>
      <c r="M20" s="54">
        <v>2</v>
      </c>
      <c r="N20" s="51" t="str">
        <f t="shared" si="3"/>
        <v>東工大附</v>
      </c>
      <c r="O20" s="51"/>
      <c r="Z20" s="50">
        <f t="shared" si="4"/>
        <v>130124</v>
      </c>
      <c r="AA20">
        <v>1</v>
      </c>
      <c r="AB20">
        <v>124</v>
      </c>
      <c r="AC20" t="s">
        <v>306</v>
      </c>
      <c r="AD20" t="s">
        <v>518</v>
      </c>
      <c r="AE20" s="50" t="s">
        <v>334</v>
      </c>
      <c r="AF20" s="50" t="s">
        <v>518</v>
      </c>
    </row>
    <row r="21" spans="1:32" x14ac:dyDescent="0.2">
      <c r="A21" s="50">
        <f t="shared" si="0"/>
        <v>10163</v>
      </c>
      <c r="B21" s="50">
        <f t="shared" si="1"/>
        <v>1</v>
      </c>
      <c r="C21" s="51">
        <f t="shared" si="2"/>
        <v>1</v>
      </c>
      <c r="D21" s="51">
        <v>10163</v>
      </c>
      <c r="E21" s="51" t="s">
        <v>26</v>
      </c>
      <c r="F21" s="51" t="s">
        <v>12780</v>
      </c>
      <c r="G21" s="52" t="s">
        <v>1451</v>
      </c>
      <c r="H21" s="52" t="s">
        <v>8698</v>
      </c>
      <c r="I21" s="52" t="s">
        <v>1453</v>
      </c>
      <c r="J21" s="52" t="s">
        <v>15046</v>
      </c>
      <c r="K21" s="51" t="s">
        <v>292</v>
      </c>
      <c r="L21" s="51" t="s">
        <v>189</v>
      </c>
      <c r="M21" s="53">
        <v>1</v>
      </c>
      <c r="N21" s="51" t="str">
        <f t="shared" si="3"/>
        <v>東工大附</v>
      </c>
      <c r="O21" s="51"/>
      <c r="Z21" s="50">
        <f t="shared" si="4"/>
        <v>130125</v>
      </c>
      <c r="AA21">
        <v>1</v>
      </c>
      <c r="AB21">
        <v>125</v>
      </c>
      <c r="AC21" t="s">
        <v>307</v>
      </c>
      <c r="AD21" t="s">
        <v>519</v>
      </c>
      <c r="AE21" s="50" t="s">
        <v>334</v>
      </c>
      <c r="AF21" s="50" t="s">
        <v>519</v>
      </c>
    </row>
    <row r="22" spans="1:32" x14ac:dyDescent="0.2">
      <c r="A22" s="50">
        <f t="shared" si="0"/>
        <v>10164</v>
      </c>
      <c r="B22" s="50">
        <f t="shared" si="1"/>
        <v>1</v>
      </c>
      <c r="C22" s="51">
        <f t="shared" si="2"/>
        <v>1</v>
      </c>
      <c r="D22" s="50">
        <v>10164</v>
      </c>
      <c r="E22" s="50" t="s">
        <v>15047</v>
      </c>
      <c r="F22" s="50" t="s">
        <v>4472</v>
      </c>
      <c r="G22" s="50" t="s">
        <v>15048</v>
      </c>
      <c r="H22" s="50" t="s">
        <v>3240</v>
      </c>
      <c r="I22" s="50" t="s">
        <v>15049</v>
      </c>
      <c r="J22" s="50" t="s">
        <v>3242</v>
      </c>
      <c r="K22" s="50" t="s">
        <v>292</v>
      </c>
      <c r="L22" s="50" t="s">
        <v>185</v>
      </c>
      <c r="M22" s="54">
        <v>1</v>
      </c>
      <c r="N22" s="51" t="str">
        <f t="shared" si="3"/>
        <v>東工大附</v>
      </c>
      <c r="O22" s="51"/>
      <c r="Z22" s="50">
        <f t="shared" si="4"/>
        <v>130127</v>
      </c>
      <c r="AA22">
        <v>1</v>
      </c>
      <c r="AB22">
        <v>127</v>
      </c>
      <c r="AC22" t="s">
        <v>308</v>
      </c>
      <c r="AD22" t="s">
        <v>520</v>
      </c>
      <c r="AE22" s="50" t="s">
        <v>334</v>
      </c>
      <c r="AF22" s="50" t="s">
        <v>520</v>
      </c>
    </row>
    <row r="23" spans="1:32" x14ac:dyDescent="0.2">
      <c r="A23" s="50">
        <f t="shared" si="0"/>
        <v>10165</v>
      </c>
      <c r="B23" s="50">
        <f t="shared" si="1"/>
        <v>1</v>
      </c>
      <c r="C23" s="51">
        <f t="shared" si="2"/>
        <v>1</v>
      </c>
      <c r="D23" s="51">
        <v>10165</v>
      </c>
      <c r="E23" s="51" t="s">
        <v>2776</v>
      </c>
      <c r="F23" s="51" t="s">
        <v>15050</v>
      </c>
      <c r="G23" s="52" t="s">
        <v>2778</v>
      </c>
      <c r="H23" s="52" t="s">
        <v>1776</v>
      </c>
      <c r="I23" s="52" t="s">
        <v>2779</v>
      </c>
      <c r="J23" s="52" t="s">
        <v>1871</v>
      </c>
      <c r="K23" s="51" t="s">
        <v>292</v>
      </c>
      <c r="L23" s="51" t="s">
        <v>189</v>
      </c>
      <c r="M23" s="53">
        <v>1</v>
      </c>
      <c r="N23" s="51" t="str">
        <f t="shared" si="3"/>
        <v>東工大附</v>
      </c>
      <c r="O23" s="51"/>
      <c r="Z23" s="50">
        <f t="shared" si="4"/>
        <v>130128</v>
      </c>
      <c r="AA23">
        <v>1</v>
      </c>
      <c r="AB23">
        <v>128</v>
      </c>
      <c r="AC23" t="s">
        <v>309</v>
      </c>
      <c r="AD23" t="s">
        <v>521</v>
      </c>
      <c r="AE23" s="50" t="s">
        <v>334</v>
      </c>
      <c r="AF23" s="50" t="s">
        <v>521</v>
      </c>
    </row>
    <row r="24" spans="1:32" x14ac:dyDescent="0.2">
      <c r="A24" s="50">
        <f t="shared" si="0"/>
        <v>10170</v>
      </c>
      <c r="B24" s="50">
        <f t="shared" si="1"/>
        <v>1</v>
      </c>
      <c r="C24" s="51">
        <f t="shared" si="2"/>
        <v>1</v>
      </c>
      <c r="D24" s="51">
        <v>10170</v>
      </c>
      <c r="E24" s="51" t="s">
        <v>47</v>
      </c>
      <c r="F24" s="51" t="s">
        <v>1086</v>
      </c>
      <c r="G24" s="52" t="s">
        <v>1087</v>
      </c>
      <c r="H24" s="52" t="s">
        <v>1088</v>
      </c>
      <c r="I24" s="52" t="s">
        <v>1089</v>
      </c>
      <c r="J24" s="52" t="s">
        <v>1090</v>
      </c>
      <c r="K24" s="51" t="s">
        <v>292</v>
      </c>
      <c r="L24" s="51" t="s">
        <v>189</v>
      </c>
      <c r="M24" s="53">
        <v>2</v>
      </c>
      <c r="N24" s="51" t="str">
        <f t="shared" si="3"/>
        <v>東工大附</v>
      </c>
      <c r="O24" s="51"/>
      <c r="Z24" s="50">
        <f t="shared" si="4"/>
        <v>130129</v>
      </c>
      <c r="AA24">
        <v>1</v>
      </c>
      <c r="AB24">
        <v>129</v>
      </c>
      <c r="AC24" t="s">
        <v>310</v>
      </c>
      <c r="AD24" t="s">
        <v>522</v>
      </c>
      <c r="AE24" s="50" t="s">
        <v>334</v>
      </c>
      <c r="AF24" s="50" t="s">
        <v>522</v>
      </c>
    </row>
    <row r="25" spans="1:32" x14ac:dyDescent="0.2">
      <c r="A25" s="50">
        <f t="shared" si="0"/>
        <v>10171</v>
      </c>
      <c r="B25" s="50">
        <f t="shared" si="1"/>
        <v>1</v>
      </c>
      <c r="C25" s="51">
        <f t="shared" si="2"/>
        <v>1</v>
      </c>
      <c r="D25" s="51">
        <v>10171</v>
      </c>
      <c r="E25" s="51" t="s">
        <v>1091</v>
      </c>
      <c r="F25" s="51" t="s">
        <v>1092</v>
      </c>
      <c r="G25" s="52" t="s">
        <v>1093</v>
      </c>
      <c r="H25" s="52" t="s">
        <v>1094</v>
      </c>
      <c r="I25" s="52" t="s">
        <v>1095</v>
      </c>
      <c r="J25" s="52" t="s">
        <v>1096</v>
      </c>
      <c r="K25" s="51" t="s">
        <v>292</v>
      </c>
      <c r="L25" s="51" t="s">
        <v>188</v>
      </c>
      <c r="M25" s="53">
        <v>2</v>
      </c>
      <c r="N25" s="51" t="str">
        <f t="shared" si="3"/>
        <v>東工大附</v>
      </c>
      <c r="O25" s="51"/>
      <c r="Z25" s="50">
        <f t="shared" ref="Z25" si="5">130000+AB25</f>
        <v>130130</v>
      </c>
      <c r="AA25">
        <v>1</v>
      </c>
      <c r="AB25">
        <v>130</v>
      </c>
      <c r="AC25" t="s">
        <v>311</v>
      </c>
      <c r="AD25" t="s">
        <v>523</v>
      </c>
      <c r="AE25" s="50" t="s">
        <v>334</v>
      </c>
      <c r="AF25" s="50" t="s">
        <v>523</v>
      </c>
    </row>
    <row r="26" spans="1:32" x14ac:dyDescent="0.2">
      <c r="A26" s="50">
        <f t="shared" si="0"/>
        <v>10172</v>
      </c>
      <c r="B26" s="50">
        <f t="shared" si="1"/>
        <v>1</v>
      </c>
      <c r="C26" s="51">
        <f t="shared" si="2"/>
        <v>1</v>
      </c>
      <c r="D26" s="50">
        <v>10172</v>
      </c>
      <c r="E26" s="50" t="s">
        <v>1097</v>
      </c>
      <c r="F26" s="50" t="s">
        <v>1098</v>
      </c>
      <c r="G26" s="50" t="s">
        <v>1099</v>
      </c>
      <c r="H26" s="50" t="s">
        <v>1100</v>
      </c>
      <c r="I26" s="50" t="s">
        <v>1101</v>
      </c>
      <c r="J26" s="50" t="s">
        <v>1102</v>
      </c>
      <c r="K26" s="50" t="s">
        <v>292</v>
      </c>
      <c r="L26" s="50" t="s">
        <v>188</v>
      </c>
      <c r="M26" s="54">
        <v>2</v>
      </c>
      <c r="N26" s="51" t="str">
        <f t="shared" si="3"/>
        <v>東工大附</v>
      </c>
      <c r="O26" s="51"/>
      <c r="Z26" s="50">
        <f t="shared" si="4"/>
        <v>130131</v>
      </c>
      <c r="AA26">
        <v>1</v>
      </c>
      <c r="AB26">
        <v>131</v>
      </c>
      <c r="AC26" t="s">
        <v>312</v>
      </c>
      <c r="AD26" t="s">
        <v>524</v>
      </c>
      <c r="AE26" s="50" t="s">
        <v>334</v>
      </c>
      <c r="AF26" s="50" t="s">
        <v>524</v>
      </c>
    </row>
    <row r="27" spans="1:32" x14ac:dyDescent="0.2">
      <c r="A27" s="50">
        <f t="shared" si="0"/>
        <v>10173</v>
      </c>
      <c r="B27" s="50">
        <f t="shared" si="1"/>
        <v>1</v>
      </c>
      <c r="C27" s="51">
        <f t="shared" si="2"/>
        <v>1</v>
      </c>
      <c r="D27" s="50">
        <v>10173</v>
      </c>
      <c r="E27" s="50" t="s">
        <v>1103</v>
      </c>
      <c r="F27" s="50" t="s">
        <v>1104</v>
      </c>
      <c r="G27" s="50" t="s">
        <v>1105</v>
      </c>
      <c r="H27" s="50" t="s">
        <v>3463</v>
      </c>
      <c r="I27" s="50" t="s">
        <v>1107</v>
      </c>
      <c r="J27" s="50" t="s">
        <v>3464</v>
      </c>
      <c r="K27" s="50" t="s">
        <v>292</v>
      </c>
      <c r="L27" s="50" t="s">
        <v>188</v>
      </c>
      <c r="M27" s="54">
        <v>2</v>
      </c>
      <c r="N27" s="51" t="str">
        <f t="shared" si="3"/>
        <v>東工大附</v>
      </c>
      <c r="O27" s="51"/>
      <c r="Z27" s="50">
        <f t="shared" si="4"/>
        <v>130132</v>
      </c>
      <c r="AA27">
        <v>1</v>
      </c>
      <c r="AB27">
        <v>132</v>
      </c>
      <c r="AC27" t="s">
        <v>312</v>
      </c>
      <c r="AD27" t="s">
        <v>524</v>
      </c>
      <c r="AE27" s="50" t="s">
        <v>334</v>
      </c>
      <c r="AF27" s="50" t="s">
        <v>524</v>
      </c>
    </row>
    <row r="28" spans="1:32" x14ac:dyDescent="0.2">
      <c r="A28" s="50">
        <f t="shared" si="0"/>
        <v>10174</v>
      </c>
      <c r="B28" s="50">
        <f t="shared" si="1"/>
        <v>1</v>
      </c>
      <c r="C28" s="51">
        <f t="shared" si="2"/>
        <v>1</v>
      </c>
      <c r="D28" s="50">
        <v>10174</v>
      </c>
      <c r="E28" s="50" t="s">
        <v>1109</v>
      </c>
      <c r="F28" s="50" t="s">
        <v>1110</v>
      </c>
      <c r="G28" s="50" t="s">
        <v>1111</v>
      </c>
      <c r="H28" s="50" t="s">
        <v>1112</v>
      </c>
      <c r="I28" s="50" t="s">
        <v>1113</v>
      </c>
      <c r="J28" s="50" t="s">
        <v>1114</v>
      </c>
      <c r="K28" s="50" t="s">
        <v>292</v>
      </c>
      <c r="L28" s="50" t="s">
        <v>188</v>
      </c>
      <c r="M28" s="54">
        <v>2</v>
      </c>
      <c r="N28" s="51" t="str">
        <f t="shared" si="3"/>
        <v>東工大附</v>
      </c>
      <c r="O28" s="51"/>
      <c r="Z28" s="50">
        <f t="shared" si="4"/>
        <v>130133</v>
      </c>
      <c r="AA28">
        <v>1</v>
      </c>
      <c r="AB28">
        <v>133</v>
      </c>
      <c r="AC28" t="s">
        <v>313</v>
      </c>
      <c r="AD28" t="s">
        <v>525</v>
      </c>
      <c r="AE28" s="50" t="s">
        <v>334</v>
      </c>
      <c r="AF28" s="50" t="s">
        <v>525</v>
      </c>
    </row>
    <row r="29" spans="1:32" x14ac:dyDescent="0.2">
      <c r="A29" s="50">
        <f t="shared" si="0"/>
        <v>10311</v>
      </c>
      <c r="B29" s="50">
        <f t="shared" si="1"/>
        <v>1</v>
      </c>
      <c r="C29" s="51">
        <f t="shared" si="2"/>
        <v>3</v>
      </c>
      <c r="D29" s="50">
        <v>10311</v>
      </c>
      <c r="E29" s="50" t="s">
        <v>4387</v>
      </c>
      <c r="F29" s="50" t="s">
        <v>92</v>
      </c>
      <c r="G29" s="50" t="s">
        <v>3115</v>
      </c>
      <c r="H29" s="50" t="s">
        <v>1049</v>
      </c>
      <c r="I29" s="50" t="s">
        <v>3117</v>
      </c>
      <c r="J29" s="50" t="s">
        <v>1885</v>
      </c>
      <c r="K29" s="50" t="s">
        <v>291</v>
      </c>
      <c r="L29" s="50" t="s">
        <v>185</v>
      </c>
      <c r="M29" s="54">
        <v>1</v>
      </c>
      <c r="N29" s="51" t="str">
        <f t="shared" si="3"/>
        <v>都芝商</v>
      </c>
      <c r="O29" s="51"/>
      <c r="Z29" s="50">
        <f t="shared" si="4"/>
        <v>130134</v>
      </c>
      <c r="AA29">
        <v>1</v>
      </c>
      <c r="AB29">
        <v>134</v>
      </c>
      <c r="AC29" t="s">
        <v>14391</v>
      </c>
      <c r="AD29" t="s">
        <v>14392</v>
      </c>
      <c r="AE29" s="50" t="s">
        <v>334</v>
      </c>
      <c r="AF29" s="50" t="s">
        <v>691</v>
      </c>
    </row>
    <row r="30" spans="1:32" x14ac:dyDescent="0.2">
      <c r="A30" s="50">
        <f t="shared" si="0"/>
        <v>10312</v>
      </c>
      <c r="B30" s="50">
        <f t="shared" si="1"/>
        <v>1</v>
      </c>
      <c r="C30" s="51">
        <f t="shared" si="2"/>
        <v>3</v>
      </c>
      <c r="D30" s="50">
        <v>10312</v>
      </c>
      <c r="E30" s="50" t="s">
        <v>53</v>
      </c>
      <c r="F30" s="50" t="s">
        <v>393</v>
      </c>
      <c r="G30" s="50" t="s">
        <v>1239</v>
      </c>
      <c r="H30" s="50" t="s">
        <v>4388</v>
      </c>
      <c r="I30" s="50" t="s">
        <v>1240</v>
      </c>
      <c r="J30" s="50" t="s">
        <v>4389</v>
      </c>
      <c r="K30" s="50" t="s">
        <v>291</v>
      </c>
      <c r="L30" s="50" t="s">
        <v>189</v>
      </c>
      <c r="M30" s="54">
        <v>1</v>
      </c>
      <c r="N30" s="51" t="str">
        <f t="shared" si="3"/>
        <v>都芝商</v>
      </c>
      <c r="O30" s="51"/>
      <c r="Z30" s="50">
        <f t="shared" si="4"/>
        <v>130136</v>
      </c>
      <c r="AA30">
        <v>1</v>
      </c>
      <c r="AB30">
        <v>136</v>
      </c>
      <c r="AC30" t="s">
        <v>526</v>
      </c>
      <c r="AD30" t="s">
        <v>527</v>
      </c>
      <c r="AE30" s="50" t="s">
        <v>334</v>
      </c>
      <c r="AF30" s="50" t="s">
        <v>527</v>
      </c>
    </row>
    <row r="31" spans="1:32" x14ac:dyDescent="0.2">
      <c r="A31" s="50">
        <f t="shared" si="0"/>
        <v>10332</v>
      </c>
      <c r="B31" s="50">
        <f t="shared" si="1"/>
        <v>1</v>
      </c>
      <c r="C31" s="51">
        <f t="shared" si="2"/>
        <v>3</v>
      </c>
      <c r="D31" s="51">
        <v>10332</v>
      </c>
      <c r="E31" s="51" t="s">
        <v>396</v>
      </c>
      <c r="F31" s="51" t="s">
        <v>4390</v>
      </c>
      <c r="G31" s="52" t="s">
        <v>1129</v>
      </c>
      <c r="H31" s="52" t="s">
        <v>4391</v>
      </c>
      <c r="I31" s="52" t="s">
        <v>1130</v>
      </c>
      <c r="J31" s="52" t="s">
        <v>4392</v>
      </c>
      <c r="K31" s="51" t="s">
        <v>291</v>
      </c>
      <c r="L31" s="51" t="s">
        <v>188</v>
      </c>
      <c r="M31" s="53">
        <v>2</v>
      </c>
      <c r="N31" s="51" t="str">
        <f t="shared" si="3"/>
        <v>都芝商</v>
      </c>
      <c r="O31" s="51"/>
      <c r="Z31" s="50">
        <f t="shared" si="4"/>
        <v>130137</v>
      </c>
      <c r="AA31">
        <v>1</v>
      </c>
      <c r="AB31">
        <v>137</v>
      </c>
      <c r="AC31" t="s">
        <v>314</v>
      </c>
      <c r="AD31" t="s">
        <v>528</v>
      </c>
      <c r="AE31" s="50" t="s">
        <v>334</v>
      </c>
      <c r="AF31" s="50" t="s">
        <v>528</v>
      </c>
    </row>
    <row r="32" spans="1:32" x14ac:dyDescent="0.2">
      <c r="A32" s="50">
        <f t="shared" si="0"/>
        <v>10351</v>
      </c>
      <c r="B32" s="50">
        <f t="shared" si="1"/>
        <v>1</v>
      </c>
      <c r="C32" s="51">
        <f t="shared" si="2"/>
        <v>3</v>
      </c>
      <c r="D32" s="51">
        <v>10351</v>
      </c>
      <c r="E32" s="51" t="s">
        <v>4393</v>
      </c>
      <c r="F32" s="51" t="s">
        <v>4394</v>
      </c>
      <c r="G32" s="52" t="s">
        <v>4395</v>
      </c>
      <c r="H32" s="52" t="s">
        <v>4396</v>
      </c>
      <c r="I32" s="52" t="s">
        <v>4397</v>
      </c>
      <c r="J32" s="52" t="s">
        <v>4398</v>
      </c>
      <c r="K32" s="51" t="s">
        <v>292</v>
      </c>
      <c r="L32" s="51" t="s">
        <v>189</v>
      </c>
      <c r="M32" s="53">
        <v>1</v>
      </c>
      <c r="N32" s="51" t="str">
        <f t="shared" si="3"/>
        <v>都芝商</v>
      </c>
      <c r="O32" s="51"/>
      <c r="Z32" s="50">
        <f t="shared" si="4"/>
        <v>130138</v>
      </c>
      <c r="AA32">
        <v>1</v>
      </c>
      <c r="AB32">
        <v>138</v>
      </c>
      <c r="AC32" t="s">
        <v>695</v>
      </c>
      <c r="AD32" t="s">
        <v>529</v>
      </c>
      <c r="AE32" s="50" t="s">
        <v>334</v>
      </c>
      <c r="AF32" s="50" t="s">
        <v>529</v>
      </c>
    </row>
    <row r="33" spans="1:32" x14ac:dyDescent="0.2">
      <c r="A33" s="50">
        <f t="shared" si="0"/>
        <v>10352</v>
      </c>
      <c r="B33" s="50">
        <f t="shared" si="1"/>
        <v>1</v>
      </c>
      <c r="C33" s="51">
        <f t="shared" si="2"/>
        <v>3</v>
      </c>
      <c r="D33" s="50">
        <v>10352</v>
      </c>
      <c r="E33" s="50" t="s">
        <v>3003</v>
      </c>
      <c r="F33" s="50" t="s">
        <v>3389</v>
      </c>
      <c r="G33" s="50" t="s">
        <v>3004</v>
      </c>
      <c r="H33" s="50" t="s">
        <v>4399</v>
      </c>
      <c r="I33" s="50" t="s">
        <v>3005</v>
      </c>
      <c r="J33" s="50" t="s">
        <v>4400</v>
      </c>
      <c r="K33" s="50" t="s">
        <v>292</v>
      </c>
      <c r="L33" s="50" t="s">
        <v>189</v>
      </c>
      <c r="M33" s="54">
        <v>1</v>
      </c>
      <c r="N33" s="51" t="str">
        <f t="shared" si="3"/>
        <v>都芝商</v>
      </c>
      <c r="O33" s="51"/>
      <c r="Z33" s="50">
        <f t="shared" si="4"/>
        <v>130139</v>
      </c>
      <c r="AA33">
        <v>1</v>
      </c>
      <c r="AB33">
        <v>139</v>
      </c>
      <c r="AC33" t="s">
        <v>94</v>
      </c>
      <c r="AD33" t="s">
        <v>530</v>
      </c>
      <c r="AE33" s="50" t="s">
        <v>334</v>
      </c>
      <c r="AF33" s="50" t="s">
        <v>530</v>
      </c>
    </row>
    <row r="34" spans="1:32" x14ac:dyDescent="0.2">
      <c r="A34" s="50">
        <f t="shared" si="0"/>
        <v>10501</v>
      </c>
      <c r="B34" s="50">
        <f t="shared" si="1"/>
        <v>1</v>
      </c>
      <c r="C34" s="51">
        <f t="shared" si="2"/>
        <v>5</v>
      </c>
      <c r="D34" s="50">
        <v>10501</v>
      </c>
      <c r="E34" s="50" t="s">
        <v>4401</v>
      </c>
      <c r="F34" s="50" t="s">
        <v>4402</v>
      </c>
      <c r="G34" s="50" t="s">
        <v>4403</v>
      </c>
      <c r="H34" s="50" t="s">
        <v>1321</v>
      </c>
      <c r="I34" s="50" t="s">
        <v>4404</v>
      </c>
      <c r="J34" s="50" t="s">
        <v>1323</v>
      </c>
      <c r="K34" s="50" t="s">
        <v>291</v>
      </c>
      <c r="L34" s="50" t="s">
        <v>189</v>
      </c>
      <c r="M34" s="54">
        <v>1</v>
      </c>
      <c r="N34" s="51" t="str">
        <f t="shared" si="3"/>
        <v>都三田</v>
      </c>
      <c r="O34" s="51"/>
      <c r="Z34" s="50">
        <f t="shared" si="4"/>
        <v>130140</v>
      </c>
      <c r="AA34">
        <v>1</v>
      </c>
      <c r="AB34">
        <v>140</v>
      </c>
      <c r="AC34" t="s">
        <v>315</v>
      </c>
      <c r="AD34" t="s">
        <v>531</v>
      </c>
      <c r="AE34" s="50" t="s">
        <v>334</v>
      </c>
      <c r="AF34" s="50" t="s">
        <v>531</v>
      </c>
    </row>
    <row r="35" spans="1:32" x14ac:dyDescent="0.2">
      <c r="A35" s="50">
        <f t="shared" si="0"/>
        <v>10502</v>
      </c>
      <c r="B35" s="50">
        <f t="shared" si="1"/>
        <v>1</v>
      </c>
      <c r="C35" s="51">
        <f t="shared" si="2"/>
        <v>5</v>
      </c>
      <c r="D35" s="50">
        <v>10502</v>
      </c>
      <c r="E35" s="50" t="s">
        <v>1784</v>
      </c>
      <c r="F35" s="50" t="s">
        <v>4405</v>
      </c>
      <c r="G35" s="50" t="s">
        <v>1786</v>
      </c>
      <c r="H35" s="50" t="s">
        <v>2105</v>
      </c>
      <c r="I35" s="50" t="s">
        <v>4406</v>
      </c>
      <c r="J35" s="50" t="s">
        <v>2106</v>
      </c>
      <c r="K35" s="50" t="s">
        <v>291</v>
      </c>
      <c r="L35" s="50" t="s">
        <v>189</v>
      </c>
      <c r="M35" s="54">
        <v>1</v>
      </c>
      <c r="N35" s="51" t="str">
        <f t="shared" si="3"/>
        <v>都三田</v>
      </c>
      <c r="O35" s="51"/>
      <c r="Z35" s="50">
        <f t="shared" si="4"/>
        <v>130141</v>
      </c>
      <c r="AA35">
        <v>1</v>
      </c>
      <c r="AB35">
        <v>141</v>
      </c>
      <c r="AC35" t="s">
        <v>532</v>
      </c>
      <c r="AD35" t="s">
        <v>533</v>
      </c>
      <c r="AE35" s="50" t="s">
        <v>334</v>
      </c>
      <c r="AF35" s="50" t="s">
        <v>533</v>
      </c>
    </row>
    <row r="36" spans="1:32" x14ac:dyDescent="0.2">
      <c r="A36" s="50">
        <f t="shared" si="0"/>
        <v>10538</v>
      </c>
      <c r="B36" s="50">
        <f t="shared" si="1"/>
        <v>1</v>
      </c>
      <c r="C36" s="51">
        <f t="shared" si="2"/>
        <v>5</v>
      </c>
      <c r="D36" s="51">
        <v>10538</v>
      </c>
      <c r="E36" s="51" t="s">
        <v>52</v>
      </c>
      <c r="F36" s="51" t="s">
        <v>1476</v>
      </c>
      <c r="G36" s="52" t="s">
        <v>1842</v>
      </c>
      <c r="H36" s="52" t="s">
        <v>1139</v>
      </c>
      <c r="I36" s="52" t="s">
        <v>1843</v>
      </c>
      <c r="J36" s="52" t="s">
        <v>1140</v>
      </c>
      <c r="K36" s="51" t="s">
        <v>291</v>
      </c>
      <c r="L36" s="51" t="s">
        <v>189</v>
      </c>
      <c r="M36" s="53">
        <v>2</v>
      </c>
      <c r="N36" s="51" t="str">
        <f t="shared" si="3"/>
        <v>都三田</v>
      </c>
      <c r="O36" s="51"/>
      <c r="Z36" s="50">
        <f t="shared" si="4"/>
        <v>130142</v>
      </c>
      <c r="AA36">
        <v>1</v>
      </c>
      <c r="AB36">
        <v>142</v>
      </c>
      <c r="AC36" t="s">
        <v>14393</v>
      </c>
      <c r="AD36" t="s">
        <v>534</v>
      </c>
      <c r="AE36" s="50" t="s">
        <v>334</v>
      </c>
      <c r="AF36" s="50" t="s">
        <v>534</v>
      </c>
    </row>
    <row r="37" spans="1:32" x14ac:dyDescent="0.2">
      <c r="A37" s="50">
        <f t="shared" si="0"/>
        <v>10540</v>
      </c>
      <c r="B37" s="50">
        <f t="shared" si="1"/>
        <v>1</v>
      </c>
      <c r="C37" s="51">
        <f t="shared" si="2"/>
        <v>5</v>
      </c>
      <c r="D37" s="51">
        <v>10540</v>
      </c>
      <c r="E37" s="51" t="s">
        <v>3491</v>
      </c>
      <c r="F37" s="51" t="s">
        <v>1145</v>
      </c>
      <c r="G37" s="52" t="s">
        <v>1146</v>
      </c>
      <c r="H37" s="52" t="s">
        <v>1147</v>
      </c>
      <c r="I37" s="52" t="s">
        <v>1148</v>
      </c>
      <c r="J37" s="52" t="s">
        <v>1149</v>
      </c>
      <c r="K37" s="51" t="s">
        <v>291</v>
      </c>
      <c r="L37" s="51" t="s">
        <v>189</v>
      </c>
      <c r="M37" s="53">
        <v>2</v>
      </c>
      <c r="N37" s="51" t="str">
        <f t="shared" si="3"/>
        <v>都三田</v>
      </c>
      <c r="O37" s="51"/>
      <c r="Z37" s="50">
        <f t="shared" si="4"/>
        <v>130143</v>
      </c>
      <c r="AA37">
        <v>1</v>
      </c>
      <c r="AB37">
        <v>143</v>
      </c>
      <c r="AC37" t="s">
        <v>316</v>
      </c>
      <c r="AD37" t="s">
        <v>535</v>
      </c>
      <c r="AE37" s="50" t="s">
        <v>334</v>
      </c>
      <c r="AF37" s="50" t="s">
        <v>535</v>
      </c>
    </row>
    <row r="38" spans="1:32" x14ac:dyDescent="0.2">
      <c r="A38" s="50">
        <f t="shared" si="0"/>
        <v>10542</v>
      </c>
      <c r="B38" s="50">
        <f t="shared" si="1"/>
        <v>1</v>
      </c>
      <c r="C38" s="51">
        <f t="shared" si="2"/>
        <v>5</v>
      </c>
      <c r="D38" s="51">
        <v>10542</v>
      </c>
      <c r="E38" s="51" t="s">
        <v>1152</v>
      </c>
      <c r="F38" s="51" t="s">
        <v>1153</v>
      </c>
      <c r="G38" s="52" t="s">
        <v>1154</v>
      </c>
      <c r="H38" s="52" t="s">
        <v>1037</v>
      </c>
      <c r="I38" s="52" t="s">
        <v>1155</v>
      </c>
      <c r="J38" s="52" t="s">
        <v>1156</v>
      </c>
      <c r="K38" s="51" t="s">
        <v>291</v>
      </c>
      <c r="L38" s="51" t="s">
        <v>188</v>
      </c>
      <c r="M38" s="53">
        <v>2</v>
      </c>
      <c r="N38" s="51" t="str">
        <f t="shared" si="3"/>
        <v>都三田</v>
      </c>
      <c r="O38" s="51"/>
      <c r="Z38" s="50">
        <f t="shared" si="4"/>
        <v>130145</v>
      </c>
      <c r="AA38">
        <v>1</v>
      </c>
      <c r="AB38">
        <v>145</v>
      </c>
      <c r="AC38" t="s">
        <v>14394</v>
      </c>
      <c r="AD38" t="s">
        <v>14395</v>
      </c>
      <c r="AE38" s="50" t="s">
        <v>334</v>
      </c>
      <c r="AF38" s="50" t="s">
        <v>536</v>
      </c>
    </row>
    <row r="39" spans="1:32" x14ac:dyDescent="0.2">
      <c r="A39" s="50">
        <f t="shared" si="0"/>
        <v>10543</v>
      </c>
      <c r="B39" s="50">
        <f t="shared" si="1"/>
        <v>1</v>
      </c>
      <c r="C39" s="51">
        <f t="shared" si="2"/>
        <v>5</v>
      </c>
      <c r="D39" s="51">
        <v>10543</v>
      </c>
      <c r="E39" s="51" t="s">
        <v>1157</v>
      </c>
      <c r="F39" s="51" t="s">
        <v>1158</v>
      </c>
      <c r="G39" s="52" t="s">
        <v>1159</v>
      </c>
      <c r="H39" s="52" t="s">
        <v>1160</v>
      </c>
      <c r="I39" s="52" t="s">
        <v>1161</v>
      </c>
      <c r="J39" s="52" t="s">
        <v>1162</v>
      </c>
      <c r="K39" s="51" t="s">
        <v>291</v>
      </c>
      <c r="L39" s="51" t="s">
        <v>188</v>
      </c>
      <c r="M39" s="53">
        <v>2</v>
      </c>
      <c r="N39" s="51" t="str">
        <f t="shared" si="3"/>
        <v>都三田</v>
      </c>
      <c r="O39" s="51"/>
      <c r="Z39" s="50">
        <f t="shared" si="4"/>
        <v>130146</v>
      </c>
      <c r="AA39">
        <v>1</v>
      </c>
      <c r="AB39">
        <v>146</v>
      </c>
      <c r="AC39" t="s">
        <v>317</v>
      </c>
      <c r="AD39" t="s">
        <v>537</v>
      </c>
      <c r="AE39" s="50" t="s">
        <v>334</v>
      </c>
      <c r="AF39" s="50" t="s">
        <v>537</v>
      </c>
    </row>
    <row r="40" spans="1:32" x14ac:dyDescent="0.2">
      <c r="A40" s="50">
        <f t="shared" si="0"/>
        <v>10544</v>
      </c>
      <c r="B40" s="50">
        <f t="shared" si="1"/>
        <v>1</v>
      </c>
      <c r="C40" s="51">
        <f t="shared" si="2"/>
        <v>5</v>
      </c>
      <c r="D40" s="51">
        <v>10544</v>
      </c>
      <c r="E40" s="51" t="s">
        <v>1052</v>
      </c>
      <c r="F40" s="51" t="s">
        <v>4407</v>
      </c>
      <c r="G40" s="52" t="s">
        <v>1054</v>
      </c>
      <c r="H40" s="52" t="s">
        <v>1506</v>
      </c>
      <c r="I40" s="52" t="s">
        <v>1056</v>
      </c>
      <c r="J40" s="52" t="s">
        <v>4408</v>
      </c>
      <c r="K40" s="51" t="s">
        <v>291</v>
      </c>
      <c r="L40" s="51" t="s">
        <v>189</v>
      </c>
      <c r="M40" s="53">
        <v>1</v>
      </c>
      <c r="N40" s="51" t="str">
        <f t="shared" si="3"/>
        <v>都三田</v>
      </c>
      <c r="O40" s="51"/>
      <c r="Z40" s="50">
        <f t="shared" si="4"/>
        <v>130147</v>
      </c>
      <c r="AA40">
        <v>1</v>
      </c>
      <c r="AB40">
        <v>147</v>
      </c>
      <c r="AC40" t="s">
        <v>538</v>
      </c>
      <c r="AD40" t="s">
        <v>539</v>
      </c>
      <c r="AE40" s="50" t="s">
        <v>334</v>
      </c>
      <c r="AF40" s="50" t="s">
        <v>539</v>
      </c>
    </row>
    <row r="41" spans="1:32" x14ac:dyDescent="0.2">
      <c r="A41" s="50">
        <f t="shared" si="0"/>
        <v>10545</v>
      </c>
      <c r="B41" s="50">
        <f t="shared" si="1"/>
        <v>1</v>
      </c>
      <c r="C41" s="51">
        <f t="shared" si="2"/>
        <v>5</v>
      </c>
      <c r="D41" s="50">
        <v>10545</v>
      </c>
      <c r="E41" s="50" t="s">
        <v>4409</v>
      </c>
      <c r="F41" s="50" t="s">
        <v>4410</v>
      </c>
      <c r="G41" s="50" t="s">
        <v>1037</v>
      </c>
      <c r="H41" s="50" t="s">
        <v>4411</v>
      </c>
      <c r="I41" s="50" t="s">
        <v>4412</v>
      </c>
      <c r="J41" s="50" t="s">
        <v>4413</v>
      </c>
      <c r="K41" s="50" t="s">
        <v>291</v>
      </c>
      <c r="L41" s="50" t="s">
        <v>189</v>
      </c>
      <c r="M41" s="54">
        <v>1</v>
      </c>
      <c r="N41" s="51" t="str">
        <f t="shared" si="3"/>
        <v>都三田</v>
      </c>
      <c r="O41" s="51"/>
      <c r="Z41" s="50">
        <f t="shared" si="4"/>
        <v>130148</v>
      </c>
      <c r="AA41">
        <v>1</v>
      </c>
      <c r="AB41">
        <v>148</v>
      </c>
      <c r="AC41" t="s">
        <v>96</v>
      </c>
      <c r="AD41" t="s">
        <v>540</v>
      </c>
      <c r="AE41" s="50" t="s">
        <v>334</v>
      </c>
      <c r="AF41" s="50" t="s">
        <v>540</v>
      </c>
    </row>
    <row r="42" spans="1:32" x14ac:dyDescent="0.2">
      <c r="A42" s="50">
        <f t="shared" si="0"/>
        <v>10546</v>
      </c>
      <c r="B42" s="50">
        <f t="shared" si="1"/>
        <v>1</v>
      </c>
      <c r="C42" s="51">
        <f t="shared" si="2"/>
        <v>5</v>
      </c>
      <c r="D42" s="51">
        <v>10546</v>
      </c>
      <c r="E42" s="51" t="s">
        <v>685</v>
      </c>
      <c r="F42" s="51" t="s">
        <v>4414</v>
      </c>
      <c r="G42" s="52" t="s">
        <v>2932</v>
      </c>
      <c r="H42" s="52" t="s">
        <v>4415</v>
      </c>
      <c r="I42" s="52" t="s">
        <v>2933</v>
      </c>
      <c r="J42" s="52" t="s">
        <v>4416</v>
      </c>
      <c r="K42" s="51" t="s">
        <v>291</v>
      </c>
      <c r="L42" s="51" t="s">
        <v>185</v>
      </c>
      <c r="M42" s="53">
        <v>1</v>
      </c>
      <c r="N42" s="51" t="str">
        <f t="shared" si="3"/>
        <v>都三田</v>
      </c>
      <c r="O42" s="51"/>
      <c r="Z42" s="50">
        <f t="shared" si="4"/>
        <v>130149</v>
      </c>
      <c r="AA42">
        <v>1</v>
      </c>
      <c r="AB42">
        <v>149</v>
      </c>
      <c r="AC42" t="s">
        <v>318</v>
      </c>
      <c r="AD42" t="s">
        <v>541</v>
      </c>
      <c r="AE42" s="50" t="s">
        <v>334</v>
      </c>
      <c r="AF42" s="50" t="s">
        <v>541</v>
      </c>
    </row>
    <row r="43" spans="1:32" x14ac:dyDescent="0.2">
      <c r="A43" s="50">
        <f t="shared" si="0"/>
        <v>10547</v>
      </c>
      <c r="B43" s="50">
        <f t="shared" si="1"/>
        <v>1</v>
      </c>
      <c r="C43" s="51">
        <f t="shared" si="2"/>
        <v>5</v>
      </c>
      <c r="D43" s="51">
        <v>10547</v>
      </c>
      <c r="E43" s="51" t="s">
        <v>4417</v>
      </c>
      <c r="F43" s="51" t="s">
        <v>4418</v>
      </c>
      <c r="G43" s="52" t="s">
        <v>4419</v>
      </c>
      <c r="H43" s="52" t="s">
        <v>1448</v>
      </c>
      <c r="I43" s="52" t="s">
        <v>4420</v>
      </c>
      <c r="J43" s="52" t="s">
        <v>1450</v>
      </c>
      <c r="K43" s="51" t="s">
        <v>291</v>
      </c>
      <c r="L43" s="51" t="s">
        <v>185</v>
      </c>
      <c r="M43" s="53">
        <v>1</v>
      </c>
      <c r="N43" s="51" t="str">
        <f t="shared" si="3"/>
        <v>都三田</v>
      </c>
      <c r="O43" s="51"/>
      <c r="Z43" s="50">
        <f t="shared" si="4"/>
        <v>130150</v>
      </c>
      <c r="AA43">
        <v>1</v>
      </c>
      <c r="AB43">
        <v>150</v>
      </c>
      <c r="AC43" t="s">
        <v>319</v>
      </c>
      <c r="AD43" t="s">
        <v>542</v>
      </c>
      <c r="AE43" s="50" t="s">
        <v>334</v>
      </c>
      <c r="AF43" s="50" t="s">
        <v>542</v>
      </c>
    </row>
    <row r="44" spans="1:32" x14ac:dyDescent="0.2">
      <c r="A44" s="50">
        <f t="shared" si="0"/>
        <v>10548</v>
      </c>
      <c r="B44" s="50">
        <f t="shared" si="1"/>
        <v>1</v>
      </c>
      <c r="C44" s="51">
        <f t="shared" si="2"/>
        <v>5</v>
      </c>
      <c r="D44" s="51">
        <v>10548</v>
      </c>
      <c r="E44" s="51" t="s">
        <v>863</v>
      </c>
      <c r="F44" s="51" t="s">
        <v>4421</v>
      </c>
      <c r="G44" s="52" t="s">
        <v>2362</v>
      </c>
      <c r="H44" s="52" t="s">
        <v>1924</v>
      </c>
      <c r="I44" s="52" t="s">
        <v>2363</v>
      </c>
      <c r="J44" s="52" t="s">
        <v>1925</v>
      </c>
      <c r="K44" s="51" t="s">
        <v>291</v>
      </c>
      <c r="L44" s="51" t="s">
        <v>189</v>
      </c>
      <c r="M44" s="53">
        <v>1</v>
      </c>
      <c r="N44" s="51" t="str">
        <f t="shared" si="3"/>
        <v>都三田</v>
      </c>
      <c r="O44" s="51"/>
      <c r="Z44" s="50">
        <f t="shared" si="4"/>
        <v>130152</v>
      </c>
      <c r="AA44">
        <v>1</v>
      </c>
      <c r="AB44">
        <v>152</v>
      </c>
      <c r="AC44" t="s">
        <v>320</v>
      </c>
      <c r="AD44" t="s">
        <v>543</v>
      </c>
      <c r="AE44" s="50" t="s">
        <v>334</v>
      </c>
      <c r="AF44" s="50" t="s">
        <v>543</v>
      </c>
    </row>
    <row r="45" spans="1:32" x14ac:dyDescent="0.2">
      <c r="A45" s="50">
        <f t="shared" si="0"/>
        <v>10549</v>
      </c>
      <c r="B45" s="50">
        <f t="shared" si="1"/>
        <v>1</v>
      </c>
      <c r="C45" s="51">
        <f t="shared" si="2"/>
        <v>5</v>
      </c>
      <c r="D45" s="51">
        <v>10549</v>
      </c>
      <c r="E45" s="51" t="s">
        <v>56</v>
      </c>
      <c r="F45" s="51" t="s">
        <v>4422</v>
      </c>
      <c r="G45" s="52" t="s">
        <v>2851</v>
      </c>
      <c r="H45" s="52" t="s">
        <v>2823</v>
      </c>
      <c r="I45" s="52" t="s">
        <v>2852</v>
      </c>
      <c r="J45" s="52" t="s">
        <v>4423</v>
      </c>
      <c r="K45" s="51" t="s">
        <v>291</v>
      </c>
      <c r="L45" s="51" t="s">
        <v>189</v>
      </c>
      <c r="M45" s="53">
        <v>1</v>
      </c>
      <c r="N45" s="51" t="str">
        <f t="shared" si="3"/>
        <v>都三田</v>
      </c>
      <c r="O45" s="51"/>
      <c r="Z45" s="50">
        <f t="shared" si="4"/>
        <v>130153</v>
      </c>
      <c r="AA45">
        <v>1</v>
      </c>
      <c r="AB45">
        <v>153</v>
      </c>
      <c r="AC45" t="s">
        <v>321</v>
      </c>
      <c r="AD45" t="s">
        <v>14396</v>
      </c>
      <c r="AE45" s="50" t="s">
        <v>334</v>
      </c>
      <c r="AF45" s="50" t="s">
        <v>692</v>
      </c>
    </row>
    <row r="46" spans="1:32" x14ac:dyDescent="0.2">
      <c r="A46" s="50">
        <f t="shared" si="0"/>
        <v>10550</v>
      </c>
      <c r="B46" s="50">
        <f t="shared" si="1"/>
        <v>1</v>
      </c>
      <c r="C46" s="51">
        <f t="shared" si="2"/>
        <v>5</v>
      </c>
      <c r="D46" s="50">
        <v>10550</v>
      </c>
      <c r="E46" s="50" t="s">
        <v>47</v>
      </c>
      <c r="F46" s="50" t="s">
        <v>4424</v>
      </c>
      <c r="G46" s="50" t="s">
        <v>1087</v>
      </c>
      <c r="H46" s="50" t="s">
        <v>4425</v>
      </c>
      <c r="I46" s="50" t="s">
        <v>1089</v>
      </c>
      <c r="J46" s="50" t="s">
        <v>4426</v>
      </c>
      <c r="K46" s="50" t="s">
        <v>291</v>
      </c>
      <c r="L46" s="50" t="s">
        <v>189</v>
      </c>
      <c r="M46" s="54">
        <v>1</v>
      </c>
      <c r="N46" s="51" t="str">
        <f t="shared" si="3"/>
        <v>都三田</v>
      </c>
      <c r="O46" s="51"/>
      <c r="Z46" s="50">
        <f t="shared" si="4"/>
        <v>130155</v>
      </c>
      <c r="AA46">
        <v>1</v>
      </c>
      <c r="AB46">
        <v>155</v>
      </c>
      <c r="AC46" t="s">
        <v>322</v>
      </c>
      <c r="AD46" t="s">
        <v>544</v>
      </c>
      <c r="AE46" s="50" t="s">
        <v>334</v>
      </c>
      <c r="AF46" s="50" t="s">
        <v>544</v>
      </c>
    </row>
    <row r="47" spans="1:32" x14ac:dyDescent="0.2">
      <c r="A47" s="50">
        <f t="shared" si="0"/>
        <v>10575</v>
      </c>
      <c r="B47" s="50">
        <f t="shared" si="1"/>
        <v>1</v>
      </c>
      <c r="C47" s="51">
        <f t="shared" si="2"/>
        <v>5</v>
      </c>
      <c r="D47" s="50">
        <v>10575</v>
      </c>
      <c r="E47" s="50" t="s">
        <v>1169</v>
      </c>
      <c r="F47" s="50" t="s">
        <v>1170</v>
      </c>
      <c r="G47" s="50" t="s">
        <v>1171</v>
      </c>
      <c r="H47" s="50" t="s">
        <v>1172</v>
      </c>
      <c r="I47" s="50" t="s">
        <v>1173</v>
      </c>
      <c r="J47" s="50" t="s">
        <v>1174</v>
      </c>
      <c r="K47" s="50" t="s">
        <v>292</v>
      </c>
      <c r="L47" s="50" t="s">
        <v>188</v>
      </c>
      <c r="M47" s="54">
        <v>2</v>
      </c>
      <c r="N47" s="51" t="str">
        <f t="shared" si="3"/>
        <v>都三田</v>
      </c>
      <c r="O47" s="51"/>
      <c r="Z47" s="50">
        <f t="shared" si="4"/>
        <v>130156</v>
      </c>
      <c r="AA47">
        <v>1</v>
      </c>
      <c r="AB47">
        <v>156</v>
      </c>
      <c r="AC47" t="s">
        <v>323</v>
      </c>
      <c r="AD47" t="s">
        <v>545</v>
      </c>
      <c r="AE47" s="50" t="s">
        <v>335</v>
      </c>
      <c r="AF47" s="50" t="s">
        <v>545</v>
      </c>
    </row>
    <row r="48" spans="1:32" x14ac:dyDescent="0.2">
      <c r="A48" s="50">
        <f t="shared" si="0"/>
        <v>10576</v>
      </c>
      <c r="B48" s="50">
        <f t="shared" si="1"/>
        <v>1</v>
      </c>
      <c r="C48" s="51">
        <f t="shared" si="2"/>
        <v>5</v>
      </c>
      <c r="D48" s="50">
        <v>10576</v>
      </c>
      <c r="E48" s="50" t="s">
        <v>4427</v>
      </c>
      <c r="F48" s="50" t="s">
        <v>4428</v>
      </c>
      <c r="G48" s="50" t="s">
        <v>4429</v>
      </c>
      <c r="H48" s="50" t="s">
        <v>1491</v>
      </c>
      <c r="I48" s="50" t="s">
        <v>4430</v>
      </c>
      <c r="J48" s="50" t="s">
        <v>1493</v>
      </c>
      <c r="K48" s="50" t="s">
        <v>292</v>
      </c>
      <c r="L48" s="50" t="s">
        <v>189</v>
      </c>
      <c r="M48" s="54">
        <v>1</v>
      </c>
      <c r="N48" s="51" t="str">
        <f t="shared" si="3"/>
        <v>都三田</v>
      </c>
      <c r="O48" s="51"/>
      <c r="Z48" s="50">
        <f t="shared" si="4"/>
        <v>130158</v>
      </c>
      <c r="AA48">
        <v>1</v>
      </c>
      <c r="AB48">
        <v>158</v>
      </c>
      <c r="AC48" t="s">
        <v>324</v>
      </c>
      <c r="AD48" t="s">
        <v>546</v>
      </c>
      <c r="AE48" s="50" t="s">
        <v>334</v>
      </c>
      <c r="AF48" s="50" t="s">
        <v>546</v>
      </c>
    </row>
    <row r="49" spans="1:32" x14ac:dyDescent="0.2">
      <c r="A49" s="50">
        <f t="shared" si="0"/>
        <v>10577</v>
      </c>
      <c r="B49" s="50">
        <f t="shared" si="1"/>
        <v>1</v>
      </c>
      <c r="C49" s="51">
        <f t="shared" si="2"/>
        <v>5</v>
      </c>
      <c r="D49" s="50">
        <v>10577</v>
      </c>
      <c r="E49" s="50" t="s">
        <v>49</v>
      </c>
      <c r="F49" s="50" t="s">
        <v>4431</v>
      </c>
      <c r="G49" s="50" t="s">
        <v>2159</v>
      </c>
      <c r="H49" s="50" t="s">
        <v>4432</v>
      </c>
      <c r="I49" s="50" t="s">
        <v>2160</v>
      </c>
      <c r="J49" s="50" t="s">
        <v>4433</v>
      </c>
      <c r="K49" s="50" t="s">
        <v>292</v>
      </c>
      <c r="L49" s="50" t="s">
        <v>189</v>
      </c>
      <c r="M49" s="54">
        <v>1</v>
      </c>
      <c r="N49" s="51" t="str">
        <f t="shared" si="3"/>
        <v>都三田</v>
      </c>
      <c r="O49" s="51"/>
      <c r="Z49" s="50">
        <f t="shared" si="4"/>
        <v>130159</v>
      </c>
      <c r="AA49">
        <v>1</v>
      </c>
      <c r="AB49">
        <v>159</v>
      </c>
      <c r="AC49" t="s">
        <v>325</v>
      </c>
      <c r="AD49" t="s">
        <v>547</v>
      </c>
      <c r="AE49" s="50" t="s">
        <v>334</v>
      </c>
      <c r="AF49" s="50" t="s">
        <v>547</v>
      </c>
    </row>
    <row r="50" spans="1:32" x14ac:dyDescent="0.2">
      <c r="A50" s="50">
        <f t="shared" si="0"/>
        <v>10578</v>
      </c>
      <c r="B50" s="50">
        <f t="shared" si="1"/>
        <v>1</v>
      </c>
      <c r="C50" s="51">
        <f t="shared" si="2"/>
        <v>5</v>
      </c>
      <c r="D50" s="50">
        <v>10578</v>
      </c>
      <c r="E50" s="50" t="s">
        <v>2786</v>
      </c>
      <c r="F50" s="50" t="s">
        <v>4434</v>
      </c>
      <c r="G50" s="50" t="s">
        <v>2788</v>
      </c>
      <c r="H50" s="50" t="s">
        <v>4435</v>
      </c>
      <c r="I50" s="50" t="s">
        <v>2789</v>
      </c>
      <c r="J50" s="50" t="s">
        <v>4436</v>
      </c>
      <c r="K50" s="50" t="s">
        <v>292</v>
      </c>
      <c r="L50" s="50" t="s">
        <v>189</v>
      </c>
      <c r="M50" s="54">
        <v>1</v>
      </c>
      <c r="N50" s="51" t="str">
        <f t="shared" si="3"/>
        <v>都三田</v>
      </c>
      <c r="O50" s="51"/>
      <c r="Z50" s="50">
        <f t="shared" si="4"/>
        <v>130161</v>
      </c>
      <c r="AA50">
        <v>1</v>
      </c>
      <c r="AB50">
        <v>161</v>
      </c>
      <c r="AC50" t="s">
        <v>326</v>
      </c>
      <c r="AD50" t="s">
        <v>548</v>
      </c>
      <c r="AE50" s="50" t="s">
        <v>334</v>
      </c>
      <c r="AF50" s="50" t="s">
        <v>548</v>
      </c>
    </row>
    <row r="51" spans="1:32" x14ac:dyDescent="0.2">
      <c r="A51" s="50">
        <f t="shared" si="0"/>
        <v>10601</v>
      </c>
      <c r="B51" s="50">
        <f t="shared" si="1"/>
        <v>1</v>
      </c>
      <c r="C51" s="51">
        <f t="shared" si="2"/>
        <v>6</v>
      </c>
      <c r="D51" s="50">
        <v>10601</v>
      </c>
      <c r="E51" s="50" t="s">
        <v>3583</v>
      </c>
      <c r="F51" s="50" t="s">
        <v>3584</v>
      </c>
      <c r="G51" s="50" t="s">
        <v>3585</v>
      </c>
      <c r="H51" s="50" t="s">
        <v>1613</v>
      </c>
      <c r="I51" s="50" t="s">
        <v>3586</v>
      </c>
      <c r="J51" s="50" t="s">
        <v>1614</v>
      </c>
      <c r="K51" s="50" t="s">
        <v>291</v>
      </c>
      <c r="L51" s="50" t="s">
        <v>189</v>
      </c>
      <c r="M51" s="54">
        <v>1</v>
      </c>
      <c r="N51" s="51" t="str">
        <f t="shared" si="3"/>
        <v>九段中等</v>
      </c>
      <c r="O51" s="51"/>
      <c r="Z51" s="50">
        <f t="shared" si="4"/>
        <v>130162</v>
      </c>
      <c r="AA51">
        <v>1</v>
      </c>
      <c r="AB51">
        <v>162</v>
      </c>
      <c r="AC51" t="s">
        <v>123</v>
      </c>
      <c r="AD51" t="s">
        <v>549</v>
      </c>
      <c r="AE51" s="50" t="s">
        <v>334</v>
      </c>
      <c r="AF51" s="50" t="s">
        <v>549</v>
      </c>
    </row>
    <row r="52" spans="1:32" x14ac:dyDescent="0.2">
      <c r="A52" s="50">
        <f t="shared" si="0"/>
        <v>10602</v>
      </c>
      <c r="B52" s="50">
        <f t="shared" si="1"/>
        <v>1</v>
      </c>
      <c r="C52" s="51">
        <f t="shared" si="2"/>
        <v>6</v>
      </c>
      <c r="D52" s="51">
        <v>10602</v>
      </c>
      <c r="E52" s="51" t="s">
        <v>3587</v>
      </c>
      <c r="F52" s="51" t="s">
        <v>3588</v>
      </c>
      <c r="G52" s="52" t="s">
        <v>3589</v>
      </c>
      <c r="H52" s="52" t="s">
        <v>1040</v>
      </c>
      <c r="I52" s="52" t="s">
        <v>3590</v>
      </c>
      <c r="J52" s="52" t="s">
        <v>1041</v>
      </c>
      <c r="K52" s="51" t="s">
        <v>291</v>
      </c>
      <c r="L52" s="51" t="s">
        <v>189</v>
      </c>
      <c r="M52" s="53">
        <v>1</v>
      </c>
      <c r="N52" s="51" t="str">
        <f t="shared" si="3"/>
        <v>九段中等</v>
      </c>
      <c r="O52" s="51"/>
      <c r="Z52" s="50">
        <f t="shared" si="4"/>
        <v>130166</v>
      </c>
      <c r="AA52">
        <v>1</v>
      </c>
      <c r="AB52">
        <v>166</v>
      </c>
      <c r="AC52" t="s">
        <v>327</v>
      </c>
      <c r="AD52" t="s">
        <v>550</v>
      </c>
      <c r="AE52" s="50" t="s">
        <v>334</v>
      </c>
      <c r="AF52" s="50" t="s">
        <v>550</v>
      </c>
    </row>
    <row r="53" spans="1:32" x14ac:dyDescent="0.2">
      <c r="A53" s="50">
        <f t="shared" si="0"/>
        <v>10603</v>
      </c>
      <c r="B53" s="50">
        <f t="shared" si="1"/>
        <v>1</v>
      </c>
      <c r="C53" s="51">
        <f t="shared" si="2"/>
        <v>6</v>
      </c>
      <c r="D53" s="51">
        <v>10603</v>
      </c>
      <c r="E53" s="51" t="s">
        <v>87</v>
      </c>
      <c r="F53" s="51" t="s">
        <v>3591</v>
      </c>
      <c r="G53" s="52" t="s">
        <v>1117</v>
      </c>
      <c r="H53" s="52" t="s">
        <v>2476</v>
      </c>
      <c r="I53" s="52" t="s">
        <v>1119</v>
      </c>
      <c r="J53" s="52" t="s">
        <v>2478</v>
      </c>
      <c r="K53" s="51" t="s">
        <v>291</v>
      </c>
      <c r="L53" s="51" t="s">
        <v>189</v>
      </c>
      <c r="M53" s="53">
        <v>1</v>
      </c>
      <c r="N53" s="51" t="str">
        <f t="shared" si="3"/>
        <v>九段中等</v>
      </c>
      <c r="O53" s="51"/>
      <c r="Z53" s="50">
        <f t="shared" si="4"/>
        <v>130167</v>
      </c>
      <c r="AA53">
        <v>1</v>
      </c>
      <c r="AB53">
        <v>167</v>
      </c>
      <c r="AC53" t="s">
        <v>328</v>
      </c>
      <c r="AD53" t="s">
        <v>551</v>
      </c>
      <c r="AE53" s="50" t="s">
        <v>334</v>
      </c>
      <c r="AF53" s="50" t="s">
        <v>551</v>
      </c>
    </row>
    <row r="54" spans="1:32" x14ac:dyDescent="0.2">
      <c r="A54" s="50">
        <f t="shared" si="0"/>
        <v>10604</v>
      </c>
      <c r="B54" s="50">
        <f t="shared" si="1"/>
        <v>1</v>
      </c>
      <c r="C54" s="51">
        <f t="shared" si="2"/>
        <v>6</v>
      </c>
      <c r="D54" s="51">
        <v>10604</v>
      </c>
      <c r="E54" s="51" t="s">
        <v>45</v>
      </c>
      <c r="F54" s="51" t="s">
        <v>3518</v>
      </c>
      <c r="G54" s="52" t="s">
        <v>1184</v>
      </c>
      <c r="H54" s="52" t="s">
        <v>3592</v>
      </c>
      <c r="I54" s="52" t="s">
        <v>1186</v>
      </c>
      <c r="J54" s="52" t="s">
        <v>3593</v>
      </c>
      <c r="K54" s="51" t="s">
        <v>291</v>
      </c>
      <c r="L54" s="51" t="s">
        <v>185</v>
      </c>
      <c r="M54" s="53">
        <v>1</v>
      </c>
      <c r="N54" s="51" t="str">
        <f t="shared" si="3"/>
        <v>九段中等</v>
      </c>
      <c r="O54" s="51"/>
      <c r="Z54" s="50">
        <f t="shared" si="4"/>
        <v>130170</v>
      </c>
      <c r="AA54">
        <v>1</v>
      </c>
      <c r="AB54">
        <v>170</v>
      </c>
      <c r="AC54" t="s">
        <v>552</v>
      </c>
      <c r="AD54" t="s">
        <v>553</v>
      </c>
      <c r="AE54" s="50" t="s">
        <v>334</v>
      </c>
      <c r="AF54" s="50" t="s">
        <v>553</v>
      </c>
    </row>
    <row r="55" spans="1:32" x14ac:dyDescent="0.2">
      <c r="A55" s="50">
        <f t="shared" si="0"/>
        <v>10605</v>
      </c>
      <c r="B55" s="50">
        <f t="shared" si="1"/>
        <v>1</v>
      </c>
      <c r="C55" s="51">
        <f t="shared" si="2"/>
        <v>6</v>
      </c>
      <c r="D55" s="51">
        <v>10605</v>
      </c>
      <c r="E55" s="51" t="s">
        <v>3594</v>
      </c>
      <c r="F55" s="51" t="s">
        <v>3595</v>
      </c>
      <c r="G55" s="52" t="s">
        <v>3596</v>
      </c>
      <c r="H55" s="52" t="s">
        <v>3597</v>
      </c>
      <c r="I55" s="52" t="s">
        <v>3598</v>
      </c>
      <c r="J55" s="52" t="s">
        <v>3599</v>
      </c>
      <c r="K55" s="51" t="s">
        <v>291</v>
      </c>
      <c r="L55" s="51" t="s">
        <v>189</v>
      </c>
      <c r="M55" s="53">
        <v>1</v>
      </c>
      <c r="N55" s="51" t="str">
        <f t="shared" si="3"/>
        <v>九段中等</v>
      </c>
      <c r="O55" s="51"/>
      <c r="Z55" s="50">
        <f t="shared" si="4"/>
        <v>130171</v>
      </c>
      <c r="AA55">
        <v>1</v>
      </c>
      <c r="AB55">
        <v>171</v>
      </c>
      <c r="AC55" t="s">
        <v>329</v>
      </c>
      <c r="AD55" t="s">
        <v>554</v>
      </c>
      <c r="AE55" s="50" t="s">
        <v>334</v>
      </c>
      <c r="AF55" s="50" t="s">
        <v>554</v>
      </c>
    </row>
    <row r="56" spans="1:32" x14ac:dyDescent="0.2">
      <c r="A56" s="50">
        <f t="shared" si="0"/>
        <v>10606</v>
      </c>
      <c r="B56" s="50">
        <f t="shared" si="1"/>
        <v>1</v>
      </c>
      <c r="C56" s="51">
        <f t="shared" si="2"/>
        <v>6</v>
      </c>
      <c r="D56" s="51">
        <v>10606</v>
      </c>
      <c r="E56" s="51" t="s">
        <v>24</v>
      </c>
      <c r="F56" s="51" t="s">
        <v>3600</v>
      </c>
      <c r="G56" s="52" t="s">
        <v>2538</v>
      </c>
      <c r="H56" s="52" t="s">
        <v>3304</v>
      </c>
      <c r="I56" s="52" t="s">
        <v>2539</v>
      </c>
      <c r="J56" s="52" t="s">
        <v>3305</v>
      </c>
      <c r="K56" s="51" t="s">
        <v>291</v>
      </c>
      <c r="L56" s="51" t="s">
        <v>185</v>
      </c>
      <c r="M56" s="53">
        <v>1</v>
      </c>
      <c r="N56" s="51" t="str">
        <f t="shared" si="3"/>
        <v>九段中等</v>
      </c>
      <c r="O56" s="51"/>
      <c r="Z56" s="50">
        <f t="shared" si="4"/>
        <v>130172</v>
      </c>
      <c r="AA56">
        <v>1</v>
      </c>
      <c r="AB56">
        <v>172</v>
      </c>
      <c r="AC56" t="s">
        <v>330</v>
      </c>
      <c r="AD56" t="s">
        <v>555</v>
      </c>
      <c r="AE56" s="50" t="s">
        <v>334</v>
      </c>
      <c r="AF56" s="50" t="s">
        <v>555</v>
      </c>
    </row>
    <row r="57" spans="1:32" x14ac:dyDescent="0.2">
      <c r="A57" s="50">
        <f t="shared" si="0"/>
        <v>10607</v>
      </c>
      <c r="B57" s="50">
        <f t="shared" si="1"/>
        <v>1</v>
      </c>
      <c r="C57" s="51">
        <f t="shared" si="2"/>
        <v>6</v>
      </c>
      <c r="D57" s="51">
        <v>10607</v>
      </c>
      <c r="E57" s="51" t="s">
        <v>4437</v>
      </c>
      <c r="F57" s="51" t="s">
        <v>4438</v>
      </c>
      <c r="G57" s="52" t="s">
        <v>4439</v>
      </c>
      <c r="H57" s="52" t="s">
        <v>1198</v>
      </c>
      <c r="I57" s="52" t="s">
        <v>4440</v>
      </c>
      <c r="J57" s="52" t="s">
        <v>1200</v>
      </c>
      <c r="K57" s="51" t="s">
        <v>291</v>
      </c>
      <c r="L57" s="51" t="s">
        <v>189</v>
      </c>
      <c r="M57" s="53">
        <v>1</v>
      </c>
      <c r="N57" s="51" t="str">
        <f t="shared" si="3"/>
        <v>九段中等</v>
      </c>
      <c r="O57" s="51"/>
      <c r="Z57" s="50">
        <f t="shared" si="4"/>
        <v>130174</v>
      </c>
      <c r="AA57">
        <v>1</v>
      </c>
      <c r="AB57">
        <v>174</v>
      </c>
      <c r="AC57" t="s">
        <v>14397</v>
      </c>
      <c r="AD57" t="s">
        <v>14398</v>
      </c>
      <c r="AE57" s="50" t="s">
        <v>334</v>
      </c>
      <c r="AF57" s="50" t="s">
        <v>696</v>
      </c>
    </row>
    <row r="58" spans="1:32" x14ac:dyDescent="0.2">
      <c r="A58" s="50">
        <f t="shared" si="0"/>
        <v>10608</v>
      </c>
      <c r="B58" s="50">
        <f t="shared" si="1"/>
        <v>1</v>
      </c>
      <c r="C58" s="51">
        <f t="shared" si="2"/>
        <v>6</v>
      </c>
      <c r="D58" s="51">
        <v>10608</v>
      </c>
      <c r="E58" s="51" t="s">
        <v>122</v>
      </c>
      <c r="F58" s="51" t="s">
        <v>474</v>
      </c>
      <c r="G58" s="52" t="s">
        <v>3224</v>
      </c>
      <c r="H58" s="52" t="s">
        <v>1160</v>
      </c>
      <c r="I58" s="52" t="s">
        <v>3225</v>
      </c>
      <c r="J58" s="52" t="s">
        <v>1767</v>
      </c>
      <c r="K58" s="51" t="s">
        <v>291</v>
      </c>
      <c r="L58" s="51" t="s">
        <v>189</v>
      </c>
      <c r="M58" s="53">
        <v>1</v>
      </c>
      <c r="N58" s="51" t="str">
        <f t="shared" si="3"/>
        <v>九段中等</v>
      </c>
      <c r="O58" s="51"/>
      <c r="Z58" s="50">
        <f t="shared" si="4"/>
        <v>130175</v>
      </c>
      <c r="AA58">
        <v>1</v>
      </c>
      <c r="AB58">
        <v>175</v>
      </c>
      <c r="AC58" t="s">
        <v>556</v>
      </c>
      <c r="AD58" t="s">
        <v>557</v>
      </c>
      <c r="AE58" s="50" t="s">
        <v>334</v>
      </c>
      <c r="AF58" s="50" t="s">
        <v>557</v>
      </c>
    </row>
    <row r="59" spans="1:32" x14ac:dyDescent="0.2">
      <c r="A59" s="50">
        <f t="shared" si="0"/>
        <v>10611</v>
      </c>
      <c r="B59" s="50">
        <f t="shared" si="1"/>
        <v>1</v>
      </c>
      <c r="C59" s="51">
        <f t="shared" si="2"/>
        <v>6</v>
      </c>
      <c r="D59" s="51">
        <v>10611</v>
      </c>
      <c r="E59" s="51" t="s">
        <v>661</v>
      </c>
      <c r="F59" s="51" t="s">
        <v>493</v>
      </c>
      <c r="G59" s="52" t="s">
        <v>1175</v>
      </c>
      <c r="H59" s="52" t="s">
        <v>1176</v>
      </c>
      <c r="I59" s="52" t="s">
        <v>1177</v>
      </c>
      <c r="J59" s="52" t="s">
        <v>1178</v>
      </c>
      <c r="K59" s="51" t="s">
        <v>291</v>
      </c>
      <c r="L59" s="51" t="s">
        <v>188</v>
      </c>
      <c r="M59" s="53">
        <v>2</v>
      </c>
      <c r="N59" s="51" t="str">
        <f t="shared" si="3"/>
        <v>九段中等</v>
      </c>
      <c r="O59" s="51"/>
      <c r="Z59" s="50">
        <f t="shared" si="4"/>
        <v>130176</v>
      </c>
      <c r="AA59">
        <v>1</v>
      </c>
      <c r="AB59">
        <v>176</v>
      </c>
      <c r="AC59" t="s">
        <v>331</v>
      </c>
      <c r="AD59" t="s">
        <v>558</v>
      </c>
      <c r="AE59" s="50" t="s">
        <v>334</v>
      </c>
      <c r="AF59" s="50" t="s">
        <v>558</v>
      </c>
    </row>
    <row r="60" spans="1:32" x14ac:dyDescent="0.2">
      <c r="A60" s="50">
        <f t="shared" si="0"/>
        <v>10626</v>
      </c>
      <c r="B60" s="50">
        <f t="shared" si="1"/>
        <v>1</v>
      </c>
      <c r="C60" s="51">
        <f t="shared" si="2"/>
        <v>6</v>
      </c>
      <c r="D60" s="51">
        <v>10626</v>
      </c>
      <c r="E60" s="51" t="s">
        <v>45</v>
      </c>
      <c r="F60" s="51" t="s">
        <v>1183</v>
      </c>
      <c r="G60" s="52" t="s">
        <v>1184</v>
      </c>
      <c r="H60" s="52" t="s">
        <v>1185</v>
      </c>
      <c r="I60" s="52" t="s">
        <v>1186</v>
      </c>
      <c r="J60" s="52" t="s">
        <v>1187</v>
      </c>
      <c r="K60" s="51" t="s">
        <v>291</v>
      </c>
      <c r="L60" s="51" t="s">
        <v>188</v>
      </c>
      <c r="M60" s="53">
        <v>2</v>
      </c>
      <c r="N60" s="51" t="str">
        <f t="shared" si="3"/>
        <v>九段中等</v>
      </c>
      <c r="O60" s="51"/>
      <c r="Z60" s="50">
        <f t="shared" si="4"/>
        <v>130179</v>
      </c>
      <c r="AA60">
        <v>1</v>
      </c>
      <c r="AB60">
        <v>179</v>
      </c>
      <c r="AC60" t="s">
        <v>8</v>
      </c>
      <c r="AD60" t="s">
        <v>559</v>
      </c>
      <c r="AE60" s="50" t="s">
        <v>334</v>
      </c>
      <c r="AF60" s="50" t="s">
        <v>559</v>
      </c>
    </row>
    <row r="61" spans="1:32" x14ac:dyDescent="0.2">
      <c r="A61" s="50">
        <f t="shared" si="0"/>
        <v>10627</v>
      </c>
      <c r="B61" s="50">
        <f t="shared" si="1"/>
        <v>1</v>
      </c>
      <c r="C61" s="51">
        <f t="shared" si="2"/>
        <v>6</v>
      </c>
      <c r="D61" s="51">
        <v>10627</v>
      </c>
      <c r="E61" s="51" t="s">
        <v>1188</v>
      </c>
      <c r="F61" s="51" t="s">
        <v>1189</v>
      </c>
      <c r="G61" s="52" t="s">
        <v>1190</v>
      </c>
      <c r="H61" s="52" t="s">
        <v>1191</v>
      </c>
      <c r="I61" s="52" t="s">
        <v>1192</v>
      </c>
      <c r="J61" s="52" t="s">
        <v>1193</v>
      </c>
      <c r="K61" s="51" t="s">
        <v>291</v>
      </c>
      <c r="L61" s="51" t="s">
        <v>188</v>
      </c>
      <c r="M61" s="53">
        <v>2</v>
      </c>
      <c r="N61" s="51" t="str">
        <f t="shared" si="3"/>
        <v>九段中等</v>
      </c>
      <c r="O61" s="51"/>
      <c r="Z61" s="50">
        <f t="shared" si="4"/>
        <v>130180</v>
      </c>
      <c r="AA61">
        <v>1</v>
      </c>
      <c r="AB61">
        <v>180</v>
      </c>
      <c r="AC61" t="s">
        <v>126</v>
      </c>
      <c r="AD61" t="s">
        <v>560</v>
      </c>
      <c r="AE61" s="50" t="s">
        <v>334</v>
      </c>
      <c r="AF61" s="50" t="s">
        <v>560</v>
      </c>
    </row>
    <row r="62" spans="1:32" x14ac:dyDescent="0.2">
      <c r="A62" s="50">
        <f t="shared" si="0"/>
        <v>10628</v>
      </c>
      <c r="B62" s="50">
        <f t="shared" si="1"/>
        <v>1</v>
      </c>
      <c r="C62" s="51">
        <f t="shared" si="2"/>
        <v>6</v>
      </c>
      <c r="D62" s="51">
        <v>10628</v>
      </c>
      <c r="E62" s="51" t="s">
        <v>1188</v>
      </c>
      <c r="F62" s="51" t="s">
        <v>1194</v>
      </c>
      <c r="G62" s="52" t="s">
        <v>1190</v>
      </c>
      <c r="H62" s="52" t="s">
        <v>1195</v>
      </c>
      <c r="I62" s="52" t="s">
        <v>1192</v>
      </c>
      <c r="J62" s="52" t="s">
        <v>1196</v>
      </c>
      <c r="K62" s="51" t="s">
        <v>291</v>
      </c>
      <c r="L62" s="51" t="s">
        <v>188</v>
      </c>
      <c r="M62" s="53">
        <v>2</v>
      </c>
      <c r="N62" s="51" t="str">
        <f t="shared" si="3"/>
        <v>九段中等</v>
      </c>
      <c r="O62" s="51"/>
      <c r="Z62" s="50">
        <f>130000+AB62</f>
        <v>130184</v>
      </c>
      <c r="AA62">
        <v>1</v>
      </c>
      <c r="AB62">
        <v>184</v>
      </c>
      <c r="AC62" t="s">
        <v>127</v>
      </c>
      <c r="AD62" t="s">
        <v>561</v>
      </c>
      <c r="AE62" s="50" t="s">
        <v>334</v>
      </c>
      <c r="AF62" s="50" t="s">
        <v>561</v>
      </c>
    </row>
    <row r="63" spans="1:32" x14ac:dyDescent="0.2">
      <c r="A63" s="50">
        <f t="shared" si="0"/>
        <v>10630</v>
      </c>
      <c r="B63" s="50">
        <f t="shared" si="1"/>
        <v>1</v>
      </c>
      <c r="C63" s="51">
        <f t="shared" si="2"/>
        <v>6</v>
      </c>
      <c r="D63" s="51">
        <v>10630</v>
      </c>
      <c r="E63" s="51" t="s">
        <v>54</v>
      </c>
      <c r="F63" s="51" t="s">
        <v>3492</v>
      </c>
      <c r="G63" s="52" t="s">
        <v>2364</v>
      </c>
      <c r="H63" s="52" t="s">
        <v>1289</v>
      </c>
      <c r="I63" s="52" t="s">
        <v>2365</v>
      </c>
      <c r="J63" s="52" t="s">
        <v>1290</v>
      </c>
      <c r="K63" s="51" t="s">
        <v>291</v>
      </c>
      <c r="L63" s="51" t="s">
        <v>189</v>
      </c>
      <c r="M63" s="53">
        <v>2</v>
      </c>
      <c r="N63" s="51" t="str">
        <f t="shared" si="3"/>
        <v>九段中等</v>
      </c>
      <c r="O63" s="51"/>
      <c r="Z63" s="50">
        <f t="shared" si="4"/>
        <v>130186</v>
      </c>
      <c r="AA63">
        <v>1</v>
      </c>
      <c r="AB63">
        <v>186</v>
      </c>
      <c r="AC63" t="s">
        <v>9</v>
      </c>
      <c r="AD63" t="s">
        <v>562</v>
      </c>
      <c r="AE63" s="50" t="s">
        <v>334</v>
      </c>
      <c r="AF63" s="50" t="s">
        <v>562</v>
      </c>
    </row>
    <row r="64" spans="1:32" x14ac:dyDescent="0.2">
      <c r="A64" s="50">
        <f t="shared" si="0"/>
        <v>10631</v>
      </c>
      <c r="B64" s="50">
        <f t="shared" si="1"/>
        <v>1</v>
      </c>
      <c r="C64" s="51">
        <f t="shared" si="2"/>
        <v>6</v>
      </c>
      <c r="D64" s="50">
        <v>10631</v>
      </c>
      <c r="E64" s="50" t="s">
        <v>3493</v>
      </c>
      <c r="F64" s="50" t="s">
        <v>3494</v>
      </c>
      <c r="G64" s="50" t="s">
        <v>3495</v>
      </c>
      <c r="H64" s="50" t="s">
        <v>1667</v>
      </c>
      <c r="I64" s="50" t="s">
        <v>3496</v>
      </c>
      <c r="J64" s="50" t="s">
        <v>1668</v>
      </c>
      <c r="K64" s="50" t="s">
        <v>291</v>
      </c>
      <c r="L64" s="50" t="s">
        <v>188</v>
      </c>
      <c r="M64" s="54">
        <v>2</v>
      </c>
      <c r="N64" s="51" t="str">
        <f t="shared" si="3"/>
        <v>九段中等</v>
      </c>
      <c r="O64" s="51"/>
      <c r="Z64" s="50">
        <f t="shared" si="4"/>
        <v>130188</v>
      </c>
      <c r="AA64">
        <v>1</v>
      </c>
      <c r="AB64">
        <v>188</v>
      </c>
      <c r="AC64" t="s">
        <v>14399</v>
      </c>
      <c r="AD64" t="s">
        <v>14400</v>
      </c>
      <c r="AE64" s="50" t="s">
        <v>334</v>
      </c>
      <c r="AF64" s="50" t="s">
        <v>563</v>
      </c>
    </row>
    <row r="65" spans="1:32" x14ac:dyDescent="0.2">
      <c r="A65" s="50">
        <f t="shared" si="0"/>
        <v>10632</v>
      </c>
      <c r="B65" s="50">
        <f t="shared" si="1"/>
        <v>1</v>
      </c>
      <c r="C65" s="51">
        <f t="shared" si="2"/>
        <v>6</v>
      </c>
      <c r="D65" s="51">
        <v>10632</v>
      </c>
      <c r="E65" s="51" t="s">
        <v>57</v>
      </c>
      <c r="F65" s="51" t="s">
        <v>771</v>
      </c>
      <c r="G65" s="52" t="s">
        <v>1202</v>
      </c>
      <c r="H65" s="52" t="s">
        <v>1222</v>
      </c>
      <c r="I65" s="52" t="s">
        <v>1204</v>
      </c>
      <c r="J65" s="52" t="s">
        <v>1223</v>
      </c>
      <c r="K65" s="51" t="s">
        <v>291</v>
      </c>
      <c r="L65" s="51" t="s">
        <v>188</v>
      </c>
      <c r="M65" s="53">
        <v>2</v>
      </c>
      <c r="N65" s="51" t="str">
        <f t="shared" si="3"/>
        <v>九段中等</v>
      </c>
      <c r="O65" s="51"/>
      <c r="Z65" s="50">
        <f t="shared" si="4"/>
        <v>130189</v>
      </c>
      <c r="AA65">
        <v>1</v>
      </c>
      <c r="AB65">
        <v>189</v>
      </c>
      <c r="AC65" t="s">
        <v>10</v>
      </c>
      <c r="AD65" t="s">
        <v>564</v>
      </c>
      <c r="AE65" s="50" t="s">
        <v>334</v>
      </c>
      <c r="AF65" s="50" t="s">
        <v>564</v>
      </c>
    </row>
    <row r="66" spans="1:32" x14ac:dyDescent="0.2">
      <c r="A66" s="50">
        <f t="shared" ref="A66:A129" si="6">D66</f>
        <v>10651</v>
      </c>
      <c r="B66" s="50">
        <f t="shared" ref="B66:B129" si="7">ROUNDDOWN(D66/10000,0)</f>
        <v>1</v>
      </c>
      <c r="C66" s="51">
        <f t="shared" ref="C66:C129" si="8">ROUNDDOWN((D66-B66*10000)/100,0)</f>
        <v>6</v>
      </c>
      <c r="D66" s="50">
        <v>10651</v>
      </c>
      <c r="E66" s="50" t="s">
        <v>39</v>
      </c>
      <c r="F66" s="50" t="s">
        <v>3601</v>
      </c>
      <c r="G66" s="50" t="s">
        <v>1317</v>
      </c>
      <c r="H66" s="50" t="s">
        <v>3602</v>
      </c>
      <c r="I66" s="50" t="s">
        <v>1318</v>
      </c>
      <c r="J66" s="50" t="s">
        <v>3603</v>
      </c>
      <c r="K66" s="50" t="s">
        <v>292</v>
      </c>
      <c r="L66" s="50" t="s">
        <v>189</v>
      </c>
      <c r="M66" s="54">
        <v>1</v>
      </c>
      <c r="N66" s="51" t="str">
        <f t="shared" ref="N66:N129" si="9">VLOOKUP(B66*100+C66,$AB$2:$AF$400,2,0)</f>
        <v>九段中等</v>
      </c>
      <c r="O66" s="51"/>
      <c r="Z66" s="50">
        <f t="shared" si="4"/>
        <v>130192</v>
      </c>
      <c r="AA66">
        <v>1</v>
      </c>
      <c r="AB66">
        <v>192</v>
      </c>
      <c r="AC66" t="s">
        <v>11</v>
      </c>
      <c r="AD66" t="s">
        <v>565</v>
      </c>
      <c r="AE66" s="50" t="s">
        <v>334</v>
      </c>
      <c r="AF66" s="50" t="s">
        <v>565</v>
      </c>
    </row>
    <row r="67" spans="1:32" x14ac:dyDescent="0.2">
      <c r="A67" s="50">
        <f t="shared" si="6"/>
        <v>10652</v>
      </c>
      <c r="B67" s="50">
        <f t="shared" si="7"/>
        <v>1</v>
      </c>
      <c r="C67" s="51">
        <f t="shared" si="8"/>
        <v>6</v>
      </c>
      <c r="D67" s="51">
        <v>10652</v>
      </c>
      <c r="E67" s="51" t="s">
        <v>117</v>
      </c>
      <c r="F67" s="51" t="s">
        <v>3604</v>
      </c>
      <c r="G67" s="52" t="s">
        <v>1197</v>
      </c>
      <c r="H67" s="52" t="s">
        <v>2308</v>
      </c>
      <c r="I67" s="52" t="s">
        <v>1199</v>
      </c>
      <c r="J67" s="52" t="s">
        <v>2309</v>
      </c>
      <c r="K67" s="51" t="s">
        <v>292</v>
      </c>
      <c r="L67" s="51" t="s">
        <v>189</v>
      </c>
      <c r="M67" s="53">
        <v>1</v>
      </c>
      <c r="N67" s="51" t="str">
        <f t="shared" si="9"/>
        <v>九段中等</v>
      </c>
      <c r="O67" s="51"/>
      <c r="Z67" s="50">
        <f t="shared" si="4"/>
        <v>130194</v>
      </c>
      <c r="AA67">
        <v>1</v>
      </c>
      <c r="AB67">
        <v>194</v>
      </c>
      <c r="AC67" t="s">
        <v>12</v>
      </c>
      <c r="AD67" t="s">
        <v>566</v>
      </c>
      <c r="AE67" s="50" t="s">
        <v>334</v>
      </c>
      <c r="AF67" s="50" t="s">
        <v>566</v>
      </c>
    </row>
    <row r="68" spans="1:32" x14ac:dyDescent="0.2">
      <c r="A68" s="50">
        <f t="shared" si="6"/>
        <v>10653</v>
      </c>
      <c r="B68" s="50">
        <f t="shared" si="7"/>
        <v>1</v>
      </c>
      <c r="C68" s="51">
        <f t="shared" si="8"/>
        <v>6</v>
      </c>
      <c r="D68" s="51">
        <v>10653</v>
      </c>
      <c r="E68" s="51" t="s">
        <v>3605</v>
      </c>
      <c r="F68" s="51" t="s">
        <v>3606</v>
      </c>
      <c r="G68" s="52" t="s">
        <v>3607</v>
      </c>
      <c r="H68" s="52" t="s">
        <v>2703</v>
      </c>
      <c r="I68" s="52" t="s">
        <v>3608</v>
      </c>
      <c r="J68" s="52" t="s">
        <v>2705</v>
      </c>
      <c r="K68" s="51" t="s">
        <v>292</v>
      </c>
      <c r="L68" s="51" t="s">
        <v>185</v>
      </c>
      <c r="M68" s="53">
        <v>1</v>
      </c>
      <c r="N68" s="51" t="str">
        <f t="shared" si="9"/>
        <v>九段中等</v>
      </c>
      <c r="O68" s="51"/>
      <c r="Z68" s="50">
        <f t="shared" ref="Z68" si="10">130000+AB68</f>
        <v>130195</v>
      </c>
      <c r="AA68">
        <v>1</v>
      </c>
      <c r="AB68">
        <v>195</v>
      </c>
      <c r="AC68" t="s">
        <v>13</v>
      </c>
      <c r="AD68" t="s">
        <v>567</v>
      </c>
      <c r="AE68" s="50" t="s">
        <v>334</v>
      </c>
      <c r="AF68" s="50" t="s">
        <v>567</v>
      </c>
    </row>
    <row r="69" spans="1:32" x14ac:dyDescent="0.2">
      <c r="A69" s="50">
        <f t="shared" si="6"/>
        <v>10654</v>
      </c>
      <c r="B69" s="50">
        <f t="shared" si="7"/>
        <v>1</v>
      </c>
      <c r="C69" s="51">
        <f t="shared" si="8"/>
        <v>6</v>
      </c>
      <c r="D69" s="51">
        <v>10654</v>
      </c>
      <c r="E69" s="51" t="s">
        <v>702</v>
      </c>
      <c r="F69" s="51" t="s">
        <v>3609</v>
      </c>
      <c r="G69" s="52" t="s">
        <v>1181</v>
      </c>
      <c r="H69" s="52" t="s">
        <v>1085</v>
      </c>
      <c r="I69" s="52" t="s">
        <v>1182</v>
      </c>
      <c r="J69" s="52" t="s">
        <v>1017</v>
      </c>
      <c r="K69" s="51" t="s">
        <v>292</v>
      </c>
      <c r="L69" s="51" t="s">
        <v>189</v>
      </c>
      <c r="M69" s="53">
        <v>1</v>
      </c>
      <c r="N69" s="51" t="str">
        <f t="shared" si="9"/>
        <v>九段中等</v>
      </c>
      <c r="O69" s="51"/>
      <c r="Z69" s="50">
        <f t="shared" si="4"/>
        <v>130196</v>
      </c>
      <c r="AA69">
        <v>1</v>
      </c>
      <c r="AB69">
        <v>196</v>
      </c>
      <c r="AC69" t="s">
        <v>14</v>
      </c>
      <c r="AD69" t="s">
        <v>568</v>
      </c>
      <c r="AE69" s="50" t="s">
        <v>334</v>
      </c>
      <c r="AF69" s="50" t="s">
        <v>568</v>
      </c>
    </row>
    <row r="70" spans="1:32" x14ac:dyDescent="0.2">
      <c r="A70" s="50">
        <f t="shared" si="6"/>
        <v>10656</v>
      </c>
      <c r="B70" s="50">
        <f t="shared" si="7"/>
        <v>1</v>
      </c>
      <c r="C70" s="51">
        <f t="shared" si="8"/>
        <v>6</v>
      </c>
      <c r="D70" s="51">
        <v>10656</v>
      </c>
      <c r="E70" s="51" t="s">
        <v>57</v>
      </c>
      <c r="F70" s="51" t="s">
        <v>1201</v>
      </c>
      <c r="G70" s="52" t="s">
        <v>1202</v>
      </c>
      <c r="H70" s="52" t="s">
        <v>1203</v>
      </c>
      <c r="I70" s="52" t="s">
        <v>1204</v>
      </c>
      <c r="J70" s="52" t="s">
        <v>1205</v>
      </c>
      <c r="K70" s="51" t="s">
        <v>292</v>
      </c>
      <c r="L70" s="51" t="s">
        <v>188</v>
      </c>
      <c r="M70" s="53">
        <v>2</v>
      </c>
      <c r="N70" s="51" t="str">
        <f t="shared" si="9"/>
        <v>九段中等</v>
      </c>
      <c r="O70" s="51"/>
      <c r="Z70" s="50">
        <f t="shared" ref="Z70" si="11">130000+AB70</f>
        <v>130199</v>
      </c>
      <c r="AA70">
        <v>1</v>
      </c>
      <c r="AB70">
        <v>199</v>
      </c>
      <c r="AC70" t="s">
        <v>15</v>
      </c>
      <c r="AD70" t="s">
        <v>569</v>
      </c>
      <c r="AE70" s="50" t="s">
        <v>334</v>
      </c>
      <c r="AF70" s="50" t="s">
        <v>569</v>
      </c>
    </row>
    <row r="71" spans="1:32" x14ac:dyDescent="0.2">
      <c r="A71" s="50">
        <f t="shared" si="6"/>
        <v>10657</v>
      </c>
      <c r="B71" s="50">
        <f t="shared" si="7"/>
        <v>1</v>
      </c>
      <c r="C71" s="51">
        <f t="shared" si="8"/>
        <v>6</v>
      </c>
      <c r="D71" s="51">
        <v>10657</v>
      </c>
      <c r="E71" s="51" t="s">
        <v>1206</v>
      </c>
      <c r="F71" s="51" t="s">
        <v>1201</v>
      </c>
      <c r="G71" s="52" t="s">
        <v>1207</v>
      </c>
      <c r="H71" s="52" t="s">
        <v>1203</v>
      </c>
      <c r="I71" s="52" t="s">
        <v>1208</v>
      </c>
      <c r="J71" s="52" t="s">
        <v>1205</v>
      </c>
      <c r="K71" s="51" t="s">
        <v>292</v>
      </c>
      <c r="L71" s="51" t="s">
        <v>188</v>
      </c>
      <c r="M71" s="53">
        <v>2</v>
      </c>
      <c r="N71" s="51" t="str">
        <f t="shared" si="9"/>
        <v>九段中等</v>
      </c>
      <c r="O71" s="51"/>
      <c r="AA71">
        <v>2</v>
      </c>
      <c r="AB71">
        <v>201</v>
      </c>
      <c r="AC71" t="s">
        <v>14401</v>
      </c>
      <c r="AD71" t="s">
        <v>14402</v>
      </c>
    </row>
    <row r="72" spans="1:32" x14ac:dyDescent="0.2">
      <c r="A72" s="50">
        <f t="shared" si="6"/>
        <v>10658</v>
      </c>
      <c r="B72" s="50">
        <f t="shared" si="7"/>
        <v>1</v>
      </c>
      <c r="C72" s="51">
        <f t="shared" si="8"/>
        <v>6</v>
      </c>
      <c r="D72" s="51">
        <v>10658</v>
      </c>
      <c r="E72" s="51" t="s">
        <v>83</v>
      </c>
      <c r="F72" s="51" t="s">
        <v>1209</v>
      </c>
      <c r="G72" s="52" t="s">
        <v>1210</v>
      </c>
      <c r="H72" s="52" t="s">
        <v>1063</v>
      </c>
      <c r="I72" s="52" t="s">
        <v>1211</v>
      </c>
      <c r="J72" s="52" t="s">
        <v>1064</v>
      </c>
      <c r="K72" s="51" t="s">
        <v>292</v>
      </c>
      <c r="L72" s="51" t="s">
        <v>188</v>
      </c>
      <c r="M72" s="53">
        <v>2</v>
      </c>
      <c r="N72" s="51" t="str">
        <f t="shared" si="9"/>
        <v>九段中等</v>
      </c>
      <c r="O72" s="51"/>
      <c r="AA72">
        <v>2</v>
      </c>
      <c r="AB72">
        <v>202</v>
      </c>
      <c r="AC72" t="s">
        <v>14403</v>
      </c>
      <c r="AD72" t="s">
        <v>14404</v>
      </c>
    </row>
    <row r="73" spans="1:32" x14ac:dyDescent="0.2">
      <c r="A73" s="50">
        <f t="shared" si="6"/>
        <v>10701</v>
      </c>
      <c r="B73" s="50">
        <f t="shared" si="7"/>
        <v>1</v>
      </c>
      <c r="C73" s="51">
        <f t="shared" si="8"/>
        <v>7</v>
      </c>
      <c r="D73" s="51">
        <v>10701</v>
      </c>
      <c r="E73" s="51" t="s">
        <v>4441</v>
      </c>
      <c r="F73" s="51" t="s">
        <v>4442</v>
      </c>
      <c r="G73" s="52" t="s">
        <v>4443</v>
      </c>
      <c r="H73" s="52" t="s">
        <v>1217</v>
      </c>
      <c r="I73" s="52" t="s">
        <v>4444</v>
      </c>
      <c r="J73" s="52" t="s">
        <v>1218</v>
      </c>
      <c r="K73" s="51" t="s">
        <v>291</v>
      </c>
      <c r="L73" s="51" t="s">
        <v>188</v>
      </c>
      <c r="M73" s="53">
        <v>2</v>
      </c>
      <c r="N73" s="51" t="str">
        <f t="shared" si="9"/>
        <v>麻布</v>
      </c>
      <c r="O73" s="51"/>
      <c r="AA73">
        <v>2</v>
      </c>
      <c r="AB73">
        <v>203</v>
      </c>
      <c r="AC73" t="s">
        <v>14405</v>
      </c>
      <c r="AD73" t="s">
        <v>14406</v>
      </c>
    </row>
    <row r="74" spans="1:32" x14ac:dyDescent="0.2">
      <c r="A74" s="50">
        <f t="shared" si="6"/>
        <v>10702</v>
      </c>
      <c r="B74" s="50">
        <f t="shared" si="7"/>
        <v>1</v>
      </c>
      <c r="C74" s="51">
        <f t="shared" si="8"/>
        <v>7</v>
      </c>
      <c r="D74" s="51">
        <v>10702</v>
      </c>
      <c r="E74" s="51" t="s">
        <v>4445</v>
      </c>
      <c r="F74" s="51" t="s">
        <v>1219</v>
      </c>
      <c r="G74" s="52" t="s">
        <v>4446</v>
      </c>
      <c r="H74" s="52" t="s">
        <v>1220</v>
      </c>
      <c r="I74" s="52" t="s">
        <v>4447</v>
      </c>
      <c r="J74" s="52" t="s">
        <v>1221</v>
      </c>
      <c r="K74" s="51" t="s">
        <v>291</v>
      </c>
      <c r="L74" s="51" t="s">
        <v>188</v>
      </c>
      <c r="M74" s="53">
        <v>2</v>
      </c>
      <c r="N74" s="51" t="str">
        <f t="shared" si="9"/>
        <v>麻布</v>
      </c>
      <c r="O74" s="51"/>
      <c r="AA74">
        <v>2</v>
      </c>
      <c r="AB74">
        <v>204</v>
      </c>
      <c r="AC74" t="s">
        <v>14407</v>
      </c>
      <c r="AD74" t="s">
        <v>14408</v>
      </c>
    </row>
    <row r="75" spans="1:32" x14ac:dyDescent="0.2">
      <c r="A75" s="50">
        <f t="shared" si="6"/>
        <v>10703</v>
      </c>
      <c r="B75" s="50">
        <f t="shared" si="7"/>
        <v>1</v>
      </c>
      <c r="C75" s="51">
        <f t="shared" si="8"/>
        <v>7</v>
      </c>
      <c r="D75" s="50">
        <v>10703</v>
      </c>
      <c r="E75" s="50" t="s">
        <v>47</v>
      </c>
      <c r="F75" s="50" t="s">
        <v>393</v>
      </c>
      <c r="G75" s="50" t="s">
        <v>1087</v>
      </c>
      <c r="H75" s="50" t="s">
        <v>1222</v>
      </c>
      <c r="I75" s="50" t="s">
        <v>1089</v>
      </c>
      <c r="J75" s="50" t="s">
        <v>1223</v>
      </c>
      <c r="K75" s="50" t="s">
        <v>291</v>
      </c>
      <c r="L75" s="50" t="s">
        <v>188</v>
      </c>
      <c r="M75" s="54">
        <v>2</v>
      </c>
      <c r="N75" s="51" t="str">
        <f t="shared" si="9"/>
        <v>麻布</v>
      </c>
      <c r="O75" s="51"/>
      <c r="AA75">
        <v>2</v>
      </c>
      <c r="AB75">
        <v>205</v>
      </c>
      <c r="AC75" t="s">
        <v>14409</v>
      </c>
      <c r="AD75" t="s">
        <v>14410</v>
      </c>
    </row>
    <row r="76" spans="1:32" x14ac:dyDescent="0.2">
      <c r="A76" s="50">
        <f t="shared" si="6"/>
        <v>10704</v>
      </c>
      <c r="B76" s="50">
        <f t="shared" si="7"/>
        <v>1</v>
      </c>
      <c r="C76" s="51">
        <f t="shared" si="8"/>
        <v>7</v>
      </c>
      <c r="D76" s="50">
        <v>10704</v>
      </c>
      <c r="E76" s="50" t="s">
        <v>4448</v>
      </c>
      <c r="F76" s="50" t="s">
        <v>4449</v>
      </c>
      <c r="G76" s="50" t="s">
        <v>1224</v>
      </c>
      <c r="H76" s="50" t="s">
        <v>4450</v>
      </c>
      <c r="I76" s="50" t="s">
        <v>1225</v>
      </c>
      <c r="J76" s="50" t="s">
        <v>4451</v>
      </c>
      <c r="K76" s="50" t="s">
        <v>291</v>
      </c>
      <c r="L76" s="50" t="s">
        <v>188</v>
      </c>
      <c r="M76" s="54">
        <v>2</v>
      </c>
      <c r="N76" s="51" t="str">
        <f t="shared" si="9"/>
        <v>麻布</v>
      </c>
      <c r="O76" s="51"/>
      <c r="AA76">
        <v>2</v>
      </c>
      <c r="AB76">
        <v>206</v>
      </c>
      <c r="AC76" t="s">
        <v>14411</v>
      </c>
      <c r="AD76" t="s">
        <v>14412</v>
      </c>
    </row>
    <row r="77" spans="1:32" x14ac:dyDescent="0.2">
      <c r="A77" s="50">
        <f t="shared" si="6"/>
        <v>10705</v>
      </c>
      <c r="B77" s="50">
        <f t="shared" si="7"/>
        <v>1</v>
      </c>
      <c r="C77" s="51">
        <f t="shared" si="8"/>
        <v>7</v>
      </c>
      <c r="D77" s="50">
        <v>10705</v>
      </c>
      <c r="E77" s="50" t="s">
        <v>4452</v>
      </c>
      <c r="F77" s="50" t="s">
        <v>870</v>
      </c>
      <c r="G77" s="50" t="s">
        <v>4453</v>
      </c>
      <c r="H77" s="50" t="s">
        <v>1226</v>
      </c>
      <c r="I77" s="50" t="s">
        <v>4454</v>
      </c>
      <c r="J77" s="50" t="s">
        <v>1227</v>
      </c>
      <c r="K77" s="50" t="s">
        <v>291</v>
      </c>
      <c r="L77" s="50" t="s">
        <v>188</v>
      </c>
      <c r="M77" s="54">
        <v>2</v>
      </c>
      <c r="N77" s="51" t="str">
        <f t="shared" si="9"/>
        <v>麻布</v>
      </c>
      <c r="O77" s="51"/>
      <c r="AA77">
        <v>2</v>
      </c>
      <c r="AB77">
        <v>207</v>
      </c>
      <c r="AC77" t="s">
        <v>14413</v>
      </c>
      <c r="AD77" t="s">
        <v>14414</v>
      </c>
    </row>
    <row r="78" spans="1:32" x14ac:dyDescent="0.2">
      <c r="A78" s="50">
        <f t="shared" si="6"/>
        <v>10707</v>
      </c>
      <c r="B78" s="50">
        <f t="shared" si="7"/>
        <v>1</v>
      </c>
      <c r="C78" s="51">
        <f t="shared" si="8"/>
        <v>7</v>
      </c>
      <c r="D78" s="50">
        <v>10707</v>
      </c>
      <c r="E78" s="50" t="s">
        <v>45</v>
      </c>
      <c r="F78" s="50" t="s">
        <v>15051</v>
      </c>
      <c r="G78" s="50" t="s">
        <v>1184</v>
      </c>
      <c r="H78" s="50" t="s">
        <v>10977</v>
      </c>
      <c r="I78" s="50" t="s">
        <v>1186</v>
      </c>
      <c r="J78" s="50" t="s">
        <v>8601</v>
      </c>
      <c r="K78" s="50" t="s">
        <v>291</v>
      </c>
      <c r="L78" s="50" t="s">
        <v>188</v>
      </c>
      <c r="M78" s="54">
        <v>2</v>
      </c>
      <c r="N78" s="51" t="str">
        <f t="shared" si="9"/>
        <v>麻布</v>
      </c>
      <c r="O78" s="51"/>
      <c r="AA78">
        <v>2</v>
      </c>
      <c r="AB78">
        <v>208</v>
      </c>
      <c r="AC78" t="s">
        <v>14415</v>
      </c>
      <c r="AD78" t="s">
        <v>14416</v>
      </c>
    </row>
    <row r="79" spans="1:32" x14ac:dyDescent="0.2">
      <c r="A79" s="50">
        <f t="shared" si="6"/>
        <v>10708</v>
      </c>
      <c r="B79" s="50">
        <f t="shared" si="7"/>
        <v>1</v>
      </c>
      <c r="C79" s="51">
        <f t="shared" si="8"/>
        <v>7</v>
      </c>
      <c r="D79" s="50">
        <v>10708</v>
      </c>
      <c r="E79" s="50" t="s">
        <v>15052</v>
      </c>
      <c r="F79" s="50" t="s">
        <v>620</v>
      </c>
      <c r="G79" s="50" t="s">
        <v>15053</v>
      </c>
      <c r="H79" s="50" t="s">
        <v>1844</v>
      </c>
      <c r="I79" s="50" t="s">
        <v>15054</v>
      </c>
      <c r="J79" s="50" t="s">
        <v>1845</v>
      </c>
      <c r="K79" s="50" t="s">
        <v>291</v>
      </c>
      <c r="L79" s="50" t="s">
        <v>188</v>
      </c>
      <c r="M79" s="54">
        <v>2</v>
      </c>
      <c r="N79" s="51" t="str">
        <f t="shared" si="9"/>
        <v>麻布</v>
      </c>
      <c r="O79" s="51"/>
      <c r="AA79">
        <v>2</v>
      </c>
      <c r="AB79">
        <v>209</v>
      </c>
      <c r="AC79" t="s">
        <v>14417</v>
      </c>
      <c r="AD79" t="s">
        <v>14418</v>
      </c>
    </row>
    <row r="80" spans="1:32" x14ac:dyDescent="0.2">
      <c r="A80" s="50">
        <f t="shared" si="6"/>
        <v>10709</v>
      </c>
      <c r="B80" s="50">
        <f t="shared" si="7"/>
        <v>1</v>
      </c>
      <c r="C80" s="51">
        <f t="shared" si="8"/>
        <v>7</v>
      </c>
      <c r="D80" s="50">
        <v>10709</v>
      </c>
      <c r="E80" s="50" t="s">
        <v>4318</v>
      </c>
      <c r="F80" s="50" t="s">
        <v>15055</v>
      </c>
      <c r="G80" s="50" t="s">
        <v>4320</v>
      </c>
      <c r="H80" s="50" t="s">
        <v>2102</v>
      </c>
      <c r="I80" s="50" t="s">
        <v>4321</v>
      </c>
      <c r="J80" s="50" t="s">
        <v>2104</v>
      </c>
      <c r="K80" s="50" t="s">
        <v>291</v>
      </c>
      <c r="L80" s="50" t="s">
        <v>188</v>
      </c>
      <c r="M80" s="54">
        <v>2</v>
      </c>
      <c r="N80" s="51" t="str">
        <f t="shared" si="9"/>
        <v>麻布</v>
      </c>
      <c r="O80" s="51"/>
      <c r="AA80">
        <v>2</v>
      </c>
      <c r="AB80">
        <v>210</v>
      </c>
      <c r="AC80" t="s">
        <v>14419</v>
      </c>
      <c r="AD80" t="s">
        <v>14420</v>
      </c>
    </row>
    <row r="81" spans="1:30" x14ac:dyDescent="0.2">
      <c r="A81" s="50">
        <f t="shared" si="6"/>
        <v>10711</v>
      </c>
      <c r="B81" s="50">
        <f t="shared" si="7"/>
        <v>1</v>
      </c>
      <c r="C81" s="51">
        <f t="shared" si="8"/>
        <v>7</v>
      </c>
      <c r="D81" s="50">
        <v>10711</v>
      </c>
      <c r="E81" s="50" t="s">
        <v>4448</v>
      </c>
      <c r="F81" s="50" t="s">
        <v>4455</v>
      </c>
      <c r="G81" s="50" t="s">
        <v>1224</v>
      </c>
      <c r="H81" s="50" t="s">
        <v>4456</v>
      </c>
      <c r="I81" s="50" t="s">
        <v>1225</v>
      </c>
      <c r="J81" s="50" t="s">
        <v>4457</v>
      </c>
      <c r="K81" s="50" t="s">
        <v>291</v>
      </c>
      <c r="L81" s="50" t="s">
        <v>189</v>
      </c>
      <c r="M81" s="54">
        <v>1</v>
      </c>
      <c r="N81" s="51" t="str">
        <f t="shared" si="9"/>
        <v>麻布</v>
      </c>
      <c r="O81" s="51"/>
      <c r="AA81">
        <v>2</v>
      </c>
      <c r="AB81">
        <v>212</v>
      </c>
      <c r="AC81" t="s">
        <v>14421</v>
      </c>
      <c r="AD81" t="s">
        <v>14422</v>
      </c>
    </row>
    <row r="82" spans="1:30" x14ac:dyDescent="0.2">
      <c r="A82" s="50">
        <f t="shared" si="6"/>
        <v>10901</v>
      </c>
      <c r="B82" s="50">
        <f t="shared" si="7"/>
        <v>1</v>
      </c>
      <c r="C82" s="51">
        <f t="shared" si="8"/>
        <v>9</v>
      </c>
      <c r="D82" s="50">
        <v>10901</v>
      </c>
      <c r="E82" s="50" t="s">
        <v>21</v>
      </c>
      <c r="F82" s="50" t="s">
        <v>1243</v>
      </c>
      <c r="G82" s="50" t="s">
        <v>1244</v>
      </c>
      <c r="H82" s="50" t="s">
        <v>1245</v>
      </c>
      <c r="I82" s="50" t="s">
        <v>1246</v>
      </c>
      <c r="J82" s="50" t="s">
        <v>1247</v>
      </c>
      <c r="K82" s="50" t="s">
        <v>291</v>
      </c>
      <c r="L82" s="50" t="s">
        <v>188</v>
      </c>
      <c r="M82" s="54">
        <v>2</v>
      </c>
      <c r="N82" s="51" t="str">
        <f t="shared" si="9"/>
        <v>芝</v>
      </c>
      <c r="O82" s="51"/>
      <c r="AA82">
        <v>2</v>
      </c>
      <c r="AB82">
        <v>213</v>
      </c>
      <c r="AC82" t="s">
        <v>14423</v>
      </c>
      <c r="AD82" t="s">
        <v>14424</v>
      </c>
    </row>
    <row r="83" spans="1:30" x14ac:dyDescent="0.2">
      <c r="A83" s="50">
        <f t="shared" si="6"/>
        <v>10902</v>
      </c>
      <c r="B83" s="50">
        <f t="shared" si="7"/>
        <v>1</v>
      </c>
      <c r="C83" s="51">
        <f t="shared" si="8"/>
        <v>9</v>
      </c>
      <c r="D83" s="50">
        <v>10902</v>
      </c>
      <c r="E83" s="50" t="s">
        <v>23</v>
      </c>
      <c r="F83" s="50" t="s">
        <v>1007</v>
      </c>
      <c r="G83" s="50" t="s">
        <v>1248</v>
      </c>
      <c r="H83" s="50" t="s">
        <v>1009</v>
      </c>
      <c r="I83" s="50" t="s">
        <v>1249</v>
      </c>
      <c r="J83" s="50" t="s">
        <v>1028</v>
      </c>
      <c r="K83" s="50" t="s">
        <v>291</v>
      </c>
      <c r="L83" s="50" t="s">
        <v>189</v>
      </c>
      <c r="M83" s="54">
        <v>2</v>
      </c>
      <c r="N83" s="51" t="str">
        <f t="shared" si="9"/>
        <v>芝</v>
      </c>
      <c r="O83" s="51"/>
      <c r="AA83">
        <v>2</v>
      </c>
      <c r="AB83">
        <v>214</v>
      </c>
      <c r="AC83" t="s">
        <v>14425</v>
      </c>
      <c r="AD83" t="s">
        <v>14426</v>
      </c>
    </row>
    <row r="84" spans="1:30" x14ac:dyDescent="0.2">
      <c r="A84" s="50">
        <f t="shared" si="6"/>
        <v>10903</v>
      </c>
      <c r="B84" s="50">
        <f t="shared" si="7"/>
        <v>1</v>
      </c>
      <c r="C84" s="51">
        <f t="shared" si="8"/>
        <v>9</v>
      </c>
      <c r="D84" s="50">
        <v>10903</v>
      </c>
      <c r="E84" s="50" t="s">
        <v>1250</v>
      </c>
      <c r="F84" s="50" t="s">
        <v>1251</v>
      </c>
      <c r="G84" s="50" t="s">
        <v>1252</v>
      </c>
      <c r="H84" s="50" t="s">
        <v>1253</v>
      </c>
      <c r="I84" s="50" t="s">
        <v>1254</v>
      </c>
      <c r="J84" s="50" t="s">
        <v>1255</v>
      </c>
      <c r="K84" s="50" t="s">
        <v>291</v>
      </c>
      <c r="L84" s="50" t="s">
        <v>189</v>
      </c>
      <c r="M84" s="54">
        <v>2</v>
      </c>
      <c r="N84" s="51" t="str">
        <f t="shared" si="9"/>
        <v>芝</v>
      </c>
      <c r="O84" s="51"/>
      <c r="AA84">
        <v>2</v>
      </c>
      <c r="AB84">
        <v>220</v>
      </c>
      <c r="AC84" t="s">
        <v>14427</v>
      </c>
      <c r="AD84" t="s">
        <v>14428</v>
      </c>
    </row>
    <row r="85" spans="1:30" x14ac:dyDescent="0.2">
      <c r="A85" s="50">
        <f t="shared" si="6"/>
        <v>10904</v>
      </c>
      <c r="B85" s="50">
        <f t="shared" si="7"/>
        <v>1</v>
      </c>
      <c r="C85" s="51">
        <f t="shared" si="8"/>
        <v>9</v>
      </c>
      <c r="D85" s="51">
        <v>10904</v>
      </c>
      <c r="E85" s="51" t="s">
        <v>1256</v>
      </c>
      <c r="F85" s="51" t="s">
        <v>1257</v>
      </c>
      <c r="G85" s="52" t="s">
        <v>1258</v>
      </c>
      <c r="H85" s="52" t="s">
        <v>1259</v>
      </c>
      <c r="I85" s="52" t="s">
        <v>1260</v>
      </c>
      <c r="J85" s="52" t="s">
        <v>1261</v>
      </c>
      <c r="K85" s="51" t="s">
        <v>291</v>
      </c>
      <c r="L85" s="51" t="s">
        <v>188</v>
      </c>
      <c r="M85" s="53">
        <v>2</v>
      </c>
      <c r="N85" s="51" t="str">
        <f t="shared" si="9"/>
        <v>芝</v>
      </c>
      <c r="O85" s="51"/>
      <c r="AA85">
        <v>2</v>
      </c>
      <c r="AB85">
        <v>221</v>
      </c>
      <c r="AC85" t="s">
        <v>14429</v>
      </c>
      <c r="AD85" t="s">
        <v>14430</v>
      </c>
    </row>
    <row r="86" spans="1:30" x14ac:dyDescent="0.2">
      <c r="A86" s="50">
        <f t="shared" si="6"/>
        <v>10905</v>
      </c>
      <c r="B86" s="50">
        <f t="shared" si="7"/>
        <v>1</v>
      </c>
      <c r="C86" s="51">
        <f t="shared" si="8"/>
        <v>9</v>
      </c>
      <c r="D86" s="51">
        <v>10905</v>
      </c>
      <c r="E86" s="51" t="s">
        <v>87</v>
      </c>
      <c r="F86" s="51" t="s">
        <v>1262</v>
      </c>
      <c r="G86" s="52" t="s">
        <v>1117</v>
      </c>
      <c r="H86" s="52" t="s">
        <v>1263</v>
      </c>
      <c r="I86" s="52" t="s">
        <v>1119</v>
      </c>
      <c r="J86" s="52" t="s">
        <v>1264</v>
      </c>
      <c r="K86" s="51" t="s">
        <v>291</v>
      </c>
      <c r="L86" s="51" t="s">
        <v>188</v>
      </c>
      <c r="M86" s="53">
        <v>2</v>
      </c>
      <c r="N86" s="51" t="str">
        <f t="shared" si="9"/>
        <v>芝</v>
      </c>
      <c r="O86" s="51"/>
      <c r="AA86">
        <v>2</v>
      </c>
      <c r="AB86">
        <v>222</v>
      </c>
      <c r="AC86" t="s">
        <v>14431</v>
      </c>
      <c r="AD86" t="s">
        <v>14432</v>
      </c>
    </row>
    <row r="87" spans="1:30" x14ac:dyDescent="0.2">
      <c r="A87" s="50">
        <f t="shared" si="6"/>
        <v>10906</v>
      </c>
      <c r="B87" s="50">
        <f t="shared" si="7"/>
        <v>1</v>
      </c>
      <c r="C87" s="51">
        <f t="shared" si="8"/>
        <v>9</v>
      </c>
      <c r="D87" s="51">
        <v>10906</v>
      </c>
      <c r="E87" s="51" t="s">
        <v>66</v>
      </c>
      <c r="F87" s="51" t="s">
        <v>627</v>
      </c>
      <c r="G87" s="52" t="s">
        <v>1266</v>
      </c>
      <c r="H87" s="52" t="s">
        <v>1267</v>
      </c>
      <c r="I87" s="52" t="s">
        <v>1268</v>
      </c>
      <c r="J87" s="52" t="s">
        <v>1269</v>
      </c>
      <c r="K87" s="51" t="s">
        <v>291</v>
      </c>
      <c r="L87" s="51" t="s">
        <v>188</v>
      </c>
      <c r="M87" s="53">
        <v>2</v>
      </c>
      <c r="N87" s="51" t="str">
        <f t="shared" si="9"/>
        <v>芝</v>
      </c>
      <c r="O87" s="51"/>
      <c r="AA87">
        <v>2</v>
      </c>
      <c r="AB87">
        <v>223</v>
      </c>
      <c r="AC87" t="s">
        <v>14433</v>
      </c>
      <c r="AD87" t="s">
        <v>14434</v>
      </c>
    </row>
    <row r="88" spans="1:30" x14ac:dyDescent="0.2">
      <c r="A88" s="50">
        <f t="shared" si="6"/>
        <v>10907</v>
      </c>
      <c r="B88" s="50">
        <f t="shared" si="7"/>
        <v>1</v>
      </c>
      <c r="C88" s="51">
        <f t="shared" si="8"/>
        <v>9</v>
      </c>
      <c r="D88" s="51">
        <v>10907</v>
      </c>
      <c r="E88" s="51" t="s">
        <v>1270</v>
      </c>
      <c r="F88" s="51" t="s">
        <v>1271</v>
      </c>
      <c r="G88" s="52" t="s">
        <v>1272</v>
      </c>
      <c r="H88" s="52" t="s">
        <v>1273</v>
      </c>
      <c r="I88" s="52" t="s">
        <v>1274</v>
      </c>
      <c r="J88" s="52" t="s">
        <v>1275</v>
      </c>
      <c r="K88" s="51" t="s">
        <v>291</v>
      </c>
      <c r="L88" s="51" t="s">
        <v>188</v>
      </c>
      <c r="M88" s="53">
        <v>2</v>
      </c>
      <c r="N88" s="51" t="str">
        <f t="shared" si="9"/>
        <v>芝</v>
      </c>
      <c r="O88" s="51"/>
      <c r="AA88">
        <v>2</v>
      </c>
      <c r="AB88">
        <v>224</v>
      </c>
      <c r="AC88" t="s">
        <v>14435</v>
      </c>
      <c r="AD88" t="s">
        <v>14436</v>
      </c>
    </row>
    <row r="89" spans="1:30" x14ac:dyDescent="0.2">
      <c r="A89" s="50">
        <f t="shared" si="6"/>
        <v>10908</v>
      </c>
      <c r="B89" s="50">
        <f t="shared" si="7"/>
        <v>1</v>
      </c>
      <c r="C89" s="51">
        <f t="shared" si="8"/>
        <v>9</v>
      </c>
      <c r="D89" s="51">
        <v>10908</v>
      </c>
      <c r="E89" s="51" t="s">
        <v>1276</v>
      </c>
      <c r="F89" s="51" t="s">
        <v>58</v>
      </c>
      <c r="G89" s="52" t="s">
        <v>1277</v>
      </c>
      <c r="H89" s="52" t="s">
        <v>1023</v>
      </c>
      <c r="I89" s="52" t="s">
        <v>1278</v>
      </c>
      <c r="J89" s="52" t="s">
        <v>1024</v>
      </c>
      <c r="K89" s="51" t="s">
        <v>291</v>
      </c>
      <c r="L89" s="51" t="s">
        <v>188</v>
      </c>
      <c r="M89" s="53">
        <v>2</v>
      </c>
      <c r="N89" s="51" t="str">
        <f t="shared" si="9"/>
        <v>芝</v>
      </c>
      <c r="O89" s="51"/>
      <c r="AA89">
        <v>2</v>
      </c>
      <c r="AB89">
        <v>225</v>
      </c>
      <c r="AC89" t="s">
        <v>14437</v>
      </c>
      <c r="AD89" t="s">
        <v>14438</v>
      </c>
    </row>
    <row r="90" spans="1:30" x14ac:dyDescent="0.2">
      <c r="A90" s="50">
        <f t="shared" si="6"/>
        <v>10909</v>
      </c>
      <c r="B90" s="50">
        <f t="shared" si="7"/>
        <v>1</v>
      </c>
      <c r="C90" s="51">
        <f t="shared" si="8"/>
        <v>9</v>
      </c>
      <c r="D90" s="51">
        <v>10909</v>
      </c>
      <c r="E90" s="51" t="s">
        <v>595</v>
      </c>
      <c r="F90" s="51" t="s">
        <v>1279</v>
      </c>
      <c r="G90" s="52" t="s">
        <v>1280</v>
      </c>
      <c r="H90" s="52" t="s">
        <v>1030</v>
      </c>
      <c r="I90" s="52" t="s">
        <v>1281</v>
      </c>
      <c r="J90" s="52" t="s">
        <v>1282</v>
      </c>
      <c r="K90" s="51" t="s">
        <v>291</v>
      </c>
      <c r="L90" s="51" t="s">
        <v>189</v>
      </c>
      <c r="M90" s="53">
        <v>2</v>
      </c>
      <c r="N90" s="51" t="str">
        <f t="shared" si="9"/>
        <v>芝</v>
      </c>
      <c r="O90" s="51"/>
      <c r="AA90">
        <v>2</v>
      </c>
      <c r="AB90">
        <v>226</v>
      </c>
      <c r="AC90" t="s">
        <v>14439</v>
      </c>
      <c r="AD90" t="s">
        <v>14440</v>
      </c>
    </row>
    <row r="91" spans="1:30" x14ac:dyDescent="0.2">
      <c r="A91" s="50">
        <f t="shared" si="6"/>
        <v>10910</v>
      </c>
      <c r="B91" s="50">
        <f t="shared" si="7"/>
        <v>1</v>
      </c>
      <c r="C91" s="51">
        <f t="shared" si="8"/>
        <v>9</v>
      </c>
      <c r="D91" s="50">
        <v>10910</v>
      </c>
      <c r="E91" s="50" t="s">
        <v>677</v>
      </c>
      <c r="F91" s="50" t="s">
        <v>3610</v>
      </c>
      <c r="G91" s="50" t="s">
        <v>1380</v>
      </c>
      <c r="H91" s="50" t="s">
        <v>2099</v>
      </c>
      <c r="I91" s="50" t="s">
        <v>1382</v>
      </c>
      <c r="J91" s="50" t="s">
        <v>2100</v>
      </c>
      <c r="K91" s="50" t="s">
        <v>291</v>
      </c>
      <c r="L91" s="50" t="s">
        <v>189</v>
      </c>
      <c r="M91" s="54">
        <v>1</v>
      </c>
      <c r="N91" s="51" t="str">
        <f t="shared" si="9"/>
        <v>芝</v>
      </c>
      <c r="O91" s="51"/>
      <c r="AA91">
        <v>2</v>
      </c>
      <c r="AB91">
        <v>227</v>
      </c>
      <c r="AC91" t="s">
        <v>14441</v>
      </c>
      <c r="AD91" t="s">
        <v>14442</v>
      </c>
    </row>
    <row r="92" spans="1:30" x14ac:dyDescent="0.2">
      <c r="A92" s="50">
        <f t="shared" si="6"/>
        <v>10911</v>
      </c>
      <c r="B92" s="50">
        <f t="shared" si="7"/>
        <v>1</v>
      </c>
      <c r="C92" s="51">
        <f t="shared" si="8"/>
        <v>9</v>
      </c>
      <c r="D92" s="50">
        <v>10911</v>
      </c>
      <c r="E92" s="50" t="s">
        <v>768</v>
      </c>
      <c r="F92" s="50" t="s">
        <v>36</v>
      </c>
      <c r="G92" s="50" t="s">
        <v>2349</v>
      </c>
      <c r="H92" s="50" t="s">
        <v>1179</v>
      </c>
      <c r="I92" s="50" t="s">
        <v>2351</v>
      </c>
      <c r="J92" s="50" t="s">
        <v>1180</v>
      </c>
      <c r="K92" s="50" t="s">
        <v>291</v>
      </c>
      <c r="L92" s="50" t="s">
        <v>189</v>
      </c>
      <c r="M92" s="54">
        <v>1</v>
      </c>
      <c r="N92" s="51" t="str">
        <f t="shared" si="9"/>
        <v>芝</v>
      </c>
      <c r="O92" s="51"/>
      <c r="AA92">
        <v>2</v>
      </c>
      <c r="AB92">
        <v>228</v>
      </c>
      <c r="AC92" t="s">
        <v>14443</v>
      </c>
      <c r="AD92" t="s">
        <v>14444</v>
      </c>
    </row>
    <row r="93" spans="1:30" x14ac:dyDescent="0.2">
      <c r="A93" s="50">
        <f t="shared" si="6"/>
        <v>10912</v>
      </c>
      <c r="B93" s="50">
        <f t="shared" si="7"/>
        <v>1</v>
      </c>
      <c r="C93" s="51">
        <f t="shared" si="8"/>
        <v>9</v>
      </c>
      <c r="D93" s="50">
        <v>10912</v>
      </c>
      <c r="E93" s="50" t="s">
        <v>40</v>
      </c>
      <c r="F93" s="50" t="s">
        <v>3611</v>
      </c>
      <c r="G93" s="50" t="s">
        <v>1704</v>
      </c>
      <c r="H93" s="50" t="s">
        <v>1003</v>
      </c>
      <c r="I93" s="50" t="s">
        <v>1706</v>
      </c>
      <c r="J93" s="50" t="s">
        <v>1005</v>
      </c>
      <c r="K93" s="50" t="s">
        <v>291</v>
      </c>
      <c r="L93" s="50" t="s">
        <v>189</v>
      </c>
      <c r="M93" s="54">
        <v>1</v>
      </c>
      <c r="N93" s="51" t="str">
        <f t="shared" si="9"/>
        <v>芝</v>
      </c>
      <c r="O93" s="51"/>
      <c r="AA93">
        <v>2</v>
      </c>
      <c r="AB93">
        <v>229</v>
      </c>
      <c r="AC93" t="s">
        <v>14445</v>
      </c>
      <c r="AD93" t="s">
        <v>14446</v>
      </c>
    </row>
    <row r="94" spans="1:30" x14ac:dyDescent="0.2">
      <c r="A94" s="50">
        <f t="shared" si="6"/>
        <v>10913</v>
      </c>
      <c r="B94" s="50">
        <f t="shared" si="7"/>
        <v>1</v>
      </c>
      <c r="C94" s="51">
        <f t="shared" si="8"/>
        <v>9</v>
      </c>
      <c r="D94" s="50">
        <v>10913</v>
      </c>
      <c r="E94" s="50" t="s">
        <v>1169</v>
      </c>
      <c r="F94" s="50" t="s">
        <v>3612</v>
      </c>
      <c r="G94" s="50" t="s">
        <v>1171</v>
      </c>
      <c r="H94" s="50" t="s">
        <v>3613</v>
      </c>
      <c r="I94" s="50" t="s">
        <v>1173</v>
      </c>
      <c r="J94" s="50" t="s">
        <v>3614</v>
      </c>
      <c r="K94" s="50" t="s">
        <v>291</v>
      </c>
      <c r="L94" s="50" t="s">
        <v>189</v>
      </c>
      <c r="M94" s="54">
        <v>1</v>
      </c>
      <c r="N94" s="51" t="str">
        <f t="shared" si="9"/>
        <v>芝</v>
      </c>
      <c r="O94" s="51"/>
      <c r="AA94">
        <v>2</v>
      </c>
      <c r="AB94">
        <v>230</v>
      </c>
      <c r="AC94" t="s">
        <v>14447</v>
      </c>
      <c r="AD94" t="s">
        <v>14448</v>
      </c>
    </row>
    <row r="95" spans="1:30" x14ac:dyDescent="0.2">
      <c r="A95" s="50">
        <f t="shared" si="6"/>
        <v>10914</v>
      </c>
      <c r="B95" s="50">
        <f t="shared" si="7"/>
        <v>1</v>
      </c>
      <c r="C95" s="51">
        <f t="shared" si="8"/>
        <v>9</v>
      </c>
      <c r="D95" s="50">
        <v>10914</v>
      </c>
      <c r="E95" s="50" t="s">
        <v>454</v>
      </c>
      <c r="F95" s="50" t="s">
        <v>3615</v>
      </c>
      <c r="G95" s="50" t="s">
        <v>1379</v>
      </c>
      <c r="H95" s="50" t="s">
        <v>1625</v>
      </c>
      <c r="I95" s="50" t="s">
        <v>3616</v>
      </c>
      <c r="J95" s="50" t="s">
        <v>1627</v>
      </c>
      <c r="K95" s="50" t="s">
        <v>291</v>
      </c>
      <c r="L95" s="50" t="s">
        <v>185</v>
      </c>
      <c r="M95" s="54">
        <v>1</v>
      </c>
      <c r="N95" s="51" t="str">
        <f t="shared" si="9"/>
        <v>芝</v>
      </c>
      <c r="O95" s="51"/>
      <c r="AA95">
        <v>2</v>
      </c>
      <c r="AB95">
        <v>231</v>
      </c>
      <c r="AC95" t="s">
        <v>14449</v>
      </c>
      <c r="AD95" t="s">
        <v>14450</v>
      </c>
    </row>
    <row r="96" spans="1:30" x14ac:dyDescent="0.2">
      <c r="A96" s="50">
        <f t="shared" si="6"/>
        <v>10915</v>
      </c>
      <c r="B96" s="50">
        <f t="shared" si="7"/>
        <v>1</v>
      </c>
      <c r="C96" s="51">
        <f t="shared" si="8"/>
        <v>9</v>
      </c>
      <c r="D96" s="50">
        <v>10915</v>
      </c>
      <c r="E96" s="50" t="s">
        <v>3617</v>
      </c>
      <c r="F96" s="50" t="s">
        <v>3618</v>
      </c>
      <c r="G96" s="50" t="s">
        <v>3619</v>
      </c>
      <c r="H96" s="50" t="s">
        <v>3620</v>
      </c>
      <c r="I96" s="50" t="s">
        <v>3621</v>
      </c>
      <c r="J96" s="50" t="s">
        <v>3622</v>
      </c>
      <c r="K96" s="50" t="s">
        <v>291</v>
      </c>
      <c r="L96" s="50" t="s">
        <v>189</v>
      </c>
      <c r="M96" s="54">
        <v>1</v>
      </c>
      <c r="N96" s="51" t="str">
        <f t="shared" si="9"/>
        <v>芝</v>
      </c>
      <c r="O96" s="51"/>
      <c r="AA96">
        <v>2</v>
      </c>
      <c r="AB96">
        <v>232</v>
      </c>
      <c r="AC96" t="s">
        <v>14451</v>
      </c>
      <c r="AD96" t="s">
        <v>14452</v>
      </c>
    </row>
    <row r="97" spans="1:30" x14ac:dyDescent="0.2">
      <c r="A97" s="50">
        <f t="shared" si="6"/>
        <v>10916</v>
      </c>
      <c r="B97" s="50">
        <f t="shared" si="7"/>
        <v>1</v>
      </c>
      <c r="C97" s="51">
        <f t="shared" si="8"/>
        <v>9</v>
      </c>
      <c r="D97" s="50">
        <v>10916</v>
      </c>
      <c r="E97" s="50" t="s">
        <v>35</v>
      </c>
      <c r="F97" s="50" t="s">
        <v>3623</v>
      </c>
      <c r="G97" s="50" t="s">
        <v>1239</v>
      </c>
      <c r="H97" s="50" t="s">
        <v>1920</v>
      </c>
      <c r="I97" s="50" t="s">
        <v>1240</v>
      </c>
      <c r="J97" s="50" t="s">
        <v>1921</v>
      </c>
      <c r="K97" s="50" t="s">
        <v>291</v>
      </c>
      <c r="L97" s="50" t="s">
        <v>189</v>
      </c>
      <c r="M97" s="54">
        <v>1</v>
      </c>
      <c r="N97" s="51" t="str">
        <f t="shared" si="9"/>
        <v>芝</v>
      </c>
      <c r="O97" s="51"/>
      <c r="AA97">
        <v>2</v>
      </c>
      <c r="AB97">
        <v>233</v>
      </c>
      <c r="AC97" t="s">
        <v>14453</v>
      </c>
      <c r="AD97" t="s">
        <v>14454</v>
      </c>
    </row>
    <row r="98" spans="1:30" x14ac:dyDescent="0.2">
      <c r="A98" s="50">
        <f t="shared" si="6"/>
        <v>10917</v>
      </c>
      <c r="B98" s="50">
        <f t="shared" si="7"/>
        <v>1</v>
      </c>
      <c r="C98" s="51">
        <f t="shared" si="8"/>
        <v>9</v>
      </c>
      <c r="D98" s="50">
        <v>10917</v>
      </c>
      <c r="E98" s="50" t="s">
        <v>3624</v>
      </c>
      <c r="F98" s="50" t="s">
        <v>3625</v>
      </c>
      <c r="G98" s="50" t="s">
        <v>3626</v>
      </c>
      <c r="H98" s="50" t="s">
        <v>3627</v>
      </c>
      <c r="I98" s="50" t="s">
        <v>3628</v>
      </c>
      <c r="J98" s="50" t="s">
        <v>15056</v>
      </c>
      <c r="K98" s="50" t="s">
        <v>291</v>
      </c>
      <c r="L98" s="50" t="s">
        <v>189</v>
      </c>
      <c r="M98" s="54">
        <v>1</v>
      </c>
      <c r="N98" s="51" t="str">
        <f t="shared" si="9"/>
        <v>芝</v>
      </c>
      <c r="O98" s="51"/>
      <c r="AA98">
        <v>2</v>
      </c>
      <c r="AB98">
        <v>234</v>
      </c>
      <c r="AC98" t="s">
        <v>14455</v>
      </c>
      <c r="AD98" t="s">
        <v>14456</v>
      </c>
    </row>
    <row r="99" spans="1:30" x14ac:dyDescent="0.2">
      <c r="A99" s="50">
        <f t="shared" si="6"/>
        <v>10918</v>
      </c>
      <c r="B99" s="50">
        <f t="shared" si="7"/>
        <v>1</v>
      </c>
      <c r="C99" s="51">
        <f t="shared" si="8"/>
        <v>9</v>
      </c>
      <c r="D99" s="50">
        <v>10918</v>
      </c>
      <c r="E99" s="50" t="s">
        <v>3629</v>
      </c>
      <c r="F99" s="50" t="s">
        <v>3630</v>
      </c>
      <c r="G99" s="50" t="s">
        <v>3631</v>
      </c>
      <c r="H99" s="50" t="s">
        <v>1185</v>
      </c>
      <c r="I99" s="50" t="s">
        <v>3632</v>
      </c>
      <c r="J99" s="50" t="s">
        <v>1187</v>
      </c>
      <c r="K99" s="50" t="s">
        <v>291</v>
      </c>
      <c r="L99" s="50" t="s">
        <v>189</v>
      </c>
      <c r="M99" s="54">
        <v>1</v>
      </c>
      <c r="N99" s="51" t="str">
        <f t="shared" si="9"/>
        <v>芝</v>
      </c>
      <c r="O99" s="51"/>
      <c r="AA99">
        <v>2</v>
      </c>
      <c r="AB99">
        <v>236</v>
      </c>
      <c r="AC99" t="s">
        <v>14457</v>
      </c>
      <c r="AD99" t="s">
        <v>14458</v>
      </c>
    </row>
    <row r="100" spans="1:30" x14ac:dyDescent="0.2">
      <c r="A100" s="50">
        <f t="shared" si="6"/>
        <v>10919</v>
      </c>
      <c r="B100" s="50">
        <f t="shared" si="7"/>
        <v>1</v>
      </c>
      <c r="C100" s="51">
        <f t="shared" si="8"/>
        <v>9</v>
      </c>
      <c r="D100" s="50">
        <v>10919</v>
      </c>
      <c r="E100" s="50" t="s">
        <v>3633</v>
      </c>
      <c r="F100" s="50" t="s">
        <v>3634</v>
      </c>
      <c r="G100" s="50" t="s">
        <v>3635</v>
      </c>
      <c r="H100" s="50" t="s">
        <v>1890</v>
      </c>
      <c r="I100" s="50" t="s">
        <v>3636</v>
      </c>
      <c r="J100" s="50" t="s">
        <v>1891</v>
      </c>
      <c r="K100" s="50" t="s">
        <v>291</v>
      </c>
      <c r="L100" s="50" t="s">
        <v>189</v>
      </c>
      <c r="M100" s="54">
        <v>1</v>
      </c>
      <c r="N100" s="51" t="str">
        <f t="shared" si="9"/>
        <v>芝</v>
      </c>
      <c r="O100" s="51"/>
      <c r="AA100">
        <v>2</v>
      </c>
      <c r="AB100">
        <v>237</v>
      </c>
      <c r="AC100" t="s">
        <v>14459</v>
      </c>
      <c r="AD100" t="s">
        <v>14460</v>
      </c>
    </row>
    <row r="101" spans="1:30" x14ac:dyDescent="0.2">
      <c r="A101" s="50">
        <f t="shared" si="6"/>
        <v>10920</v>
      </c>
      <c r="B101" s="50">
        <f t="shared" si="7"/>
        <v>1</v>
      </c>
      <c r="C101" s="51">
        <f t="shared" si="8"/>
        <v>9</v>
      </c>
      <c r="D101" s="50">
        <v>10920</v>
      </c>
      <c r="E101" s="50" t="s">
        <v>3637</v>
      </c>
      <c r="F101" s="50" t="s">
        <v>3638</v>
      </c>
      <c r="G101" s="50" t="s">
        <v>10830</v>
      </c>
      <c r="H101" s="50" t="s">
        <v>3639</v>
      </c>
      <c r="I101" s="50" t="s">
        <v>10831</v>
      </c>
      <c r="J101" s="50" t="s">
        <v>3640</v>
      </c>
      <c r="K101" s="50" t="s">
        <v>291</v>
      </c>
      <c r="L101" s="50" t="s">
        <v>189</v>
      </c>
      <c r="M101" s="54">
        <v>1</v>
      </c>
      <c r="N101" s="51" t="str">
        <f t="shared" si="9"/>
        <v>芝</v>
      </c>
      <c r="O101" s="51"/>
      <c r="AA101">
        <v>2</v>
      </c>
      <c r="AB101">
        <v>238</v>
      </c>
      <c r="AC101" t="s">
        <v>14461</v>
      </c>
      <c r="AD101" t="s">
        <v>14462</v>
      </c>
    </row>
    <row r="102" spans="1:30" x14ac:dyDescent="0.2">
      <c r="A102" s="50">
        <f t="shared" si="6"/>
        <v>10921</v>
      </c>
      <c r="B102" s="50">
        <f t="shared" si="7"/>
        <v>1</v>
      </c>
      <c r="C102" s="51">
        <f t="shared" si="8"/>
        <v>9</v>
      </c>
      <c r="D102" s="51">
        <v>10921</v>
      </c>
      <c r="E102" s="51" t="s">
        <v>3641</v>
      </c>
      <c r="F102" s="51" t="s">
        <v>3642</v>
      </c>
      <c r="G102" s="52" t="s">
        <v>3643</v>
      </c>
      <c r="H102" s="52" t="s">
        <v>2020</v>
      </c>
      <c r="I102" s="52" t="s">
        <v>3644</v>
      </c>
      <c r="J102" s="52" t="s">
        <v>3645</v>
      </c>
      <c r="K102" s="51" t="s">
        <v>291</v>
      </c>
      <c r="L102" s="51" t="s">
        <v>189</v>
      </c>
      <c r="M102" s="53">
        <v>1</v>
      </c>
      <c r="N102" s="51" t="str">
        <f t="shared" si="9"/>
        <v>芝</v>
      </c>
      <c r="O102" s="51"/>
      <c r="AA102">
        <v>2</v>
      </c>
      <c r="AB102">
        <v>239</v>
      </c>
      <c r="AC102" t="s">
        <v>14463</v>
      </c>
      <c r="AD102" t="s">
        <v>14464</v>
      </c>
    </row>
    <row r="103" spans="1:30" x14ac:dyDescent="0.2">
      <c r="A103" s="50">
        <f t="shared" si="6"/>
        <v>10922</v>
      </c>
      <c r="B103" s="50">
        <f t="shared" si="7"/>
        <v>1</v>
      </c>
      <c r="C103" s="51">
        <f t="shared" si="8"/>
        <v>9</v>
      </c>
      <c r="D103" s="51">
        <v>10922</v>
      </c>
      <c r="E103" s="51" t="s">
        <v>26</v>
      </c>
      <c r="F103" s="51" t="s">
        <v>3646</v>
      </c>
      <c r="G103" s="52" t="s">
        <v>1451</v>
      </c>
      <c r="H103" s="52" t="s">
        <v>3647</v>
      </c>
      <c r="I103" s="52" t="s">
        <v>1544</v>
      </c>
      <c r="J103" s="52" t="s">
        <v>3648</v>
      </c>
      <c r="K103" s="51" t="s">
        <v>291</v>
      </c>
      <c r="L103" s="51" t="s">
        <v>185</v>
      </c>
      <c r="M103" s="53">
        <v>1</v>
      </c>
      <c r="N103" s="51" t="str">
        <f t="shared" si="9"/>
        <v>芝</v>
      </c>
      <c r="O103" s="51"/>
      <c r="AA103">
        <v>2</v>
      </c>
      <c r="AB103">
        <v>240</v>
      </c>
      <c r="AC103" t="s">
        <v>14465</v>
      </c>
      <c r="AD103" t="s">
        <v>14466</v>
      </c>
    </row>
    <row r="104" spans="1:30" x14ac:dyDescent="0.2">
      <c r="A104" s="50">
        <f t="shared" si="6"/>
        <v>10923</v>
      </c>
      <c r="B104" s="50">
        <f t="shared" si="7"/>
        <v>1</v>
      </c>
      <c r="C104" s="51">
        <f t="shared" si="8"/>
        <v>9</v>
      </c>
      <c r="D104" s="50">
        <v>10923</v>
      </c>
      <c r="E104" s="50" t="s">
        <v>100</v>
      </c>
      <c r="F104" s="50" t="s">
        <v>3649</v>
      </c>
      <c r="G104" s="50" t="s">
        <v>1572</v>
      </c>
      <c r="H104" s="50" t="s">
        <v>1667</v>
      </c>
      <c r="I104" s="50" t="s">
        <v>1574</v>
      </c>
      <c r="J104" s="50" t="s">
        <v>1668</v>
      </c>
      <c r="K104" s="50" t="s">
        <v>291</v>
      </c>
      <c r="L104" s="50" t="s">
        <v>189</v>
      </c>
      <c r="M104" s="54">
        <v>1</v>
      </c>
      <c r="N104" s="51" t="str">
        <f t="shared" si="9"/>
        <v>芝</v>
      </c>
      <c r="O104" s="51"/>
      <c r="AA104">
        <v>2</v>
      </c>
      <c r="AB104">
        <v>242</v>
      </c>
      <c r="AC104" t="s">
        <v>14467</v>
      </c>
      <c r="AD104" t="s">
        <v>14468</v>
      </c>
    </row>
    <row r="105" spans="1:30" x14ac:dyDescent="0.2">
      <c r="A105" s="50">
        <f t="shared" si="6"/>
        <v>10924</v>
      </c>
      <c r="B105" s="50">
        <f t="shared" si="7"/>
        <v>1</v>
      </c>
      <c r="C105" s="51">
        <f t="shared" si="8"/>
        <v>9</v>
      </c>
      <c r="D105" s="51">
        <v>10924</v>
      </c>
      <c r="E105" s="51" t="s">
        <v>3652</v>
      </c>
      <c r="F105" s="51" t="s">
        <v>3653</v>
      </c>
      <c r="G105" s="52" t="s">
        <v>3654</v>
      </c>
      <c r="H105" s="52" t="s">
        <v>3655</v>
      </c>
      <c r="I105" s="52" t="s">
        <v>3656</v>
      </c>
      <c r="J105" s="52" t="s">
        <v>3657</v>
      </c>
      <c r="K105" s="51" t="s">
        <v>291</v>
      </c>
      <c r="L105" s="51" t="s">
        <v>189</v>
      </c>
      <c r="M105" s="53">
        <v>1</v>
      </c>
      <c r="N105" s="51" t="str">
        <f t="shared" si="9"/>
        <v>芝</v>
      </c>
      <c r="O105" s="51"/>
      <c r="AA105">
        <v>2</v>
      </c>
      <c r="AB105">
        <v>243</v>
      </c>
      <c r="AC105" t="s">
        <v>14469</v>
      </c>
      <c r="AD105" t="s">
        <v>14470</v>
      </c>
    </row>
    <row r="106" spans="1:30" x14ac:dyDescent="0.2">
      <c r="A106" s="50">
        <f t="shared" si="6"/>
        <v>10925</v>
      </c>
      <c r="B106" s="50">
        <f t="shared" si="7"/>
        <v>1</v>
      </c>
      <c r="C106" s="51">
        <f t="shared" si="8"/>
        <v>9</v>
      </c>
      <c r="D106" s="51">
        <v>10925</v>
      </c>
      <c r="E106" s="51" t="s">
        <v>3658</v>
      </c>
      <c r="F106" s="51" t="s">
        <v>3659</v>
      </c>
      <c r="G106" s="52" t="s">
        <v>3660</v>
      </c>
      <c r="H106" s="52" t="s">
        <v>3661</v>
      </c>
      <c r="I106" s="52" t="s">
        <v>3662</v>
      </c>
      <c r="J106" s="52" t="s">
        <v>3663</v>
      </c>
      <c r="K106" s="51" t="s">
        <v>291</v>
      </c>
      <c r="L106" s="51" t="s">
        <v>189</v>
      </c>
      <c r="M106" s="53">
        <v>1</v>
      </c>
      <c r="N106" s="51" t="str">
        <f t="shared" si="9"/>
        <v>芝</v>
      </c>
      <c r="O106" s="51"/>
      <c r="AA106">
        <v>2</v>
      </c>
      <c r="AB106">
        <v>244</v>
      </c>
      <c r="AC106" t="s">
        <v>14471</v>
      </c>
      <c r="AD106" t="s">
        <v>14472</v>
      </c>
    </row>
    <row r="107" spans="1:30" x14ac:dyDescent="0.2">
      <c r="A107" s="50">
        <f t="shared" si="6"/>
        <v>10945</v>
      </c>
      <c r="B107" s="50">
        <f t="shared" si="7"/>
        <v>1</v>
      </c>
      <c r="C107" s="51">
        <f t="shared" si="8"/>
        <v>9</v>
      </c>
      <c r="D107" s="51">
        <v>10945</v>
      </c>
      <c r="E107" s="51" t="s">
        <v>703</v>
      </c>
      <c r="F107" s="51" t="s">
        <v>648</v>
      </c>
      <c r="G107" s="52" t="s">
        <v>1297</v>
      </c>
      <c r="H107" s="52" t="s">
        <v>1298</v>
      </c>
      <c r="I107" s="52" t="s">
        <v>1299</v>
      </c>
      <c r="J107" s="52" t="s">
        <v>1300</v>
      </c>
      <c r="K107" s="51" t="s">
        <v>291</v>
      </c>
      <c r="L107" s="51" t="s">
        <v>1029</v>
      </c>
      <c r="M107" s="53">
        <v>3</v>
      </c>
      <c r="N107" s="51" t="str">
        <f t="shared" si="9"/>
        <v>芝</v>
      </c>
      <c r="O107" s="51"/>
      <c r="AA107">
        <v>2</v>
      </c>
      <c r="AB107">
        <v>245</v>
      </c>
      <c r="AC107" t="s">
        <v>14473</v>
      </c>
      <c r="AD107" t="s">
        <v>14474</v>
      </c>
    </row>
    <row r="108" spans="1:30" x14ac:dyDescent="0.2">
      <c r="A108" s="50">
        <f t="shared" si="6"/>
        <v>11002</v>
      </c>
      <c r="B108" s="50">
        <f t="shared" si="7"/>
        <v>1</v>
      </c>
      <c r="C108" s="51">
        <f t="shared" si="8"/>
        <v>10</v>
      </c>
      <c r="D108" s="51">
        <v>11002</v>
      </c>
      <c r="E108" s="51" t="s">
        <v>357</v>
      </c>
      <c r="F108" s="51" t="s">
        <v>644</v>
      </c>
      <c r="G108" s="52" t="s">
        <v>1301</v>
      </c>
      <c r="H108" s="52" t="s">
        <v>1003</v>
      </c>
      <c r="I108" s="52" t="s">
        <v>1302</v>
      </c>
      <c r="J108" s="52" t="s">
        <v>1005</v>
      </c>
      <c r="K108" s="51" t="s">
        <v>291</v>
      </c>
      <c r="L108" s="51" t="s">
        <v>189</v>
      </c>
      <c r="M108" s="53">
        <v>2</v>
      </c>
      <c r="N108" s="51" t="str">
        <f t="shared" si="9"/>
        <v>広尾学園</v>
      </c>
      <c r="O108" s="51"/>
      <c r="AA108">
        <v>2</v>
      </c>
      <c r="AB108">
        <v>246</v>
      </c>
      <c r="AC108" t="s">
        <v>14475</v>
      </c>
      <c r="AD108" t="s">
        <v>14476</v>
      </c>
    </row>
    <row r="109" spans="1:30" x14ac:dyDescent="0.2">
      <c r="A109" s="50">
        <f t="shared" si="6"/>
        <v>11004</v>
      </c>
      <c r="B109" s="50">
        <f t="shared" si="7"/>
        <v>1</v>
      </c>
      <c r="C109" s="51">
        <f t="shared" si="8"/>
        <v>10</v>
      </c>
      <c r="D109" s="51">
        <v>11004</v>
      </c>
      <c r="E109" s="51" t="s">
        <v>82</v>
      </c>
      <c r="F109" s="51" t="s">
        <v>3664</v>
      </c>
      <c r="G109" s="52" t="s">
        <v>1202</v>
      </c>
      <c r="H109" s="52" t="s">
        <v>3665</v>
      </c>
      <c r="I109" s="52" t="s">
        <v>1204</v>
      </c>
      <c r="J109" s="52" t="s">
        <v>3666</v>
      </c>
      <c r="K109" s="51" t="s">
        <v>291</v>
      </c>
      <c r="L109" s="51" t="s">
        <v>189</v>
      </c>
      <c r="M109" s="53">
        <v>1</v>
      </c>
      <c r="N109" s="51" t="str">
        <f t="shared" si="9"/>
        <v>広尾学園</v>
      </c>
      <c r="O109" s="51"/>
      <c r="AA109">
        <v>2</v>
      </c>
      <c r="AB109">
        <v>248</v>
      </c>
      <c r="AC109" t="s">
        <v>14477</v>
      </c>
      <c r="AD109" t="s">
        <v>14478</v>
      </c>
    </row>
    <row r="110" spans="1:30" x14ac:dyDescent="0.2">
      <c r="A110" s="50">
        <f t="shared" si="6"/>
        <v>11008</v>
      </c>
      <c r="B110" s="50">
        <f t="shared" si="7"/>
        <v>1</v>
      </c>
      <c r="C110" s="51">
        <f t="shared" si="8"/>
        <v>10</v>
      </c>
      <c r="D110" s="51">
        <v>11008</v>
      </c>
      <c r="E110" s="51" t="s">
        <v>3667</v>
      </c>
      <c r="F110" s="51" t="s">
        <v>436</v>
      </c>
      <c r="G110" s="52" t="s">
        <v>3668</v>
      </c>
      <c r="H110" s="52" t="s">
        <v>1034</v>
      </c>
      <c r="I110" s="52" t="s">
        <v>3669</v>
      </c>
      <c r="J110" s="52" t="s">
        <v>1036</v>
      </c>
      <c r="K110" s="51" t="s">
        <v>291</v>
      </c>
      <c r="L110" s="51" t="s">
        <v>189</v>
      </c>
      <c r="M110" s="53">
        <v>1</v>
      </c>
      <c r="N110" s="51" t="str">
        <f t="shared" si="9"/>
        <v>広尾学園</v>
      </c>
      <c r="O110" s="51"/>
      <c r="AA110">
        <v>2</v>
      </c>
      <c r="AB110">
        <v>249</v>
      </c>
      <c r="AC110" t="s">
        <v>14479</v>
      </c>
      <c r="AD110" t="s">
        <v>14480</v>
      </c>
    </row>
    <row r="111" spans="1:30" x14ac:dyDescent="0.2">
      <c r="A111" s="50">
        <f t="shared" si="6"/>
        <v>11009</v>
      </c>
      <c r="B111" s="50">
        <f t="shared" si="7"/>
        <v>1</v>
      </c>
      <c r="C111" s="51">
        <f t="shared" si="8"/>
        <v>10</v>
      </c>
      <c r="D111" s="51">
        <v>11009</v>
      </c>
      <c r="E111" s="51" t="s">
        <v>3670</v>
      </c>
      <c r="F111" s="51" t="s">
        <v>3671</v>
      </c>
      <c r="G111" s="52" t="s">
        <v>3672</v>
      </c>
      <c r="H111" s="52" t="s">
        <v>1009</v>
      </c>
      <c r="I111" s="52" t="s">
        <v>3673</v>
      </c>
      <c r="J111" s="52" t="s">
        <v>1028</v>
      </c>
      <c r="K111" s="51" t="s">
        <v>291</v>
      </c>
      <c r="L111" s="51" t="s">
        <v>189</v>
      </c>
      <c r="M111" s="53">
        <v>1</v>
      </c>
      <c r="N111" s="51" t="str">
        <f t="shared" si="9"/>
        <v>広尾学園</v>
      </c>
      <c r="O111" s="51"/>
      <c r="AA111">
        <v>2</v>
      </c>
      <c r="AB111">
        <v>250</v>
      </c>
      <c r="AC111" t="s">
        <v>14481</v>
      </c>
      <c r="AD111" t="s">
        <v>14482</v>
      </c>
    </row>
    <row r="112" spans="1:30" x14ac:dyDescent="0.2">
      <c r="A112" s="50">
        <f t="shared" si="6"/>
        <v>11020</v>
      </c>
      <c r="B112" s="50">
        <f t="shared" si="7"/>
        <v>1</v>
      </c>
      <c r="C112" s="51">
        <f t="shared" si="8"/>
        <v>10</v>
      </c>
      <c r="D112" s="51">
        <v>11020</v>
      </c>
      <c r="E112" s="51" t="s">
        <v>28</v>
      </c>
      <c r="F112" s="51" t="s">
        <v>27</v>
      </c>
      <c r="G112" s="52" t="s">
        <v>1083</v>
      </c>
      <c r="H112" s="52" t="s">
        <v>2123</v>
      </c>
      <c r="I112" s="52" t="s">
        <v>1084</v>
      </c>
      <c r="J112" s="52" t="s">
        <v>2790</v>
      </c>
      <c r="K112" s="51" t="s">
        <v>291</v>
      </c>
      <c r="L112" s="51" t="s">
        <v>189</v>
      </c>
      <c r="M112" s="53">
        <v>1</v>
      </c>
      <c r="N112" s="51" t="str">
        <f t="shared" si="9"/>
        <v>広尾学園</v>
      </c>
      <c r="O112" s="51"/>
      <c r="AA112">
        <v>2</v>
      </c>
      <c r="AB112">
        <v>251</v>
      </c>
      <c r="AC112" t="s">
        <v>14483</v>
      </c>
      <c r="AD112" t="s">
        <v>14484</v>
      </c>
    </row>
    <row r="113" spans="1:30" x14ac:dyDescent="0.2">
      <c r="A113" s="50">
        <f t="shared" si="6"/>
        <v>11023</v>
      </c>
      <c r="B113" s="50">
        <f t="shared" si="7"/>
        <v>1</v>
      </c>
      <c r="C113" s="51">
        <f t="shared" si="8"/>
        <v>10</v>
      </c>
      <c r="D113" s="50">
        <v>11023</v>
      </c>
      <c r="E113" s="50" t="s">
        <v>30</v>
      </c>
      <c r="F113" s="50" t="s">
        <v>1312</v>
      </c>
      <c r="G113" s="50" t="s">
        <v>1081</v>
      </c>
      <c r="H113" s="50" t="s">
        <v>1232</v>
      </c>
      <c r="I113" s="50" t="s">
        <v>1082</v>
      </c>
      <c r="J113" s="50" t="s">
        <v>1233</v>
      </c>
      <c r="K113" s="50" t="s">
        <v>291</v>
      </c>
      <c r="L113" s="50" t="s">
        <v>188</v>
      </c>
      <c r="M113" s="54">
        <v>2</v>
      </c>
      <c r="N113" s="51" t="str">
        <f t="shared" si="9"/>
        <v>広尾学園</v>
      </c>
      <c r="O113" s="51"/>
      <c r="AA113">
        <v>2</v>
      </c>
      <c r="AB113">
        <v>252</v>
      </c>
      <c r="AC113" t="s">
        <v>14485</v>
      </c>
      <c r="AD113" t="s">
        <v>14486</v>
      </c>
    </row>
    <row r="114" spans="1:30" x14ac:dyDescent="0.2">
      <c r="A114" s="50">
        <f t="shared" si="6"/>
        <v>11025</v>
      </c>
      <c r="B114" s="50">
        <f t="shared" si="7"/>
        <v>1</v>
      </c>
      <c r="C114" s="51">
        <f t="shared" si="8"/>
        <v>10</v>
      </c>
      <c r="D114" s="50">
        <v>11025</v>
      </c>
      <c r="E114" s="50" t="s">
        <v>60</v>
      </c>
      <c r="F114" s="50" t="s">
        <v>683</v>
      </c>
      <c r="G114" s="50" t="s">
        <v>1313</v>
      </c>
      <c r="H114" s="50" t="s">
        <v>1314</v>
      </c>
      <c r="I114" s="50" t="s">
        <v>1315</v>
      </c>
      <c r="J114" s="50" t="s">
        <v>1316</v>
      </c>
      <c r="K114" s="50" t="s">
        <v>291</v>
      </c>
      <c r="L114" s="50" t="s">
        <v>1029</v>
      </c>
      <c r="M114" s="54">
        <v>3</v>
      </c>
      <c r="N114" s="51" t="str">
        <f t="shared" si="9"/>
        <v>広尾学園</v>
      </c>
      <c r="O114" s="51"/>
      <c r="AA114">
        <v>2</v>
      </c>
      <c r="AB114">
        <v>254</v>
      </c>
      <c r="AC114" t="s">
        <v>14487</v>
      </c>
      <c r="AD114" t="s">
        <v>14488</v>
      </c>
    </row>
    <row r="115" spans="1:30" x14ac:dyDescent="0.2">
      <c r="A115" s="50">
        <f t="shared" si="6"/>
        <v>11027</v>
      </c>
      <c r="B115" s="50">
        <f t="shared" si="7"/>
        <v>1</v>
      </c>
      <c r="C115" s="51">
        <f t="shared" si="8"/>
        <v>10</v>
      </c>
      <c r="D115" s="51">
        <v>11027</v>
      </c>
      <c r="E115" s="51" t="s">
        <v>775</v>
      </c>
      <c r="F115" s="51" t="s">
        <v>1319</v>
      </c>
      <c r="G115" s="52" t="s">
        <v>1320</v>
      </c>
      <c r="H115" s="52" t="s">
        <v>1321</v>
      </c>
      <c r="I115" s="52" t="s">
        <v>1322</v>
      </c>
      <c r="J115" s="52" t="s">
        <v>1323</v>
      </c>
      <c r="K115" s="51" t="s">
        <v>291</v>
      </c>
      <c r="L115" s="51" t="s">
        <v>188</v>
      </c>
      <c r="M115" s="53">
        <v>2</v>
      </c>
      <c r="N115" s="51" t="str">
        <f t="shared" si="9"/>
        <v>広尾学園</v>
      </c>
      <c r="O115" s="51"/>
      <c r="AA115">
        <v>2</v>
      </c>
      <c r="AB115">
        <v>255</v>
      </c>
      <c r="AC115" t="s">
        <v>14489</v>
      </c>
      <c r="AD115" t="s">
        <v>14490</v>
      </c>
    </row>
    <row r="116" spans="1:30" x14ac:dyDescent="0.2">
      <c r="A116" s="50">
        <f t="shared" si="6"/>
        <v>11028</v>
      </c>
      <c r="B116" s="50">
        <f t="shared" si="7"/>
        <v>1</v>
      </c>
      <c r="C116" s="51">
        <f t="shared" si="8"/>
        <v>10</v>
      </c>
      <c r="D116" s="51">
        <v>11028</v>
      </c>
      <c r="E116" s="51" t="s">
        <v>1324</v>
      </c>
      <c r="F116" s="51" t="s">
        <v>1325</v>
      </c>
      <c r="G116" s="52" t="s">
        <v>1326</v>
      </c>
      <c r="H116" s="52" t="s">
        <v>1327</v>
      </c>
      <c r="I116" s="52" t="s">
        <v>1328</v>
      </c>
      <c r="J116" s="52" t="s">
        <v>1329</v>
      </c>
      <c r="K116" s="51" t="s">
        <v>291</v>
      </c>
      <c r="L116" s="51" t="s">
        <v>188</v>
      </c>
      <c r="M116" s="53">
        <v>2</v>
      </c>
      <c r="N116" s="51" t="str">
        <f t="shared" si="9"/>
        <v>広尾学園</v>
      </c>
      <c r="O116" s="51"/>
      <c r="AA116">
        <v>2</v>
      </c>
      <c r="AB116">
        <v>256</v>
      </c>
      <c r="AC116" t="s">
        <v>5841</v>
      </c>
      <c r="AD116" t="s">
        <v>14491</v>
      </c>
    </row>
    <row r="117" spans="1:30" x14ac:dyDescent="0.2">
      <c r="A117" s="50">
        <f t="shared" si="6"/>
        <v>11029</v>
      </c>
      <c r="B117" s="50">
        <f t="shared" si="7"/>
        <v>1</v>
      </c>
      <c r="C117" s="51">
        <f t="shared" si="8"/>
        <v>10</v>
      </c>
      <c r="D117" s="51">
        <v>11029</v>
      </c>
      <c r="E117" s="51" t="s">
        <v>3674</v>
      </c>
      <c r="F117" s="51" t="s">
        <v>3675</v>
      </c>
      <c r="G117" s="52" t="s">
        <v>3676</v>
      </c>
      <c r="H117" s="52" t="s">
        <v>2342</v>
      </c>
      <c r="I117" s="52" t="s">
        <v>3677</v>
      </c>
      <c r="J117" s="52" t="s">
        <v>2344</v>
      </c>
      <c r="K117" s="51" t="s">
        <v>291</v>
      </c>
      <c r="L117" s="51" t="s">
        <v>189</v>
      </c>
      <c r="M117" s="53">
        <v>1</v>
      </c>
      <c r="N117" s="51" t="str">
        <f t="shared" si="9"/>
        <v>広尾学園</v>
      </c>
      <c r="O117" s="51"/>
      <c r="AA117">
        <v>2</v>
      </c>
      <c r="AB117">
        <v>257</v>
      </c>
      <c r="AC117" t="s">
        <v>14492</v>
      </c>
      <c r="AD117" t="s">
        <v>14493</v>
      </c>
    </row>
    <row r="118" spans="1:30" x14ac:dyDescent="0.2">
      <c r="A118" s="50">
        <f t="shared" si="6"/>
        <v>11030</v>
      </c>
      <c r="B118" s="50">
        <f t="shared" si="7"/>
        <v>1</v>
      </c>
      <c r="C118" s="51">
        <f t="shared" si="8"/>
        <v>10</v>
      </c>
      <c r="D118" s="51">
        <v>11030</v>
      </c>
      <c r="E118" s="51" t="s">
        <v>3678</v>
      </c>
      <c r="F118" s="51" t="s">
        <v>3679</v>
      </c>
      <c r="G118" s="52" t="s">
        <v>2445</v>
      </c>
      <c r="H118" s="52" t="s">
        <v>3680</v>
      </c>
      <c r="I118" s="52" t="s">
        <v>2447</v>
      </c>
      <c r="J118" s="52" t="s">
        <v>3681</v>
      </c>
      <c r="K118" s="51" t="s">
        <v>291</v>
      </c>
      <c r="L118" s="51" t="s">
        <v>189</v>
      </c>
      <c r="M118" s="53">
        <v>1</v>
      </c>
      <c r="N118" s="51" t="str">
        <f t="shared" si="9"/>
        <v>広尾学園</v>
      </c>
      <c r="O118" s="51"/>
      <c r="AA118">
        <v>2</v>
      </c>
      <c r="AB118">
        <v>259</v>
      </c>
      <c r="AC118" t="s">
        <v>14494</v>
      </c>
      <c r="AD118" t="s">
        <v>14495</v>
      </c>
    </row>
    <row r="119" spans="1:30" x14ac:dyDescent="0.2">
      <c r="A119" s="50">
        <f t="shared" si="6"/>
        <v>11031</v>
      </c>
      <c r="B119" s="50">
        <f t="shared" si="7"/>
        <v>1</v>
      </c>
      <c r="C119" s="51">
        <f t="shared" si="8"/>
        <v>10</v>
      </c>
      <c r="D119" s="50">
        <v>11031</v>
      </c>
      <c r="E119" s="50" t="s">
        <v>3682</v>
      </c>
      <c r="F119" s="50" t="s">
        <v>493</v>
      </c>
      <c r="G119" s="50" t="s">
        <v>1141</v>
      </c>
      <c r="H119" s="50" t="s">
        <v>1176</v>
      </c>
      <c r="I119" s="50" t="s">
        <v>1142</v>
      </c>
      <c r="J119" s="50" t="s">
        <v>1178</v>
      </c>
      <c r="K119" s="50" t="s">
        <v>291</v>
      </c>
      <c r="L119" s="50" t="s">
        <v>185</v>
      </c>
      <c r="M119" s="54">
        <v>1</v>
      </c>
      <c r="N119" s="51" t="str">
        <f t="shared" si="9"/>
        <v>広尾学園</v>
      </c>
      <c r="O119" s="51"/>
      <c r="AA119">
        <v>2</v>
      </c>
      <c r="AB119">
        <v>260</v>
      </c>
      <c r="AC119" t="s">
        <v>14496</v>
      </c>
      <c r="AD119" t="s">
        <v>14497</v>
      </c>
    </row>
    <row r="120" spans="1:30" x14ac:dyDescent="0.2">
      <c r="A120" s="50">
        <f t="shared" si="6"/>
        <v>11032</v>
      </c>
      <c r="B120" s="50">
        <f t="shared" si="7"/>
        <v>1</v>
      </c>
      <c r="C120" s="51">
        <f t="shared" si="8"/>
        <v>10</v>
      </c>
      <c r="D120" s="50">
        <v>11032</v>
      </c>
      <c r="E120" s="50" t="s">
        <v>366</v>
      </c>
      <c r="F120" s="50" t="s">
        <v>3683</v>
      </c>
      <c r="G120" s="50" t="s">
        <v>2562</v>
      </c>
      <c r="H120" s="50" t="s">
        <v>3597</v>
      </c>
      <c r="I120" s="50" t="s">
        <v>2563</v>
      </c>
      <c r="J120" s="50" t="s">
        <v>3599</v>
      </c>
      <c r="K120" s="50" t="s">
        <v>291</v>
      </c>
      <c r="L120" s="50" t="s">
        <v>189</v>
      </c>
      <c r="M120" s="54">
        <v>1</v>
      </c>
      <c r="N120" s="51" t="str">
        <f t="shared" si="9"/>
        <v>広尾学園</v>
      </c>
      <c r="O120" s="51"/>
      <c r="AA120">
        <v>2</v>
      </c>
      <c r="AB120">
        <v>261</v>
      </c>
      <c r="AC120" t="s">
        <v>14498</v>
      </c>
      <c r="AD120" t="s">
        <v>14499</v>
      </c>
    </row>
    <row r="121" spans="1:30" x14ac:dyDescent="0.2">
      <c r="A121" s="50">
        <f t="shared" si="6"/>
        <v>11033</v>
      </c>
      <c r="B121" s="50">
        <f t="shared" si="7"/>
        <v>1</v>
      </c>
      <c r="C121" s="51">
        <f t="shared" si="8"/>
        <v>10</v>
      </c>
      <c r="D121" s="51">
        <v>11033</v>
      </c>
      <c r="E121" s="51" t="s">
        <v>3684</v>
      </c>
      <c r="F121" s="51" t="s">
        <v>3044</v>
      </c>
      <c r="G121" s="52" t="s">
        <v>3685</v>
      </c>
      <c r="H121" s="52" t="s">
        <v>1909</v>
      </c>
      <c r="I121" s="52" t="s">
        <v>3686</v>
      </c>
      <c r="J121" s="52" t="s">
        <v>1911</v>
      </c>
      <c r="K121" s="51" t="s">
        <v>291</v>
      </c>
      <c r="L121" s="51" t="s">
        <v>185</v>
      </c>
      <c r="M121" s="53">
        <v>1</v>
      </c>
      <c r="N121" s="51" t="str">
        <f t="shared" si="9"/>
        <v>広尾学園</v>
      </c>
      <c r="O121" s="51"/>
      <c r="AA121">
        <v>2</v>
      </c>
      <c r="AB121">
        <v>262</v>
      </c>
      <c r="AC121" t="s">
        <v>14500</v>
      </c>
      <c r="AD121" t="s">
        <v>14501</v>
      </c>
    </row>
    <row r="122" spans="1:30" x14ac:dyDescent="0.2">
      <c r="A122" s="50">
        <f t="shared" si="6"/>
        <v>11038</v>
      </c>
      <c r="B122" s="50">
        <f t="shared" si="7"/>
        <v>1</v>
      </c>
      <c r="C122" s="51">
        <f t="shared" si="8"/>
        <v>10</v>
      </c>
      <c r="D122" s="51">
        <v>11038</v>
      </c>
      <c r="E122" s="51" t="s">
        <v>3104</v>
      </c>
      <c r="F122" s="51" t="s">
        <v>3687</v>
      </c>
      <c r="G122" s="52" t="s">
        <v>3105</v>
      </c>
      <c r="H122" s="52" t="s">
        <v>3688</v>
      </c>
      <c r="I122" s="52" t="s">
        <v>3106</v>
      </c>
      <c r="J122" s="52" t="s">
        <v>3689</v>
      </c>
      <c r="K122" s="51" t="s">
        <v>291</v>
      </c>
      <c r="L122" s="51" t="s">
        <v>189</v>
      </c>
      <c r="M122" s="53">
        <v>1</v>
      </c>
      <c r="N122" s="51" t="str">
        <f t="shared" si="9"/>
        <v>広尾学園</v>
      </c>
      <c r="O122" s="51"/>
      <c r="AA122">
        <v>2</v>
      </c>
      <c r="AB122">
        <v>263</v>
      </c>
      <c r="AC122" t="s">
        <v>14502</v>
      </c>
      <c r="AD122" t="s">
        <v>14503</v>
      </c>
    </row>
    <row r="123" spans="1:30" x14ac:dyDescent="0.2">
      <c r="A123" s="50">
        <f t="shared" si="6"/>
        <v>11039</v>
      </c>
      <c r="B123" s="50">
        <f t="shared" si="7"/>
        <v>1</v>
      </c>
      <c r="C123" s="51">
        <f t="shared" si="8"/>
        <v>10</v>
      </c>
      <c r="D123" s="51">
        <v>11039</v>
      </c>
      <c r="E123" s="51" t="s">
        <v>3690</v>
      </c>
      <c r="F123" s="51" t="s">
        <v>3691</v>
      </c>
      <c r="G123" s="52" t="s">
        <v>3279</v>
      </c>
      <c r="H123" s="52" t="s">
        <v>1025</v>
      </c>
      <c r="I123" s="52" t="s">
        <v>3281</v>
      </c>
      <c r="J123" s="52" t="s">
        <v>2534</v>
      </c>
      <c r="K123" s="51" t="s">
        <v>291</v>
      </c>
      <c r="L123" s="51" t="s">
        <v>188</v>
      </c>
      <c r="M123" s="53">
        <v>2</v>
      </c>
      <c r="N123" s="51" t="str">
        <f t="shared" si="9"/>
        <v>広尾学園</v>
      </c>
      <c r="O123" s="51"/>
      <c r="AA123">
        <v>2</v>
      </c>
      <c r="AB123">
        <v>264</v>
      </c>
      <c r="AC123" t="s">
        <v>14504</v>
      </c>
      <c r="AD123" t="s">
        <v>14505</v>
      </c>
    </row>
    <row r="124" spans="1:30" x14ac:dyDescent="0.2">
      <c r="A124" s="50">
        <f t="shared" si="6"/>
        <v>11051</v>
      </c>
      <c r="B124" s="50">
        <f t="shared" si="7"/>
        <v>1</v>
      </c>
      <c r="C124" s="51">
        <f t="shared" si="8"/>
        <v>10</v>
      </c>
      <c r="D124" s="51">
        <v>11051</v>
      </c>
      <c r="E124" s="51" t="s">
        <v>2582</v>
      </c>
      <c r="F124" s="51" t="s">
        <v>3692</v>
      </c>
      <c r="G124" s="52" t="s">
        <v>1894</v>
      </c>
      <c r="H124" s="52" t="s">
        <v>3693</v>
      </c>
      <c r="I124" s="52" t="s">
        <v>1895</v>
      </c>
      <c r="J124" s="52" t="s">
        <v>3694</v>
      </c>
      <c r="K124" s="51" t="s">
        <v>292</v>
      </c>
      <c r="L124" s="51" t="s">
        <v>189</v>
      </c>
      <c r="M124" s="53">
        <v>1</v>
      </c>
      <c r="N124" s="51" t="str">
        <f t="shared" si="9"/>
        <v>広尾学園</v>
      </c>
      <c r="O124" s="51"/>
      <c r="AA124">
        <v>2</v>
      </c>
      <c r="AB124">
        <v>265</v>
      </c>
      <c r="AC124" t="s">
        <v>14506</v>
      </c>
      <c r="AD124" t="s">
        <v>14507</v>
      </c>
    </row>
    <row r="125" spans="1:30" x14ac:dyDescent="0.2">
      <c r="A125" s="50">
        <f t="shared" si="6"/>
        <v>11052</v>
      </c>
      <c r="B125" s="50">
        <f t="shared" si="7"/>
        <v>1</v>
      </c>
      <c r="C125" s="51">
        <f t="shared" si="8"/>
        <v>10</v>
      </c>
      <c r="D125" s="51">
        <v>11052</v>
      </c>
      <c r="E125" s="51" t="s">
        <v>4458</v>
      </c>
      <c r="F125" s="51" t="s">
        <v>4459</v>
      </c>
      <c r="G125" s="52" t="s">
        <v>4460</v>
      </c>
      <c r="H125" s="52" t="s">
        <v>2861</v>
      </c>
      <c r="I125" s="52" t="s">
        <v>4461</v>
      </c>
      <c r="J125" s="52" t="s">
        <v>2862</v>
      </c>
      <c r="K125" s="51" t="s">
        <v>292</v>
      </c>
      <c r="L125" s="51" t="s">
        <v>189</v>
      </c>
      <c r="M125" s="53">
        <v>1</v>
      </c>
      <c r="N125" s="51" t="str">
        <f t="shared" si="9"/>
        <v>広尾学園</v>
      </c>
      <c r="O125" s="51"/>
      <c r="AA125">
        <v>2</v>
      </c>
      <c r="AB125">
        <v>270</v>
      </c>
      <c r="AC125" t="s">
        <v>14508</v>
      </c>
      <c r="AD125" t="s">
        <v>14509</v>
      </c>
    </row>
    <row r="126" spans="1:30" x14ac:dyDescent="0.2">
      <c r="A126" s="50">
        <f t="shared" si="6"/>
        <v>11060</v>
      </c>
      <c r="B126" s="50">
        <f t="shared" si="7"/>
        <v>1</v>
      </c>
      <c r="C126" s="51">
        <f t="shared" si="8"/>
        <v>10</v>
      </c>
      <c r="D126" s="51">
        <v>11060</v>
      </c>
      <c r="E126" s="51" t="s">
        <v>1339</v>
      </c>
      <c r="F126" s="51" t="s">
        <v>588</v>
      </c>
      <c r="G126" s="52" t="s">
        <v>1340</v>
      </c>
      <c r="H126" s="52" t="s">
        <v>1341</v>
      </c>
      <c r="I126" s="52" t="s">
        <v>1342</v>
      </c>
      <c r="J126" s="52" t="s">
        <v>1343</v>
      </c>
      <c r="K126" s="51" t="s">
        <v>292</v>
      </c>
      <c r="L126" s="51" t="s">
        <v>188</v>
      </c>
      <c r="M126" s="53">
        <v>2</v>
      </c>
      <c r="N126" s="51" t="str">
        <f t="shared" si="9"/>
        <v>広尾学園</v>
      </c>
      <c r="O126" s="51"/>
      <c r="AA126">
        <v>2</v>
      </c>
      <c r="AB126">
        <v>271</v>
      </c>
      <c r="AC126" t="s">
        <v>14510</v>
      </c>
      <c r="AD126" t="s">
        <v>14511</v>
      </c>
    </row>
    <row r="127" spans="1:30" x14ac:dyDescent="0.2">
      <c r="A127" s="50">
        <f t="shared" si="6"/>
        <v>11061</v>
      </c>
      <c r="B127" s="50">
        <f t="shared" si="7"/>
        <v>1</v>
      </c>
      <c r="C127" s="51">
        <f t="shared" si="8"/>
        <v>10</v>
      </c>
      <c r="D127" s="51">
        <v>11061</v>
      </c>
      <c r="E127" s="51" t="s">
        <v>3465</v>
      </c>
      <c r="F127" s="51" t="s">
        <v>3466</v>
      </c>
      <c r="G127" s="52" t="s">
        <v>1345</v>
      </c>
      <c r="H127" s="52" t="s">
        <v>1344</v>
      </c>
      <c r="I127" s="52" t="s">
        <v>1346</v>
      </c>
      <c r="J127" s="52" t="s">
        <v>1347</v>
      </c>
      <c r="K127" s="51" t="s">
        <v>292</v>
      </c>
      <c r="L127" s="51" t="s">
        <v>188</v>
      </c>
      <c r="M127" s="53">
        <v>2</v>
      </c>
      <c r="N127" s="51" t="str">
        <f t="shared" si="9"/>
        <v>広尾学園</v>
      </c>
      <c r="O127" s="51"/>
      <c r="AA127">
        <v>2</v>
      </c>
      <c r="AB127">
        <v>272</v>
      </c>
      <c r="AC127" t="s">
        <v>14512</v>
      </c>
      <c r="AD127" t="s">
        <v>14513</v>
      </c>
    </row>
    <row r="128" spans="1:30" x14ac:dyDescent="0.2">
      <c r="A128" s="50">
        <f t="shared" si="6"/>
        <v>11062</v>
      </c>
      <c r="B128" s="50">
        <f t="shared" si="7"/>
        <v>1</v>
      </c>
      <c r="C128" s="51">
        <f t="shared" si="8"/>
        <v>10</v>
      </c>
      <c r="D128" s="51">
        <v>11062</v>
      </c>
      <c r="E128" s="51" t="s">
        <v>1348</v>
      </c>
      <c r="F128" s="51" t="s">
        <v>1349</v>
      </c>
      <c r="G128" s="52" t="s">
        <v>1350</v>
      </c>
      <c r="H128" s="52" t="s">
        <v>1351</v>
      </c>
      <c r="I128" s="52" t="s">
        <v>1352</v>
      </c>
      <c r="J128" s="52" t="s">
        <v>1353</v>
      </c>
      <c r="K128" s="51" t="s">
        <v>292</v>
      </c>
      <c r="L128" s="51" t="s">
        <v>188</v>
      </c>
      <c r="M128" s="53">
        <v>2</v>
      </c>
      <c r="N128" s="51" t="str">
        <f t="shared" si="9"/>
        <v>広尾学園</v>
      </c>
      <c r="O128" s="51"/>
      <c r="AA128">
        <v>2</v>
      </c>
      <c r="AB128">
        <v>273</v>
      </c>
      <c r="AC128" t="s">
        <v>14514</v>
      </c>
      <c r="AD128" t="s">
        <v>14515</v>
      </c>
    </row>
    <row r="129" spans="1:30" x14ac:dyDescent="0.2">
      <c r="A129" s="50">
        <f t="shared" si="6"/>
        <v>11063</v>
      </c>
      <c r="B129" s="50">
        <f t="shared" si="7"/>
        <v>1</v>
      </c>
      <c r="C129" s="51">
        <f t="shared" si="8"/>
        <v>10</v>
      </c>
      <c r="D129" s="51">
        <v>11063</v>
      </c>
      <c r="E129" s="51" t="s">
        <v>1354</v>
      </c>
      <c r="F129" s="51" t="s">
        <v>1355</v>
      </c>
      <c r="G129" s="52" t="s">
        <v>1354</v>
      </c>
      <c r="H129" s="52" t="s">
        <v>1356</v>
      </c>
      <c r="I129" s="52" t="s">
        <v>1357</v>
      </c>
      <c r="J129" s="52" t="s">
        <v>1358</v>
      </c>
      <c r="K129" s="51" t="s">
        <v>292</v>
      </c>
      <c r="L129" s="51" t="s">
        <v>188</v>
      </c>
      <c r="M129" s="53">
        <v>2</v>
      </c>
      <c r="N129" s="51" t="str">
        <f t="shared" si="9"/>
        <v>広尾学園</v>
      </c>
      <c r="O129" s="51"/>
      <c r="AA129">
        <v>2</v>
      </c>
      <c r="AB129">
        <v>274</v>
      </c>
      <c r="AC129" t="s">
        <v>14516</v>
      </c>
      <c r="AD129" t="s">
        <v>14517</v>
      </c>
    </row>
    <row r="130" spans="1:30" x14ac:dyDescent="0.2">
      <c r="A130" s="50">
        <f t="shared" ref="A130:A193" si="12">D130</f>
        <v>11068</v>
      </c>
      <c r="B130" s="50">
        <f t="shared" ref="B130:B193" si="13">ROUNDDOWN(D130/10000,0)</f>
        <v>1</v>
      </c>
      <c r="C130" s="51">
        <f t="shared" ref="C130:C193" si="14">ROUNDDOWN((D130-B130*10000)/100,0)</f>
        <v>10</v>
      </c>
      <c r="D130" s="51">
        <v>11068</v>
      </c>
      <c r="E130" s="51" t="s">
        <v>918</v>
      </c>
      <c r="F130" s="51" t="s">
        <v>1361</v>
      </c>
      <c r="G130" s="52" t="s">
        <v>1362</v>
      </c>
      <c r="H130" s="52" t="s">
        <v>1363</v>
      </c>
      <c r="I130" s="52" t="s">
        <v>1364</v>
      </c>
      <c r="J130" s="52" t="s">
        <v>1365</v>
      </c>
      <c r="K130" s="51" t="s">
        <v>292</v>
      </c>
      <c r="L130" s="51" t="s">
        <v>188</v>
      </c>
      <c r="M130" s="53">
        <v>2</v>
      </c>
      <c r="N130" s="51" t="str">
        <f t="shared" ref="N130:N193" si="15">VLOOKUP(B130*100+C130,$AB$2:$AF$400,2,0)</f>
        <v>広尾学園</v>
      </c>
      <c r="O130" s="51"/>
      <c r="AA130">
        <v>2</v>
      </c>
      <c r="AB130">
        <v>275</v>
      </c>
      <c r="AC130" t="s">
        <v>14518</v>
      </c>
      <c r="AD130" t="s">
        <v>14519</v>
      </c>
    </row>
    <row r="131" spans="1:30" x14ac:dyDescent="0.2">
      <c r="A131" s="50">
        <f t="shared" si="12"/>
        <v>11079</v>
      </c>
      <c r="B131" s="50">
        <f t="shared" si="13"/>
        <v>1</v>
      </c>
      <c r="C131" s="51">
        <f t="shared" si="14"/>
        <v>10</v>
      </c>
      <c r="D131" s="50">
        <v>11079</v>
      </c>
      <c r="E131" s="50" t="s">
        <v>745</v>
      </c>
      <c r="F131" s="50" t="s">
        <v>3695</v>
      </c>
      <c r="G131" s="50" t="s">
        <v>1734</v>
      </c>
      <c r="H131" s="50" t="s">
        <v>3696</v>
      </c>
      <c r="I131" s="50" t="s">
        <v>1735</v>
      </c>
      <c r="J131" s="50" t="s">
        <v>2240</v>
      </c>
      <c r="K131" s="50" t="s">
        <v>292</v>
      </c>
      <c r="L131" s="50" t="s">
        <v>189</v>
      </c>
      <c r="M131" s="54">
        <v>1</v>
      </c>
      <c r="N131" s="51" t="str">
        <f t="shared" si="15"/>
        <v>広尾学園</v>
      </c>
      <c r="O131" s="51"/>
      <c r="AA131">
        <v>2</v>
      </c>
      <c r="AB131">
        <v>276</v>
      </c>
      <c r="AC131" t="s">
        <v>14520</v>
      </c>
      <c r="AD131" t="s">
        <v>14521</v>
      </c>
    </row>
    <row r="132" spans="1:30" x14ac:dyDescent="0.2">
      <c r="A132" s="50">
        <f t="shared" si="12"/>
        <v>11080</v>
      </c>
      <c r="B132" s="50">
        <f t="shared" si="13"/>
        <v>1</v>
      </c>
      <c r="C132" s="51">
        <f t="shared" si="14"/>
        <v>10</v>
      </c>
      <c r="D132" s="50">
        <v>11080</v>
      </c>
      <c r="E132" s="50" t="s">
        <v>3697</v>
      </c>
      <c r="F132" s="50" t="s">
        <v>3698</v>
      </c>
      <c r="G132" s="50" t="s">
        <v>3149</v>
      </c>
      <c r="H132" s="50" t="s">
        <v>3699</v>
      </c>
      <c r="I132" s="50" t="s">
        <v>3150</v>
      </c>
      <c r="J132" s="50" t="s">
        <v>3700</v>
      </c>
      <c r="K132" s="50" t="s">
        <v>292</v>
      </c>
      <c r="L132" s="50" t="s">
        <v>189</v>
      </c>
      <c r="M132" s="54">
        <v>1</v>
      </c>
      <c r="N132" s="51" t="str">
        <f t="shared" si="15"/>
        <v>広尾学園</v>
      </c>
      <c r="O132" s="51"/>
      <c r="AA132">
        <v>2</v>
      </c>
      <c r="AB132">
        <v>277</v>
      </c>
      <c r="AC132" t="s">
        <v>14522</v>
      </c>
      <c r="AD132" t="s">
        <v>14523</v>
      </c>
    </row>
    <row r="133" spans="1:30" x14ac:dyDescent="0.2">
      <c r="A133" s="50">
        <f t="shared" si="12"/>
        <v>11081</v>
      </c>
      <c r="B133" s="50">
        <f t="shared" si="13"/>
        <v>1</v>
      </c>
      <c r="C133" s="51">
        <f t="shared" si="14"/>
        <v>10</v>
      </c>
      <c r="D133" s="50">
        <v>11081</v>
      </c>
      <c r="E133" s="50" t="s">
        <v>33</v>
      </c>
      <c r="F133" s="50" t="s">
        <v>708</v>
      </c>
      <c r="G133" s="50" t="s">
        <v>1457</v>
      </c>
      <c r="H133" s="50" t="s">
        <v>1220</v>
      </c>
      <c r="I133" s="50" t="s">
        <v>1683</v>
      </c>
      <c r="J133" s="50" t="s">
        <v>1221</v>
      </c>
      <c r="K133" s="50" t="s">
        <v>292</v>
      </c>
      <c r="L133" s="50" t="s">
        <v>189</v>
      </c>
      <c r="M133" s="54">
        <v>1</v>
      </c>
      <c r="N133" s="51" t="str">
        <f t="shared" si="15"/>
        <v>広尾学園</v>
      </c>
      <c r="O133" s="51"/>
      <c r="AA133">
        <v>2</v>
      </c>
      <c r="AB133">
        <v>279</v>
      </c>
      <c r="AC133" t="s">
        <v>14524</v>
      </c>
      <c r="AD133" t="s">
        <v>14525</v>
      </c>
    </row>
    <row r="134" spans="1:30" x14ac:dyDescent="0.2">
      <c r="A134" s="50">
        <f t="shared" si="12"/>
        <v>11082</v>
      </c>
      <c r="B134" s="50">
        <f t="shared" si="13"/>
        <v>1</v>
      </c>
      <c r="C134" s="51">
        <f t="shared" si="14"/>
        <v>10</v>
      </c>
      <c r="D134" s="50">
        <v>11082</v>
      </c>
      <c r="E134" s="50" t="s">
        <v>3701</v>
      </c>
      <c r="F134" s="50" t="s">
        <v>3702</v>
      </c>
      <c r="G134" s="50" t="s">
        <v>3703</v>
      </c>
      <c r="H134" s="50" t="s">
        <v>3704</v>
      </c>
      <c r="I134" s="50" t="s">
        <v>3705</v>
      </c>
      <c r="J134" s="50" t="s">
        <v>3706</v>
      </c>
      <c r="K134" s="50" t="s">
        <v>292</v>
      </c>
      <c r="L134" s="50" t="s">
        <v>189</v>
      </c>
      <c r="M134" s="54">
        <v>1</v>
      </c>
      <c r="N134" s="51" t="str">
        <f t="shared" si="15"/>
        <v>広尾学園</v>
      </c>
      <c r="O134" s="51"/>
      <c r="AA134">
        <v>2</v>
      </c>
      <c r="AB134">
        <v>280</v>
      </c>
      <c r="AC134" t="s">
        <v>14526</v>
      </c>
      <c r="AD134" t="s">
        <v>14527</v>
      </c>
    </row>
    <row r="135" spans="1:30" x14ac:dyDescent="0.2">
      <c r="A135" s="50">
        <f t="shared" si="12"/>
        <v>11084</v>
      </c>
      <c r="B135" s="50">
        <f t="shared" si="13"/>
        <v>1</v>
      </c>
      <c r="C135" s="51">
        <f t="shared" si="14"/>
        <v>10</v>
      </c>
      <c r="D135" s="50">
        <v>11084</v>
      </c>
      <c r="E135" s="50" t="s">
        <v>3707</v>
      </c>
      <c r="F135" s="50" t="s">
        <v>3708</v>
      </c>
      <c r="G135" s="50" t="s">
        <v>3709</v>
      </c>
      <c r="H135" s="50" t="s">
        <v>3710</v>
      </c>
      <c r="I135" s="50" t="s">
        <v>3711</v>
      </c>
      <c r="J135" s="50" t="s">
        <v>3712</v>
      </c>
      <c r="K135" s="50" t="s">
        <v>292</v>
      </c>
      <c r="L135" s="50" t="s">
        <v>185</v>
      </c>
      <c r="M135" s="54">
        <v>1</v>
      </c>
      <c r="N135" s="51" t="str">
        <f t="shared" si="15"/>
        <v>広尾学園</v>
      </c>
      <c r="O135" s="51"/>
      <c r="AA135">
        <v>2</v>
      </c>
      <c r="AB135">
        <v>282</v>
      </c>
      <c r="AC135" t="s">
        <v>14528</v>
      </c>
      <c r="AD135" t="s">
        <v>14529</v>
      </c>
    </row>
    <row r="136" spans="1:30" x14ac:dyDescent="0.2">
      <c r="A136" s="50">
        <f t="shared" si="12"/>
        <v>11090</v>
      </c>
      <c r="B136" s="50">
        <f t="shared" si="13"/>
        <v>1</v>
      </c>
      <c r="C136" s="51">
        <f t="shared" si="14"/>
        <v>10</v>
      </c>
      <c r="D136" s="51">
        <v>11090</v>
      </c>
      <c r="E136" s="51" t="s">
        <v>1372</v>
      </c>
      <c r="F136" s="51" t="s">
        <v>462</v>
      </c>
      <c r="G136" s="52" t="s">
        <v>1373</v>
      </c>
      <c r="H136" s="52" t="s">
        <v>1131</v>
      </c>
      <c r="I136" s="52" t="s">
        <v>1374</v>
      </c>
      <c r="J136" s="52" t="s">
        <v>1132</v>
      </c>
      <c r="K136" s="51" t="s">
        <v>292</v>
      </c>
      <c r="L136" s="51" t="s">
        <v>189</v>
      </c>
      <c r="M136" s="53">
        <v>2</v>
      </c>
      <c r="N136" s="51" t="str">
        <f t="shared" si="15"/>
        <v>広尾学園</v>
      </c>
      <c r="O136" s="51"/>
      <c r="AA136">
        <v>2</v>
      </c>
      <c r="AB136">
        <v>283</v>
      </c>
      <c r="AC136" t="s">
        <v>14530</v>
      </c>
      <c r="AD136" t="s">
        <v>14531</v>
      </c>
    </row>
    <row r="137" spans="1:30" x14ac:dyDescent="0.2">
      <c r="A137" s="50">
        <f t="shared" si="12"/>
        <v>11170</v>
      </c>
      <c r="B137" s="50">
        <f t="shared" si="13"/>
        <v>1</v>
      </c>
      <c r="C137" s="51">
        <f t="shared" si="14"/>
        <v>11</v>
      </c>
      <c r="D137" s="51">
        <v>11170</v>
      </c>
      <c r="E137" s="51" t="s">
        <v>25</v>
      </c>
      <c r="F137" s="51" t="s">
        <v>3713</v>
      </c>
      <c r="G137" s="52" t="s">
        <v>2603</v>
      </c>
      <c r="H137" s="52" t="s">
        <v>3714</v>
      </c>
      <c r="I137" s="52" t="s">
        <v>2604</v>
      </c>
      <c r="J137" s="52" t="s">
        <v>3715</v>
      </c>
      <c r="K137" s="51" t="s">
        <v>292</v>
      </c>
      <c r="L137" s="51" t="s">
        <v>189</v>
      </c>
      <c r="M137" s="53">
        <v>1</v>
      </c>
      <c r="N137" s="51" t="str">
        <f t="shared" si="15"/>
        <v>頌栄女</v>
      </c>
      <c r="O137" s="51"/>
      <c r="AA137">
        <v>2</v>
      </c>
      <c r="AB137">
        <v>284</v>
      </c>
      <c r="AC137" t="s">
        <v>14532</v>
      </c>
      <c r="AD137" t="s">
        <v>14533</v>
      </c>
    </row>
    <row r="138" spans="1:30" x14ac:dyDescent="0.2">
      <c r="A138" s="50">
        <f t="shared" si="12"/>
        <v>11171</v>
      </c>
      <c r="B138" s="50">
        <f t="shared" si="13"/>
        <v>1</v>
      </c>
      <c r="C138" s="51">
        <f t="shared" si="14"/>
        <v>11</v>
      </c>
      <c r="D138" s="51">
        <v>11171</v>
      </c>
      <c r="E138" s="51" t="s">
        <v>1538</v>
      </c>
      <c r="F138" s="51" t="s">
        <v>3716</v>
      </c>
      <c r="G138" s="52" t="s">
        <v>1570</v>
      </c>
      <c r="H138" s="52" t="s">
        <v>3717</v>
      </c>
      <c r="I138" s="52" t="s">
        <v>1571</v>
      </c>
      <c r="J138" s="52" t="s">
        <v>3718</v>
      </c>
      <c r="K138" s="51" t="s">
        <v>292</v>
      </c>
      <c r="L138" s="51" t="s">
        <v>189</v>
      </c>
      <c r="M138" s="53">
        <v>1</v>
      </c>
      <c r="N138" s="51" t="str">
        <f t="shared" si="15"/>
        <v>頌栄女</v>
      </c>
      <c r="O138" s="51"/>
      <c r="AA138">
        <v>2</v>
      </c>
      <c r="AB138">
        <v>285</v>
      </c>
      <c r="AC138" t="s">
        <v>14534</v>
      </c>
      <c r="AD138" t="s">
        <v>14535</v>
      </c>
    </row>
    <row r="139" spans="1:30" x14ac:dyDescent="0.2">
      <c r="A139" s="50">
        <f t="shared" si="12"/>
        <v>11173</v>
      </c>
      <c r="B139" s="50">
        <f t="shared" si="13"/>
        <v>1</v>
      </c>
      <c r="C139" s="51">
        <f t="shared" si="14"/>
        <v>11</v>
      </c>
      <c r="D139" s="51">
        <v>11173</v>
      </c>
      <c r="E139" s="51" t="s">
        <v>60</v>
      </c>
      <c r="F139" s="51" t="s">
        <v>3719</v>
      </c>
      <c r="G139" s="52" t="s">
        <v>1313</v>
      </c>
      <c r="H139" s="52" t="s">
        <v>3720</v>
      </c>
      <c r="I139" s="52" t="s">
        <v>1315</v>
      </c>
      <c r="J139" s="52" t="s">
        <v>3721</v>
      </c>
      <c r="K139" s="51" t="s">
        <v>292</v>
      </c>
      <c r="L139" s="51" t="s">
        <v>189</v>
      </c>
      <c r="M139" s="53">
        <v>1</v>
      </c>
      <c r="N139" s="51" t="str">
        <f t="shared" si="15"/>
        <v>頌栄女</v>
      </c>
      <c r="O139" s="51"/>
      <c r="AA139">
        <v>2</v>
      </c>
      <c r="AB139">
        <v>288</v>
      </c>
      <c r="AC139" t="s">
        <v>14536</v>
      </c>
      <c r="AD139" t="s">
        <v>14537</v>
      </c>
    </row>
    <row r="140" spans="1:30" x14ac:dyDescent="0.2">
      <c r="A140" s="50">
        <f t="shared" si="12"/>
        <v>11190</v>
      </c>
      <c r="B140" s="50">
        <f t="shared" si="13"/>
        <v>1</v>
      </c>
      <c r="C140" s="51">
        <f t="shared" si="14"/>
        <v>11</v>
      </c>
      <c r="D140" s="50">
        <v>11190</v>
      </c>
      <c r="E140" s="50" t="s">
        <v>1386</v>
      </c>
      <c r="F140" s="50" t="s">
        <v>847</v>
      </c>
      <c r="G140" s="50" t="s">
        <v>1387</v>
      </c>
      <c r="H140" s="50" t="s">
        <v>1167</v>
      </c>
      <c r="I140" s="50" t="s">
        <v>1388</v>
      </c>
      <c r="J140" s="50" t="s">
        <v>1168</v>
      </c>
      <c r="K140" s="50" t="s">
        <v>292</v>
      </c>
      <c r="L140" s="50" t="s">
        <v>188</v>
      </c>
      <c r="M140" s="54">
        <v>2</v>
      </c>
      <c r="N140" s="51" t="str">
        <f t="shared" si="15"/>
        <v>頌栄女</v>
      </c>
      <c r="O140" s="51"/>
      <c r="AA140">
        <v>2</v>
      </c>
      <c r="AB140">
        <v>290</v>
      </c>
      <c r="AC140" t="s">
        <v>14538</v>
      </c>
      <c r="AD140" t="s">
        <v>14539</v>
      </c>
    </row>
    <row r="141" spans="1:30" x14ac:dyDescent="0.2">
      <c r="A141" s="50">
        <f t="shared" si="12"/>
        <v>11191</v>
      </c>
      <c r="B141" s="50">
        <f t="shared" si="13"/>
        <v>1</v>
      </c>
      <c r="C141" s="51">
        <f t="shared" si="14"/>
        <v>11</v>
      </c>
      <c r="D141" s="50">
        <v>11191</v>
      </c>
      <c r="E141" s="50" t="s">
        <v>1389</v>
      </c>
      <c r="F141" s="50" t="s">
        <v>1390</v>
      </c>
      <c r="G141" s="50" t="s">
        <v>1391</v>
      </c>
      <c r="H141" s="50" t="s">
        <v>1392</v>
      </c>
      <c r="I141" s="50" t="s">
        <v>1056</v>
      </c>
      <c r="J141" s="50" t="s">
        <v>1393</v>
      </c>
      <c r="K141" s="50" t="s">
        <v>292</v>
      </c>
      <c r="L141" s="50" t="s">
        <v>188</v>
      </c>
      <c r="M141" s="54">
        <v>2</v>
      </c>
      <c r="N141" s="51" t="str">
        <f t="shared" si="15"/>
        <v>頌栄女</v>
      </c>
      <c r="O141" s="51"/>
      <c r="AA141">
        <v>2</v>
      </c>
      <c r="AB141">
        <v>291</v>
      </c>
      <c r="AC141" t="s">
        <v>14540</v>
      </c>
      <c r="AD141" t="s">
        <v>14541</v>
      </c>
    </row>
    <row r="142" spans="1:30" x14ac:dyDescent="0.2">
      <c r="A142" s="50">
        <f t="shared" si="12"/>
        <v>11192</v>
      </c>
      <c r="B142" s="50">
        <f t="shared" si="13"/>
        <v>1</v>
      </c>
      <c r="C142" s="51">
        <f t="shared" si="14"/>
        <v>11</v>
      </c>
      <c r="D142" s="50">
        <v>11192</v>
      </c>
      <c r="E142" s="50" t="s">
        <v>51</v>
      </c>
      <c r="F142" s="50" t="s">
        <v>1394</v>
      </c>
      <c r="G142" s="50" t="s">
        <v>1303</v>
      </c>
      <c r="H142" s="50" t="s">
        <v>1395</v>
      </c>
      <c r="I142" s="50" t="s">
        <v>1304</v>
      </c>
      <c r="J142" s="50" t="s">
        <v>1396</v>
      </c>
      <c r="K142" s="50" t="s">
        <v>292</v>
      </c>
      <c r="L142" s="50" t="s">
        <v>188</v>
      </c>
      <c r="M142" s="54">
        <v>2</v>
      </c>
      <c r="N142" s="51" t="str">
        <f t="shared" si="15"/>
        <v>頌栄女</v>
      </c>
      <c r="O142" s="51"/>
      <c r="AA142">
        <v>2</v>
      </c>
      <c r="AB142">
        <v>292</v>
      </c>
      <c r="AC142" t="s">
        <v>14542</v>
      </c>
      <c r="AD142" t="s">
        <v>14543</v>
      </c>
    </row>
    <row r="143" spans="1:30" x14ac:dyDescent="0.2">
      <c r="A143" s="50">
        <f t="shared" si="12"/>
        <v>11193</v>
      </c>
      <c r="B143" s="50">
        <f t="shared" si="13"/>
        <v>1</v>
      </c>
      <c r="C143" s="51">
        <f t="shared" si="14"/>
        <v>11</v>
      </c>
      <c r="D143" s="51">
        <v>11193</v>
      </c>
      <c r="E143" s="51" t="s">
        <v>395</v>
      </c>
      <c r="F143" s="51" t="s">
        <v>92</v>
      </c>
      <c r="G143" s="52" t="s">
        <v>1397</v>
      </c>
      <c r="H143" s="52" t="s">
        <v>1049</v>
      </c>
      <c r="I143" s="52" t="s">
        <v>1398</v>
      </c>
      <c r="J143" s="52" t="s">
        <v>1051</v>
      </c>
      <c r="K143" s="51" t="s">
        <v>292</v>
      </c>
      <c r="L143" s="51" t="s">
        <v>188</v>
      </c>
      <c r="M143" s="53">
        <v>2</v>
      </c>
      <c r="N143" s="51" t="str">
        <f t="shared" si="15"/>
        <v>頌栄女</v>
      </c>
      <c r="O143" s="51"/>
      <c r="AA143">
        <v>2</v>
      </c>
      <c r="AB143">
        <v>293</v>
      </c>
      <c r="AC143" t="s">
        <v>14544</v>
      </c>
      <c r="AD143" t="s">
        <v>14545</v>
      </c>
    </row>
    <row r="144" spans="1:30" x14ac:dyDescent="0.2">
      <c r="A144" s="50">
        <f t="shared" si="12"/>
        <v>11194</v>
      </c>
      <c r="B144" s="50">
        <f t="shared" si="13"/>
        <v>1</v>
      </c>
      <c r="C144" s="51">
        <f t="shared" si="14"/>
        <v>11</v>
      </c>
      <c r="D144" s="51">
        <v>11194</v>
      </c>
      <c r="E144" s="51" t="s">
        <v>1399</v>
      </c>
      <c r="F144" s="51" t="s">
        <v>1400</v>
      </c>
      <c r="G144" s="52" t="s">
        <v>1401</v>
      </c>
      <c r="H144" s="52" t="s">
        <v>1402</v>
      </c>
      <c r="I144" s="52" t="s">
        <v>1403</v>
      </c>
      <c r="J144" s="52" t="s">
        <v>1404</v>
      </c>
      <c r="K144" s="51" t="s">
        <v>292</v>
      </c>
      <c r="L144" s="51" t="s">
        <v>188</v>
      </c>
      <c r="M144" s="53">
        <v>2</v>
      </c>
      <c r="N144" s="51" t="str">
        <f t="shared" si="15"/>
        <v>頌栄女</v>
      </c>
      <c r="O144" s="51"/>
      <c r="AA144">
        <v>2</v>
      </c>
      <c r="AB144">
        <v>298</v>
      </c>
      <c r="AC144" t="s">
        <v>14546</v>
      </c>
      <c r="AD144" t="s">
        <v>14547</v>
      </c>
    </row>
    <row r="145" spans="1:30" x14ac:dyDescent="0.2">
      <c r="A145" s="50">
        <f t="shared" si="12"/>
        <v>11195</v>
      </c>
      <c r="B145" s="50">
        <f t="shared" si="13"/>
        <v>1</v>
      </c>
      <c r="C145" s="51">
        <f t="shared" si="14"/>
        <v>11</v>
      </c>
      <c r="D145" s="51">
        <v>11195</v>
      </c>
      <c r="E145" s="51" t="s">
        <v>63</v>
      </c>
      <c r="F145" s="51" t="s">
        <v>1405</v>
      </c>
      <c r="G145" s="52" t="s">
        <v>1406</v>
      </c>
      <c r="H145" s="52" t="s">
        <v>1407</v>
      </c>
      <c r="I145" s="52" t="s">
        <v>1408</v>
      </c>
      <c r="J145" s="52" t="s">
        <v>1409</v>
      </c>
      <c r="K145" s="51" t="s">
        <v>292</v>
      </c>
      <c r="L145" s="51" t="s">
        <v>188</v>
      </c>
      <c r="M145" s="53">
        <v>2</v>
      </c>
      <c r="N145" s="51" t="str">
        <f t="shared" si="15"/>
        <v>頌栄女</v>
      </c>
      <c r="O145" s="51"/>
      <c r="AA145">
        <v>2</v>
      </c>
      <c r="AB145">
        <v>299</v>
      </c>
      <c r="AC145" t="s">
        <v>14548</v>
      </c>
      <c r="AD145" t="s">
        <v>14549</v>
      </c>
    </row>
    <row r="146" spans="1:30" x14ac:dyDescent="0.2">
      <c r="A146" s="50">
        <f t="shared" si="12"/>
        <v>11196</v>
      </c>
      <c r="B146" s="50">
        <f t="shared" si="13"/>
        <v>1</v>
      </c>
      <c r="C146" s="51">
        <f t="shared" si="14"/>
        <v>11</v>
      </c>
      <c r="D146" s="51">
        <v>11196</v>
      </c>
      <c r="E146" s="51" t="s">
        <v>71</v>
      </c>
      <c r="F146" s="51" t="s">
        <v>1410</v>
      </c>
      <c r="G146" s="52" t="s">
        <v>1411</v>
      </c>
      <c r="H146" s="52" t="s">
        <v>618</v>
      </c>
      <c r="I146" s="52" t="s">
        <v>1412</v>
      </c>
      <c r="J146" s="52" t="s">
        <v>1216</v>
      </c>
      <c r="K146" s="51" t="s">
        <v>292</v>
      </c>
      <c r="L146" s="51" t="s">
        <v>188</v>
      </c>
      <c r="M146" s="53">
        <v>2</v>
      </c>
      <c r="N146" s="51" t="str">
        <f t="shared" si="15"/>
        <v>頌栄女</v>
      </c>
      <c r="O146" s="51"/>
      <c r="AA146">
        <v>3</v>
      </c>
      <c r="AB146">
        <v>301</v>
      </c>
      <c r="AC146" t="s">
        <v>14550</v>
      </c>
      <c r="AD146" t="s">
        <v>14551</v>
      </c>
    </row>
    <row r="147" spans="1:30" x14ac:dyDescent="0.2">
      <c r="A147" s="50">
        <f t="shared" si="12"/>
        <v>11197</v>
      </c>
      <c r="B147" s="50">
        <f t="shared" si="13"/>
        <v>1</v>
      </c>
      <c r="C147" s="51">
        <f t="shared" si="14"/>
        <v>11</v>
      </c>
      <c r="D147" s="50">
        <v>11197</v>
      </c>
      <c r="E147" s="50" t="s">
        <v>114</v>
      </c>
      <c r="F147" s="50" t="s">
        <v>1413</v>
      </c>
      <c r="G147" s="50" t="s">
        <v>1141</v>
      </c>
      <c r="H147" s="50" t="s">
        <v>1414</v>
      </c>
      <c r="I147" s="50" t="s">
        <v>1142</v>
      </c>
      <c r="J147" s="50" t="s">
        <v>1415</v>
      </c>
      <c r="K147" s="50" t="s">
        <v>292</v>
      </c>
      <c r="L147" s="50" t="s">
        <v>188</v>
      </c>
      <c r="M147" s="54">
        <v>2</v>
      </c>
      <c r="N147" s="51" t="str">
        <f t="shared" si="15"/>
        <v>頌栄女</v>
      </c>
      <c r="O147" s="51"/>
      <c r="AA147">
        <v>3</v>
      </c>
      <c r="AB147">
        <v>302</v>
      </c>
      <c r="AC147" t="s">
        <v>14552</v>
      </c>
      <c r="AD147" t="s">
        <v>14553</v>
      </c>
    </row>
    <row r="148" spans="1:30" x14ac:dyDescent="0.2">
      <c r="A148" s="50">
        <f t="shared" si="12"/>
        <v>11198</v>
      </c>
      <c r="B148" s="50">
        <f t="shared" si="13"/>
        <v>1</v>
      </c>
      <c r="C148" s="51">
        <f t="shared" si="14"/>
        <v>11</v>
      </c>
      <c r="D148" s="50">
        <v>11198</v>
      </c>
      <c r="E148" s="50" t="s">
        <v>646</v>
      </c>
      <c r="F148" s="50" t="s">
        <v>1416</v>
      </c>
      <c r="G148" s="50" t="s">
        <v>1417</v>
      </c>
      <c r="H148" s="50" t="s">
        <v>1418</v>
      </c>
      <c r="I148" s="50" t="s">
        <v>1419</v>
      </c>
      <c r="J148" s="50" t="s">
        <v>1420</v>
      </c>
      <c r="K148" s="50" t="s">
        <v>292</v>
      </c>
      <c r="L148" s="50" t="s">
        <v>189</v>
      </c>
      <c r="M148" s="54">
        <v>2</v>
      </c>
      <c r="N148" s="51" t="str">
        <f t="shared" si="15"/>
        <v>頌栄女</v>
      </c>
      <c r="O148" s="51"/>
      <c r="AA148">
        <v>3</v>
      </c>
      <c r="AB148">
        <v>303</v>
      </c>
      <c r="AC148" t="s">
        <v>14554</v>
      </c>
      <c r="AD148" t="s">
        <v>14555</v>
      </c>
    </row>
    <row r="149" spans="1:30" x14ac:dyDescent="0.2">
      <c r="A149" s="50">
        <f t="shared" si="12"/>
        <v>11219</v>
      </c>
      <c r="B149" s="50">
        <f t="shared" si="13"/>
        <v>1</v>
      </c>
      <c r="C149" s="51">
        <f t="shared" si="14"/>
        <v>12</v>
      </c>
      <c r="D149" s="50">
        <v>11219</v>
      </c>
      <c r="E149" s="50" t="s">
        <v>487</v>
      </c>
      <c r="F149" s="50" t="s">
        <v>449</v>
      </c>
      <c r="G149" s="50" t="s">
        <v>1293</v>
      </c>
      <c r="H149" s="50" t="s">
        <v>1436</v>
      </c>
      <c r="I149" s="50" t="s">
        <v>1437</v>
      </c>
      <c r="J149" s="50" t="s">
        <v>1438</v>
      </c>
      <c r="K149" s="50" t="s">
        <v>291</v>
      </c>
      <c r="L149" s="50" t="s">
        <v>1029</v>
      </c>
      <c r="M149" s="54">
        <v>3</v>
      </c>
      <c r="N149" s="51" t="str">
        <f t="shared" si="15"/>
        <v>正則</v>
      </c>
      <c r="O149" s="51"/>
      <c r="AA149">
        <v>3</v>
      </c>
      <c r="AB149">
        <v>304</v>
      </c>
      <c r="AC149" t="s">
        <v>14556</v>
      </c>
      <c r="AD149" t="s">
        <v>14557</v>
      </c>
    </row>
    <row r="150" spans="1:30" x14ac:dyDescent="0.2">
      <c r="A150" s="50">
        <f t="shared" si="12"/>
        <v>11221</v>
      </c>
      <c r="B150" s="50">
        <f t="shared" si="13"/>
        <v>1</v>
      </c>
      <c r="C150" s="51">
        <f t="shared" si="14"/>
        <v>12</v>
      </c>
      <c r="D150" s="50">
        <v>11221</v>
      </c>
      <c r="E150" s="50" t="s">
        <v>31</v>
      </c>
      <c r="F150" s="50" t="s">
        <v>647</v>
      </c>
      <c r="G150" s="50" t="s">
        <v>1202</v>
      </c>
      <c r="H150" s="50" t="s">
        <v>1441</v>
      </c>
      <c r="I150" s="50" t="s">
        <v>1204</v>
      </c>
      <c r="J150" s="50" t="s">
        <v>1442</v>
      </c>
      <c r="K150" s="50" t="s">
        <v>291</v>
      </c>
      <c r="L150" s="50" t="s">
        <v>1029</v>
      </c>
      <c r="M150" s="54">
        <v>3</v>
      </c>
      <c r="N150" s="51" t="str">
        <f t="shared" si="15"/>
        <v>正則</v>
      </c>
      <c r="O150" s="51"/>
      <c r="AA150">
        <v>3</v>
      </c>
      <c r="AB150">
        <v>305</v>
      </c>
      <c r="AC150" t="s">
        <v>14558</v>
      </c>
      <c r="AD150" t="s">
        <v>14559</v>
      </c>
    </row>
    <row r="151" spans="1:30" x14ac:dyDescent="0.2">
      <c r="A151" s="50">
        <f t="shared" si="12"/>
        <v>11223</v>
      </c>
      <c r="B151" s="50">
        <f t="shared" si="13"/>
        <v>1</v>
      </c>
      <c r="C151" s="51">
        <f t="shared" si="14"/>
        <v>12</v>
      </c>
      <c r="D151" s="51">
        <v>11223</v>
      </c>
      <c r="E151" s="51" t="s">
        <v>707</v>
      </c>
      <c r="F151" s="51" t="s">
        <v>708</v>
      </c>
      <c r="G151" s="52" t="s">
        <v>1443</v>
      </c>
      <c r="H151" s="52" t="s">
        <v>1444</v>
      </c>
      <c r="I151" s="52" t="s">
        <v>1445</v>
      </c>
      <c r="J151" s="52" t="s">
        <v>1446</v>
      </c>
      <c r="K151" s="51" t="s">
        <v>291</v>
      </c>
      <c r="L151" s="51" t="s">
        <v>1029</v>
      </c>
      <c r="M151" s="53">
        <v>3</v>
      </c>
      <c r="N151" s="51" t="str">
        <f t="shared" si="15"/>
        <v>正則</v>
      </c>
      <c r="O151" s="51"/>
      <c r="AA151">
        <v>3</v>
      </c>
      <c r="AB151">
        <v>306</v>
      </c>
      <c r="AC151" t="s">
        <v>14560</v>
      </c>
      <c r="AD151" t="s">
        <v>14561</v>
      </c>
    </row>
    <row r="152" spans="1:30" x14ac:dyDescent="0.2">
      <c r="A152" s="50">
        <f t="shared" si="12"/>
        <v>11224</v>
      </c>
      <c r="B152" s="50">
        <f t="shared" si="13"/>
        <v>1</v>
      </c>
      <c r="C152" s="51">
        <f t="shared" si="14"/>
        <v>12</v>
      </c>
      <c r="D152" s="51">
        <v>11224</v>
      </c>
      <c r="E152" s="51" t="s">
        <v>38</v>
      </c>
      <c r="F152" s="51" t="s">
        <v>709</v>
      </c>
      <c r="G152" s="52" t="s">
        <v>1447</v>
      </c>
      <c r="H152" s="52" t="s">
        <v>1448</v>
      </c>
      <c r="I152" s="52" t="s">
        <v>1449</v>
      </c>
      <c r="J152" s="52" t="s">
        <v>1450</v>
      </c>
      <c r="K152" s="51" t="s">
        <v>291</v>
      </c>
      <c r="L152" s="51" t="s">
        <v>1029</v>
      </c>
      <c r="M152" s="53">
        <v>3</v>
      </c>
      <c r="N152" s="51" t="str">
        <f t="shared" si="15"/>
        <v>正則</v>
      </c>
      <c r="O152" s="51"/>
      <c r="AA152">
        <v>3</v>
      </c>
      <c r="AB152">
        <v>308</v>
      </c>
      <c r="AC152" t="s">
        <v>14562</v>
      </c>
      <c r="AD152" t="s">
        <v>14563</v>
      </c>
    </row>
    <row r="153" spans="1:30" x14ac:dyDescent="0.2">
      <c r="A153" s="50">
        <f t="shared" si="12"/>
        <v>11225</v>
      </c>
      <c r="B153" s="50">
        <f t="shared" si="13"/>
        <v>1</v>
      </c>
      <c r="C153" s="51">
        <f t="shared" si="14"/>
        <v>12</v>
      </c>
      <c r="D153" s="50">
        <v>11225</v>
      </c>
      <c r="E153" s="50" t="s">
        <v>26</v>
      </c>
      <c r="F153" s="50" t="s">
        <v>710</v>
      </c>
      <c r="G153" s="50" t="s">
        <v>1451</v>
      </c>
      <c r="H153" s="50" t="s">
        <v>1452</v>
      </c>
      <c r="I153" s="50" t="s">
        <v>1453</v>
      </c>
      <c r="J153" s="50" t="s">
        <v>1454</v>
      </c>
      <c r="K153" s="50" t="s">
        <v>291</v>
      </c>
      <c r="L153" s="50" t="s">
        <v>1029</v>
      </c>
      <c r="M153" s="54">
        <v>3</v>
      </c>
      <c r="N153" s="51" t="str">
        <f t="shared" si="15"/>
        <v>正則</v>
      </c>
      <c r="O153" s="51"/>
      <c r="AA153">
        <v>3</v>
      </c>
      <c r="AB153">
        <v>310</v>
      </c>
      <c r="AC153" t="s">
        <v>14564</v>
      </c>
      <c r="AD153" t="s">
        <v>14565</v>
      </c>
    </row>
    <row r="154" spans="1:30" x14ac:dyDescent="0.2">
      <c r="A154" s="50">
        <f t="shared" si="12"/>
        <v>11227</v>
      </c>
      <c r="B154" s="50">
        <f t="shared" si="13"/>
        <v>1</v>
      </c>
      <c r="C154" s="51">
        <f t="shared" si="14"/>
        <v>12</v>
      </c>
      <c r="D154" s="50">
        <v>11227</v>
      </c>
      <c r="E154" s="50" t="s">
        <v>711</v>
      </c>
      <c r="F154" s="50" t="s">
        <v>712</v>
      </c>
      <c r="G154" s="50" t="s">
        <v>1455</v>
      </c>
      <c r="H154" s="50" t="s">
        <v>1038</v>
      </c>
      <c r="I154" s="50" t="s">
        <v>1456</v>
      </c>
      <c r="J154" s="50" t="s">
        <v>1039</v>
      </c>
      <c r="K154" s="50" t="s">
        <v>291</v>
      </c>
      <c r="L154" s="50" t="s">
        <v>188</v>
      </c>
      <c r="M154" s="54">
        <v>3</v>
      </c>
      <c r="N154" s="51" t="str">
        <f t="shared" si="15"/>
        <v>正則</v>
      </c>
      <c r="O154" s="51"/>
      <c r="AA154">
        <v>3</v>
      </c>
      <c r="AB154">
        <v>311</v>
      </c>
      <c r="AC154" t="s">
        <v>14566</v>
      </c>
      <c r="AD154" t="s">
        <v>14567</v>
      </c>
    </row>
    <row r="155" spans="1:30" x14ac:dyDescent="0.2">
      <c r="A155" s="50">
        <f t="shared" si="12"/>
        <v>11228</v>
      </c>
      <c r="B155" s="50">
        <f t="shared" si="13"/>
        <v>1</v>
      </c>
      <c r="C155" s="51">
        <f t="shared" si="14"/>
        <v>12</v>
      </c>
      <c r="D155" s="50">
        <v>11228</v>
      </c>
      <c r="E155" s="50" t="s">
        <v>33</v>
      </c>
      <c r="F155" s="50" t="s">
        <v>474</v>
      </c>
      <c r="G155" s="50" t="s">
        <v>1457</v>
      </c>
      <c r="H155" s="50" t="s">
        <v>1458</v>
      </c>
      <c r="I155" s="50" t="s">
        <v>1459</v>
      </c>
      <c r="J155" s="50" t="s">
        <v>1460</v>
      </c>
      <c r="K155" s="50" t="s">
        <v>291</v>
      </c>
      <c r="L155" s="50" t="s">
        <v>1029</v>
      </c>
      <c r="M155" s="54">
        <v>3</v>
      </c>
      <c r="N155" s="51" t="str">
        <f t="shared" si="15"/>
        <v>正則</v>
      </c>
      <c r="O155" s="51"/>
      <c r="AA155">
        <v>3</v>
      </c>
      <c r="AB155">
        <v>312</v>
      </c>
      <c r="AC155" t="s">
        <v>14568</v>
      </c>
      <c r="AD155" t="s">
        <v>14569</v>
      </c>
    </row>
    <row r="156" spans="1:30" x14ac:dyDescent="0.2">
      <c r="A156" s="50">
        <f t="shared" si="12"/>
        <v>11230</v>
      </c>
      <c r="B156" s="50">
        <f t="shared" si="13"/>
        <v>1</v>
      </c>
      <c r="C156" s="51">
        <f t="shared" si="14"/>
        <v>12</v>
      </c>
      <c r="D156" s="50">
        <v>11230</v>
      </c>
      <c r="E156" s="50" t="s">
        <v>713</v>
      </c>
      <c r="F156" s="50" t="s">
        <v>714</v>
      </c>
      <c r="G156" s="50" t="s">
        <v>1461</v>
      </c>
      <c r="H156" s="50" t="s">
        <v>1462</v>
      </c>
      <c r="I156" s="50" t="s">
        <v>1463</v>
      </c>
      <c r="J156" s="50" t="s">
        <v>1464</v>
      </c>
      <c r="K156" s="50" t="s">
        <v>291</v>
      </c>
      <c r="L156" s="50" t="s">
        <v>188</v>
      </c>
      <c r="M156" s="54">
        <v>3</v>
      </c>
      <c r="N156" s="51" t="str">
        <f t="shared" si="15"/>
        <v>正則</v>
      </c>
      <c r="O156" s="51"/>
      <c r="AA156">
        <v>3</v>
      </c>
      <c r="AB156">
        <v>313</v>
      </c>
      <c r="AC156" t="s">
        <v>14570</v>
      </c>
      <c r="AD156" t="s">
        <v>14571</v>
      </c>
    </row>
    <row r="157" spans="1:30" x14ac:dyDescent="0.2">
      <c r="A157" s="50">
        <f t="shared" si="12"/>
        <v>11231</v>
      </c>
      <c r="B157" s="50">
        <f t="shared" si="13"/>
        <v>1</v>
      </c>
      <c r="C157" s="51">
        <f t="shared" si="14"/>
        <v>12</v>
      </c>
      <c r="D157" s="50">
        <v>11231</v>
      </c>
      <c r="E157" s="50" t="s">
        <v>51</v>
      </c>
      <c r="F157" s="50" t="s">
        <v>715</v>
      </c>
      <c r="G157" s="50" t="s">
        <v>1303</v>
      </c>
      <c r="H157" s="50" t="s">
        <v>1465</v>
      </c>
      <c r="I157" s="50" t="s">
        <v>1304</v>
      </c>
      <c r="J157" s="50" t="s">
        <v>1466</v>
      </c>
      <c r="K157" s="50" t="s">
        <v>291</v>
      </c>
      <c r="L157" s="50" t="s">
        <v>1029</v>
      </c>
      <c r="M157" s="54">
        <v>3</v>
      </c>
      <c r="N157" s="51" t="str">
        <f t="shared" si="15"/>
        <v>正則</v>
      </c>
      <c r="O157" s="51"/>
      <c r="AA157">
        <v>3</v>
      </c>
      <c r="AB157">
        <v>314</v>
      </c>
      <c r="AC157" t="s">
        <v>14572</v>
      </c>
      <c r="AD157" t="s">
        <v>14573</v>
      </c>
    </row>
    <row r="158" spans="1:30" x14ac:dyDescent="0.2">
      <c r="A158" s="50">
        <f t="shared" si="12"/>
        <v>11232</v>
      </c>
      <c r="B158" s="50">
        <f t="shared" si="13"/>
        <v>1</v>
      </c>
      <c r="C158" s="51">
        <f t="shared" si="14"/>
        <v>12</v>
      </c>
      <c r="D158" s="50">
        <v>11232</v>
      </c>
      <c r="E158" s="50" t="s">
        <v>716</v>
      </c>
      <c r="F158" s="50" t="s">
        <v>717</v>
      </c>
      <c r="G158" s="50" t="s">
        <v>1467</v>
      </c>
      <c r="H158" s="50" t="s">
        <v>1122</v>
      </c>
      <c r="I158" s="50" t="s">
        <v>1468</v>
      </c>
      <c r="J158" s="50" t="s">
        <v>1123</v>
      </c>
      <c r="K158" s="50" t="s">
        <v>291</v>
      </c>
      <c r="L158" s="50" t="s">
        <v>1029</v>
      </c>
      <c r="M158" s="54">
        <v>3</v>
      </c>
      <c r="N158" s="51" t="str">
        <f t="shared" si="15"/>
        <v>正則</v>
      </c>
      <c r="O158" s="51"/>
      <c r="AA158">
        <v>3</v>
      </c>
      <c r="AB158">
        <v>315</v>
      </c>
      <c r="AC158" t="s">
        <v>14574</v>
      </c>
      <c r="AD158" t="s">
        <v>14575</v>
      </c>
    </row>
    <row r="159" spans="1:30" x14ac:dyDescent="0.2">
      <c r="A159" s="50">
        <f t="shared" si="12"/>
        <v>11235</v>
      </c>
      <c r="B159" s="50">
        <f t="shared" si="13"/>
        <v>1</v>
      </c>
      <c r="C159" s="51">
        <f t="shared" si="14"/>
        <v>12</v>
      </c>
      <c r="D159" s="51">
        <v>11235</v>
      </c>
      <c r="E159" s="51" t="s">
        <v>1469</v>
      </c>
      <c r="F159" s="51" t="s">
        <v>1470</v>
      </c>
      <c r="G159" s="52" t="s">
        <v>1471</v>
      </c>
      <c r="H159" s="52" t="s">
        <v>1472</v>
      </c>
      <c r="I159" s="52" t="s">
        <v>1473</v>
      </c>
      <c r="J159" s="52" t="s">
        <v>1474</v>
      </c>
      <c r="K159" s="51" t="s">
        <v>291</v>
      </c>
      <c r="L159" s="51" t="s">
        <v>189</v>
      </c>
      <c r="M159" s="53">
        <v>2</v>
      </c>
      <c r="N159" s="51" t="str">
        <f t="shared" si="15"/>
        <v>正則</v>
      </c>
      <c r="O159" s="51"/>
      <c r="AA159">
        <v>3</v>
      </c>
      <c r="AB159">
        <v>316</v>
      </c>
      <c r="AC159" t="s">
        <v>14576</v>
      </c>
      <c r="AD159" t="s">
        <v>14577</v>
      </c>
    </row>
    <row r="160" spans="1:30" x14ac:dyDescent="0.2">
      <c r="A160" s="50">
        <f t="shared" si="12"/>
        <v>11236</v>
      </c>
      <c r="B160" s="50">
        <f t="shared" si="13"/>
        <v>1</v>
      </c>
      <c r="C160" s="51">
        <f t="shared" si="14"/>
        <v>12</v>
      </c>
      <c r="D160" s="51">
        <v>11236</v>
      </c>
      <c r="E160" s="51" t="s">
        <v>1475</v>
      </c>
      <c r="F160" s="51" t="s">
        <v>1476</v>
      </c>
      <c r="G160" s="52" t="s">
        <v>1477</v>
      </c>
      <c r="H160" s="52" t="s">
        <v>1139</v>
      </c>
      <c r="I160" s="52" t="s">
        <v>1478</v>
      </c>
      <c r="J160" s="52" t="s">
        <v>1140</v>
      </c>
      <c r="K160" s="51" t="s">
        <v>291</v>
      </c>
      <c r="L160" s="51" t="s">
        <v>188</v>
      </c>
      <c r="M160" s="53">
        <v>2</v>
      </c>
      <c r="N160" s="51" t="str">
        <f t="shared" si="15"/>
        <v>正則</v>
      </c>
      <c r="O160" s="51"/>
      <c r="AA160">
        <v>3</v>
      </c>
      <c r="AB160">
        <v>317</v>
      </c>
      <c r="AC160" t="s">
        <v>14578</v>
      </c>
      <c r="AD160" t="s">
        <v>14579</v>
      </c>
    </row>
    <row r="161" spans="1:30" x14ac:dyDescent="0.2">
      <c r="A161" s="50">
        <f t="shared" si="12"/>
        <v>11237</v>
      </c>
      <c r="B161" s="50">
        <f t="shared" si="13"/>
        <v>1</v>
      </c>
      <c r="C161" s="51">
        <f t="shared" si="14"/>
        <v>12</v>
      </c>
      <c r="D161" s="51">
        <v>11237</v>
      </c>
      <c r="E161" s="51" t="s">
        <v>1479</v>
      </c>
      <c r="F161" s="51" t="s">
        <v>441</v>
      </c>
      <c r="G161" s="52" t="s">
        <v>1480</v>
      </c>
      <c r="H161" s="52" t="s">
        <v>1040</v>
      </c>
      <c r="I161" s="52" t="s">
        <v>1481</v>
      </c>
      <c r="J161" s="52" t="s">
        <v>1482</v>
      </c>
      <c r="K161" s="51" t="s">
        <v>291</v>
      </c>
      <c r="L161" s="51" t="s">
        <v>188</v>
      </c>
      <c r="M161" s="53">
        <v>2</v>
      </c>
      <c r="N161" s="51" t="str">
        <f t="shared" si="15"/>
        <v>正則</v>
      </c>
      <c r="O161" s="51"/>
      <c r="AA161">
        <v>3</v>
      </c>
      <c r="AB161">
        <v>319</v>
      </c>
      <c r="AC161" t="s">
        <v>14580</v>
      </c>
      <c r="AD161" t="s">
        <v>14581</v>
      </c>
    </row>
    <row r="162" spans="1:30" x14ac:dyDescent="0.2">
      <c r="A162" s="50">
        <f t="shared" si="12"/>
        <v>11238</v>
      </c>
      <c r="B162" s="50">
        <f t="shared" si="13"/>
        <v>1</v>
      </c>
      <c r="C162" s="51">
        <f t="shared" si="14"/>
        <v>12</v>
      </c>
      <c r="D162" s="51">
        <v>11238</v>
      </c>
      <c r="E162" s="51" t="s">
        <v>31</v>
      </c>
      <c r="F162" s="51" t="s">
        <v>1483</v>
      </c>
      <c r="G162" s="52" t="s">
        <v>1202</v>
      </c>
      <c r="H162" s="52" t="s">
        <v>1484</v>
      </c>
      <c r="I162" s="52" t="s">
        <v>1204</v>
      </c>
      <c r="J162" s="52" t="s">
        <v>1485</v>
      </c>
      <c r="K162" s="51" t="s">
        <v>291</v>
      </c>
      <c r="L162" s="51" t="s">
        <v>188</v>
      </c>
      <c r="M162" s="53">
        <v>2</v>
      </c>
      <c r="N162" s="51" t="str">
        <f t="shared" si="15"/>
        <v>正則</v>
      </c>
      <c r="O162" s="51"/>
      <c r="AA162">
        <v>3</v>
      </c>
      <c r="AB162">
        <v>323</v>
      </c>
      <c r="AC162" t="s">
        <v>14582</v>
      </c>
      <c r="AD162" t="s">
        <v>14583</v>
      </c>
    </row>
    <row r="163" spans="1:30" x14ac:dyDescent="0.2">
      <c r="A163" s="50">
        <f t="shared" si="12"/>
        <v>11239</v>
      </c>
      <c r="B163" s="50">
        <f t="shared" si="13"/>
        <v>1</v>
      </c>
      <c r="C163" s="51">
        <f t="shared" si="14"/>
        <v>12</v>
      </c>
      <c r="D163" s="51">
        <v>11239</v>
      </c>
      <c r="E163" s="51" t="s">
        <v>610</v>
      </c>
      <c r="F163" s="51" t="s">
        <v>761</v>
      </c>
      <c r="G163" s="52" t="s">
        <v>1375</v>
      </c>
      <c r="H163" s="52" t="s">
        <v>1439</v>
      </c>
      <c r="I163" s="52" t="s">
        <v>1376</v>
      </c>
      <c r="J163" s="52" t="s">
        <v>1440</v>
      </c>
      <c r="K163" s="51" t="s">
        <v>291</v>
      </c>
      <c r="L163" s="51" t="s">
        <v>188</v>
      </c>
      <c r="M163" s="53">
        <v>2</v>
      </c>
      <c r="N163" s="51" t="str">
        <f t="shared" si="15"/>
        <v>正則</v>
      </c>
      <c r="O163" s="51"/>
      <c r="AA163">
        <v>3</v>
      </c>
      <c r="AB163">
        <v>324</v>
      </c>
      <c r="AC163" t="s">
        <v>14584</v>
      </c>
      <c r="AD163" t="s">
        <v>14585</v>
      </c>
    </row>
    <row r="164" spans="1:30" x14ac:dyDescent="0.2">
      <c r="A164" s="50">
        <f t="shared" si="12"/>
        <v>11240</v>
      </c>
      <c r="B164" s="50">
        <f t="shared" si="13"/>
        <v>1</v>
      </c>
      <c r="C164" s="51">
        <f t="shared" si="14"/>
        <v>12</v>
      </c>
      <c r="D164" s="51">
        <v>11240</v>
      </c>
      <c r="E164" s="51" t="s">
        <v>51</v>
      </c>
      <c r="F164" s="51" t="s">
        <v>1486</v>
      </c>
      <c r="G164" s="52" t="s">
        <v>1303</v>
      </c>
      <c r="H164" s="52" t="s">
        <v>1434</v>
      </c>
      <c r="I164" s="52" t="s">
        <v>1304</v>
      </c>
      <c r="J164" s="52" t="s">
        <v>1487</v>
      </c>
      <c r="K164" s="51" t="s">
        <v>291</v>
      </c>
      <c r="L164" s="51" t="s">
        <v>188</v>
      </c>
      <c r="M164" s="53">
        <v>2</v>
      </c>
      <c r="N164" s="51" t="str">
        <f t="shared" si="15"/>
        <v>正則</v>
      </c>
      <c r="O164" s="51"/>
      <c r="AA164">
        <v>3</v>
      </c>
      <c r="AB164">
        <v>326</v>
      </c>
      <c r="AC164" t="s">
        <v>14586</v>
      </c>
      <c r="AD164" t="s">
        <v>14587</v>
      </c>
    </row>
    <row r="165" spans="1:30" x14ac:dyDescent="0.2">
      <c r="A165" s="50">
        <f t="shared" si="12"/>
        <v>11241</v>
      </c>
      <c r="B165" s="50">
        <f t="shared" si="13"/>
        <v>1</v>
      </c>
      <c r="C165" s="51">
        <f t="shared" si="14"/>
        <v>12</v>
      </c>
      <c r="D165" s="51">
        <v>11241</v>
      </c>
      <c r="E165" s="51" t="s">
        <v>1488</v>
      </c>
      <c r="F165" s="51" t="s">
        <v>1489</v>
      </c>
      <c r="G165" s="52" t="s">
        <v>1490</v>
      </c>
      <c r="H165" s="52" t="s">
        <v>1491</v>
      </c>
      <c r="I165" s="52" t="s">
        <v>1492</v>
      </c>
      <c r="J165" s="52" t="s">
        <v>1493</v>
      </c>
      <c r="K165" s="51" t="s">
        <v>291</v>
      </c>
      <c r="L165" s="51" t="s">
        <v>188</v>
      </c>
      <c r="M165" s="53">
        <v>2</v>
      </c>
      <c r="N165" s="51" t="str">
        <f t="shared" si="15"/>
        <v>正則</v>
      </c>
      <c r="O165" s="51"/>
      <c r="AA165">
        <v>3</v>
      </c>
      <c r="AB165">
        <v>327</v>
      </c>
      <c r="AC165" t="s">
        <v>14588</v>
      </c>
      <c r="AD165" t="s">
        <v>14589</v>
      </c>
    </row>
    <row r="166" spans="1:30" x14ac:dyDescent="0.2">
      <c r="A166" s="50">
        <f t="shared" si="12"/>
        <v>11242</v>
      </c>
      <c r="B166" s="50">
        <f t="shared" si="13"/>
        <v>1</v>
      </c>
      <c r="C166" s="51">
        <f t="shared" si="14"/>
        <v>12</v>
      </c>
      <c r="D166" s="51">
        <v>11242</v>
      </c>
      <c r="E166" s="51" t="s">
        <v>1494</v>
      </c>
      <c r="F166" s="51" t="s">
        <v>1495</v>
      </c>
      <c r="G166" s="52" t="s">
        <v>1496</v>
      </c>
      <c r="H166" s="52" t="s">
        <v>1220</v>
      </c>
      <c r="I166" s="52" t="s">
        <v>1497</v>
      </c>
      <c r="J166" s="52" t="s">
        <v>1221</v>
      </c>
      <c r="K166" s="51" t="s">
        <v>291</v>
      </c>
      <c r="L166" s="51" t="s">
        <v>188</v>
      </c>
      <c r="M166" s="53">
        <v>2</v>
      </c>
      <c r="N166" s="51" t="str">
        <f t="shared" si="15"/>
        <v>正則</v>
      </c>
      <c r="O166" s="51"/>
      <c r="AA166">
        <v>3</v>
      </c>
      <c r="AB166">
        <v>328</v>
      </c>
      <c r="AC166" t="s">
        <v>14590</v>
      </c>
      <c r="AD166" t="s">
        <v>14591</v>
      </c>
    </row>
    <row r="167" spans="1:30" x14ac:dyDescent="0.2">
      <c r="A167" s="50">
        <f t="shared" si="12"/>
        <v>11243</v>
      </c>
      <c r="B167" s="50">
        <f t="shared" si="13"/>
        <v>1</v>
      </c>
      <c r="C167" s="51">
        <f t="shared" si="14"/>
        <v>12</v>
      </c>
      <c r="D167" s="51">
        <v>11243</v>
      </c>
      <c r="E167" s="51" t="s">
        <v>988</v>
      </c>
      <c r="F167" s="51" t="s">
        <v>1498</v>
      </c>
      <c r="G167" s="52" t="s">
        <v>1499</v>
      </c>
      <c r="H167" s="52" t="s">
        <v>1500</v>
      </c>
      <c r="I167" s="52" t="s">
        <v>1501</v>
      </c>
      <c r="J167" s="52" t="s">
        <v>1502</v>
      </c>
      <c r="K167" s="51" t="s">
        <v>291</v>
      </c>
      <c r="L167" s="51" t="s">
        <v>188</v>
      </c>
      <c r="M167" s="53">
        <v>2</v>
      </c>
      <c r="N167" s="51" t="str">
        <f t="shared" si="15"/>
        <v>正則</v>
      </c>
      <c r="O167" s="51"/>
      <c r="AA167">
        <v>3</v>
      </c>
      <c r="AB167">
        <v>329</v>
      </c>
      <c r="AC167" t="s">
        <v>14592</v>
      </c>
      <c r="AD167" t="s">
        <v>14593</v>
      </c>
    </row>
    <row r="168" spans="1:30" x14ac:dyDescent="0.2">
      <c r="A168" s="50">
        <f t="shared" si="12"/>
        <v>11244</v>
      </c>
      <c r="B168" s="50">
        <f t="shared" si="13"/>
        <v>1</v>
      </c>
      <c r="C168" s="51">
        <f t="shared" si="14"/>
        <v>12</v>
      </c>
      <c r="D168" s="51">
        <v>11244</v>
      </c>
      <c r="E168" s="51" t="s">
        <v>1503</v>
      </c>
      <c r="F168" s="51" t="s">
        <v>1504</v>
      </c>
      <c r="G168" s="52" t="s">
        <v>1505</v>
      </c>
      <c r="H168" s="52" t="s">
        <v>1506</v>
      </c>
      <c r="I168" s="52" t="s">
        <v>1507</v>
      </c>
      <c r="J168" s="52" t="s">
        <v>1508</v>
      </c>
      <c r="K168" s="51" t="s">
        <v>291</v>
      </c>
      <c r="L168" s="51" t="s">
        <v>188</v>
      </c>
      <c r="M168" s="53">
        <v>2</v>
      </c>
      <c r="N168" s="51" t="str">
        <f t="shared" si="15"/>
        <v>正則</v>
      </c>
      <c r="O168" s="51"/>
      <c r="AA168">
        <v>3</v>
      </c>
      <c r="AB168">
        <v>330</v>
      </c>
      <c r="AC168" t="s">
        <v>14594</v>
      </c>
      <c r="AD168" t="s">
        <v>14595</v>
      </c>
    </row>
    <row r="169" spans="1:30" x14ac:dyDescent="0.2">
      <c r="A169" s="50">
        <f t="shared" si="12"/>
        <v>11245</v>
      </c>
      <c r="B169" s="50">
        <f t="shared" si="13"/>
        <v>1</v>
      </c>
      <c r="C169" s="51">
        <f t="shared" si="14"/>
        <v>12</v>
      </c>
      <c r="D169" s="50">
        <v>11245</v>
      </c>
      <c r="E169" s="50" t="s">
        <v>1509</v>
      </c>
      <c r="F169" s="50" t="s">
        <v>1510</v>
      </c>
      <c r="G169" s="50" t="s">
        <v>1511</v>
      </c>
      <c r="H169" s="50" t="s">
        <v>1512</v>
      </c>
      <c r="I169" s="50" t="s">
        <v>1513</v>
      </c>
      <c r="J169" s="50" t="s">
        <v>1514</v>
      </c>
      <c r="K169" s="50" t="s">
        <v>291</v>
      </c>
      <c r="L169" s="50" t="s">
        <v>188</v>
      </c>
      <c r="M169" s="54">
        <v>2</v>
      </c>
      <c r="N169" s="51" t="str">
        <f t="shared" si="15"/>
        <v>正則</v>
      </c>
      <c r="O169" s="51"/>
      <c r="AA169">
        <v>3</v>
      </c>
      <c r="AB169">
        <v>331</v>
      </c>
      <c r="AC169" t="s">
        <v>14596</v>
      </c>
      <c r="AD169" t="s">
        <v>14597</v>
      </c>
    </row>
    <row r="170" spans="1:30" x14ac:dyDescent="0.2">
      <c r="A170" s="50">
        <f t="shared" si="12"/>
        <v>11246</v>
      </c>
      <c r="B170" s="50">
        <f t="shared" si="13"/>
        <v>1</v>
      </c>
      <c r="C170" s="51">
        <f t="shared" si="14"/>
        <v>12</v>
      </c>
      <c r="D170" s="50">
        <v>11246</v>
      </c>
      <c r="E170" s="50" t="s">
        <v>4462</v>
      </c>
      <c r="F170" s="50" t="s">
        <v>4463</v>
      </c>
      <c r="G170" s="50" t="s">
        <v>2989</v>
      </c>
      <c r="H170" s="50" t="s">
        <v>4464</v>
      </c>
      <c r="I170" s="50" t="s">
        <v>2990</v>
      </c>
      <c r="J170" s="50" t="s">
        <v>4465</v>
      </c>
      <c r="K170" s="50" t="s">
        <v>291</v>
      </c>
      <c r="L170" s="50" t="s">
        <v>189</v>
      </c>
      <c r="M170" s="54">
        <v>1</v>
      </c>
      <c r="N170" s="51" t="str">
        <f t="shared" si="15"/>
        <v>正則</v>
      </c>
      <c r="O170" s="51"/>
      <c r="AA170">
        <v>3</v>
      </c>
      <c r="AB170">
        <v>332</v>
      </c>
      <c r="AC170" t="s">
        <v>14594</v>
      </c>
      <c r="AD170" t="s">
        <v>14595</v>
      </c>
    </row>
    <row r="171" spans="1:30" x14ac:dyDescent="0.2">
      <c r="A171" s="50">
        <f t="shared" si="12"/>
        <v>11247</v>
      </c>
      <c r="B171" s="50">
        <f t="shared" si="13"/>
        <v>1</v>
      </c>
      <c r="C171" s="51">
        <f t="shared" si="14"/>
        <v>12</v>
      </c>
      <c r="D171" s="50">
        <v>11247</v>
      </c>
      <c r="E171" s="50" t="s">
        <v>22</v>
      </c>
      <c r="F171" s="50" t="s">
        <v>4466</v>
      </c>
      <c r="G171" s="50" t="s">
        <v>1070</v>
      </c>
      <c r="H171" s="50" t="s">
        <v>2099</v>
      </c>
      <c r="I171" s="50" t="s">
        <v>1610</v>
      </c>
      <c r="J171" s="50" t="s">
        <v>2100</v>
      </c>
      <c r="K171" s="50" t="s">
        <v>291</v>
      </c>
      <c r="L171" s="50" t="s">
        <v>189</v>
      </c>
      <c r="M171" s="54">
        <v>1</v>
      </c>
      <c r="N171" s="51" t="str">
        <f t="shared" si="15"/>
        <v>正則</v>
      </c>
      <c r="O171" s="51"/>
      <c r="AA171">
        <v>3</v>
      </c>
      <c r="AB171">
        <v>334</v>
      </c>
      <c r="AC171" t="s">
        <v>14598</v>
      </c>
      <c r="AD171" t="s">
        <v>14599</v>
      </c>
    </row>
    <row r="172" spans="1:30" x14ac:dyDescent="0.2">
      <c r="A172" s="50">
        <f t="shared" si="12"/>
        <v>11248</v>
      </c>
      <c r="B172" s="50">
        <f t="shared" si="13"/>
        <v>1</v>
      </c>
      <c r="C172" s="51">
        <f t="shared" si="14"/>
        <v>12</v>
      </c>
      <c r="D172" s="50">
        <v>11248</v>
      </c>
      <c r="E172" s="50" t="s">
        <v>3497</v>
      </c>
      <c r="F172" s="50" t="s">
        <v>1608</v>
      </c>
      <c r="G172" s="50" t="s">
        <v>3498</v>
      </c>
      <c r="H172" s="50" t="s">
        <v>1609</v>
      </c>
      <c r="I172" s="50" t="s">
        <v>3499</v>
      </c>
      <c r="J172" s="50" t="s">
        <v>1611</v>
      </c>
      <c r="K172" s="50" t="s">
        <v>291</v>
      </c>
      <c r="L172" s="50" t="s">
        <v>188</v>
      </c>
      <c r="M172" s="54">
        <v>2</v>
      </c>
      <c r="N172" s="51" t="str">
        <f t="shared" si="15"/>
        <v>正則</v>
      </c>
      <c r="O172" s="51"/>
      <c r="AA172">
        <v>3</v>
      </c>
      <c r="AB172">
        <v>336</v>
      </c>
      <c r="AC172" t="s">
        <v>14600</v>
      </c>
      <c r="AD172" t="s">
        <v>14601</v>
      </c>
    </row>
    <row r="173" spans="1:30" x14ac:dyDescent="0.2">
      <c r="A173" s="50">
        <f t="shared" si="12"/>
        <v>11249</v>
      </c>
      <c r="B173" s="50">
        <f t="shared" si="13"/>
        <v>1</v>
      </c>
      <c r="C173" s="51">
        <f t="shared" si="14"/>
        <v>12</v>
      </c>
      <c r="D173" s="50">
        <v>11249</v>
      </c>
      <c r="E173" s="50" t="s">
        <v>4467</v>
      </c>
      <c r="F173" s="50" t="s">
        <v>4468</v>
      </c>
      <c r="G173" s="50" t="s">
        <v>4469</v>
      </c>
      <c r="H173" s="50" t="s">
        <v>2977</v>
      </c>
      <c r="I173" s="50" t="s">
        <v>4470</v>
      </c>
      <c r="J173" s="50" t="s">
        <v>2978</v>
      </c>
      <c r="K173" s="50" t="s">
        <v>291</v>
      </c>
      <c r="L173" s="50" t="s">
        <v>189</v>
      </c>
      <c r="M173" s="54">
        <v>1</v>
      </c>
      <c r="N173" s="51" t="str">
        <f t="shared" si="15"/>
        <v>正則</v>
      </c>
      <c r="O173" s="51"/>
      <c r="AA173">
        <v>3</v>
      </c>
      <c r="AB173">
        <v>337</v>
      </c>
      <c r="AC173" t="s">
        <v>14602</v>
      </c>
      <c r="AD173" t="s">
        <v>14603</v>
      </c>
    </row>
    <row r="174" spans="1:30" x14ac:dyDescent="0.2">
      <c r="A174" s="50">
        <f t="shared" si="12"/>
        <v>11281</v>
      </c>
      <c r="B174" s="50">
        <f t="shared" si="13"/>
        <v>1</v>
      </c>
      <c r="C174" s="51">
        <f t="shared" si="14"/>
        <v>12</v>
      </c>
      <c r="D174" s="51">
        <v>11281</v>
      </c>
      <c r="E174" s="51" t="s">
        <v>1521</v>
      </c>
      <c r="F174" s="51" t="s">
        <v>1522</v>
      </c>
      <c r="G174" s="52" t="s">
        <v>1523</v>
      </c>
      <c r="H174" s="52" t="s">
        <v>1524</v>
      </c>
      <c r="I174" s="52" t="s">
        <v>1525</v>
      </c>
      <c r="J174" s="52" t="s">
        <v>1526</v>
      </c>
      <c r="K174" s="51" t="s">
        <v>292</v>
      </c>
      <c r="L174" s="51" t="s">
        <v>1029</v>
      </c>
      <c r="M174" s="53">
        <v>3</v>
      </c>
      <c r="N174" s="51" t="str">
        <f t="shared" si="15"/>
        <v>正則</v>
      </c>
      <c r="O174" s="51"/>
      <c r="AA174">
        <v>3</v>
      </c>
      <c r="AB174">
        <v>339</v>
      </c>
      <c r="AC174" t="s">
        <v>14604</v>
      </c>
      <c r="AD174" t="s">
        <v>14605</v>
      </c>
    </row>
    <row r="175" spans="1:30" x14ac:dyDescent="0.2">
      <c r="A175" s="50">
        <f t="shared" si="12"/>
        <v>11282</v>
      </c>
      <c r="B175" s="50">
        <f t="shared" si="13"/>
        <v>1</v>
      </c>
      <c r="C175" s="51">
        <f t="shared" si="14"/>
        <v>12</v>
      </c>
      <c r="D175" s="51">
        <v>11282</v>
      </c>
      <c r="E175" s="51" t="s">
        <v>1527</v>
      </c>
      <c r="F175" s="51" t="s">
        <v>1528</v>
      </c>
      <c r="G175" s="52" t="s">
        <v>1529</v>
      </c>
      <c r="H175" s="52" t="s">
        <v>1530</v>
      </c>
      <c r="I175" s="52" t="s">
        <v>1531</v>
      </c>
      <c r="J175" s="52" t="s">
        <v>1532</v>
      </c>
      <c r="K175" s="51" t="s">
        <v>292</v>
      </c>
      <c r="L175" s="51" t="s">
        <v>189</v>
      </c>
      <c r="M175" s="53">
        <v>2</v>
      </c>
      <c r="N175" s="51" t="str">
        <f t="shared" si="15"/>
        <v>正則</v>
      </c>
      <c r="O175" s="51"/>
      <c r="AA175">
        <v>3</v>
      </c>
      <c r="AB175">
        <v>340</v>
      </c>
      <c r="AC175" t="s">
        <v>14606</v>
      </c>
      <c r="AD175" t="s">
        <v>14607</v>
      </c>
    </row>
    <row r="176" spans="1:30" x14ac:dyDescent="0.2">
      <c r="A176" s="50">
        <f t="shared" si="12"/>
        <v>11283</v>
      </c>
      <c r="B176" s="50">
        <f t="shared" si="13"/>
        <v>1</v>
      </c>
      <c r="C176" s="51">
        <f t="shared" si="14"/>
        <v>12</v>
      </c>
      <c r="D176" s="51">
        <v>11283</v>
      </c>
      <c r="E176" s="51" t="s">
        <v>1533</v>
      </c>
      <c r="F176" s="51" t="s">
        <v>1534</v>
      </c>
      <c r="G176" s="52" t="s">
        <v>1535</v>
      </c>
      <c r="H176" s="52" t="s">
        <v>1220</v>
      </c>
      <c r="I176" s="52" t="s">
        <v>1536</v>
      </c>
      <c r="J176" s="52" t="s">
        <v>1221</v>
      </c>
      <c r="K176" s="51" t="s">
        <v>292</v>
      </c>
      <c r="L176" s="51" t="s">
        <v>189</v>
      </c>
      <c r="M176" s="53">
        <v>2</v>
      </c>
      <c r="N176" s="51" t="str">
        <f t="shared" si="15"/>
        <v>正則</v>
      </c>
      <c r="O176" s="51"/>
      <c r="AA176">
        <v>3</v>
      </c>
      <c r="AB176">
        <v>341</v>
      </c>
      <c r="AC176" t="s">
        <v>14608</v>
      </c>
      <c r="AD176" t="s">
        <v>14609</v>
      </c>
    </row>
    <row r="177" spans="1:30" x14ac:dyDescent="0.2">
      <c r="A177" s="50">
        <f t="shared" si="12"/>
        <v>11284</v>
      </c>
      <c r="B177" s="50">
        <f t="shared" si="13"/>
        <v>1</v>
      </c>
      <c r="C177" s="51">
        <f t="shared" si="14"/>
        <v>12</v>
      </c>
      <c r="D177" s="51">
        <v>11284</v>
      </c>
      <c r="E177" s="51" t="s">
        <v>28</v>
      </c>
      <c r="F177" s="51" t="s">
        <v>2458</v>
      </c>
      <c r="G177" s="52" t="s">
        <v>1083</v>
      </c>
      <c r="H177" s="52" t="s">
        <v>1815</v>
      </c>
      <c r="I177" s="52" t="s">
        <v>1084</v>
      </c>
      <c r="J177" s="52" t="s">
        <v>1816</v>
      </c>
      <c r="K177" s="51" t="s">
        <v>292</v>
      </c>
      <c r="L177" s="51" t="s">
        <v>189</v>
      </c>
      <c r="M177" s="53">
        <v>1</v>
      </c>
      <c r="N177" s="51" t="str">
        <f t="shared" si="15"/>
        <v>正則</v>
      </c>
      <c r="O177" s="51"/>
      <c r="AA177">
        <v>3</v>
      </c>
      <c r="AB177">
        <v>342</v>
      </c>
      <c r="AC177" t="s">
        <v>14610</v>
      </c>
      <c r="AD177" t="s">
        <v>14611</v>
      </c>
    </row>
    <row r="178" spans="1:30" x14ac:dyDescent="0.2">
      <c r="A178" s="50">
        <f t="shared" si="12"/>
        <v>11285</v>
      </c>
      <c r="B178" s="50">
        <f t="shared" si="13"/>
        <v>1</v>
      </c>
      <c r="C178" s="51">
        <f t="shared" si="14"/>
        <v>12</v>
      </c>
      <c r="D178" s="51">
        <v>11285</v>
      </c>
      <c r="E178" s="51" t="s">
        <v>4471</v>
      </c>
      <c r="F178" s="51" t="s">
        <v>4472</v>
      </c>
      <c r="G178" s="52" t="s">
        <v>4473</v>
      </c>
      <c r="H178" s="52" t="s">
        <v>3240</v>
      </c>
      <c r="I178" s="52" t="s">
        <v>4474</v>
      </c>
      <c r="J178" s="52" t="s">
        <v>3242</v>
      </c>
      <c r="K178" s="51" t="s">
        <v>292</v>
      </c>
      <c r="L178" s="51" t="s">
        <v>189</v>
      </c>
      <c r="M178" s="53">
        <v>1</v>
      </c>
      <c r="N178" s="51" t="str">
        <f t="shared" si="15"/>
        <v>正則</v>
      </c>
      <c r="O178" s="51"/>
      <c r="AA178">
        <v>3</v>
      </c>
      <c r="AB178">
        <v>343</v>
      </c>
      <c r="AC178" t="s">
        <v>14612</v>
      </c>
      <c r="AD178" t="s">
        <v>14613</v>
      </c>
    </row>
    <row r="179" spans="1:30" x14ac:dyDescent="0.2">
      <c r="A179" s="50">
        <f t="shared" si="12"/>
        <v>11360</v>
      </c>
      <c r="B179" s="50">
        <f t="shared" si="13"/>
        <v>1</v>
      </c>
      <c r="C179" s="51">
        <f t="shared" si="14"/>
        <v>13</v>
      </c>
      <c r="D179" s="51">
        <v>11360</v>
      </c>
      <c r="E179" s="51" t="s">
        <v>95</v>
      </c>
      <c r="F179" s="51" t="s">
        <v>390</v>
      </c>
      <c r="G179" s="52" t="s">
        <v>1451</v>
      </c>
      <c r="H179" s="52" t="s">
        <v>1337</v>
      </c>
      <c r="I179" s="52" t="s">
        <v>1544</v>
      </c>
      <c r="J179" s="52" t="s">
        <v>1545</v>
      </c>
      <c r="K179" s="51" t="s">
        <v>292</v>
      </c>
      <c r="L179" s="51" t="s">
        <v>1029</v>
      </c>
      <c r="M179" s="53">
        <v>3</v>
      </c>
      <c r="N179" s="51" t="str">
        <f t="shared" si="15"/>
        <v>聖心女</v>
      </c>
      <c r="O179" s="51"/>
      <c r="AA179">
        <v>3</v>
      </c>
      <c r="AB179">
        <v>344</v>
      </c>
      <c r="AC179" t="s">
        <v>14614</v>
      </c>
      <c r="AD179" t="s">
        <v>14615</v>
      </c>
    </row>
    <row r="180" spans="1:30" x14ac:dyDescent="0.2">
      <c r="A180" s="50">
        <f t="shared" si="12"/>
        <v>11361</v>
      </c>
      <c r="B180" s="50">
        <f t="shared" si="13"/>
        <v>1</v>
      </c>
      <c r="C180" s="51">
        <f t="shared" si="14"/>
        <v>13</v>
      </c>
      <c r="D180" s="50">
        <v>11361</v>
      </c>
      <c r="E180" s="50" t="s">
        <v>587</v>
      </c>
      <c r="F180" s="50" t="s">
        <v>718</v>
      </c>
      <c r="G180" s="50" t="s">
        <v>1546</v>
      </c>
      <c r="H180" s="50" t="s">
        <v>1547</v>
      </c>
      <c r="I180" s="50" t="s">
        <v>1548</v>
      </c>
      <c r="J180" s="50" t="s">
        <v>1549</v>
      </c>
      <c r="K180" s="50" t="s">
        <v>292</v>
      </c>
      <c r="L180" s="50" t="s">
        <v>1029</v>
      </c>
      <c r="M180" s="54">
        <v>3</v>
      </c>
      <c r="N180" s="51" t="str">
        <f t="shared" si="15"/>
        <v>聖心女</v>
      </c>
      <c r="O180" s="51"/>
      <c r="AA180">
        <v>3</v>
      </c>
      <c r="AB180">
        <v>345</v>
      </c>
      <c r="AC180" t="s">
        <v>14616</v>
      </c>
      <c r="AD180" t="s">
        <v>14617</v>
      </c>
    </row>
    <row r="181" spans="1:30" x14ac:dyDescent="0.2">
      <c r="A181" s="50">
        <f t="shared" si="12"/>
        <v>11372</v>
      </c>
      <c r="B181" s="50">
        <f t="shared" si="13"/>
        <v>1</v>
      </c>
      <c r="C181" s="51">
        <f t="shared" si="14"/>
        <v>13</v>
      </c>
      <c r="D181" s="50">
        <v>11372</v>
      </c>
      <c r="E181" s="50" t="s">
        <v>398</v>
      </c>
      <c r="F181" s="50" t="s">
        <v>1550</v>
      </c>
      <c r="G181" s="50" t="s">
        <v>1551</v>
      </c>
      <c r="H181" s="50" t="s">
        <v>1079</v>
      </c>
      <c r="I181" s="50" t="s">
        <v>1552</v>
      </c>
      <c r="J181" s="50" t="s">
        <v>1080</v>
      </c>
      <c r="K181" s="50" t="s">
        <v>292</v>
      </c>
      <c r="L181" s="50" t="s">
        <v>188</v>
      </c>
      <c r="M181" s="54">
        <v>2</v>
      </c>
      <c r="N181" s="51" t="str">
        <f t="shared" si="15"/>
        <v>聖心女</v>
      </c>
      <c r="O181" s="51"/>
      <c r="AA181">
        <v>3</v>
      </c>
      <c r="AB181">
        <v>346</v>
      </c>
      <c r="AC181" t="s">
        <v>14618</v>
      </c>
      <c r="AD181" t="s">
        <v>14619</v>
      </c>
    </row>
    <row r="182" spans="1:30" x14ac:dyDescent="0.2">
      <c r="A182" s="50">
        <f t="shared" si="12"/>
        <v>11374</v>
      </c>
      <c r="B182" s="50">
        <f t="shared" si="13"/>
        <v>1</v>
      </c>
      <c r="C182" s="51">
        <f t="shared" si="14"/>
        <v>13</v>
      </c>
      <c r="D182" s="50">
        <v>11374</v>
      </c>
      <c r="E182" s="50" t="s">
        <v>1553</v>
      </c>
      <c r="F182" s="50" t="s">
        <v>1554</v>
      </c>
      <c r="G182" s="50" t="s">
        <v>1555</v>
      </c>
      <c r="H182" s="50" t="s">
        <v>1556</v>
      </c>
      <c r="I182" s="50" t="s">
        <v>1557</v>
      </c>
      <c r="J182" s="50" t="s">
        <v>1558</v>
      </c>
      <c r="K182" s="50" t="s">
        <v>292</v>
      </c>
      <c r="L182" s="50" t="s">
        <v>188</v>
      </c>
      <c r="M182" s="54">
        <v>2</v>
      </c>
      <c r="N182" s="51" t="str">
        <f t="shared" si="15"/>
        <v>聖心女</v>
      </c>
      <c r="O182" s="51"/>
      <c r="AA182">
        <v>3</v>
      </c>
      <c r="AB182">
        <v>347</v>
      </c>
      <c r="AC182" t="s">
        <v>5506</v>
      </c>
      <c r="AD182" t="s">
        <v>14620</v>
      </c>
    </row>
    <row r="183" spans="1:30" x14ac:dyDescent="0.2">
      <c r="A183" s="50">
        <f t="shared" si="12"/>
        <v>11375</v>
      </c>
      <c r="B183" s="50">
        <f t="shared" si="13"/>
        <v>1</v>
      </c>
      <c r="C183" s="51">
        <f t="shared" si="14"/>
        <v>13</v>
      </c>
      <c r="D183" s="50">
        <v>11375</v>
      </c>
      <c r="E183" s="50" t="s">
        <v>1366</v>
      </c>
      <c r="F183" s="50" t="s">
        <v>1367</v>
      </c>
      <c r="G183" s="50" t="s">
        <v>1368</v>
      </c>
      <c r="H183" s="50" t="s">
        <v>618</v>
      </c>
      <c r="I183" s="50" t="s">
        <v>1369</v>
      </c>
      <c r="J183" s="50" t="s">
        <v>1216</v>
      </c>
      <c r="K183" s="50" t="s">
        <v>292</v>
      </c>
      <c r="L183" s="50" t="s">
        <v>189</v>
      </c>
      <c r="M183" s="54">
        <v>2</v>
      </c>
      <c r="N183" s="51" t="str">
        <f t="shared" si="15"/>
        <v>聖心女</v>
      </c>
      <c r="O183" s="51"/>
      <c r="AA183">
        <v>3</v>
      </c>
      <c r="AB183">
        <v>348</v>
      </c>
      <c r="AC183" t="s">
        <v>14621</v>
      </c>
      <c r="AD183" t="s">
        <v>14622</v>
      </c>
    </row>
    <row r="184" spans="1:30" x14ac:dyDescent="0.2">
      <c r="A184" s="50">
        <f t="shared" si="12"/>
        <v>11378</v>
      </c>
      <c r="B184" s="50">
        <f t="shared" si="13"/>
        <v>1</v>
      </c>
      <c r="C184" s="51">
        <f t="shared" si="14"/>
        <v>13</v>
      </c>
      <c r="D184" s="50">
        <v>11378</v>
      </c>
      <c r="E184" s="50" t="s">
        <v>3722</v>
      </c>
      <c r="F184" s="50" t="s">
        <v>3723</v>
      </c>
      <c r="G184" s="50" t="s">
        <v>3724</v>
      </c>
      <c r="H184" s="50" t="s">
        <v>3725</v>
      </c>
      <c r="I184" s="50" t="s">
        <v>3726</v>
      </c>
      <c r="J184" s="50" t="s">
        <v>3727</v>
      </c>
      <c r="K184" s="50" t="s">
        <v>292</v>
      </c>
      <c r="L184" s="50" t="s">
        <v>189</v>
      </c>
      <c r="M184" s="54">
        <v>1</v>
      </c>
      <c r="N184" s="51" t="str">
        <f t="shared" si="15"/>
        <v>聖心女</v>
      </c>
      <c r="O184" s="51"/>
      <c r="AA184">
        <v>3</v>
      </c>
      <c r="AB184">
        <v>349</v>
      </c>
      <c r="AC184" t="s">
        <v>14623</v>
      </c>
      <c r="AD184" t="s">
        <v>14624</v>
      </c>
    </row>
    <row r="185" spans="1:30" x14ac:dyDescent="0.2">
      <c r="A185" s="50">
        <f t="shared" si="12"/>
        <v>11401</v>
      </c>
      <c r="B185" s="50">
        <f t="shared" si="13"/>
        <v>1</v>
      </c>
      <c r="C185" s="51">
        <f t="shared" si="14"/>
        <v>14</v>
      </c>
      <c r="D185" s="51">
        <v>11401</v>
      </c>
      <c r="E185" s="51" t="s">
        <v>3728</v>
      </c>
      <c r="F185" s="51" t="s">
        <v>391</v>
      </c>
      <c r="G185" s="52" t="s">
        <v>3729</v>
      </c>
      <c r="H185" s="52" t="s">
        <v>1930</v>
      </c>
      <c r="I185" s="52" t="s">
        <v>3730</v>
      </c>
      <c r="J185" s="52" t="s">
        <v>1931</v>
      </c>
      <c r="K185" s="51" t="s">
        <v>291</v>
      </c>
      <c r="L185" s="51" t="s">
        <v>189</v>
      </c>
      <c r="M185" s="53">
        <v>1</v>
      </c>
      <c r="N185" s="51" t="str">
        <f t="shared" si="15"/>
        <v>高輪</v>
      </c>
      <c r="O185" s="51"/>
      <c r="AA185">
        <v>3</v>
      </c>
      <c r="AB185">
        <v>350</v>
      </c>
      <c r="AC185" t="s">
        <v>14625</v>
      </c>
      <c r="AD185" t="s">
        <v>14626</v>
      </c>
    </row>
    <row r="186" spans="1:30" x14ac:dyDescent="0.2">
      <c r="A186" s="50">
        <f t="shared" si="12"/>
        <v>11405</v>
      </c>
      <c r="B186" s="50">
        <f t="shared" si="13"/>
        <v>1</v>
      </c>
      <c r="C186" s="51">
        <f t="shared" si="14"/>
        <v>14</v>
      </c>
      <c r="D186" s="51">
        <v>11405</v>
      </c>
      <c r="E186" s="51" t="s">
        <v>665</v>
      </c>
      <c r="F186" s="51" t="s">
        <v>719</v>
      </c>
      <c r="G186" s="52" t="s">
        <v>1559</v>
      </c>
      <c r="H186" s="52" t="s">
        <v>1472</v>
      </c>
      <c r="I186" s="52" t="s">
        <v>1560</v>
      </c>
      <c r="J186" s="52" t="s">
        <v>1561</v>
      </c>
      <c r="K186" s="51" t="s">
        <v>291</v>
      </c>
      <c r="L186" s="51" t="s">
        <v>1029</v>
      </c>
      <c r="M186" s="53">
        <v>3</v>
      </c>
      <c r="N186" s="51" t="str">
        <f t="shared" si="15"/>
        <v>高輪</v>
      </c>
      <c r="O186" s="51"/>
      <c r="AA186">
        <v>3</v>
      </c>
      <c r="AB186">
        <v>351</v>
      </c>
      <c r="AC186" t="s">
        <v>14627</v>
      </c>
      <c r="AD186" t="s">
        <v>14628</v>
      </c>
    </row>
    <row r="187" spans="1:30" x14ac:dyDescent="0.2">
      <c r="A187" s="50">
        <f t="shared" si="12"/>
        <v>11406</v>
      </c>
      <c r="B187" s="50">
        <f t="shared" si="13"/>
        <v>1</v>
      </c>
      <c r="C187" s="51">
        <f t="shared" si="14"/>
        <v>14</v>
      </c>
      <c r="D187" s="51">
        <v>11406</v>
      </c>
      <c r="E187" s="51" t="s">
        <v>720</v>
      </c>
      <c r="F187" s="51" t="s">
        <v>721</v>
      </c>
      <c r="G187" s="52" t="s">
        <v>1562</v>
      </c>
      <c r="H187" s="52" t="s">
        <v>1563</v>
      </c>
      <c r="I187" s="52" t="s">
        <v>1564</v>
      </c>
      <c r="J187" s="52" t="s">
        <v>1565</v>
      </c>
      <c r="K187" s="51" t="s">
        <v>291</v>
      </c>
      <c r="L187" s="51" t="s">
        <v>188</v>
      </c>
      <c r="M187" s="53">
        <v>3</v>
      </c>
      <c r="N187" s="51" t="str">
        <f t="shared" si="15"/>
        <v>高輪</v>
      </c>
      <c r="O187" s="51"/>
      <c r="AA187">
        <v>3</v>
      </c>
      <c r="AB187">
        <v>353</v>
      </c>
      <c r="AC187" t="s">
        <v>14629</v>
      </c>
      <c r="AD187" t="s">
        <v>14630</v>
      </c>
    </row>
    <row r="188" spans="1:30" x14ac:dyDescent="0.2">
      <c r="A188" s="50">
        <f t="shared" si="12"/>
        <v>11407</v>
      </c>
      <c r="B188" s="50">
        <f t="shared" si="13"/>
        <v>1</v>
      </c>
      <c r="C188" s="51">
        <f t="shared" si="14"/>
        <v>14</v>
      </c>
      <c r="D188" s="51">
        <v>11407</v>
      </c>
      <c r="E188" s="51" t="s">
        <v>722</v>
      </c>
      <c r="F188" s="51" t="s">
        <v>723</v>
      </c>
      <c r="G188" s="52" t="s">
        <v>1566</v>
      </c>
      <c r="H188" s="52" t="s">
        <v>1567</v>
      </c>
      <c r="I188" s="52" t="s">
        <v>1568</v>
      </c>
      <c r="J188" s="52" t="s">
        <v>1569</v>
      </c>
      <c r="K188" s="51" t="s">
        <v>291</v>
      </c>
      <c r="L188" s="51" t="s">
        <v>1029</v>
      </c>
      <c r="M188" s="53">
        <v>3</v>
      </c>
      <c r="N188" s="51" t="str">
        <f t="shared" si="15"/>
        <v>高輪</v>
      </c>
      <c r="O188" s="51"/>
      <c r="AA188">
        <v>3</v>
      </c>
      <c r="AB188">
        <v>356</v>
      </c>
      <c r="AC188" t="s">
        <v>14631</v>
      </c>
      <c r="AD188" t="s">
        <v>14632</v>
      </c>
    </row>
    <row r="189" spans="1:30" x14ac:dyDescent="0.2">
      <c r="A189" s="50">
        <f t="shared" si="12"/>
        <v>11408</v>
      </c>
      <c r="B189" s="50">
        <f t="shared" si="13"/>
        <v>1</v>
      </c>
      <c r="C189" s="51">
        <f t="shared" si="14"/>
        <v>14</v>
      </c>
      <c r="D189" s="51">
        <v>11408</v>
      </c>
      <c r="E189" s="51" t="s">
        <v>15</v>
      </c>
      <c r="F189" s="51" t="s">
        <v>724</v>
      </c>
      <c r="G189" s="52" t="s">
        <v>1570</v>
      </c>
      <c r="H189" s="52" t="s">
        <v>1042</v>
      </c>
      <c r="I189" s="52" t="s">
        <v>1571</v>
      </c>
      <c r="J189" s="52" t="s">
        <v>1043</v>
      </c>
      <c r="K189" s="51" t="s">
        <v>291</v>
      </c>
      <c r="L189" s="51" t="s">
        <v>1029</v>
      </c>
      <c r="M189" s="53">
        <v>3</v>
      </c>
      <c r="N189" s="51" t="str">
        <f t="shared" si="15"/>
        <v>高輪</v>
      </c>
      <c r="O189" s="51"/>
      <c r="AA189">
        <v>3</v>
      </c>
      <c r="AB189">
        <v>357</v>
      </c>
      <c r="AC189" t="s">
        <v>14633</v>
      </c>
      <c r="AD189" t="s">
        <v>14634</v>
      </c>
    </row>
    <row r="190" spans="1:30" x14ac:dyDescent="0.2">
      <c r="A190" s="50">
        <f t="shared" si="12"/>
        <v>11409</v>
      </c>
      <c r="B190" s="50">
        <f t="shared" si="13"/>
        <v>1</v>
      </c>
      <c r="C190" s="51">
        <f t="shared" si="14"/>
        <v>14</v>
      </c>
      <c r="D190" s="50">
        <v>11409</v>
      </c>
      <c r="E190" s="50" t="s">
        <v>100</v>
      </c>
      <c r="F190" s="50" t="s">
        <v>725</v>
      </c>
      <c r="G190" s="50" t="s">
        <v>1572</v>
      </c>
      <c r="H190" s="50" t="s">
        <v>1573</v>
      </c>
      <c r="I190" s="50" t="s">
        <v>1574</v>
      </c>
      <c r="J190" s="50" t="s">
        <v>1575</v>
      </c>
      <c r="K190" s="50" t="s">
        <v>291</v>
      </c>
      <c r="L190" s="50" t="s">
        <v>1029</v>
      </c>
      <c r="M190" s="54">
        <v>3</v>
      </c>
      <c r="N190" s="51" t="str">
        <f t="shared" si="15"/>
        <v>高輪</v>
      </c>
      <c r="O190" s="51"/>
      <c r="AA190">
        <v>3</v>
      </c>
      <c r="AB190">
        <v>358</v>
      </c>
      <c r="AC190" t="s">
        <v>978</v>
      </c>
      <c r="AD190" t="s">
        <v>14635</v>
      </c>
    </row>
    <row r="191" spans="1:30" x14ac:dyDescent="0.2">
      <c r="A191" s="50">
        <f t="shared" si="12"/>
        <v>11410</v>
      </c>
      <c r="B191" s="50">
        <f t="shared" si="13"/>
        <v>1</v>
      </c>
      <c r="C191" s="51">
        <f t="shared" si="14"/>
        <v>14</v>
      </c>
      <c r="D191" s="50">
        <v>11410</v>
      </c>
      <c r="E191" s="50" t="s">
        <v>726</v>
      </c>
      <c r="F191" s="50" t="s">
        <v>58</v>
      </c>
      <c r="G191" s="50" t="s">
        <v>1576</v>
      </c>
      <c r="H191" s="50" t="s">
        <v>1023</v>
      </c>
      <c r="I191" s="50" t="s">
        <v>1577</v>
      </c>
      <c r="J191" s="50" t="s">
        <v>1024</v>
      </c>
      <c r="K191" s="50" t="s">
        <v>291</v>
      </c>
      <c r="L191" s="50" t="s">
        <v>1029</v>
      </c>
      <c r="M191" s="54">
        <v>3</v>
      </c>
      <c r="N191" s="51" t="str">
        <f t="shared" si="15"/>
        <v>高輪</v>
      </c>
      <c r="O191" s="51"/>
      <c r="AA191">
        <v>3</v>
      </c>
      <c r="AB191">
        <v>359</v>
      </c>
      <c r="AC191" t="s">
        <v>14636</v>
      </c>
      <c r="AD191" t="s">
        <v>14637</v>
      </c>
    </row>
    <row r="192" spans="1:30" x14ac:dyDescent="0.2">
      <c r="A192" s="50">
        <f t="shared" si="12"/>
        <v>11411</v>
      </c>
      <c r="B192" s="50">
        <f t="shared" si="13"/>
        <v>1</v>
      </c>
      <c r="C192" s="51">
        <f t="shared" si="14"/>
        <v>14</v>
      </c>
      <c r="D192" s="50">
        <v>11411</v>
      </c>
      <c r="E192" s="50" t="s">
        <v>727</v>
      </c>
      <c r="F192" s="50" t="s">
        <v>728</v>
      </c>
      <c r="G192" s="50" t="s">
        <v>1578</v>
      </c>
      <c r="H192" s="50" t="s">
        <v>1579</v>
      </c>
      <c r="I192" s="50" t="s">
        <v>1580</v>
      </c>
      <c r="J192" s="50" t="s">
        <v>1581</v>
      </c>
      <c r="K192" s="50" t="s">
        <v>291</v>
      </c>
      <c r="L192" s="50" t="s">
        <v>1029</v>
      </c>
      <c r="M192" s="54">
        <v>3</v>
      </c>
      <c r="N192" s="51" t="str">
        <f t="shared" si="15"/>
        <v>高輪</v>
      </c>
      <c r="O192" s="51"/>
      <c r="AA192">
        <v>3</v>
      </c>
      <c r="AB192">
        <v>360</v>
      </c>
      <c r="AC192" t="s">
        <v>14638</v>
      </c>
      <c r="AD192" t="s">
        <v>14639</v>
      </c>
    </row>
    <row r="193" spans="1:30" x14ac:dyDescent="0.2">
      <c r="A193" s="50">
        <f t="shared" si="12"/>
        <v>11414</v>
      </c>
      <c r="B193" s="50">
        <f t="shared" si="13"/>
        <v>1</v>
      </c>
      <c r="C193" s="51">
        <f t="shared" si="14"/>
        <v>14</v>
      </c>
      <c r="D193" s="51">
        <v>11414</v>
      </c>
      <c r="E193" s="51" t="s">
        <v>42</v>
      </c>
      <c r="F193" s="51" t="s">
        <v>729</v>
      </c>
      <c r="G193" s="52" t="s">
        <v>1582</v>
      </c>
      <c r="H193" s="52" t="s">
        <v>1121</v>
      </c>
      <c r="I193" s="52" t="s">
        <v>1583</v>
      </c>
      <c r="J193" s="52" t="s">
        <v>1584</v>
      </c>
      <c r="K193" s="51" t="s">
        <v>291</v>
      </c>
      <c r="L193" s="51" t="s">
        <v>1029</v>
      </c>
      <c r="M193" s="53">
        <v>3</v>
      </c>
      <c r="N193" s="51" t="str">
        <f t="shared" si="15"/>
        <v>高輪</v>
      </c>
      <c r="O193" s="51"/>
      <c r="AA193">
        <v>3</v>
      </c>
      <c r="AB193">
        <v>361</v>
      </c>
      <c r="AC193" t="s">
        <v>14640</v>
      </c>
      <c r="AD193" t="s">
        <v>14641</v>
      </c>
    </row>
    <row r="194" spans="1:30" x14ac:dyDescent="0.2">
      <c r="A194" s="50">
        <f t="shared" ref="A194:A257" si="16">D194</f>
        <v>11415</v>
      </c>
      <c r="B194" s="50">
        <f t="shared" ref="B194:B257" si="17">ROUNDDOWN(D194/10000,0)</f>
        <v>1</v>
      </c>
      <c r="C194" s="51">
        <f t="shared" ref="C194:C257" si="18">ROUNDDOWN((D194-B194*10000)/100,0)</f>
        <v>14</v>
      </c>
      <c r="D194" s="51">
        <v>11415</v>
      </c>
      <c r="E194" s="51" t="s">
        <v>626</v>
      </c>
      <c r="F194" s="51" t="s">
        <v>730</v>
      </c>
      <c r="G194" s="52" t="s">
        <v>1585</v>
      </c>
      <c r="H194" s="52" t="s">
        <v>1586</v>
      </c>
      <c r="I194" s="52" t="s">
        <v>1587</v>
      </c>
      <c r="J194" s="52" t="s">
        <v>1588</v>
      </c>
      <c r="K194" s="51" t="s">
        <v>291</v>
      </c>
      <c r="L194" s="51" t="s">
        <v>1029</v>
      </c>
      <c r="M194" s="53">
        <v>3</v>
      </c>
      <c r="N194" s="51" t="str">
        <f t="shared" ref="N194:N257" si="19">VLOOKUP(B194*100+C194,$AB$2:$AF$400,2,0)</f>
        <v>高輪</v>
      </c>
      <c r="O194" s="51"/>
      <c r="AA194">
        <v>3</v>
      </c>
      <c r="AB194">
        <v>362</v>
      </c>
      <c r="AC194" t="s">
        <v>14642</v>
      </c>
      <c r="AD194" t="s">
        <v>14643</v>
      </c>
    </row>
    <row r="195" spans="1:30" x14ac:dyDescent="0.2">
      <c r="A195" s="50">
        <f t="shared" si="16"/>
        <v>11417</v>
      </c>
      <c r="B195" s="50">
        <f t="shared" si="17"/>
        <v>1</v>
      </c>
      <c r="C195" s="51">
        <f t="shared" si="18"/>
        <v>14</v>
      </c>
      <c r="D195" s="51">
        <v>11417</v>
      </c>
      <c r="E195" s="51" t="s">
        <v>731</v>
      </c>
      <c r="F195" s="51" t="s">
        <v>732</v>
      </c>
      <c r="G195" s="52" t="s">
        <v>1589</v>
      </c>
      <c r="H195" s="52" t="s">
        <v>1590</v>
      </c>
      <c r="I195" s="52" t="s">
        <v>1591</v>
      </c>
      <c r="J195" s="52" t="s">
        <v>1592</v>
      </c>
      <c r="K195" s="51" t="s">
        <v>291</v>
      </c>
      <c r="L195" s="51" t="s">
        <v>1029</v>
      </c>
      <c r="M195" s="53">
        <v>3</v>
      </c>
      <c r="N195" s="51" t="str">
        <f t="shared" si="19"/>
        <v>高輪</v>
      </c>
      <c r="O195" s="51"/>
      <c r="AA195">
        <v>3</v>
      </c>
      <c r="AB195">
        <v>364</v>
      </c>
      <c r="AC195" t="s">
        <v>14644</v>
      </c>
      <c r="AD195" t="s">
        <v>14645</v>
      </c>
    </row>
    <row r="196" spans="1:30" x14ac:dyDescent="0.2">
      <c r="A196" s="50">
        <f t="shared" si="16"/>
        <v>11420</v>
      </c>
      <c r="B196" s="50">
        <f t="shared" si="17"/>
        <v>1</v>
      </c>
      <c r="C196" s="51">
        <f t="shared" si="18"/>
        <v>14</v>
      </c>
      <c r="D196" s="51">
        <v>11420</v>
      </c>
      <c r="E196" s="51" t="s">
        <v>808</v>
      </c>
      <c r="F196" s="51" t="s">
        <v>1593</v>
      </c>
      <c r="G196" s="52" t="s">
        <v>1594</v>
      </c>
      <c r="H196" s="52" t="s">
        <v>1595</v>
      </c>
      <c r="I196" s="52" t="s">
        <v>1596</v>
      </c>
      <c r="J196" s="52" t="s">
        <v>1597</v>
      </c>
      <c r="K196" s="51" t="s">
        <v>291</v>
      </c>
      <c r="L196" s="51" t="s">
        <v>189</v>
      </c>
      <c r="M196" s="53">
        <v>2</v>
      </c>
      <c r="N196" s="51" t="str">
        <f t="shared" si="19"/>
        <v>高輪</v>
      </c>
      <c r="O196" s="51"/>
      <c r="AA196">
        <v>3</v>
      </c>
      <c r="AB196">
        <v>366</v>
      </c>
      <c r="AC196" t="s">
        <v>14646</v>
      </c>
      <c r="AD196" t="s">
        <v>14647</v>
      </c>
    </row>
    <row r="197" spans="1:30" x14ac:dyDescent="0.2">
      <c r="A197" s="50">
        <f t="shared" si="16"/>
        <v>11421</v>
      </c>
      <c r="B197" s="50">
        <f t="shared" si="17"/>
        <v>1</v>
      </c>
      <c r="C197" s="51">
        <f t="shared" si="18"/>
        <v>14</v>
      </c>
      <c r="D197" s="51">
        <v>11421</v>
      </c>
      <c r="E197" s="51" t="s">
        <v>1598</v>
      </c>
      <c r="F197" s="51" t="s">
        <v>1599</v>
      </c>
      <c r="G197" s="52" t="s">
        <v>1598</v>
      </c>
      <c r="H197" s="52" t="s">
        <v>1230</v>
      </c>
      <c r="I197" s="52" t="s">
        <v>1600</v>
      </c>
      <c r="J197" s="52" t="s">
        <v>1231</v>
      </c>
      <c r="K197" s="51" t="s">
        <v>291</v>
      </c>
      <c r="L197" s="51" t="s">
        <v>188</v>
      </c>
      <c r="M197" s="53">
        <v>2</v>
      </c>
      <c r="N197" s="51" t="str">
        <f t="shared" si="19"/>
        <v>高輪</v>
      </c>
      <c r="O197" s="51"/>
      <c r="AA197">
        <v>3</v>
      </c>
      <c r="AB197">
        <v>367</v>
      </c>
      <c r="AC197" t="s">
        <v>14648</v>
      </c>
      <c r="AD197" t="s">
        <v>14649</v>
      </c>
    </row>
    <row r="198" spans="1:30" x14ac:dyDescent="0.2">
      <c r="A198" s="50">
        <f t="shared" si="16"/>
        <v>11422</v>
      </c>
      <c r="B198" s="50">
        <f t="shared" si="17"/>
        <v>1</v>
      </c>
      <c r="C198" s="51">
        <f t="shared" si="18"/>
        <v>14</v>
      </c>
      <c r="D198" s="50">
        <v>11422</v>
      </c>
      <c r="E198" s="50" t="s">
        <v>1601</v>
      </c>
      <c r="F198" s="50" t="s">
        <v>1602</v>
      </c>
      <c r="G198" s="50" t="s">
        <v>1603</v>
      </c>
      <c r="H198" s="50" t="s">
        <v>1472</v>
      </c>
      <c r="I198" s="50" t="s">
        <v>1604</v>
      </c>
      <c r="J198" s="50" t="s">
        <v>1561</v>
      </c>
      <c r="K198" s="50" t="s">
        <v>291</v>
      </c>
      <c r="L198" s="50" t="s">
        <v>188</v>
      </c>
      <c r="M198" s="54">
        <v>2</v>
      </c>
      <c r="N198" s="51" t="str">
        <f t="shared" si="19"/>
        <v>高輪</v>
      </c>
      <c r="O198" s="51"/>
      <c r="AA198">
        <v>3</v>
      </c>
      <c r="AB198">
        <v>368</v>
      </c>
      <c r="AC198" t="s">
        <v>14650</v>
      </c>
      <c r="AD198" t="s">
        <v>14651</v>
      </c>
    </row>
    <row r="199" spans="1:30" x14ac:dyDescent="0.2">
      <c r="A199" s="50">
        <f t="shared" si="16"/>
        <v>11423</v>
      </c>
      <c r="B199" s="50">
        <f t="shared" si="17"/>
        <v>1</v>
      </c>
      <c r="C199" s="51">
        <f t="shared" si="18"/>
        <v>14</v>
      </c>
      <c r="D199" s="51">
        <v>11423</v>
      </c>
      <c r="E199" s="51" t="s">
        <v>1605</v>
      </c>
      <c r="F199" s="51" t="s">
        <v>688</v>
      </c>
      <c r="G199" s="52" t="s">
        <v>1606</v>
      </c>
      <c r="H199" s="52" t="s">
        <v>1023</v>
      </c>
      <c r="I199" s="52" t="s">
        <v>1607</v>
      </c>
      <c r="J199" s="52" t="s">
        <v>1024</v>
      </c>
      <c r="K199" s="51" t="s">
        <v>291</v>
      </c>
      <c r="L199" s="51" t="s">
        <v>188</v>
      </c>
      <c r="M199" s="53">
        <v>2</v>
      </c>
      <c r="N199" s="51" t="str">
        <f t="shared" si="19"/>
        <v>高輪</v>
      </c>
      <c r="O199" s="51"/>
      <c r="AA199">
        <v>3</v>
      </c>
      <c r="AB199">
        <v>369</v>
      </c>
      <c r="AC199" t="s">
        <v>14652</v>
      </c>
      <c r="AD199" t="s">
        <v>14653</v>
      </c>
    </row>
    <row r="200" spans="1:30" x14ac:dyDescent="0.2">
      <c r="A200" s="50">
        <f t="shared" si="16"/>
        <v>11424</v>
      </c>
      <c r="B200" s="50">
        <f t="shared" si="17"/>
        <v>1</v>
      </c>
      <c r="C200" s="51">
        <f t="shared" si="18"/>
        <v>14</v>
      </c>
      <c r="D200" s="51">
        <v>11424</v>
      </c>
      <c r="E200" s="51" t="s">
        <v>22</v>
      </c>
      <c r="F200" s="51" t="s">
        <v>1608</v>
      </c>
      <c r="G200" s="52" t="s">
        <v>1070</v>
      </c>
      <c r="H200" s="52" t="s">
        <v>1609</v>
      </c>
      <c r="I200" s="52" t="s">
        <v>1610</v>
      </c>
      <c r="J200" s="52" t="s">
        <v>1611</v>
      </c>
      <c r="K200" s="51" t="s">
        <v>291</v>
      </c>
      <c r="L200" s="51" t="s">
        <v>189</v>
      </c>
      <c r="M200" s="53">
        <v>2</v>
      </c>
      <c r="N200" s="51" t="str">
        <f t="shared" si="19"/>
        <v>高輪</v>
      </c>
      <c r="O200" s="51"/>
      <c r="AA200">
        <v>3</v>
      </c>
      <c r="AB200">
        <v>370</v>
      </c>
      <c r="AC200" t="s">
        <v>14654</v>
      </c>
      <c r="AD200" t="s">
        <v>14655</v>
      </c>
    </row>
    <row r="201" spans="1:30" x14ac:dyDescent="0.2">
      <c r="A201" s="50">
        <f t="shared" si="16"/>
        <v>11425</v>
      </c>
      <c r="B201" s="50">
        <f t="shared" si="17"/>
        <v>1</v>
      </c>
      <c r="C201" s="51">
        <f t="shared" si="18"/>
        <v>14</v>
      </c>
      <c r="D201" s="51">
        <v>11425</v>
      </c>
      <c r="E201" s="51" t="s">
        <v>595</v>
      </c>
      <c r="F201" s="51" t="s">
        <v>1612</v>
      </c>
      <c r="G201" s="52" t="s">
        <v>1280</v>
      </c>
      <c r="H201" s="52" t="s">
        <v>1613</v>
      </c>
      <c r="I201" s="52" t="s">
        <v>1281</v>
      </c>
      <c r="J201" s="52" t="s">
        <v>1614</v>
      </c>
      <c r="K201" s="51" t="s">
        <v>291</v>
      </c>
      <c r="L201" s="51" t="s">
        <v>188</v>
      </c>
      <c r="M201" s="53">
        <v>2</v>
      </c>
      <c r="N201" s="51" t="str">
        <f t="shared" si="19"/>
        <v>高輪</v>
      </c>
      <c r="O201" s="51"/>
      <c r="AA201">
        <v>3</v>
      </c>
      <c r="AB201">
        <v>372</v>
      </c>
      <c r="AC201" t="s">
        <v>14656</v>
      </c>
      <c r="AD201" t="s">
        <v>14657</v>
      </c>
    </row>
    <row r="202" spans="1:30" x14ac:dyDescent="0.2">
      <c r="A202" s="50">
        <f t="shared" si="16"/>
        <v>11427</v>
      </c>
      <c r="B202" s="50">
        <f t="shared" si="17"/>
        <v>1</v>
      </c>
      <c r="C202" s="51">
        <f t="shared" si="18"/>
        <v>14</v>
      </c>
      <c r="D202" s="50">
        <v>11427</v>
      </c>
      <c r="E202" s="50" t="s">
        <v>1617</v>
      </c>
      <c r="F202" s="50" t="s">
        <v>1618</v>
      </c>
      <c r="G202" s="50" t="s">
        <v>1619</v>
      </c>
      <c r="H202" s="50" t="s">
        <v>1620</v>
      </c>
      <c r="I202" s="50" t="s">
        <v>1621</v>
      </c>
      <c r="J202" s="50" t="s">
        <v>1622</v>
      </c>
      <c r="K202" s="50" t="s">
        <v>291</v>
      </c>
      <c r="L202" s="50" t="s">
        <v>188</v>
      </c>
      <c r="M202" s="54">
        <v>2</v>
      </c>
      <c r="N202" s="51" t="str">
        <f t="shared" si="19"/>
        <v>高輪</v>
      </c>
      <c r="O202" s="51"/>
      <c r="AA202">
        <v>3</v>
      </c>
      <c r="AB202">
        <v>373</v>
      </c>
      <c r="AC202" t="s">
        <v>13739</v>
      </c>
      <c r="AD202" t="s">
        <v>14658</v>
      </c>
    </row>
    <row r="203" spans="1:30" x14ac:dyDescent="0.2">
      <c r="A203" s="50">
        <f t="shared" si="16"/>
        <v>11428</v>
      </c>
      <c r="B203" s="50">
        <f t="shared" si="17"/>
        <v>1</v>
      </c>
      <c r="C203" s="51">
        <f t="shared" si="18"/>
        <v>14</v>
      </c>
      <c r="D203" s="51">
        <v>11428</v>
      </c>
      <c r="E203" s="51" t="s">
        <v>37</v>
      </c>
      <c r="F203" s="51" t="s">
        <v>1623</v>
      </c>
      <c r="G203" s="52" t="s">
        <v>1624</v>
      </c>
      <c r="H203" s="52" t="s">
        <v>1625</v>
      </c>
      <c r="I203" s="52" t="s">
        <v>1626</v>
      </c>
      <c r="J203" s="52" t="s">
        <v>1627</v>
      </c>
      <c r="K203" s="51" t="s">
        <v>291</v>
      </c>
      <c r="L203" s="51" t="s">
        <v>189</v>
      </c>
      <c r="M203" s="53">
        <v>2</v>
      </c>
      <c r="N203" s="51" t="str">
        <f t="shared" si="19"/>
        <v>高輪</v>
      </c>
      <c r="O203" s="51"/>
      <c r="AA203">
        <v>3</v>
      </c>
      <c r="AB203">
        <v>374</v>
      </c>
      <c r="AC203" t="s">
        <v>14659</v>
      </c>
      <c r="AD203" t="s">
        <v>14660</v>
      </c>
    </row>
    <row r="204" spans="1:30" x14ac:dyDescent="0.2">
      <c r="A204" s="50">
        <f t="shared" si="16"/>
        <v>11429</v>
      </c>
      <c r="B204" s="50">
        <f t="shared" si="17"/>
        <v>1</v>
      </c>
      <c r="C204" s="51">
        <f t="shared" si="18"/>
        <v>14</v>
      </c>
      <c r="D204" s="50">
        <v>11429</v>
      </c>
      <c r="E204" s="50" t="s">
        <v>1628</v>
      </c>
      <c r="F204" s="50" t="s">
        <v>937</v>
      </c>
      <c r="G204" s="50" t="s">
        <v>1629</v>
      </c>
      <c r="H204" s="50" t="s">
        <v>1491</v>
      </c>
      <c r="I204" s="50" t="s">
        <v>1630</v>
      </c>
      <c r="J204" s="50" t="s">
        <v>1493</v>
      </c>
      <c r="K204" s="50" t="s">
        <v>291</v>
      </c>
      <c r="L204" s="50" t="s">
        <v>188</v>
      </c>
      <c r="M204" s="54">
        <v>2</v>
      </c>
      <c r="N204" s="51" t="str">
        <f t="shared" si="19"/>
        <v>高輪</v>
      </c>
      <c r="O204" s="51"/>
      <c r="AA204">
        <v>3</v>
      </c>
      <c r="AB204">
        <v>375</v>
      </c>
      <c r="AC204" t="s">
        <v>14661</v>
      </c>
      <c r="AD204" t="s">
        <v>14662</v>
      </c>
    </row>
    <row r="205" spans="1:30" x14ac:dyDescent="0.2">
      <c r="A205" s="50">
        <f t="shared" si="16"/>
        <v>11430</v>
      </c>
      <c r="B205" s="50">
        <f t="shared" si="17"/>
        <v>1</v>
      </c>
      <c r="C205" s="51">
        <f t="shared" si="18"/>
        <v>14</v>
      </c>
      <c r="D205" s="50">
        <v>11430</v>
      </c>
      <c r="E205" s="50" t="s">
        <v>447</v>
      </c>
      <c r="F205" s="50" t="s">
        <v>1631</v>
      </c>
      <c r="G205" s="50" t="s">
        <v>1632</v>
      </c>
      <c r="H205" s="50" t="s">
        <v>1030</v>
      </c>
      <c r="I205" s="50" t="s">
        <v>1633</v>
      </c>
      <c r="J205" s="50" t="s">
        <v>1282</v>
      </c>
      <c r="K205" s="50" t="s">
        <v>291</v>
      </c>
      <c r="L205" s="50" t="s">
        <v>188</v>
      </c>
      <c r="M205" s="54">
        <v>2</v>
      </c>
      <c r="N205" s="51" t="str">
        <f t="shared" si="19"/>
        <v>高輪</v>
      </c>
      <c r="O205" s="51"/>
      <c r="AA205">
        <v>3</v>
      </c>
      <c r="AB205">
        <v>377</v>
      </c>
      <c r="AC205" t="s">
        <v>14663</v>
      </c>
      <c r="AD205" t="s">
        <v>14664</v>
      </c>
    </row>
    <row r="206" spans="1:30" x14ac:dyDescent="0.2">
      <c r="A206" s="50">
        <f t="shared" si="16"/>
        <v>11431</v>
      </c>
      <c r="B206" s="50">
        <f t="shared" si="17"/>
        <v>1</v>
      </c>
      <c r="C206" s="51">
        <f t="shared" si="18"/>
        <v>14</v>
      </c>
      <c r="D206" s="51">
        <v>11431</v>
      </c>
      <c r="E206" s="51" t="s">
        <v>1634</v>
      </c>
      <c r="F206" s="51" t="s">
        <v>1635</v>
      </c>
      <c r="G206" s="52" t="s">
        <v>1636</v>
      </c>
      <c r="H206" s="52" t="s">
        <v>1637</v>
      </c>
      <c r="I206" s="52" t="s">
        <v>1638</v>
      </c>
      <c r="J206" s="52" t="s">
        <v>1639</v>
      </c>
      <c r="K206" s="51" t="s">
        <v>291</v>
      </c>
      <c r="L206" s="51" t="s">
        <v>188</v>
      </c>
      <c r="M206" s="53">
        <v>2</v>
      </c>
      <c r="N206" s="51" t="str">
        <f t="shared" si="19"/>
        <v>高輪</v>
      </c>
      <c r="O206" s="51"/>
      <c r="AA206">
        <v>3</v>
      </c>
      <c r="AB206">
        <v>378</v>
      </c>
      <c r="AC206" t="s">
        <v>14665</v>
      </c>
      <c r="AD206" t="s">
        <v>14666</v>
      </c>
    </row>
    <row r="207" spans="1:30" x14ac:dyDescent="0.2">
      <c r="A207" s="50">
        <f t="shared" si="16"/>
        <v>11432</v>
      </c>
      <c r="B207" s="50">
        <f t="shared" si="17"/>
        <v>1</v>
      </c>
      <c r="C207" s="51">
        <f t="shared" si="18"/>
        <v>14</v>
      </c>
      <c r="D207" s="51">
        <v>11432</v>
      </c>
      <c r="E207" s="51" t="s">
        <v>1640</v>
      </c>
      <c r="F207" s="51" t="s">
        <v>1641</v>
      </c>
      <c r="G207" s="52" t="s">
        <v>1642</v>
      </c>
      <c r="H207" s="52" t="s">
        <v>1643</v>
      </c>
      <c r="I207" s="52" t="s">
        <v>1644</v>
      </c>
      <c r="J207" s="52" t="s">
        <v>1645</v>
      </c>
      <c r="K207" s="51" t="s">
        <v>291</v>
      </c>
      <c r="L207" s="51" t="s">
        <v>188</v>
      </c>
      <c r="M207" s="53">
        <v>2</v>
      </c>
      <c r="N207" s="51" t="str">
        <f t="shared" si="19"/>
        <v>高輪</v>
      </c>
      <c r="O207" s="51"/>
      <c r="AA207">
        <v>3</v>
      </c>
      <c r="AB207">
        <v>379</v>
      </c>
      <c r="AC207" t="s">
        <v>14667</v>
      </c>
      <c r="AD207" t="s">
        <v>14668</v>
      </c>
    </row>
    <row r="208" spans="1:30" x14ac:dyDescent="0.2">
      <c r="A208" s="50">
        <f t="shared" si="16"/>
        <v>11433</v>
      </c>
      <c r="B208" s="50">
        <f t="shared" si="17"/>
        <v>1</v>
      </c>
      <c r="C208" s="51">
        <f t="shared" si="18"/>
        <v>14</v>
      </c>
      <c r="D208" s="51">
        <v>11433</v>
      </c>
      <c r="E208" s="51" t="s">
        <v>3500</v>
      </c>
      <c r="F208" s="51" t="s">
        <v>3501</v>
      </c>
      <c r="G208" s="52" t="s">
        <v>3502</v>
      </c>
      <c r="H208" s="52" t="s">
        <v>1760</v>
      </c>
      <c r="I208" s="52" t="s">
        <v>3503</v>
      </c>
      <c r="J208" s="52" t="s">
        <v>1761</v>
      </c>
      <c r="K208" s="51" t="s">
        <v>291</v>
      </c>
      <c r="L208" s="51" t="s">
        <v>188</v>
      </c>
      <c r="M208" s="53">
        <v>2</v>
      </c>
      <c r="N208" s="51" t="str">
        <f t="shared" si="19"/>
        <v>高輪</v>
      </c>
      <c r="O208" s="51"/>
      <c r="AA208">
        <v>3</v>
      </c>
      <c r="AB208">
        <v>380</v>
      </c>
      <c r="AC208" t="s">
        <v>14667</v>
      </c>
      <c r="AD208" t="s">
        <v>14668</v>
      </c>
    </row>
    <row r="209" spans="1:30" x14ac:dyDescent="0.2">
      <c r="A209" s="50">
        <f t="shared" si="16"/>
        <v>11434</v>
      </c>
      <c r="B209" s="50">
        <f t="shared" si="17"/>
        <v>1</v>
      </c>
      <c r="C209" s="51">
        <f t="shared" si="18"/>
        <v>14</v>
      </c>
      <c r="D209" s="51">
        <v>11434</v>
      </c>
      <c r="E209" s="51" t="s">
        <v>26</v>
      </c>
      <c r="F209" s="51" t="s">
        <v>3731</v>
      </c>
      <c r="G209" s="52" t="s">
        <v>1451</v>
      </c>
      <c r="H209" s="52" t="s">
        <v>2434</v>
      </c>
      <c r="I209" s="52" t="s">
        <v>1544</v>
      </c>
      <c r="J209" s="52" t="s">
        <v>2435</v>
      </c>
      <c r="K209" s="51" t="s">
        <v>291</v>
      </c>
      <c r="L209" s="51" t="s">
        <v>189</v>
      </c>
      <c r="M209" s="53">
        <v>1</v>
      </c>
      <c r="N209" s="51" t="str">
        <f t="shared" si="19"/>
        <v>高輪</v>
      </c>
      <c r="O209" s="51"/>
      <c r="AA209">
        <v>4</v>
      </c>
      <c r="AB209">
        <v>401</v>
      </c>
      <c r="AC209" t="s">
        <v>14669</v>
      </c>
      <c r="AD209" t="s">
        <v>14670</v>
      </c>
    </row>
    <row r="210" spans="1:30" x14ac:dyDescent="0.2">
      <c r="A210" s="50">
        <f t="shared" si="16"/>
        <v>11435</v>
      </c>
      <c r="B210" s="50">
        <f t="shared" si="17"/>
        <v>1</v>
      </c>
      <c r="C210" s="51">
        <f t="shared" si="18"/>
        <v>14</v>
      </c>
      <c r="D210" s="51">
        <v>11435</v>
      </c>
      <c r="E210" s="51" t="s">
        <v>3732</v>
      </c>
      <c r="F210" s="51" t="s">
        <v>3733</v>
      </c>
      <c r="G210" s="52" t="s">
        <v>3734</v>
      </c>
      <c r="H210" s="52" t="s">
        <v>3735</v>
      </c>
      <c r="I210" s="52" t="s">
        <v>3736</v>
      </c>
      <c r="J210" s="52" t="s">
        <v>3737</v>
      </c>
      <c r="K210" s="51" t="s">
        <v>291</v>
      </c>
      <c r="L210" s="51" t="s">
        <v>189</v>
      </c>
      <c r="M210" s="53">
        <v>1</v>
      </c>
      <c r="N210" s="51" t="str">
        <f t="shared" si="19"/>
        <v>高輪</v>
      </c>
      <c r="O210" s="51"/>
      <c r="AA210">
        <v>4</v>
      </c>
      <c r="AB210">
        <v>402</v>
      </c>
      <c r="AC210" t="s">
        <v>14671</v>
      </c>
      <c r="AD210" t="s">
        <v>14672</v>
      </c>
    </row>
    <row r="211" spans="1:30" x14ac:dyDescent="0.2">
      <c r="A211" s="50">
        <f t="shared" si="16"/>
        <v>11436</v>
      </c>
      <c r="B211" s="50">
        <f t="shared" si="17"/>
        <v>1</v>
      </c>
      <c r="C211" s="51">
        <f t="shared" si="18"/>
        <v>14</v>
      </c>
      <c r="D211" s="51">
        <v>11436</v>
      </c>
      <c r="E211" s="51" t="s">
        <v>3738</v>
      </c>
      <c r="F211" s="51" t="s">
        <v>644</v>
      </c>
      <c r="G211" s="52" t="s">
        <v>2150</v>
      </c>
      <c r="H211" s="52" t="s">
        <v>1003</v>
      </c>
      <c r="I211" s="52" t="s">
        <v>3739</v>
      </c>
      <c r="J211" s="52" t="s">
        <v>1005</v>
      </c>
      <c r="K211" s="51" t="s">
        <v>291</v>
      </c>
      <c r="L211" s="51" t="s">
        <v>189</v>
      </c>
      <c r="M211" s="53">
        <v>1</v>
      </c>
      <c r="N211" s="51" t="str">
        <f t="shared" si="19"/>
        <v>高輪</v>
      </c>
      <c r="O211" s="51"/>
      <c r="AA211">
        <v>4</v>
      </c>
      <c r="AB211">
        <v>403</v>
      </c>
      <c r="AC211" t="s">
        <v>14673</v>
      </c>
      <c r="AD211" t="s">
        <v>14674</v>
      </c>
    </row>
    <row r="212" spans="1:30" x14ac:dyDescent="0.2">
      <c r="A212" s="50">
        <f t="shared" si="16"/>
        <v>11437</v>
      </c>
      <c r="B212" s="50">
        <f t="shared" si="17"/>
        <v>1</v>
      </c>
      <c r="C212" s="51">
        <f t="shared" si="18"/>
        <v>14</v>
      </c>
      <c r="D212" s="51">
        <v>11437</v>
      </c>
      <c r="E212" s="51" t="s">
        <v>3740</v>
      </c>
      <c r="F212" s="51" t="s">
        <v>3181</v>
      </c>
      <c r="G212" s="52" t="s">
        <v>3741</v>
      </c>
      <c r="H212" s="52" t="s">
        <v>3182</v>
      </c>
      <c r="I212" s="52" t="s">
        <v>3742</v>
      </c>
      <c r="J212" s="52" t="s">
        <v>3183</v>
      </c>
      <c r="K212" s="51" t="s">
        <v>291</v>
      </c>
      <c r="L212" s="51" t="s">
        <v>189</v>
      </c>
      <c r="M212" s="53">
        <v>1</v>
      </c>
      <c r="N212" s="51" t="str">
        <f t="shared" si="19"/>
        <v>高輪</v>
      </c>
      <c r="O212" s="51"/>
      <c r="AA212">
        <v>4</v>
      </c>
      <c r="AB212">
        <v>404</v>
      </c>
      <c r="AC212" t="s">
        <v>14675</v>
      </c>
      <c r="AD212" t="s">
        <v>14676</v>
      </c>
    </row>
    <row r="213" spans="1:30" x14ac:dyDescent="0.2">
      <c r="A213" s="50">
        <f t="shared" si="16"/>
        <v>11438</v>
      </c>
      <c r="B213" s="50">
        <f t="shared" si="17"/>
        <v>1</v>
      </c>
      <c r="C213" s="51">
        <f t="shared" si="18"/>
        <v>14</v>
      </c>
      <c r="D213" s="51">
        <v>11438</v>
      </c>
      <c r="E213" s="51" t="s">
        <v>494</v>
      </c>
      <c r="F213" s="51" t="s">
        <v>3743</v>
      </c>
      <c r="G213" s="52" t="s">
        <v>2393</v>
      </c>
      <c r="H213" s="52" t="s">
        <v>3744</v>
      </c>
      <c r="I213" s="52" t="s">
        <v>2394</v>
      </c>
      <c r="J213" s="52" t="s">
        <v>3745</v>
      </c>
      <c r="K213" s="51" t="s">
        <v>291</v>
      </c>
      <c r="L213" s="51" t="s">
        <v>189</v>
      </c>
      <c r="M213" s="53">
        <v>1</v>
      </c>
      <c r="N213" s="51" t="str">
        <f t="shared" si="19"/>
        <v>高輪</v>
      </c>
      <c r="O213" s="51"/>
      <c r="AA213">
        <v>4</v>
      </c>
      <c r="AB213">
        <v>405</v>
      </c>
      <c r="AC213" t="s">
        <v>14677</v>
      </c>
      <c r="AD213" t="s">
        <v>14678</v>
      </c>
    </row>
    <row r="214" spans="1:30" x14ac:dyDescent="0.2">
      <c r="A214" s="50">
        <f t="shared" si="16"/>
        <v>11439</v>
      </c>
      <c r="B214" s="50">
        <f t="shared" si="17"/>
        <v>1</v>
      </c>
      <c r="C214" s="51">
        <f t="shared" si="18"/>
        <v>14</v>
      </c>
      <c r="D214" s="51">
        <v>11439</v>
      </c>
      <c r="E214" s="51" t="s">
        <v>2556</v>
      </c>
      <c r="F214" s="51" t="s">
        <v>393</v>
      </c>
      <c r="G214" s="52" t="s">
        <v>2558</v>
      </c>
      <c r="H214" s="52" t="s">
        <v>1222</v>
      </c>
      <c r="I214" s="52" t="s">
        <v>2559</v>
      </c>
      <c r="J214" s="52" t="s">
        <v>1223</v>
      </c>
      <c r="K214" s="51" t="s">
        <v>291</v>
      </c>
      <c r="L214" s="51" t="s">
        <v>189</v>
      </c>
      <c r="M214" s="53">
        <v>1</v>
      </c>
      <c r="N214" s="51" t="str">
        <f t="shared" si="19"/>
        <v>高輪</v>
      </c>
      <c r="O214" s="51"/>
      <c r="AA214">
        <v>4</v>
      </c>
      <c r="AB214">
        <v>406</v>
      </c>
      <c r="AC214" t="s">
        <v>14679</v>
      </c>
      <c r="AD214" t="s">
        <v>14680</v>
      </c>
    </row>
    <row r="215" spans="1:30" x14ac:dyDescent="0.2">
      <c r="A215" s="50">
        <f t="shared" si="16"/>
        <v>11440</v>
      </c>
      <c r="B215" s="50">
        <f t="shared" si="17"/>
        <v>1</v>
      </c>
      <c r="C215" s="51">
        <f t="shared" si="18"/>
        <v>14</v>
      </c>
      <c r="D215" s="50">
        <v>11440</v>
      </c>
      <c r="E215" s="50" t="s">
        <v>626</v>
      </c>
      <c r="F215" s="50" t="s">
        <v>3746</v>
      </c>
      <c r="G215" s="50" t="s">
        <v>1585</v>
      </c>
      <c r="H215" s="50" t="s">
        <v>3747</v>
      </c>
      <c r="I215" s="50" t="s">
        <v>1587</v>
      </c>
      <c r="J215" s="50" t="s">
        <v>3748</v>
      </c>
      <c r="K215" s="50" t="s">
        <v>291</v>
      </c>
      <c r="L215" s="50" t="s">
        <v>189</v>
      </c>
      <c r="M215" s="54">
        <v>1</v>
      </c>
      <c r="N215" s="51" t="str">
        <f t="shared" si="19"/>
        <v>高輪</v>
      </c>
      <c r="O215" s="51"/>
      <c r="AA215">
        <v>4</v>
      </c>
      <c r="AB215">
        <v>409</v>
      </c>
      <c r="AC215" t="s">
        <v>14681</v>
      </c>
      <c r="AD215" t="s">
        <v>14682</v>
      </c>
    </row>
    <row r="216" spans="1:30" x14ac:dyDescent="0.2">
      <c r="A216" s="50">
        <f t="shared" si="16"/>
        <v>11441</v>
      </c>
      <c r="B216" s="50">
        <f t="shared" si="17"/>
        <v>1</v>
      </c>
      <c r="C216" s="51">
        <f t="shared" si="18"/>
        <v>14</v>
      </c>
      <c r="D216" s="50">
        <v>11441</v>
      </c>
      <c r="E216" s="50" t="s">
        <v>39</v>
      </c>
      <c r="F216" s="50" t="s">
        <v>3618</v>
      </c>
      <c r="G216" s="50" t="s">
        <v>1317</v>
      </c>
      <c r="H216" s="50" t="s">
        <v>3620</v>
      </c>
      <c r="I216" s="50" t="s">
        <v>1318</v>
      </c>
      <c r="J216" s="50" t="s">
        <v>3622</v>
      </c>
      <c r="K216" s="50" t="s">
        <v>291</v>
      </c>
      <c r="L216" s="50" t="s">
        <v>189</v>
      </c>
      <c r="M216" s="54">
        <v>1</v>
      </c>
      <c r="N216" s="51" t="str">
        <f t="shared" si="19"/>
        <v>高輪</v>
      </c>
      <c r="O216" s="51"/>
      <c r="AA216">
        <v>4</v>
      </c>
      <c r="AB216">
        <v>410</v>
      </c>
      <c r="AC216" t="s">
        <v>14683</v>
      </c>
      <c r="AD216" t="s">
        <v>14684</v>
      </c>
    </row>
    <row r="217" spans="1:30" x14ac:dyDescent="0.2">
      <c r="A217" s="50">
        <f t="shared" si="16"/>
        <v>11442</v>
      </c>
      <c r="B217" s="50">
        <f t="shared" si="17"/>
        <v>1</v>
      </c>
      <c r="C217" s="51">
        <f t="shared" si="18"/>
        <v>14</v>
      </c>
      <c r="D217" s="50">
        <v>11442</v>
      </c>
      <c r="E217" s="50" t="s">
        <v>3749</v>
      </c>
      <c r="F217" s="50" t="s">
        <v>3750</v>
      </c>
      <c r="G217" s="50" t="s">
        <v>3751</v>
      </c>
      <c r="H217" s="50" t="s">
        <v>1291</v>
      </c>
      <c r="I217" s="50" t="s">
        <v>3752</v>
      </c>
      <c r="J217" s="50" t="s">
        <v>1292</v>
      </c>
      <c r="K217" s="50" t="s">
        <v>291</v>
      </c>
      <c r="L217" s="50" t="s">
        <v>189</v>
      </c>
      <c r="M217" s="54">
        <v>1</v>
      </c>
      <c r="N217" s="51" t="str">
        <f t="shared" si="19"/>
        <v>高輪</v>
      </c>
      <c r="O217" s="51"/>
      <c r="AA217">
        <v>4</v>
      </c>
      <c r="AB217">
        <v>411</v>
      </c>
      <c r="AC217" t="s">
        <v>14685</v>
      </c>
      <c r="AD217" t="s">
        <v>14686</v>
      </c>
    </row>
    <row r="218" spans="1:30" x14ac:dyDescent="0.2">
      <c r="A218" s="50">
        <f t="shared" si="16"/>
        <v>11443</v>
      </c>
      <c r="B218" s="50">
        <f t="shared" si="17"/>
        <v>1</v>
      </c>
      <c r="C218" s="51">
        <f t="shared" si="18"/>
        <v>14</v>
      </c>
      <c r="D218" s="51">
        <v>11443</v>
      </c>
      <c r="E218" s="51" t="s">
        <v>2956</v>
      </c>
      <c r="F218" s="51" t="s">
        <v>910</v>
      </c>
      <c r="G218" s="52" t="s">
        <v>2957</v>
      </c>
      <c r="H218" s="52" t="s">
        <v>1875</v>
      </c>
      <c r="I218" s="52" t="s">
        <v>2958</v>
      </c>
      <c r="J218" s="52" t="s">
        <v>1877</v>
      </c>
      <c r="K218" s="51" t="s">
        <v>291</v>
      </c>
      <c r="L218" s="51" t="s">
        <v>189</v>
      </c>
      <c r="M218" s="53">
        <v>1</v>
      </c>
      <c r="N218" s="51" t="str">
        <f t="shared" si="19"/>
        <v>高輪</v>
      </c>
      <c r="O218" s="51"/>
      <c r="AA218">
        <v>4</v>
      </c>
      <c r="AB218">
        <v>412</v>
      </c>
      <c r="AC218"/>
      <c r="AD218"/>
    </row>
    <row r="219" spans="1:30" x14ac:dyDescent="0.2">
      <c r="A219" s="50">
        <f t="shared" si="16"/>
        <v>11445</v>
      </c>
      <c r="B219" s="50">
        <f t="shared" si="17"/>
        <v>1</v>
      </c>
      <c r="C219" s="51">
        <f t="shared" si="18"/>
        <v>14</v>
      </c>
      <c r="D219" s="51">
        <v>11445</v>
      </c>
      <c r="E219" s="51" t="s">
        <v>705</v>
      </c>
      <c r="F219" s="51" t="s">
        <v>3753</v>
      </c>
      <c r="G219" s="52" t="s">
        <v>1330</v>
      </c>
      <c r="H219" s="52" t="s">
        <v>3754</v>
      </c>
      <c r="I219" s="52" t="s">
        <v>1331</v>
      </c>
      <c r="J219" s="52" t="s">
        <v>3755</v>
      </c>
      <c r="K219" s="51" t="s">
        <v>291</v>
      </c>
      <c r="L219" s="51" t="s">
        <v>189</v>
      </c>
      <c r="M219" s="53">
        <v>1</v>
      </c>
      <c r="N219" s="51" t="str">
        <f t="shared" si="19"/>
        <v>高輪</v>
      </c>
      <c r="O219" s="51"/>
      <c r="AA219">
        <v>4</v>
      </c>
      <c r="AB219">
        <v>413</v>
      </c>
      <c r="AC219" t="s">
        <v>14687</v>
      </c>
      <c r="AD219" t="s">
        <v>14688</v>
      </c>
    </row>
    <row r="220" spans="1:30" x14ac:dyDescent="0.2">
      <c r="A220" s="50">
        <f t="shared" si="16"/>
        <v>11446</v>
      </c>
      <c r="B220" s="50">
        <f t="shared" si="17"/>
        <v>1</v>
      </c>
      <c r="C220" s="51">
        <f t="shared" si="18"/>
        <v>14</v>
      </c>
      <c r="D220" s="51">
        <v>11446</v>
      </c>
      <c r="E220" s="51" t="s">
        <v>580</v>
      </c>
      <c r="F220" s="51" t="s">
        <v>3756</v>
      </c>
      <c r="G220" s="52" t="s">
        <v>1749</v>
      </c>
      <c r="H220" s="52" t="s">
        <v>2185</v>
      </c>
      <c r="I220" s="52" t="s">
        <v>1751</v>
      </c>
      <c r="J220" s="52" t="s">
        <v>2187</v>
      </c>
      <c r="K220" s="51" t="s">
        <v>291</v>
      </c>
      <c r="L220" s="51" t="s">
        <v>189</v>
      </c>
      <c r="M220" s="53">
        <v>1</v>
      </c>
      <c r="N220" s="51" t="str">
        <f t="shared" si="19"/>
        <v>高輪</v>
      </c>
      <c r="O220" s="51"/>
      <c r="AA220">
        <v>4</v>
      </c>
      <c r="AB220">
        <v>414</v>
      </c>
      <c r="AC220" t="s">
        <v>14689</v>
      </c>
      <c r="AD220" t="s">
        <v>14690</v>
      </c>
    </row>
    <row r="221" spans="1:30" x14ac:dyDescent="0.2">
      <c r="A221" s="50">
        <f t="shared" si="16"/>
        <v>11447</v>
      </c>
      <c r="B221" s="50">
        <f t="shared" si="17"/>
        <v>1</v>
      </c>
      <c r="C221" s="51">
        <f t="shared" si="18"/>
        <v>14</v>
      </c>
      <c r="D221" s="51">
        <v>11447</v>
      </c>
      <c r="E221" s="51" t="s">
        <v>3757</v>
      </c>
      <c r="F221" s="51" t="s">
        <v>3758</v>
      </c>
      <c r="G221" s="52" t="s">
        <v>3759</v>
      </c>
      <c r="H221" s="52" t="s">
        <v>3760</v>
      </c>
      <c r="I221" s="52" t="s">
        <v>3761</v>
      </c>
      <c r="J221" s="52" t="s">
        <v>3762</v>
      </c>
      <c r="K221" s="51" t="s">
        <v>291</v>
      </c>
      <c r="L221" s="51" t="s">
        <v>185</v>
      </c>
      <c r="M221" s="53">
        <v>1</v>
      </c>
      <c r="N221" s="51" t="str">
        <f t="shared" si="19"/>
        <v>高輪</v>
      </c>
      <c r="O221" s="51"/>
      <c r="AA221">
        <v>4</v>
      </c>
      <c r="AB221">
        <v>415</v>
      </c>
      <c r="AC221" t="s">
        <v>14691</v>
      </c>
      <c r="AD221" t="s">
        <v>14692</v>
      </c>
    </row>
    <row r="222" spans="1:30" x14ac:dyDescent="0.2">
      <c r="A222" s="50">
        <f t="shared" si="16"/>
        <v>11448</v>
      </c>
      <c r="B222" s="50">
        <f t="shared" si="17"/>
        <v>1</v>
      </c>
      <c r="C222" s="51">
        <f t="shared" si="18"/>
        <v>14</v>
      </c>
      <c r="D222" s="51">
        <v>11448</v>
      </c>
      <c r="E222" s="51" t="s">
        <v>42</v>
      </c>
      <c r="F222" s="51" t="s">
        <v>3763</v>
      </c>
      <c r="G222" s="52" t="s">
        <v>1582</v>
      </c>
      <c r="H222" s="52" t="s">
        <v>2333</v>
      </c>
      <c r="I222" s="52" t="s">
        <v>1583</v>
      </c>
      <c r="J222" s="52" t="s">
        <v>2373</v>
      </c>
      <c r="K222" s="51" t="s">
        <v>291</v>
      </c>
      <c r="L222" s="51" t="s">
        <v>185</v>
      </c>
      <c r="M222" s="53">
        <v>1</v>
      </c>
      <c r="N222" s="51" t="str">
        <f t="shared" si="19"/>
        <v>高輪</v>
      </c>
      <c r="O222" s="51"/>
      <c r="AA222">
        <v>4</v>
      </c>
      <c r="AB222">
        <v>417</v>
      </c>
      <c r="AC222" t="s">
        <v>14693</v>
      </c>
      <c r="AD222" t="s">
        <v>14694</v>
      </c>
    </row>
    <row r="223" spans="1:30" x14ac:dyDescent="0.2">
      <c r="A223" s="50">
        <f t="shared" si="16"/>
        <v>11449</v>
      </c>
      <c r="B223" s="50">
        <f t="shared" si="17"/>
        <v>1</v>
      </c>
      <c r="C223" s="51">
        <f t="shared" si="18"/>
        <v>14</v>
      </c>
      <c r="D223" s="51">
        <v>11449</v>
      </c>
      <c r="E223" s="51" t="s">
        <v>483</v>
      </c>
      <c r="F223" s="51" t="s">
        <v>582</v>
      </c>
      <c r="G223" s="52" t="s">
        <v>1650</v>
      </c>
      <c r="H223" s="52" t="s">
        <v>1436</v>
      </c>
      <c r="I223" s="52" t="s">
        <v>1651</v>
      </c>
      <c r="J223" s="52" t="s">
        <v>1652</v>
      </c>
      <c r="K223" s="51" t="s">
        <v>291</v>
      </c>
      <c r="L223" s="51" t="s">
        <v>1029</v>
      </c>
      <c r="M223" s="53">
        <v>3</v>
      </c>
      <c r="N223" s="51" t="str">
        <f t="shared" si="19"/>
        <v>高輪</v>
      </c>
      <c r="O223" s="51"/>
      <c r="AA223">
        <v>4</v>
      </c>
      <c r="AB223">
        <v>418</v>
      </c>
      <c r="AC223" t="s">
        <v>14695</v>
      </c>
      <c r="AD223" t="s">
        <v>14696</v>
      </c>
    </row>
    <row r="224" spans="1:30" x14ac:dyDescent="0.2">
      <c r="A224" s="50">
        <f t="shared" si="16"/>
        <v>11501</v>
      </c>
      <c r="B224" s="50">
        <f t="shared" si="17"/>
        <v>1</v>
      </c>
      <c r="C224" s="51">
        <f t="shared" si="18"/>
        <v>15</v>
      </c>
      <c r="D224" s="51">
        <v>11501</v>
      </c>
      <c r="E224" s="51" t="s">
        <v>46</v>
      </c>
      <c r="F224" s="51" t="s">
        <v>1653</v>
      </c>
      <c r="G224" s="52" t="s">
        <v>1425</v>
      </c>
      <c r="H224" s="52" t="s">
        <v>1654</v>
      </c>
      <c r="I224" s="52" t="s">
        <v>1426</v>
      </c>
      <c r="J224" s="52" t="s">
        <v>3764</v>
      </c>
      <c r="K224" s="51" t="s">
        <v>291</v>
      </c>
      <c r="L224" s="51" t="s">
        <v>188</v>
      </c>
      <c r="M224" s="53">
        <v>2</v>
      </c>
      <c r="N224" s="51" t="str">
        <f t="shared" si="19"/>
        <v>東海大高輪台</v>
      </c>
      <c r="O224" s="51"/>
      <c r="AA224">
        <v>4</v>
      </c>
      <c r="AB224">
        <v>419</v>
      </c>
      <c r="AC224" t="s">
        <v>14697</v>
      </c>
      <c r="AD224" t="s">
        <v>14698</v>
      </c>
    </row>
    <row r="225" spans="1:30" x14ac:dyDescent="0.2">
      <c r="A225" s="50">
        <f t="shared" si="16"/>
        <v>11502</v>
      </c>
      <c r="B225" s="50">
        <f t="shared" si="17"/>
        <v>1</v>
      </c>
      <c r="C225" s="51">
        <f t="shared" si="18"/>
        <v>15</v>
      </c>
      <c r="D225" s="51">
        <v>11502</v>
      </c>
      <c r="E225" s="51" t="s">
        <v>1656</v>
      </c>
      <c r="F225" s="51" t="s">
        <v>1657</v>
      </c>
      <c r="G225" s="52" t="s">
        <v>1658</v>
      </c>
      <c r="H225" s="52" t="s">
        <v>1659</v>
      </c>
      <c r="I225" s="52" t="s">
        <v>1660</v>
      </c>
      <c r="J225" s="52" t="s">
        <v>1661</v>
      </c>
      <c r="K225" s="51" t="s">
        <v>291</v>
      </c>
      <c r="L225" s="51" t="s">
        <v>188</v>
      </c>
      <c r="M225" s="53">
        <v>2</v>
      </c>
      <c r="N225" s="51" t="str">
        <f t="shared" si="19"/>
        <v>東海大高輪台</v>
      </c>
      <c r="O225" s="51"/>
      <c r="AA225">
        <v>4</v>
      </c>
      <c r="AB225">
        <v>420</v>
      </c>
      <c r="AC225" t="s">
        <v>14699</v>
      </c>
      <c r="AD225" t="s">
        <v>14700</v>
      </c>
    </row>
    <row r="226" spans="1:30" x14ac:dyDescent="0.2">
      <c r="A226" s="50">
        <f t="shared" si="16"/>
        <v>11503</v>
      </c>
      <c r="B226" s="50">
        <f t="shared" si="17"/>
        <v>1</v>
      </c>
      <c r="C226" s="51">
        <f t="shared" si="18"/>
        <v>15</v>
      </c>
      <c r="D226" s="51">
        <v>11503</v>
      </c>
      <c r="E226" s="51" t="s">
        <v>608</v>
      </c>
      <c r="F226" s="51" t="s">
        <v>119</v>
      </c>
      <c r="G226" s="52" t="s">
        <v>1427</v>
      </c>
      <c r="H226" s="52" t="s">
        <v>1662</v>
      </c>
      <c r="I226" s="52" t="s">
        <v>1429</v>
      </c>
      <c r="J226" s="52" t="s">
        <v>1663</v>
      </c>
      <c r="K226" s="51" t="s">
        <v>291</v>
      </c>
      <c r="L226" s="51" t="s">
        <v>188</v>
      </c>
      <c r="M226" s="53">
        <v>2</v>
      </c>
      <c r="N226" s="51" t="str">
        <f t="shared" si="19"/>
        <v>東海大高輪台</v>
      </c>
      <c r="O226" s="51"/>
      <c r="AA226">
        <v>4</v>
      </c>
      <c r="AB226">
        <v>421</v>
      </c>
      <c r="AC226" t="s">
        <v>14701</v>
      </c>
      <c r="AD226" t="s">
        <v>14702</v>
      </c>
    </row>
    <row r="227" spans="1:30" x14ac:dyDescent="0.2">
      <c r="A227" s="50">
        <f t="shared" si="16"/>
        <v>11504</v>
      </c>
      <c r="B227" s="50">
        <f t="shared" si="17"/>
        <v>1</v>
      </c>
      <c r="C227" s="51">
        <f t="shared" si="18"/>
        <v>15</v>
      </c>
      <c r="D227" s="51">
        <v>11504</v>
      </c>
      <c r="E227" s="51" t="s">
        <v>38</v>
      </c>
      <c r="F227" s="51" t="s">
        <v>3765</v>
      </c>
      <c r="G227" s="52" t="s">
        <v>1447</v>
      </c>
      <c r="H227" s="52" t="s">
        <v>1241</v>
      </c>
      <c r="I227" s="52" t="s">
        <v>1449</v>
      </c>
      <c r="J227" s="52" t="s">
        <v>1242</v>
      </c>
      <c r="K227" s="51" t="s">
        <v>291</v>
      </c>
      <c r="L227" s="51" t="s">
        <v>189</v>
      </c>
      <c r="M227" s="53">
        <v>1</v>
      </c>
      <c r="N227" s="51" t="str">
        <f t="shared" si="19"/>
        <v>東海大高輪台</v>
      </c>
      <c r="O227" s="51"/>
      <c r="AA227">
        <v>4</v>
      </c>
      <c r="AB227">
        <v>422</v>
      </c>
      <c r="AC227" t="s">
        <v>14703</v>
      </c>
      <c r="AD227" t="s">
        <v>14704</v>
      </c>
    </row>
    <row r="228" spans="1:30" x14ac:dyDescent="0.2">
      <c r="A228" s="50">
        <f t="shared" si="16"/>
        <v>11505</v>
      </c>
      <c r="B228" s="50">
        <f t="shared" si="17"/>
        <v>1</v>
      </c>
      <c r="C228" s="51">
        <f t="shared" si="18"/>
        <v>15</v>
      </c>
      <c r="D228" s="51">
        <v>11505</v>
      </c>
      <c r="E228" s="51" t="s">
        <v>26</v>
      </c>
      <c r="F228" s="51" t="s">
        <v>3766</v>
      </c>
      <c r="G228" s="52" t="s">
        <v>1451</v>
      </c>
      <c r="H228" s="52" t="s">
        <v>3767</v>
      </c>
      <c r="I228" s="52" t="s">
        <v>1544</v>
      </c>
      <c r="J228" s="52" t="s">
        <v>3768</v>
      </c>
      <c r="K228" s="51" t="s">
        <v>291</v>
      </c>
      <c r="L228" s="51" t="s">
        <v>189</v>
      </c>
      <c r="M228" s="53">
        <v>1</v>
      </c>
      <c r="N228" s="51" t="str">
        <f t="shared" si="19"/>
        <v>東海大高輪台</v>
      </c>
      <c r="O228" s="51"/>
      <c r="AA228">
        <v>4</v>
      </c>
      <c r="AB228">
        <v>423</v>
      </c>
      <c r="AC228" t="s">
        <v>14705</v>
      </c>
      <c r="AD228" t="s">
        <v>14706</v>
      </c>
    </row>
    <row r="229" spans="1:30" x14ac:dyDescent="0.2">
      <c r="A229" s="50">
        <f t="shared" si="16"/>
        <v>11506</v>
      </c>
      <c r="B229" s="50">
        <f t="shared" si="17"/>
        <v>1</v>
      </c>
      <c r="C229" s="51">
        <f t="shared" si="18"/>
        <v>15</v>
      </c>
      <c r="D229" s="51">
        <v>11506</v>
      </c>
      <c r="E229" s="51" t="s">
        <v>1664</v>
      </c>
      <c r="F229" s="51" t="s">
        <v>956</v>
      </c>
      <c r="G229" s="52" t="s">
        <v>1665</v>
      </c>
      <c r="H229" s="52" t="s">
        <v>1185</v>
      </c>
      <c r="I229" s="52" t="s">
        <v>1666</v>
      </c>
      <c r="J229" s="52" t="s">
        <v>1305</v>
      </c>
      <c r="K229" s="51" t="s">
        <v>291</v>
      </c>
      <c r="L229" s="51" t="s">
        <v>188</v>
      </c>
      <c r="M229" s="53">
        <v>2</v>
      </c>
      <c r="N229" s="51" t="str">
        <f t="shared" si="19"/>
        <v>東海大高輪台</v>
      </c>
      <c r="O229" s="51"/>
      <c r="AA229">
        <v>4</v>
      </c>
      <c r="AB229">
        <v>424</v>
      </c>
      <c r="AC229" t="s">
        <v>14707</v>
      </c>
      <c r="AD229" t="s">
        <v>14708</v>
      </c>
    </row>
    <row r="230" spans="1:30" x14ac:dyDescent="0.2">
      <c r="A230" s="50">
        <f t="shared" si="16"/>
        <v>11507</v>
      </c>
      <c r="B230" s="50">
        <f t="shared" si="17"/>
        <v>1</v>
      </c>
      <c r="C230" s="51">
        <f t="shared" si="18"/>
        <v>15</v>
      </c>
      <c r="D230" s="51">
        <v>11507</v>
      </c>
      <c r="E230" s="51" t="s">
        <v>3769</v>
      </c>
      <c r="F230" s="51" t="s">
        <v>683</v>
      </c>
      <c r="G230" s="52" t="s">
        <v>3770</v>
      </c>
      <c r="H230" s="52" t="s">
        <v>1314</v>
      </c>
      <c r="I230" s="52" t="s">
        <v>3771</v>
      </c>
      <c r="J230" s="52" t="s">
        <v>1316</v>
      </c>
      <c r="K230" s="51" t="s">
        <v>291</v>
      </c>
      <c r="L230" s="51" t="s">
        <v>189</v>
      </c>
      <c r="M230" s="53">
        <v>1</v>
      </c>
      <c r="N230" s="51" t="str">
        <f t="shared" si="19"/>
        <v>東海大高輪台</v>
      </c>
      <c r="O230" s="51"/>
      <c r="AA230">
        <v>4</v>
      </c>
      <c r="AB230">
        <v>425</v>
      </c>
      <c r="AC230" t="s">
        <v>14709</v>
      </c>
      <c r="AD230" t="s">
        <v>14710</v>
      </c>
    </row>
    <row r="231" spans="1:30" x14ac:dyDescent="0.2">
      <c r="A231" s="50">
        <f t="shared" si="16"/>
        <v>11508</v>
      </c>
      <c r="B231" s="50">
        <f t="shared" si="17"/>
        <v>1</v>
      </c>
      <c r="C231" s="51">
        <f t="shared" si="18"/>
        <v>15</v>
      </c>
      <c r="D231" s="51">
        <v>11508</v>
      </c>
      <c r="E231" s="51" t="s">
        <v>117</v>
      </c>
      <c r="F231" s="51" t="s">
        <v>647</v>
      </c>
      <c r="G231" s="52" t="s">
        <v>1197</v>
      </c>
      <c r="H231" s="52" t="s">
        <v>1038</v>
      </c>
      <c r="I231" s="52" t="s">
        <v>1199</v>
      </c>
      <c r="J231" s="52" t="s">
        <v>1039</v>
      </c>
      <c r="K231" s="51" t="s">
        <v>291</v>
      </c>
      <c r="L231" s="51" t="s">
        <v>189</v>
      </c>
      <c r="M231" s="53">
        <v>1</v>
      </c>
      <c r="N231" s="51" t="str">
        <f t="shared" si="19"/>
        <v>東海大高輪台</v>
      </c>
      <c r="O231" s="51"/>
      <c r="AA231">
        <v>4</v>
      </c>
      <c r="AB231">
        <v>428</v>
      </c>
      <c r="AC231" t="s">
        <v>14711</v>
      </c>
      <c r="AD231" t="s">
        <v>14712</v>
      </c>
    </row>
    <row r="232" spans="1:30" x14ac:dyDescent="0.2">
      <c r="A232" s="50">
        <f t="shared" si="16"/>
        <v>11509</v>
      </c>
      <c r="B232" s="50">
        <f t="shared" si="17"/>
        <v>1</v>
      </c>
      <c r="C232" s="51">
        <f t="shared" si="18"/>
        <v>15</v>
      </c>
      <c r="D232" s="51">
        <v>11509</v>
      </c>
      <c r="E232" s="51" t="s">
        <v>51</v>
      </c>
      <c r="F232" s="51" t="s">
        <v>788</v>
      </c>
      <c r="G232" s="52" t="s">
        <v>1303</v>
      </c>
      <c r="H232" s="52" t="s">
        <v>1667</v>
      </c>
      <c r="I232" s="52" t="s">
        <v>1304</v>
      </c>
      <c r="J232" s="52" t="s">
        <v>1668</v>
      </c>
      <c r="K232" s="51" t="s">
        <v>291</v>
      </c>
      <c r="L232" s="51" t="s">
        <v>188</v>
      </c>
      <c r="M232" s="53">
        <v>2</v>
      </c>
      <c r="N232" s="51" t="str">
        <f t="shared" si="19"/>
        <v>東海大高輪台</v>
      </c>
      <c r="O232" s="51"/>
      <c r="AA232">
        <v>4</v>
      </c>
      <c r="AB232">
        <v>430</v>
      </c>
      <c r="AC232" t="s">
        <v>14713</v>
      </c>
      <c r="AD232" t="s">
        <v>14714</v>
      </c>
    </row>
    <row r="233" spans="1:30" x14ac:dyDescent="0.2">
      <c r="A233" s="50">
        <f t="shared" si="16"/>
        <v>11510</v>
      </c>
      <c r="B233" s="50">
        <f t="shared" si="17"/>
        <v>1</v>
      </c>
      <c r="C233" s="51">
        <f t="shared" si="18"/>
        <v>15</v>
      </c>
      <c r="D233" s="50">
        <v>11510</v>
      </c>
      <c r="E233" s="50" t="s">
        <v>3772</v>
      </c>
      <c r="F233" s="50" t="s">
        <v>3773</v>
      </c>
      <c r="G233" s="50" t="s">
        <v>3774</v>
      </c>
      <c r="H233" s="50" t="s">
        <v>1341</v>
      </c>
      <c r="I233" s="50" t="s">
        <v>3775</v>
      </c>
      <c r="J233" s="50" t="s">
        <v>1343</v>
      </c>
      <c r="K233" s="50" t="s">
        <v>291</v>
      </c>
      <c r="L233" s="50" t="s">
        <v>189</v>
      </c>
      <c r="M233" s="54">
        <v>1</v>
      </c>
      <c r="N233" s="51" t="str">
        <f t="shared" si="19"/>
        <v>東海大高輪台</v>
      </c>
      <c r="O233" s="51"/>
      <c r="AA233">
        <v>4</v>
      </c>
      <c r="AB233">
        <v>432</v>
      </c>
      <c r="AC233" t="s">
        <v>14715</v>
      </c>
      <c r="AD233" t="s">
        <v>14716</v>
      </c>
    </row>
    <row r="234" spans="1:30" x14ac:dyDescent="0.2">
      <c r="A234" s="50">
        <f t="shared" si="16"/>
        <v>11511</v>
      </c>
      <c r="B234" s="50">
        <f t="shared" si="17"/>
        <v>1</v>
      </c>
      <c r="C234" s="51">
        <f t="shared" si="18"/>
        <v>15</v>
      </c>
      <c r="D234" s="50">
        <v>11511</v>
      </c>
      <c r="E234" s="50" t="s">
        <v>3776</v>
      </c>
      <c r="F234" s="50" t="s">
        <v>2937</v>
      </c>
      <c r="G234" s="50" t="s">
        <v>3777</v>
      </c>
      <c r="H234" s="50" t="s">
        <v>1150</v>
      </c>
      <c r="I234" s="50" t="s">
        <v>3778</v>
      </c>
      <c r="J234" s="50" t="s">
        <v>1151</v>
      </c>
      <c r="K234" s="50" t="s">
        <v>291</v>
      </c>
      <c r="L234" s="50" t="s">
        <v>185</v>
      </c>
      <c r="M234" s="54">
        <v>1</v>
      </c>
      <c r="N234" s="51" t="str">
        <f t="shared" si="19"/>
        <v>東海大高輪台</v>
      </c>
      <c r="O234" s="51"/>
      <c r="AA234">
        <v>4</v>
      </c>
      <c r="AB234">
        <v>433</v>
      </c>
      <c r="AC234" t="s">
        <v>14717</v>
      </c>
      <c r="AD234" t="s">
        <v>14718</v>
      </c>
    </row>
    <row r="235" spans="1:30" x14ac:dyDescent="0.2">
      <c r="A235" s="50">
        <f t="shared" si="16"/>
        <v>11512</v>
      </c>
      <c r="B235" s="50">
        <f t="shared" si="17"/>
        <v>1</v>
      </c>
      <c r="C235" s="51">
        <f t="shared" si="18"/>
        <v>15</v>
      </c>
      <c r="D235" s="50">
        <v>11512</v>
      </c>
      <c r="E235" s="50" t="s">
        <v>1671</v>
      </c>
      <c r="F235" s="50" t="s">
        <v>663</v>
      </c>
      <c r="G235" s="50" t="s">
        <v>1672</v>
      </c>
      <c r="H235" s="50" t="s">
        <v>1673</v>
      </c>
      <c r="I235" s="50" t="s">
        <v>1674</v>
      </c>
      <c r="J235" s="50" t="s">
        <v>1675</v>
      </c>
      <c r="K235" s="50" t="s">
        <v>291</v>
      </c>
      <c r="L235" s="50" t="s">
        <v>188</v>
      </c>
      <c r="M235" s="54">
        <v>2</v>
      </c>
      <c r="N235" s="51" t="str">
        <f t="shared" si="19"/>
        <v>東海大高輪台</v>
      </c>
      <c r="AA235">
        <v>4</v>
      </c>
      <c r="AB235">
        <v>434</v>
      </c>
      <c r="AC235" t="s">
        <v>14719</v>
      </c>
      <c r="AD235" t="s">
        <v>14720</v>
      </c>
    </row>
    <row r="236" spans="1:30" x14ac:dyDescent="0.2">
      <c r="A236" s="50">
        <f t="shared" si="16"/>
        <v>11513</v>
      </c>
      <c r="B236" s="50">
        <f t="shared" si="17"/>
        <v>1</v>
      </c>
      <c r="C236" s="51">
        <f t="shared" si="18"/>
        <v>15</v>
      </c>
      <c r="D236" s="50">
        <v>11513</v>
      </c>
      <c r="E236" s="50" t="s">
        <v>733</v>
      </c>
      <c r="F236" s="50" t="s">
        <v>734</v>
      </c>
      <c r="G236" s="50" t="s">
        <v>1676</v>
      </c>
      <c r="H236" s="50" t="s">
        <v>1677</v>
      </c>
      <c r="I236" s="50" t="s">
        <v>1678</v>
      </c>
      <c r="J236" s="50" t="s">
        <v>1679</v>
      </c>
      <c r="K236" s="50" t="s">
        <v>291</v>
      </c>
      <c r="L236" s="50" t="s">
        <v>1029</v>
      </c>
      <c r="M236" s="54">
        <v>3</v>
      </c>
      <c r="N236" s="51" t="str">
        <f t="shared" si="19"/>
        <v>東海大高輪台</v>
      </c>
      <c r="AA236">
        <v>4</v>
      </c>
      <c r="AB236">
        <v>435</v>
      </c>
      <c r="AC236" t="s">
        <v>14721</v>
      </c>
      <c r="AD236" t="s">
        <v>14722</v>
      </c>
    </row>
    <row r="237" spans="1:30" x14ac:dyDescent="0.2">
      <c r="A237" s="50">
        <f t="shared" si="16"/>
        <v>11514</v>
      </c>
      <c r="B237" s="50">
        <f t="shared" si="17"/>
        <v>1</v>
      </c>
      <c r="C237" s="51">
        <f t="shared" si="18"/>
        <v>15</v>
      </c>
      <c r="D237" s="50">
        <v>11514</v>
      </c>
      <c r="E237" s="50" t="s">
        <v>1006</v>
      </c>
      <c r="F237" s="50" t="s">
        <v>1680</v>
      </c>
      <c r="G237" s="50" t="s">
        <v>1008</v>
      </c>
      <c r="H237" s="50" t="s">
        <v>1296</v>
      </c>
      <c r="I237" s="50" t="s">
        <v>1010</v>
      </c>
      <c r="J237" s="50" t="s">
        <v>1681</v>
      </c>
      <c r="K237" s="50" t="s">
        <v>291</v>
      </c>
      <c r="L237" s="50" t="s">
        <v>188</v>
      </c>
      <c r="M237" s="54">
        <v>2</v>
      </c>
      <c r="N237" s="51" t="str">
        <f t="shared" si="19"/>
        <v>東海大高輪台</v>
      </c>
      <c r="O237" s="51"/>
      <c r="AA237">
        <v>4</v>
      </c>
      <c r="AB237">
        <v>436</v>
      </c>
      <c r="AC237" t="s">
        <v>14723</v>
      </c>
      <c r="AD237" t="s">
        <v>14724</v>
      </c>
    </row>
    <row r="238" spans="1:30" x14ac:dyDescent="0.2">
      <c r="A238" s="50">
        <f t="shared" si="16"/>
        <v>11515</v>
      </c>
      <c r="B238" s="50">
        <f t="shared" si="17"/>
        <v>1</v>
      </c>
      <c r="C238" s="51">
        <f t="shared" si="18"/>
        <v>15</v>
      </c>
      <c r="D238" s="50">
        <v>11515</v>
      </c>
      <c r="E238" s="50" t="s">
        <v>3779</v>
      </c>
      <c r="F238" s="50" t="s">
        <v>393</v>
      </c>
      <c r="G238" s="50" t="s">
        <v>3780</v>
      </c>
      <c r="H238" s="50" t="s">
        <v>1222</v>
      </c>
      <c r="I238" s="50" t="s">
        <v>3781</v>
      </c>
      <c r="J238" s="50" t="s">
        <v>1223</v>
      </c>
      <c r="K238" s="50" t="s">
        <v>291</v>
      </c>
      <c r="L238" s="50" t="s">
        <v>185</v>
      </c>
      <c r="M238" s="54">
        <v>1</v>
      </c>
      <c r="N238" s="51" t="str">
        <f t="shared" si="19"/>
        <v>東海大高輪台</v>
      </c>
      <c r="AA238">
        <v>4</v>
      </c>
      <c r="AB238">
        <v>437</v>
      </c>
      <c r="AC238" t="s">
        <v>14725</v>
      </c>
      <c r="AD238" t="s">
        <v>14726</v>
      </c>
    </row>
    <row r="239" spans="1:30" x14ac:dyDescent="0.2">
      <c r="A239" s="50">
        <f t="shared" si="16"/>
        <v>11516</v>
      </c>
      <c r="B239" s="50">
        <f t="shared" si="17"/>
        <v>1</v>
      </c>
      <c r="C239" s="51">
        <f t="shared" si="18"/>
        <v>15</v>
      </c>
      <c r="D239" s="50">
        <v>11516</v>
      </c>
      <c r="E239" s="50" t="s">
        <v>605</v>
      </c>
      <c r="F239" s="50" t="s">
        <v>735</v>
      </c>
      <c r="G239" s="50" t="s">
        <v>1685</v>
      </c>
      <c r="H239" s="50" t="s">
        <v>1009</v>
      </c>
      <c r="I239" s="50" t="s">
        <v>1686</v>
      </c>
      <c r="J239" s="50" t="s">
        <v>1011</v>
      </c>
      <c r="K239" s="50" t="s">
        <v>291</v>
      </c>
      <c r="L239" s="50" t="s">
        <v>1029</v>
      </c>
      <c r="M239" s="54">
        <v>3</v>
      </c>
      <c r="N239" s="51" t="str">
        <f t="shared" si="19"/>
        <v>東海大高輪台</v>
      </c>
      <c r="AA239">
        <v>4</v>
      </c>
      <c r="AB239">
        <v>438</v>
      </c>
      <c r="AC239" t="s">
        <v>14727</v>
      </c>
      <c r="AD239" t="s">
        <v>14728</v>
      </c>
    </row>
    <row r="240" spans="1:30" x14ac:dyDescent="0.2">
      <c r="A240" s="50">
        <f t="shared" si="16"/>
        <v>11517</v>
      </c>
      <c r="B240" s="50">
        <f t="shared" si="17"/>
        <v>1</v>
      </c>
      <c r="C240" s="51">
        <f t="shared" si="18"/>
        <v>15</v>
      </c>
      <c r="D240" s="51">
        <v>11517</v>
      </c>
      <c r="E240" s="51" t="s">
        <v>53</v>
      </c>
      <c r="F240" s="51" t="s">
        <v>1687</v>
      </c>
      <c r="G240" s="52" t="s">
        <v>1239</v>
      </c>
      <c r="H240" s="52" t="s">
        <v>1688</v>
      </c>
      <c r="I240" s="52" t="s">
        <v>1240</v>
      </c>
      <c r="J240" s="52" t="s">
        <v>1689</v>
      </c>
      <c r="K240" s="51" t="s">
        <v>291</v>
      </c>
      <c r="L240" s="51" t="s">
        <v>188</v>
      </c>
      <c r="M240" s="53">
        <v>2</v>
      </c>
      <c r="N240" s="51" t="str">
        <f t="shared" si="19"/>
        <v>東海大高輪台</v>
      </c>
      <c r="AA240">
        <v>4</v>
      </c>
      <c r="AB240">
        <v>439</v>
      </c>
      <c r="AC240" t="s">
        <v>14729</v>
      </c>
      <c r="AD240" t="s">
        <v>14730</v>
      </c>
    </row>
    <row r="241" spans="1:30" x14ac:dyDescent="0.2">
      <c r="A241" s="50">
        <f t="shared" si="16"/>
        <v>11518</v>
      </c>
      <c r="B241" s="50">
        <f t="shared" si="17"/>
        <v>1</v>
      </c>
      <c r="C241" s="51">
        <f t="shared" si="18"/>
        <v>15</v>
      </c>
      <c r="D241" s="51">
        <v>11518</v>
      </c>
      <c r="E241" s="51" t="s">
        <v>4475</v>
      </c>
      <c r="F241" s="51" t="s">
        <v>436</v>
      </c>
      <c r="G241" s="52" t="s">
        <v>4476</v>
      </c>
      <c r="H241" s="52" t="s">
        <v>1034</v>
      </c>
      <c r="I241" s="52" t="s">
        <v>4477</v>
      </c>
      <c r="J241" s="52" t="s">
        <v>1036</v>
      </c>
      <c r="K241" s="51" t="s">
        <v>291</v>
      </c>
      <c r="L241" s="51" t="s">
        <v>185</v>
      </c>
      <c r="M241" s="53">
        <v>1</v>
      </c>
      <c r="N241" s="51" t="str">
        <f t="shared" si="19"/>
        <v>東海大高輪台</v>
      </c>
      <c r="AA241">
        <v>4</v>
      </c>
      <c r="AB241">
        <v>440</v>
      </c>
      <c r="AC241" t="s">
        <v>14731</v>
      </c>
      <c r="AD241" t="s">
        <v>14732</v>
      </c>
    </row>
    <row r="242" spans="1:30" x14ac:dyDescent="0.2">
      <c r="A242" s="50">
        <f t="shared" si="16"/>
        <v>11519</v>
      </c>
      <c r="B242" s="50">
        <f t="shared" si="17"/>
        <v>1</v>
      </c>
      <c r="C242" s="51">
        <f t="shared" si="18"/>
        <v>15</v>
      </c>
      <c r="D242" s="51">
        <v>11519</v>
      </c>
      <c r="E242" s="51" t="s">
        <v>4478</v>
      </c>
      <c r="F242" s="51" t="s">
        <v>4479</v>
      </c>
      <c r="G242" s="52" t="s">
        <v>4480</v>
      </c>
      <c r="H242" s="52" t="s">
        <v>4450</v>
      </c>
      <c r="I242" s="52" t="s">
        <v>4481</v>
      </c>
      <c r="J242" s="52" t="s">
        <v>4451</v>
      </c>
      <c r="K242" s="51" t="s">
        <v>291</v>
      </c>
      <c r="L242" s="51" t="s">
        <v>189</v>
      </c>
      <c r="M242" s="53">
        <v>1</v>
      </c>
      <c r="N242" s="51" t="str">
        <f t="shared" si="19"/>
        <v>東海大高輪台</v>
      </c>
      <c r="O242" s="51"/>
      <c r="AA242">
        <v>4</v>
      </c>
      <c r="AB242">
        <v>441</v>
      </c>
      <c r="AC242" t="s">
        <v>14733</v>
      </c>
      <c r="AD242" t="s">
        <v>14734</v>
      </c>
    </row>
    <row r="243" spans="1:30" x14ac:dyDescent="0.2">
      <c r="A243" s="50">
        <f t="shared" si="16"/>
        <v>11545</v>
      </c>
      <c r="B243" s="50">
        <f t="shared" si="17"/>
        <v>1</v>
      </c>
      <c r="C243" s="51">
        <f t="shared" si="18"/>
        <v>15</v>
      </c>
      <c r="D243" s="50">
        <v>11545</v>
      </c>
      <c r="E243" s="50" t="s">
        <v>736</v>
      </c>
      <c r="F243" s="50" t="s">
        <v>737</v>
      </c>
      <c r="G243" s="50" t="s">
        <v>1690</v>
      </c>
      <c r="H243" s="50" t="s">
        <v>1691</v>
      </c>
      <c r="I243" s="50" t="s">
        <v>1692</v>
      </c>
      <c r="J243" s="50" t="s">
        <v>1693</v>
      </c>
      <c r="K243" s="50" t="s">
        <v>291</v>
      </c>
      <c r="L243" s="50" t="s">
        <v>1029</v>
      </c>
      <c r="M243" s="54">
        <v>3</v>
      </c>
      <c r="N243" s="51" t="str">
        <f t="shared" si="19"/>
        <v>東海大高輪台</v>
      </c>
      <c r="O243" s="51"/>
      <c r="AA243">
        <v>4</v>
      </c>
      <c r="AB243">
        <v>442</v>
      </c>
      <c r="AC243" t="s">
        <v>14735</v>
      </c>
      <c r="AD243" t="s">
        <v>14736</v>
      </c>
    </row>
    <row r="244" spans="1:30" x14ac:dyDescent="0.2">
      <c r="A244" s="50">
        <f t="shared" si="16"/>
        <v>11551</v>
      </c>
      <c r="B244" s="50">
        <f t="shared" si="17"/>
        <v>1</v>
      </c>
      <c r="C244" s="51">
        <f t="shared" si="18"/>
        <v>15</v>
      </c>
      <c r="D244" s="50">
        <v>11551</v>
      </c>
      <c r="E244" s="50" t="s">
        <v>400</v>
      </c>
      <c r="F244" s="50" t="s">
        <v>1694</v>
      </c>
      <c r="G244" s="50" t="s">
        <v>1695</v>
      </c>
      <c r="H244" s="50" t="s">
        <v>1384</v>
      </c>
      <c r="I244" s="50" t="s">
        <v>1696</v>
      </c>
      <c r="J244" s="50" t="s">
        <v>1385</v>
      </c>
      <c r="K244" s="50" t="s">
        <v>292</v>
      </c>
      <c r="L244" s="50" t="s">
        <v>188</v>
      </c>
      <c r="M244" s="54">
        <v>2</v>
      </c>
      <c r="N244" s="51" t="str">
        <f t="shared" si="19"/>
        <v>東海大高輪台</v>
      </c>
      <c r="O244" s="51"/>
      <c r="AA244">
        <v>4</v>
      </c>
      <c r="AB244">
        <v>443</v>
      </c>
      <c r="AC244" t="s">
        <v>14737</v>
      </c>
      <c r="AD244" t="s">
        <v>14738</v>
      </c>
    </row>
    <row r="245" spans="1:30" x14ac:dyDescent="0.2">
      <c r="A245" s="50">
        <f t="shared" si="16"/>
        <v>11552</v>
      </c>
      <c r="B245" s="50">
        <f t="shared" si="17"/>
        <v>1</v>
      </c>
      <c r="C245" s="51">
        <f t="shared" si="18"/>
        <v>15</v>
      </c>
      <c r="D245" s="50">
        <v>11552</v>
      </c>
      <c r="E245" s="50" t="s">
        <v>1697</v>
      </c>
      <c r="F245" s="50" t="s">
        <v>1698</v>
      </c>
      <c r="G245" s="50" t="s">
        <v>1699</v>
      </c>
      <c r="H245" s="50" t="s">
        <v>1700</v>
      </c>
      <c r="I245" s="50" t="s">
        <v>1701</v>
      </c>
      <c r="J245" s="50" t="s">
        <v>1702</v>
      </c>
      <c r="K245" s="50" t="s">
        <v>292</v>
      </c>
      <c r="L245" s="50" t="s">
        <v>188</v>
      </c>
      <c r="M245" s="54">
        <v>2</v>
      </c>
      <c r="N245" s="51" t="str">
        <f t="shared" si="19"/>
        <v>東海大高輪台</v>
      </c>
      <c r="O245" s="51"/>
      <c r="AA245">
        <v>4</v>
      </c>
      <c r="AB245">
        <v>444</v>
      </c>
      <c r="AC245" t="s">
        <v>14739</v>
      </c>
      <c r="AD245" t="s">
        <v>14740</v>
      </c>
    </row>
    <row r="246" spans="1:30" x14ac:dyDescent="0.2">
      <c r="A246" s="50">
        <f t="shared" si="16"/>
        <v>11553</v>
      </c>
      <c r="B246" s="50">
        <f t="shared" si="17"/>
        <v>1</v>
      </c>
      <c r="C246" s="51">
        <f t="shared" si="18"/>
        <v>15</v>
      </c>
      <c r="D246" s="50">
        <v>11553</v>
      </c>
      <c r="E246" s="50" t="s">
        <v>40</v>
      </c>
      <c r="F246" s="50" t="s">
        <v>1703</v>
      </c>
      <c r="G246" s="50" t="s">
        <v>1704</v>
      </c>
      <c r="H246" s="50" t="s">
        <v>1705</v>
      </c>
      <c r="I246" s="50" t="s">
        <v>1706</v>
      </c>
      <c r="J246" s="50" t="s">
        <v>1707</v>
      </c>
      <c r="K246" s="50" t="s">
        <v>292</v>
      </c>
      <c r="L246" s="50" t="s">
        <v>188</v>
      </c>
      <c r="M246" s="54">
        <v>2</v>
      </c>
      <c r="N246" s="51" t="str">
        <f t="shared" si="19"/>
        <v>東海大高輪台</v>
      </c>
      <c r="O246" s="51"/>
      <c r="AA246">
        <v>4</v>
      </c>
      <c r="AB246">
        <v>445</v>
      </c>
      <c r="AC246" t="s">
        <v>14741</v>
      </c>
      <c r="AD246" t="s">
        <v>14742</v>
      </c>
    </row>
    <row r="247" spans="1:30" x14ac:dyDescent="0.2">
      <c r="A247" s="50">
        <f t="shared" si="16"/>
        <v>11554</v>
      </c>
      <c r="B247" s="50">
        <f t="shared" si="17"/>
        <v>1</v>
      </c>
      <c r="C247" s="51">
        <f t="shared" si="18"/>
        <v>15</v>
      </c>
      <c r="D247" s="50">
        <v>11554</v>
      </c>
      <c r="E247" s="50" t="s">
        <v>28</v>
      </c>
      <c r="F247" s="50" t="s">
        <v>3782</v>
      </c>
      <c r="G247" s="50" t="s">
        <v>1083</v>
      </c>
      <c r="H247" s="50" t="s">
        <v>1776</v>
      </c>
      <c r="I247" s="50" t="s">
        <v>1084</v>
      </c>
      <c r="J247" s="50" t="s">
        <v>1871</v>
      </c>
      <c r="K247" s="50" t="s">
        <v>292</v>
      </c>
      <c r="L247" s="50" t="s">
        <v>189</v>
      </c>
      <c r="M247" s="54">
        <v>1</v>
      </c>
      <c r="N247" s="51" t="str">
        <f t="shared" si="19"/>
        <v>東海大高輪台</v>
      </c>
      <c r="O247" s="51"/>
      <c r="AA247">
        <v>4</v>
      </c>
      <c r="AB247">
        <v>448</v>
      </c>
      <c r="AC247" t="s">
        <v>14743</v>
      </c>
      <c r="AD247" t="s">
        <v>14744</v>
      </c>
    </row>
    <row r="248" spans="1:30" x14ac:dyDescent="0.2">
      <c r="A248" s="50">
        <f t="shared" si="16"/>
        <v>11555</v>
      </c>
      <c r="B248" s="50">
        <f t="shared" si="17"/>
        <v>1</v>
      </c>
      <c r="C248" s="51">
        <f t="shared" si="18"/>
        <v>15</v>
      </c>
      <c r="D248" s="51">
        <v>11555</v>
      </c>
      <c r="E248" s="51" t="s">
        <v>28</v>
      </c>
      <c r="F248" s="51" t="s">
        <v>985</v>
      </c>
      <c r="G248" s="52" t="s">
        <v>1083</v>
      </c>
      <c r="H248" s="52" t="s">
        <v>3383</v>
      </c>
      <c r="I248" s="52" t="s">
        <v>1084</v>
      </c>
      <c r="J248" s="52" t="s">
        <v>3384</v>
      </c>
      <c r="K248" s="51" t="s">
        <v>292</v>
      </c>
      <c r="L248" s="51" t="s">
        <v>189</v>
      </c>
      <c r="M248" s="53">
        <v>1</v>
      </c>
      <c r="N248" s="51" t="str">
        <f t="shared" si="19"/>
        <v>東海大高輪台</v>
      </c>
      <c r="O248" s="51"/>
      <c r="AA248">
        <v>4</v>
      </c>
      <c r="AB248">
        <v>449</v>
      </c>
      <c r="AC248" t="s">
        <v>14745</v>
      </c>
      <c r="AD248" t="s">
        <v>14746</v>
      </c>
    </row>
    <row r="249" spans="1:30" x14ac:dyDescent="0.2">
      <c r="A249" s="50">
        <f t="shared" si="16"/>
        <v>11556</v>
      </c>
      <c r="B249" s="50">
        <f t="shared" si="17"/>
        <v>1</v>
      </c>
      <c r="C249" s="51">
        <f t="shared" si="18"/>
        <v>15</v>
      </c>
      <c r="D249" s="51">
        <v>11556</v>
      </c>
      <c r="E249" s="51" t="s">
        <v>598</v>
      </c>
      <c r="F249" s="51" t="s">
        <v>3783</v>
      </c>
      <c r="G249" s="52" t="s">
        <v>1341</v>
      </c>
      <c r="H249" s="52" t="s">
        <v>3784</v>
      </c>
      <c r="I249" s="52" t="s">
        <v>3785</v>
      </c>
      <c r="J249" s="52" t="s">
        <v>3786</v>
      </c>
      <c r="K249" s="51" t="s">
        <v>292</v>
      </c>
      <c r="L249" s="51" t="s">
        <v>189</v>
      </c>
      <c r="M249" s="53">
        <v>1</v>
      </c>
      <c r="N249" s="51" t="str">
        <f t="shared" si="19"/>
        <v>東海大高輪台</v>
      </c>
      <c r="O249" s="51"/>
      <c r="AA249">
        <v>4</v>
      </c>
      <c r="AB249">
        <v>451</v>
      </c>
      <c r="AC249" t="s">
        <v>14747</v>
      </c>
      <c r="AD249" t="s">
        <v>14748</v>
      </c>
    </row>
    <row r="250" spans="1:30" x14ac:dyDescent="0.2">
      <c r="A250" s="50">
        <f t="shared" si="16"/>
        <v>11557</v>
      </c>
      <c r="B250" s="50">
        <f t="shared" si="17"/>
        <v>1</v>
      </c>
      <c r="C250" s="51">
        <f t="shared" si="18"/>
        <v>15</v>
      </c>
      <c r="D250" s="51">
        <v>11557</v>
      </c>
      <c r="E250" s="51" t="s">
        <v>72</v>
      </c>
      <c r="F250" s="51" t="s">
        <v>4482</v>
      </c>
      <c r="G250" s="52" t="s">
        <v>1983</v>
      </c>
      <c r="H250" s="52" t="s">
        <v>4483</v>
      </c>
      <c r="I250" s="52" t="s">
        <v>1984</v>
      </c>
      <c r="J250" s="52" t="s">
        <v>4484</v>
      </c>
      <c r="K250" s="51" t="s">
        <v>292</v>
      </c>
      <c r="L250" s="51" t="s">
        <v>189</v>
      </c>
      <c r="M250" s="53">
        <v>1</v>
      </c>
      <c r="N250" s="51" t="str">
        <f t="shared" si="19"/>
        <v>東海大高輪台</v>
      </c>
      <c r="O250" s="51"/>
      <c r="AA250">
        <v>4</v>
      </c>
      <c r="AB250">
        <v>452</v>
      </c>
      <c r="AC250" t="s">
        <v>703</v>
      </c>
      <c r="AD250" t="s">
        <v>14749</v>
      </c>
    </row>
    <row r="251" spans="1:30" x14ac:dyDescent="0.2">
      <c r="A251" s="50">
        <f t="shared" si="16"/>
        <v>11568</v>
      </c>
      <c r="B251" s="50">
        <f t="shared" si="17"/>
        <v>1</v>
      </c>
      <c r="C251" s="51">
        <f t="shared" si="18"/>
        <v>15</v>
      </c>
      <c r="D251" s="51">
        <v>11568</v>
      </c>
      <c r="E251" s="51" t="s">
        <v>738</v>
      </c>
      <c r="F251" s="51" t="s">
        <v>739</v>
      </c>
      <c r="G251" s="52" t="s">
        <v>1710</v>
      </c>
      <c r="H251" s="52" t="s">
        <v>1711</v>
      </c>
      <c r="I251" s="52" t="s">
        <v>1712</v>
      </c>
      <c r="J251" s="52" t="s">
        <v>1713</v>
      </c>
      <c r="K251" s="51" t="s">
        <v>292</v>
      </c>
      <c r="L251" s="51" t="s">
        <v>1029</v>
      </c>
      <c r="M251" s="53">
        <v>3</v>
      </c>
      <c r="N251" s="51" t="str">
        <f t="shared" si="19"/>
        <v>東海大高輪台</v>
      </c>
      <c r="O251" s="51"/>
      <c r="AA251">
        <v>4</v>
      </c>
      <c r="AB251">
        <v>453</v>
      </c>
      <c r="AC251" t="s">
        <v>14750</v>
      </c>
      <c r="AD251" t="s">
        <v>14751</v>
      </c>
    </row>
    <row r="252" spans="1:30" x14ac:dyDescent="0.2">
      <c r="A252" s="50">
        <f t="shared" si="16"/>
        <v>11569</v>
      </c>
      <c r="B252" s="50">
        <f t="shared" si="17"/>
        <v>1</v>
      </c>
      <c r="C252" s="51">
        <f t="shared" si="18"/>
        <v>15</v>
      </c>
      <c r="D252" s="51">
        <v>11569</v>
      </c>
      <c r="E252" s="51" t="s">
        <v>22</v>
      </c>
      <c r="F252" s="51" t="s">
        <v>740</v>
      </c>
      <c r="G252" s="52" t="s">
        <v>1070</v>
      </c>
      <c r="H252" s="52" t="s">
        <v>1714</v>
      </c>
      <c r="I252" s="52" t="s">
        <v>1610</v>
      </c>
      <c r="J252" s="52" t="s">
        <v>1715</v>
      </c>
      <c r="K252" s="51" t="s">
        <v>292</v>
      </c>
      <c r="L252" s="51" t="s">
        <v>1029</v>
      </c>
      <c r="M252" s="53">
        <v>3</v>
      </c>
      <c r="N252" s="51" t="str">
        <f t="shared" si="19"/>
        <v>東海大高輪台</v>
      </c>
      <c r="O252" s="51"/>
      <c r="AA252">
        <v>4</v>
      </c>
      <c r="AB252">
        <v>454</v>
      </c>
      <c r="AC252" t="s">
        <v>14752</v>
      </c>
      <c r="AD252" t="s">
        <v>14753</v>
      </c>
    </row>
    <row r="253" spans="1:30" x14ac:dyDescent="0.2">
      <c r="A253" s="50">
        <f t="shared" si="16"/>
        <v>11577</v>
      </c>
      <c r="B253" s="50">
        <f t="shared" si="17"/>
        <v>1</v>
      </c>
      <c r="C253" s="51">
        <f t="shared" si="18"/>
        <v>15</v>
      </c>
      <c r="D253" s="51">
        <v>11577</v>
      </c>
      <c r="E253" s="51" t="s">
        <v>483</v>
      </c>
      <c r="F253" s="51" t="s">
        <v>741</v>
      </c>
      <c r="G253" s="52" t="s">
        <v>1650</v>
      </c>
      <c r="H253" s="52" t="s">
        <v>1718</v>
      </c>
      <c r="I253" s="52" t="s">
        <v>1651</v>
      </c>
      <c r="J253" s="52" t="s">
        <v>1719</v>
      </c>
      <c r="K253" s="51" t="s">
        <v>292</v>
      </c>
      <c r="L253" s="51" t="s">
        <v>1029</v>
      </c>
      <c r="M253" s="53">
        <v>3</v>
      </c>
      <c r="N253" s="51" t="str">
        <f t="shared" si="19"/>
        <v>東海大高輪台</v>
      </c>
      <c r="O253" s="51"/>
      <c r="AA253">
        <v>4</v>
      </c>
      <c r="AB253">
        <v>456</v>
      </c>
      <c r="AC253" t="s">
        <v>14754</v>
      </c>
      <c r="AD253" t="s">
        <v>14755</v>
      </c>
    </row>
    <row r="254" spans="1:30" x14ac:dyDescent="0.2">
      <c r="A254" s="50">
        <f t="shared" si="16"/>
        <v>11851</v>
      </c>
      <c r="B254" s="50">
        <f t="shared" si="17"/>
        <v>1</v>
      </c>
      <c r="C254" s="51">
        <f t="shared" si="18"/>
        <v>18</v>
      </c>
      <c r="D254" s="51">
        <v>11851</v>
      </c>
      <c r="E254" s="51" t="s">
        <v>4485</v>
      </c>
      <c r="F254" s="51" t="s">
        <v>4486</v>
      </c>
      <c r="G254" s="52" t="s">
        <v>4487</v>
      </c>
      <c r="H254" s="52" t="s">
        <v>1720</v>
      </c>
      <c r="I254" s="52" t="s">
        <v>4488</v>
      </c>
      <c r="J254" s="52" t="s">
        <v>1721</v>
      </c>
      <c r="K254" s="51" t="s">
        <v>292</v>
      </c>
      <c r="L254" s="51" t="s">
        <v>188</v>
      </c>
      <c r="M254" s="53">
        <v>2</v>
      </c>
      <c r="N254" s="51" t="str">
        <f t="shared" si="19"/>
        <v>普連土</v>
      </c>
      <c r="O254" s="51"/>
      <c r="AA254">
        <v>4</v>
      </c>
      <c r="AB254">
        <v>457</v>
      </c>
      <c r="AC254" t="s">
        <v>14756</v>
      </c>
      <c r="AD254" t="s">
        <v>14757</v>
      </c>
    </row>
    <row r="255" spans="1:30" x14ac:dyDescent="0.2">
      <c r="A255" s="50">
        <f t="shared" si="16"/>
        <v>11921</v>
      </c>
      <c r="B255" s="50">
        <f t="shared" si="17"/>
        <v>1</v>
      </c>
      <c r="C255" s="51">
        <f t="shared" si="18"/>
        <v>19</v>
      </c>
      <c r="D255" s="51">
        <v>11921</v>
      </c>
      <c r="E255" s="51" t="s">
        <v>496</v>
      </c>
      <c r="F255" s="51" t="s">
        <v>743</v>
      </c>
      <c r="G255" s="52" t="s">
        <v>1728</v>
      </c>
      <c r="H255" s="52" t="s">
        <v>1729</v>
      </c>
      <c r="I255" s="52" t="s">
        <v>1730</v>
      </c>
      <c r="J255" s="52" t="s">
        <v>1731</v>
      </c>
      <c r="K255" s="51" t="s">
        <v>291</v>
      </c>
      <c r="L255" s="51" t="s">
        <v>1029</v>
      </c>
      <c r="M255" s="53">
        <v>3</v>
      </c>
      <c r="N255" s="51" t="str">
        <f t="shared" si="19"/>
        <v>明治学院</v>
      </c>
      <c r="O255" s="51"/>
      <c r="AA255">
        <v>4</v>
      </c>
      <c r="AB255">
        <v>458</v>
      </c>
      <c r="AC255" t="s">
        <v>14758</v>
      </c>
      <c r="AD255" t="s">
        <v>14759</v>
      </c>
    </row>
    <row r="256" spans="1:30" x14ac:dyDescent="0.2">
      <c r="A256" s="50">
        <f t="shared" si="16"/>
        <v>11922</v>
      </c>
      <c r="B256" s="50">
        <f t="shared" si="17"/>
        <v>1</v>
      </c>
      <c r="C256" s="51">
        <f t="shared" si="18"/>
        <v>19</v>
      </c>
      <c r="D256" s="51">
        <v>11922</v>
      </c>
      <c r="E256" s="51" t="s">
        <v>744</v>
      </c>
      <c r="F256" s="51" t="s">
        <v>65</v>
      </c>
      <c r="G256" s="52" t="s">
        <v>1732</v>
      </c>
      <c r="H256" s="52" t="s">
        <v>1040</v>
      </c>
      <c r="I256" s="52" t="s">
        <v>1733</v>
      </c>
      <c r="J256" s="52" t="s">
        <v>1041</v>
      </c>
      <c r="K256" s="51" t="s">
        <v>291</v>
      </c>
      <c r="L256" s="51" t="s">
        <v>1029</v>
      </c>
      <c r="M256" s="53">
        <v>3</v>
      </c>
      <c r="N256" s="51" t="str">
        <f t="shared" si="19"/>
        <v>明治学院</v>
      </c>
      <c r="AA256">
        <v>4</v>
      </c>
      <c r="AB256">
        <v>459</v>
      </c>
      <c r="AC256" t="s">
        <v>14760</v>
      </c>
      <c r="AD256" t="s">
        <v>14761</v>
      </c>
    </row>
    <row r="257" spans="1:30" x14ac:dyDescent="0.2">
      <c r="A257" s="50">
        <f t="shared" si="16"/>
        <v>11923</v>
      </c>
      <c r="B257" s="50">
        <f t="shared" si="17"/>
        <v>1</v>
      </c>
      <c r="C257" s="51">
        <f t="shared" si="18"/>
        <v>19</v>
      </c>
      <c r="D257" s="51">
        <v>11923</v>
      </c>
      <c r="E257" s="51" t="s">
        <v>745</v>
      </c>
      <c r="F257" s="51" t="s">
        <v>88</v>
      </c>
      <c r="G257" s="52" t="s">
        <v>1734</v>
      </c>
      <c r="H257" s="52" t="s">
        <v>1009</v>
      </c>
      <c r="I257" s="52" t="s">
        <v>1735</v>
      </c>
      <c r="J257" s="52" t="s">
        <v>1028</v>
      </c>
      <c r="K257" s="51" t="s">
        <v>291</v>
      </c>
      <c r="L257" s="51" t="s">
        <v>188</v>
      </c>
      <c r="M257" s="53">
        <v>3</v>
      </c>
      <c r="N257" s="51" t="str">
        <f t="shared" si="19"/>
        <v>明治学院</v>
      </c>
      <c r="AA257">
        <v>4</v>
      </c>
      <c r="AB257">
        <v>460</v>
      </c>
      <c r="AC257" t="s">
        <v>14762</v>
      </c>
      <c r="AD257" t="s">
        <v>14763</v>
      </c>
    </row>
    <row r="258" spans="1:30" x14ac:dyDescent="0.2">
      <c r="A258" s="50">
        <f t="shared" ref="A258:A321" si="20">D258</f>
        <v>11931</v>
      </c>
      <c r="B258" s="50">
        <f t="shared" ref="B258:B321" si="21">ROUNDDOWN(D258/10000,0)</f>
        <v>1</v>
      </c>
      <c r="C258" s="51">
        <f t="shared" ref="C258:C321" si="22">ROUNDDOWN((D258-B258*10000)/100,0)</f>
        <v>19</v>
      </c>
      <c r="D258" s="51">
        <v>11931</v>
      </c>
      <c r="E258" s="51" t="s">
        <v>657</v>
      </c>
      <c r="F258" s="51" t="s">
        <v>663</v>
      </c>
      <c r="G258" s="52" t="s">
        <v>1736</v>
      </c>
      <c r="H258" s="52" t="s">
        <v>1673</v>
      </c>
      <c r="I258" s="52" t="s">
        <v>1737</v>
      </c>
      <c r="J258" s="52" t="s">
        <v>1675</v>
      </c>
      <c r="K258" s="51" t="s">
        <v>291</v>
      </c>
      <c r="L258" s="51" t="s">
        <v>189</v>
      </c>
      <c r="M258" s="53">
        <v>2</v>
      </c>
      <c r="N258" s="51" t="str">
        <f t="shared" ref="N258:N321" si="23">VLOOKUP(B258*100+C258,$AB$2:$AF$400,2,0)</f>
        <v>明治学院</v>
      </c>
      <c r="O258" s="51"/>
      <c r="AA258">
        <v>4</v>
      </c>
      <c r="AB258">
        <v>461</v>
      </c>
      <c r="AC258" t="s">
        <v>14764</v>
      </c>
      <c r="AD258" t="s">
        <v>14765</v>
      </c>
    </row>
    <row r="259" spans="1:30" x14ac:dyDescent="0.2">
      <c r="A259" s="50">
        <f t="shared" si="20"/>
        <v>11932</v>
      </c>
      <c r="B259" s="50">
        <f t="shared" si="21"/>
        <v>1</v>
      </c>
      <c r="C259" s="51">
        <f t="shared" si="22"/>
        <v>19</v>
      </c>
      <c r="D259" s="51">
        <v>11932</v>
      </c>
      <c r="E259" s="51" t="s">
        <v>1738</v>
      </c>
      <c r="F259" s="51" t="s">
        <v>1739</v>
      </c>
      <c r="G259" s="52" t="s">
        <v>1740</v>
      </c>
      <c r="H259" s="52" t="s">
        <v>1741</v>
      </c>
      <c r="I259" s="52" t="s">
        <v>1742</v>
      </c>
      <c r="J259" s="52" t="s">
        <v>1743</v>
      </c>
      <c r="K259" s="51" t="s">
        <v>291</v>
      </c>
      <c r="L259" s="51" t="s">
        <v>188</v>
      </c>
      <c r="M259" s="53">
        <v>2</v>
      </c>
      <c r="N259" s="51" t="str">
        <f t="shared" si="23"/>
        <v>明治学院</v>
      </c>
      <c r="O259" s="51"/>
      <c r="AA259">
        <v>4</v>
      </c>
      <c r="AB259">
        <v>464</v>
      </c>
      <c r="AC259" t="s">
        <v>14766</v>
      </c>
      <c r="AD259" t="s">
        <v>14767</v>
      </c>
    </row>
    <row r="260" spans="1:30" x14ac:dyDescent="0.2">
      <c r="A260" s="50">
        <f t="shared" si="20"/>
        <v>11933</v>
      </c>
      <c r="B260" s="50">
        <f t="shared" si="21"/>
        <v>1</v>
      </c>
      <c r="C260" s="51">
        <f t="shared" si="22"/>
        <v>19</v>
      </c>
      <c r="D260" s="50">
        <v>11933</v>
      </c>
      <c r="E260" s="50" t="s">
        <v>1389</v>
      </c>
      <c r="F260" s="50" t="s">
        <v>581</v>
      </c>
      <c r="G260" s="50" t="s">
        <v>1391</v>
      </c>
      <c r="H260" s="50" t="s">
        <v>1741</v>
      </c>
      <c r="I260" s="50" t="s">
        <v>1056</v>
      </c>
      <c r="J260" s="50" t="s">
        <v>1743</v>
      </c>
      <c r="K260" s="50" t="s">
        <v>291</v>
      </c>
      <c r="L260" s="50" t="s">
        <v>189</v>
      </c>
      <c r="M260" s="54">
        <v>2</v>
      </c>
      <c r="N260" s="51" t="str">
        <f t="shared" si="23"/>
        <v>明治学院</v>
      </c>
      <c r="O260" s="51"/>
      <c r="AA260">
        <v>4</v>
      </c>
      <c r="AB260">
        <v>465</v>
      </c>
      <c r="AC260" t="s">
        <v>14768</v>
      </c>
      <c r="AD260" t="s">
        <v>14769</v>
      </c>
    </row>
    <row r="261" spans="1:30" x14ac:dyDescent="0.2">
      <c r="A261" s="50">
        <f t="shared" si="20"/>
        <v>11934</v>
      </c>
      <c r="B261" s="50">
        <f t="shared" si="21"/>
        <v>1</v>
      </c>
      <c r="C261" s="51">
        <f t="shared" si="22"/>
        <v>19</v>
      </c>
      <c r="D261" s="50">
        <v>11934</v>
      </c>
      <c r="E261" s="50" t="s">
        <v>114</v>
      </c>
      <c r="F261" s="50" t="s">
        <v>1744</v>
      </c>
      <c r="G261" s="50" t="s">
        <v>1141</v>
      </c>
      <c r="H261" s="50" t="s">
        <v>1579</v>
      </c>
      <c r="I261" s="50" t="s">
        <v>1142</v>
      </c>
      <c r="J261" s="50" t="s">
        <v>1581</v>
      </c>
      <c r="K261" s="50" t="s">
        <v>291</v>
      </c>
      <c r="L261" s="50" t="s">
        <v>188</v>
      </c>
      <c r="M261" s="54">
        <v>2</v>
      </c>
      <c r="N261" s="51" t="str">
        <f t="shared" si="23"/>
        <v>明治学院</v>
      </c>
      <c r="O261" s="51"/>
      <c r="AA261">
        <v>4</v>
      </c>
      <c r="AB261">
        <v>467</v>
      </c>
      <c r="AC261" t="s">
        <v>14770</v>
      </c>
      <c r="AD261" t="s">
        <v>14771</v>
      </c>
    </row>
    <row r="262" spans="1:30" x14ac:dyDescent="0.2">
      <c r="A262" s="50">
        <f t="shared" si="20"/>
        <v>11941</v>
      </c>
      <c r="B262" s="50">
        <f t="shared" si="21"/>
        <v>1</v>
      </c>
      <c r="C262" s="51">
        <f t="shared" si="22"/>
        <v>19</v>
      </c>
      <c r="D262" s="50">
        <v>11941</v>
      </c>
      <c r="E262" s="50" t="s">
        <v>392</v>
      </c>
      <c r="F262" s="50" t="s">
        <v>6049</v>
      </c>
      <c r="G262" s="50" t="s">
        <v>1065</v>
      </c>
      <c r="H262" s="50" t="s">
        <v>1042</v>
      </c>
      <c r="I262" s="50" t="s">
        <v>1067</v>
      </c>
      <c r="J262" s="50" t="s">
        <v>1043</v>
      </c>
      <c r="K262" s="50" t="s">
        <v>291</v>
      </c>
      <c r="L262" s="50" t="s">
        <v>185</v>
      </c>
      <c r="M262" s="54">
        <v>1</v>
      </c>
      <c r="N262" s="51" t="str">
        <f t="shared" si="23"/>
        <v>明治学院</v>
      </c>
      <c r="O262" s="51"/>
      <c r="AA262">
        <v>4</v>
      </c>
      <c r="AB262">
        <v>468</v>
      </c>
      <c r="AC262" t="s">
        <v>14772</v>
      </c>
      <c r="AD262" t="s">
        <v>14773</v>
      </c>
    </row>
    <row r="263" spans="1:30" x14ac:dyDescent="0.2">
      <c r="A263" s="50">
        <f t="shared" si="20"/>
        <v>11942</v>
      </c>
      <c r="B263" s="50">
        <f t="shared" si="21"/>
        <v>1</v>
      </c>
      <c r="C263" s="51">
        <f t="shared" si="22"/>
        <v>19</v>
      </c>
      <c r="D263" s="50">
        <v>11942</v>
      </c>
      <c r="E263" s="50" t="s">
        <v>15047</v>
      </c>
      <c r="F263" s="50" t="s">
        <v>15057</v>
      </c>
      <c r="G263" s="50" t="s">
        <v>15048</v>
      </c>
      <c r="H263" s="50" t="s">
        <v>9424</v>
      </c>
      <c r="I263" s="50" t="s">
        <v>15058</v>
      </c>
      <c r="J263" s="50" t="s">
        <v>9425</v>
      </c>
      <c r="K263" s="50" t="s">
        <v>291</v>
      </c>
      <c r="L263" s="50" t="s">
        <v>185</v>
      </c>
      <c r="M263" s="54">
        <v>1</v>
      </c>
      <c r="N263" s="51" t="str">
        <f t="shared" si="23"/>
        <v>明治学院</v>
      </c>
      <c r="O263" s="51"/>
      <c r="AA263">
        <v>4</v>
      </c>
      <c r="AB263">
        <v>469</v>
      </c>
      <c r="AC263" t="s">
        <v>14774</v>
      </c>
      <c r="AD263" t="s">
        <v>14775</v>
      </c>
    </row>
    <row r="264" spans="1:30" x14ac:dyDescent="0.2">
      <c r="A264" s="50">
        <f t="shared" si="20"/>
        <v>11953</v>
      </c>
      <c r="B264" s="50">
        <f t="shared" si="21"/>
        <v>1</v>
      </c>
      <c r="C264" s="51">
        <f t="shared" si="22"/>
        <v>19</v>
      </c>
      <c r="D264" s="50">
        <v>11953</v>
      </c>
      <c r="E264" s="50" t="s">
        <v>392</v>
      </c>
      <c r="F264" s="50" t="s">
        <v>747</v>
      </c>
      <c r="G264" s="50" t="s">
        <v>1065</v>
      </c>
      <c r="H264" s="50" t="s">
        <v>1745</v>
      </c>
      <c r="I264" s="50" t="s">
        <v>1067</v>
      </c>
      <c r="J264" s="50" t="s">
        <v>1746</v>
      </c>
      <c r="K264" s="50" t="s">
        <v>292</v>
      </c>
      <c r="L264" s="50" t="s">
        <v>188</v>
      </c>
      <c r="M264" s="54">
        <v>3</v>
      </c>
      <c r="N264" s="51" t="str">
        <f t="shared" si="23"/>
        <v>明治学院</v>
      </c>
      <c r="O264" s="51"/>
      <c r="AA264">
        <v>4</v>
      </c>
      <c r="AB264">
        <v>470</v>
      </c>
      <c r="AC264" t="s">
        <v>14776</v>
      </c>
      <c r="AD264" t="s">
        <v>14777</v>
      </c>
    </row>
    <row r="265" spans="1:30" x14ac:dyDescent="0.2">
      <c r="A265" s="50">
        <f t="shared" si="20"/>
        <v>11955</v>
      </c>
      <c r="B265" s="50">
        <f t="shared" si="21"/>
        <v>1</v>
      </c>
      <c r="C265" s="51">
        <f t="shared" si="22"/>
        <v>19</v>
      </c>
      <c r="D265" s="50">
        <v>11955</v>
      </c>
      <c r="E265" s="50" t="s">
        <v>580</v>
      </c>
      <c r="F265" s="50" t="s">
        <v>748</v>
      </c>
      <c r="G265" s="50" t="s">
        <v>1749</v>
      </c>
      <c r="H265" s="50" t="s">
        <v>1750</v>
      </c>
      <c r="I265" s="50" t="s">
        <v>1751</v>
      </c>
      <c r="J265" s="50" t="s">
        <v>1752</v>
      </c>
      <c r="K265" s="50" t="s">
        <v>292</v>
      </c>
      <c r="L265" s="50" t="s">
        <v>1029</v>
      </c>
      <c r="M265" s="54">
        <v>3</v>
      </c>
      <c r="N265" s="51" t="str">
        <f t="shared" si="23"/>
        <v>明治学院</v>
      </c>
      <c r="AA265">
        <v>4</v>
      </c>
      <c r="AB265">
        <v>471</v>
      </c>
      <c r="AC265" t="s">
        <v>14778</v>
      </c>
      <c r="AD265" t="s">
        <v>14779</v>
      </c>
    </row>
    <row r="266" spans="1:30" x14ac:dyDescent="0.2">
      <c r="A266" s="50">
        <f t="shared" si="20"/>
        <v>11957</v>
      </c>
      <c r="B266" s="50">
        <f t="shared" si="21"/>
        <v>1</v>
      </c>
      <c r="C266" s="51">
        <f t="shared" si="22"/>
        <v>19</v>
      </c>
      <c r="D266" s="50">
        <v>11957</v>
      </c>
      <c r="E266" s="50" t="s">
        <v>395</v>
      </c>
      <c r="F266" s="50" t="s">
        <v>749</v>
      </c>
      <c r="G266" s="50" t="s">
        <v>1397</v>
      </c>
      <c r="H266" s="50" t="s">
        <v>1753</v>
      </c>
      <c r="I266" s="50" t="s">
        <v>1398</v>
      </c>
      <c r="J266" s="50" t="s">
        <v>1754</v>
      </c>
      <c r="K266" s="50" t="s">
        <v>292</v>
      </c>
      <c r="L266" s="50" t="s">
        <v>188</v>
      </c>
      <c r="M266" s="54">
        <v>3</v>
      </c>
      <c r="N266" s="51" t="str">
        <f t="shared" si="23"/>
        <v>明治学院</v>
      </c>
      <c r="AA266">
        <v>4</v>
      </c>
      <c r="AB266">
        <v>472</v>
      </c>
      <c r="AC266" t="s">
        <v>14780</v>
      </c>
      <c r="AD266" t="s">
        <v>14781</v>
      </c>
    </row>
    <row r="267" spans="1:30" x14ac:dyDescent="0.2">
      <c r="A267" s="50">
        <f t="shared" si="20"/>
        <v>11986</v>
      </c>
      <c r="B267" s="50">
        <f t="shared" si="21"/>
        <v>1</v>
      </c>
      <c r="C267" s="51">
        <f t="shared" si="22"/>
        <v>19</v>
      </c>
      <c r="D267" s="50">
        <v>11986</v>
      </c>
      <c r="E267" s="50" t="s">
        <v>1757</v>
      </c>
      <c r="F267" s="50" t="s">
        <v>390</v>
      </c>
      <c r="G267" s="50" t="s">
        <v>1758</v>
      </c>
      <c r="H267" s="50" t="s">
        <v>1337</v>
      </c>
      <c r="I267" s="50" t="s">
        <v>1759</v>
      </c>
      <c r="J267" s="50" t="s">
        <v>1545</v>
      </c>
      <c r="K267" s="50" t="s">
        <v>292</v>
      </c>
      <c r="L267" s="50" t="s">
        <v>188</v>
      </c>
      <c r="M267" s="54">
        <v>2</v>
      </c>
      <c r="N267" s="51" t="str">
        <f t="shared" si="23"/>
        <v>明治学院</v>
      </c>
      <c r="AA267">
        <v>4</v>
      </c>
      <c r="AB267">
        <v>473</v>
      </c>
      <c r="AC267" t="s">
        <v>14782</v>
      </c>
      <c r="AD267" t="s">
        <v>14783</v>
      </c>
    </row>
    <row r="268" spans="1:30" x14ac:dyDescent="0.2">
      <c r="A268" s="50">
        <f t="shared" si="20"/>
        <v>11991</v>
      </c>
      <c r="B268" s="50">
        <f t="shared" si="21"/>
        <v>1</v>
      </c>
      <c r="C268" s="51">
        <f t="shared" si="22"/>
        <v>19</v>
      </c>
      <c r="D268" s="50">
        <v>11991</v>
      </c>
      <c r="E268" s="50" t="s">
        <v>8091</v>
      </c>
      <c r="F268" s="50" t="s">
        <v>7541</v>
      </c>
      <c r="G268" s="50" t="s">
        <v>8093</v>
      </c>
      <c r="H268" s="50" t="s">
        <v>4538</v>
      </c>
      <c r="I268" s="50" t="s">
        <v>8095</v>
      </c>
      <c r="J268" s="50" t="s">
        <v>4540</v>
      </c>
      <c r="K268" s="50" t="s">
        <v>292</v>
      </c>
      <c r="L268" s="50" t="s">
        <v>189</v>
      </c>
      <c r="M268" s="54">
        <v>1</v>
      </c>
      <c r="N268" s="51" t="str">
        <f t="shared" si="23"/>
        <v>明治学院</v>
      </c>
      <c r="AA268">
        <v>4</v>
      </c>
      <c r="AB268">
        <v>475</v>
      </c>
      <c r="AC268" t="s">
        <v>14784</v>
      </c>
      <c r="AD268" t="s">
        <v>14785</v>
      </c>
    </row>
    <row r="269" spans="1:30" x14ac:dyDescent="0.2">
      <c r="A269" s="50">
        <f t="shared" si="20"/>
        <v>11992</v>
      </c>
      <c r="B269" s="50">
        <f t="shared" si="21"/>
        <v>1</v>
      </c>
      <c r="C269" s="51">
        <f t="shared" si="22"/>
        <v>19</v>
      </c>
      <c r="D269" s="50">
        <v>11992</v>
      </c>
      <c r="E269" s="50" t="s">
        <v>11833</v>
      </c>
      <c r="F269" s="50" t="s">
        <v>5188</v>
      </c>
      <c r="G269" s="50" t="s">
        <v>3022</v>
      </c>
      <c r="H269" s="50" t="s">
        <v>1203</v>
      </c>
      <c r="I269" s="50" t="s">
        <v>3023</v>
      </c>
      <c r="J269" s="50" t="s">
        <v>1205</v>
      </c>
      <c r="K269" s="50" t="s">
        <v>292</v>
      </c>
      <c r="L269" s="50" t="s">
        <v>189</v>
      </c>
      <c r="M269" s="54">
        <v>1</v>
      </c>
      <c r="N269" s="51" t="str">
        <f t="shared" si="23"/>
        <v>明治学院</v>
      </c>
      <c r="AA269">
        <v>5</v>
      </c>
      <c r="AB269">
        <v>501</v>
      </c>
      <c r="AC269" t="s">
        <v>14786</v>
      </c>
      <c r="AD269" t="s">
        <v>14787</v>
      </c>
    </row>
    <row r="270" spans="1:30" x14ac:dyDescent="0.2">
      <c r="A270" s="50">
        <f t="shared" si="20"/>
        <v>12134</v>
      </c>
      <c r="B270" s="50">
        <f t="shared" si="21"/>
        <v>1</v>
      </c>
      <c r="C270" s="51">
        <f t="shared" si="22"/>
        <v>21</v>
      </c>
      <c r="D270" s="50">
        <v>12134</v>
      </c>
      <c r="E270" s="50" t="s">
        <v>120</v>
      </c>
      <c r="F270" s="50" t="s">
        <v>591</v>
      </c>
      <c r="G270" s="50" t="s">
        <v>1026</v>
      </c>
      <c r="H270" s="50" t="s">
        <v>1226</v>
      </c>
      <c r="I270" s="50" t="s">
        <v>1027</v>
      </c>
      <c r="J270" s="50" t="s">
        <v>1227</v>
      </c>
      <c r="K270" s="50" t="s">
        <v>291</v>
      </c>
      <c r="L270" s="50" t="s">
        <v>1029</v>
      </c>
      <c r="M270" s="54">
        <v>3</v>
      </c>
      <c r="N270" s="51" t="str">
        <f t="shared" si="23"/>
        <v>都大田桜台</v>
      </c>
      <c r="AA270">
        <v>5</v>
      </c>
      <c r="AB270">
        <v>502</v>
      </c>
      <c r="AC270" t="s">
        <v>14788</v>
      </c>
      <c r="AD270" t="s">
        <v>14789</v>
      </c>
    </row>
    <row r="271" spans="1:30" x14ac:dyDescent="0.2">
      <c r="A271" s="50">
        <f t="shared" si="20"/>
        <v>12137</v>
      </c>
      <c r="B271" s="50">
        <f t="shared" si="21"/>
        <v>1</v>
      </c>
      <c r="C271" s="51">
        <f t="shared" si="22"/>
        <v>21</v>
      </c>
      <c r="D271" s="50">
        <v>12137</v>
      </c>
      <c r="E271" s="50" t="s">
        <v>1762</v>
      </c>
      <c r="F271" s="50" t="s">
        <v>637</v>
      </c>
      <c r="G271" s="50" t="s">
        <v>1763</v>
      </c>
      <c r="H271" s="50" t="s">
        <v>1764</v>
      </c>
      <c r="I271" s="50" t="s">
        <v>1765</v>
      </c>
      <c r="J271" s="50" t="s">
        <v>1766</v>
      </c>
      <c r="K271" s="50" t="s">
        <v>291</v>
      </c>
      <c r="L271" s="50" t="s">
        <v>188</v>
      </c>
      <c r="M271" s="54">
        <v>2</v>
      </c>
      <c r="N271" s="51" t="str">
        <f t="shared" si="23"/>
        <v>都大田桜台</v>
      </c>
      <c r="AA271">
        <v>5</v>
      </c>
      <c r="AB271">
        <v>503</v>
      </c>
      <c r="AC271" t="s">
        <v>14790</v>
      </c>
      <c r="AD271" t="s">
        <v>14791</v>
      </c>
    </row>
    <row r="272" spans="1:30" x14ac:dyDescent="0.2">
      <c r="A272" s="50">
        <f t="shared" si="20"/>
        <v>12139</v>
      </c>
      <c r="B272" s="50">
        <f t="shared" si="21"/>
        <v>1</v>
      </c>
      <c r="C272" s="51">
        <f t="shared" si="22"/>
        <v>21</v>
      </c>
      <c r="D272" s="50">
        <v>12139</v>
      </c>
      <c r="E272" s="50" t="s">
        <v>4489</v>
      </c>
      <c r="F272" s="50" t="s">
        <v>4490</v>
      </c>
      <c r="G272" s="50" t="s">
        <v>4491</v>
      </c>
      <c r="H272" s="50" t="s">
        <v>4492</v>
      </c>
      <c r="I272" s="50" t="s">
        <v>4493</v>
      </c>
      <c r="J272" s="50" t="s">
        <v>4494</v>
      </c>
      <c r="K272" s="50" t="s">
        <v>291</v>
      </c>
      <c r="L272" s="50" t="s">
        <v>189</v>
      </c>
      <c r="M272" s="54">
        <v>1</v>
      </c>
      <c r="N272" s="51" t="str">
        <f t="shared" si="23"/>
        <v>都大田桜台</v>
      </c>
      <c r="AA272">
        <v>5</v>
      </c>
      <c r="AB272">
        <v>504</v>
      </c>
      <c r="AC272" t="s">
        <v>14792</v>
      </c>
      <c r="AD272" t="s">
        <v>14793</v>
      </c>
    </row>
    <row r="273" spans="1:30" x14ac:dyDescent="0.2">
      <c r="A273" s="50">
        <f t="shared" si="20"/>
        <v>12201</v>
      </c>
      <c r="B273" s="50">
        <f t="shared" si="21"/>
        <v>1</v>
      </c>
      <c r="C273" s="51">
        <f t="shared" si="22"/>
        <v>22</v>
      </c>
      <c r="D273" s="50">
        <v>12201</v>
      </c>
      <c r="E273" s="50" t="s">
        <v>1770</v>
      </c>
      <c r="F273" s="50" t="s">
        <v>1771</v>
      </c>
      <c r="G273" s="50" t="s">
        <v>1772</v>
      </c>
      <c r="H273" s="50" t="s">
        <v>1773</v>
      </c>
      <c r="I273" s="50" t="s">
        <v>1774</v>
      </c>
      <c r="J273" s="50" t="s">
        <v>1775</v>
      </c>
      <c r="K273" s="50" t="s">
        <v>291</v>
      </c>
      <c r="L273" s="50" t="s">
        <v>188</v>
      </c>
      <c r="M273" s="54">
        <v>2</v>
      </c>
      <c r="N273" s="51" t="str">
        <f t="shared" si="23"/>
        <v>都大森</v>
      </c>
      <c r="AA273">
        <v>5</v>
      </c>
      <c r="AB273">
        <v>505</v>
      </c>
      <c r="AC273" t="s">
        <v>14794</v>
      </c>
      <c r="AD273" t="s">
        <v>14795</v>
      </c>
    </row>
    <row r="274" spans="1:30" x14ac:dyDescent="0.2">
      <c r="A274" s="50">
        <f t="shared" si="20"/>
        <v>12202</v>
      </c>
      <c r="B274" s="50">
        <f t="shared" si="21"/>
        <v>1</v>
      </c>
      <c r="C274" s="51">
        <f t="shared" si="22"/>
        <v>22</v>
      </c>
      <c r="D274" s="50">
        <v>12202</v>
      </c>
      <c r="E274" s="50" t="s">
        <v>4495</v>
      </c>
      <c r="F274" s="50" t="s">
        <v>4496</v>
      </c>
      <c r="G274" s="50" t="s">
        <v>4497</v>
      </c>
      <c r="H274" s="50" t="s">
        <v>651</v>
      </c>
      <c r="I274" s="50" t="s">
        <v>4498</v>
      </c>
      <c r="J274" s="50" t="s">
        <v>1948</v>
      </c>
      <c r="K274" s="50" t="s">
        <v>291</v>
      </c>
      <c r="L274" s="50" t="s">
        <v>185</v>
      </c>
      <c r="M274" s="54">
        <v>1</v>
      </c>
      <c r="N274" s="51" t="str">
        <f t="shared" si="23"/>
        <v>都大森</v>
      </c>
      <c r="AA274">
        <v>5</v>
      </c>
      <c r="AB274">
        <v>506</v>
      </c>
      <c r="AC274" t="s">
        <v>14796</v>
      </c>
      <c r="AD274" t="s">
        <v>14797</v>
      </c>
    </row>
    <row r="275" spans="1:30" x14ac:dyDescent="0.2">
      <c r="A275" s="50">
        <f t="shared" si="20"/>
        <v>12327</v>
      </c>
      <c r="B275" s="50">
        <f t="shared" si="21"/>
        <v>1</v>
      </c>
      <c r="C275" s="51">
        <f t="shared" si="22"/>
        <v>23</v>
      </c>
      <c r="D275" s="50">
        <v>12327</v>
      </c>
      <c r="E275" s="50" t="s">
        <v>117</v>
      </c>
      <c r="F275" s="50" t="s">
        <v>119</v>
      </c>
      <c r="G275" s="50" t="s">
        <v>1197</v>
      </c>
      <c r="H275" s="50" t="s">
        <v>1662</v>
      </c>
      <c r="I275" s="50" t="s">
        <v>1199</v>
      </c>
      <c r="J275" s="50" t="s">
        <v>1663</v>
      </c>
      <c r="K275" s="50" t="s">
        <v>291</v>
      </c>
      <c r="L275" s="50" t="s">
        <v>1029</v>
      </c>
      <c r="M275" s="54">
        <v>3</v>
      </c>
      <c r="N275" s="51" t="str">
        <f t="shared" si="23"/>
        <v>都美原</v>
      </c>
      <c r="AA275">
        <v>5</v>
      </c>
      <c r="AB275">
        <v>507</v>
      </c>
      <c r="AC275" t="s">
        <v>14798</v>
      </c>
      <c r="AD275" t="s">
        <v>14799</v>
      </c>
    </row>
    <row r="276" spans="1:30" x14ac:dyDescent="0.2">
      <c r="A276" s="50">
        <f t="shared" si="20"/>
        <v>12330</v>
      </c>
      <c r="B276" s="50">
        <f t="shared" si="21"/>
        <v>1</v>
      </c>
      <c r="C276" s="51">
        <f t="shared" si="22"/>
        <v>23</v>
      </c>
      <c r="D276" s="51">
        <v>12330</v>
      </c>
      <c r="E276" s="51" t="s">
        <v>751</v>
      </c>
      <c r="F276" s="51" t="s">
        <v>752</v>
      </c>
      <c r="G276" s="52" t="s">
        <v>1779</v>
      </c>
      <c r="H276" s="52" t="s">
        <v>1780</v>
      </c>
      <c r="I276" s="52" t="s">
        <v>1781</v>
      </c>
      <c r="J276" s="52" t="s">
        <v>1782</v>
      </c>
      <c r="K276" s="51" t="s">
        <v>291</v>
      </c>
      <c r="L276" s="51" t="s">
        <v>188</v>
      </c>
      <c r="M276" s="53">
        <v>3</v>
      </c>
      <c r="N276" s="51" t="str">
        <f t="shared" si="23"/>
        <v>都美原</v>
      </c>
      <c r="AA276">
        <v>5</v>
      </c>
      <c r="AB276">
        <v>508</v>
      </c>
      <c r="AC276" t="s">
        <v>14800</v>
      </c>
      <c r="AD276" t="s">
        <v>14801</v>
      </c>
    </row>
    <row r="277" spans="1:30" x14ac:dyDescent="0.2">
      <c r="A277" s="50">
        <f t="shared" si="20"/>
        <v>12333</v>
      </c>
      <c r="B277" s="50">
        <f t="shared" si="21"/>
        <v>1</v>
      </c>
      <c r="C277" s="51">
        <f t="shared" si="22"/>
        <v>23</v>
      </c>
      <c r="D277" s="51">
        <v>12333</v>
      </c>
      <c r="E277" s="51" t="s">
        <v>1784</v>
      </c>
      <c r="F277" s="51" t="s">
        <v>1785</v>
      </c>
      <c r="G277" s="52" t="s">
        <v>1786</v>
      </c>
      <c r="H277" s="52" t="s">
        <v>1787</v>
      </c>
      <c r="I277" s="52" t="s">
        <v>1788</v>
      </c>
      <c r="J277" s="52" t="s">
        <v>1789</v>
      </c>
      <c r="K277" s="51" t="s">
        <v>291</v>
      </c>
      <c r="L277" s="51" t="s">
        <v>188</v>
      </c>
      <c r="M277" s="53">
        <v>2</v>
      </c>
      <c r="N277" s="51" t="str">
        <f t="shared" si="23"/>
        <v>都美原</v>
      </c>
      <c r="AA277">
        <v>5</v>
      </c>
      <c r="AB277">
        <v>509</v>
      </c>
      <c r="AC277" t="s">
        <v>14802</v>
      </c>
      <c r="AD277" t="s">
        <v>14803</v>
      </c>
    </row>
    <row r="278" spans="1:30" x14ac:dyDescent="0.2">
      <c r="A278" s="50">
        <f t="shared" si="20"/>
        <v>12334</v>
      </c>
      <c r="B278" s="50">
        <f t="shared" si="21"/>
        <v>1</v>
      </c>
      <c r="C278" s="51">
        <f t="shared" si="22"/>
        <v>23</v>
      </c>
      <c r="D278" s="51">
        <v>12334</v>
      </c>
      <c r="E278" s="51" t="s">
        <v>22</v>
      </c>
      <c r="F278" s="51" t="s">
        <v>1790</v>
      </c>
      <c r="G278" s="52" t="s">
        <v>1070</v>
      </c>
      <c r="H278" s="52" t="s">
        <v>1579</v>
      </c>
      <c r="I278" s="52" t="s">
        <v>1610</v>
      </c>
      <c r="J278" s="52" t="s">
        <v>1581</v>
      </c>
      <c r="K278" s="51" t="s">
        <v>291</v>
      </c>
      <c r="L278" s="51" t="s">
        <v>189</v>
      </c>
      <c r="M278" s="53">
        <v>2</v>
      </c>
      <c r="N278" s="51" t="str">
        <f t="shared" si="23"/>
        <v>都美原</v>
      </c>
      <c r="O278" s="51"/>
      <c r="AA278">
        <v>5</v>
      </c>
      <c r="AB278">
        <v>510</v>
      </c>
      <c r="AC278" t="s">
        <v>7807</v>
      </c>
      <c r="AD278" t="s">
        <v>14804</v>
      </c>
    </row>
    <row r="279" spans="1:30" x14ac:dyDescent="0.2">
      <c r="A279" s="50">
        <f t="shared" si="20"/>
        <v>12335</v>
      </c>
      <c r="B279" s="50">
        <f t="shared" si="21"/>
        <v>1</v>
      </c>
      <c r="C279" s="51">
        <f t="shared" si="22"/>
        <v>23</v>
      </c>
      <c r="D279" s="51">
        <v>12335</v>
      </c>
      <c r="E279" s="51" t="s">
        <v>22</v>
      </c>
      <c r="F279" s="51" t="s">
        <v>1791</v>
      </c>
      <c r="G279" s="52" t="s">
        <v>1070</v>
      </c>
      <c r="H279" s="52" t="s">
        <v>1792</v>
      </c>
      <c r="I279" s="52" t="s">
        <v>1610</v>
      </c>
      <c r="J279" s="52" t="s">
        <v>1793</v>
      </c>
      <c r="K279" s="51" t="s">
        <v>291</v>
      </c>
      <c r="L279" s="51" t="s">
        <v>188</v>
      </c>
      <c r="M279" s="53">
        <v>2</v>
      </c>
      <c r="N279" s="51" t="str">
        <f t="shared" si="23"/>
        <v>都美原</v>
      </c>
      <c r="O279" s="51"/>
      <c r="AA279">
        <v>5</v>
      </c>
      <c r="AB279">
        <v>511</v>
      </c>
      <c r="AC279" t="s">
        <v>14805</v>
      </c>
      <c r="AD279" t="s">
        <v>14806</v>
      </c>
    </row>
    <row r="280" spans="1:30" x14ac:dyDescent="0.2">
      <c r="A280" s="50">
        <f t="shared" si="20"/>
        <v>12336</v>
      </c>
      <c r="B280" s="50">
        <f t="shared" si="21"/>
        <v>1</v>
      </c>
      <c r="C280" s="51">
        <f t="shared" si="22"/>
        <v>23</v>
      </c>
      <c r="D280" s="51">
        <v>12336</v>
      </c>
      <c r="E280" s="51" t="s">
        <v>63</v>
      </c>
      <c r="F280" s="51" t="s">
        <v>1794</v>
      </c>
      <c r="G280" s="52" t="s">
        <v>1406</v>
      </c>
      <c r="H280" s="52" t="s">
        <v>1795</v>
      </c>
      <c r="I280" s="52" t="s">
        <v>1796</v>
      </c>
      <c r="J280" s="52" t="s">
        <v>1797</v>
      </c>
      <c r="K280" s="51" t="s">
        <v>291</v>
      </c>
      <c r="L280" s="51" t="s">
        <v>188</v>
      </c>
      <c r="M280" s="53">
        <v>2</v>
      </c>
      <c r="N280" s="51" t="str">
        <f t="shared" si="23"/>
        <v>都美原</v>
      </c>
      <c r="O280" s="51"/>
      <c r="AA280">
        <v>5</v>
      </c>
      <c r="AB280">
        <v>512</v>
      </c>
      <c r="AC280" t="s">
        <v>14807</v>
      </c>
      <c r="AD280" t="s">
        <v>14808</v>
      </c>
    </row>
    <row r="281" spans="1:30" x14ac:dyDescent="0.2">
      <c r="A281" s="50">
        <f t="shared" si="20"/>
        <v>12337</v>
      </c>
      <c r="B281" s="50">
        <f t="shared" si="21"/>
        <v>1</v>
      </c>
      <c r="C281" s="51">
        <f t="shared" si="22"/>
        <v>23</v>
      </c>
      <c r="D281" s="51">
        <v>12337</v>
      </c>
      <c r="E281" s="51" t="s">
        <v>1798</v>
      </c>
      <c r="F281" s="51" t="s">
        <v>1799</v>
      </c>
      <c r="G281" s="52" t="s">
        <v>1800</v>
      </c>
      <c r="H281" s="52" t="s">
        <v>1801</v>
      </c>
      <c r="I281" s="52" t="s">
        <v>1802</v>
      </c>
      <c r="J281" s="52" t="s">
        <v>1803</v>
      </c>
      <c r="K281" s="51" t="s">
        <v>291</v>
      </c>
      <c r="L281" s="51" t="s">
        <v>189</v>
      </c>
      <c r="M281" s="53">
        <v>2</v>
      </c>
      <c r="N281" s="51" t="str">
        <f t="shared" si="23"/>
        <v>都美原</v>
      </c>
      <c r="O281" s="51"/>
      <c r="AA281">
        <v>5</v>
      </c>
      <c r="AB281">
        <v>513</v>
      </c>
      <c r="AC281" t="s">
        <v>14809</v>
      </c>
      <c r="AD281" t="s">
        <v>14810</v>
      </c>
    </row>
    <row r="282" spans="1:30" x14ac:dyDescent="0.2">
      <c r="A282" s="50">
        <f t="shared" si="20"/>
        <v>12338</v>
      </c>
      <c r="B282" s="50">
        <f t="shared" si="21"/>
        <v>1</v>
      </c>
      <c r="C282" s="51">
        <f t="shared" si="22"/>
        <v>23</v>
      </c>
      <c r="D282" s="51">
        <v>12338</v>
      </c>
      <c r="E282" s="51" t="s">
        <v>442</v>
      </c>
      <c r="F282" s="51" t="s">
        <v>1804</v>
      </c>
      <c r="G282" s="52" t="s">
        <v>1805</v>
      </c>
      <c r="H282" s="52" t="s">
        <v>1232</v>
      </c>
      <c r="I282" s="52" t="s">
        <v>1806</v>
      </c>
      <c r="J282" s="52" t="s">
        <v>1233</v>
      </c>
      <c r="K282" s="51" t="s">
        <v>291</v>
      </c>
      <c r="L282" s="51" t="s">
        <v>189</v>
      </c>
      <c r="M282" s="53">
        <v>2</v>
      </c>
      <c r="N282" s="51" t="str">
        <f t="shared" si="23"/>
        <v>都美原</v>
      </c>
      <c r="O282" s="51"/>
      <c r="AA282">
        <v>5</v>
      </c>
      <c r="AB282">
        <v>514</v>
      </c>
      <c r="AC282" t="s">
        <v>14811</v>
      </c>
      <c r="AD282" t="s">
        <v>14812</v>
      </c>
    </row>
    <row r="283" spans="1:30" x14ac:dyDescent="0.2">
      <c r="A283" s="50">
        <f t="shared" si="20"/>
        <v>12340</v>
      </c>
      <c r="B283" s="50">
        <f t="shared" si="21"/>
        <v>1</v>
      </c>
      <c r="C283" s="51">
        <f t="shared" si="22"/>
        <v>23</v>
      </c>
      <c r="D283" s="51">
        <v>12340</v>
      </c>
      <c r="E283" s="51" t="s">
        <v>1807</v>
      </c>
      <c r="F283" s="51" t="s">
        <v>84</v>
      </c>
      <c r="G283" s="52" t="s">
        <v>1808</v>
      </c>
      <c r="H283" s="52" t="s">
        <v>1491</v>
      </c>
      <c r="I283" s="52" t="s">
        <v>1809</v>
      </c>
      <c r="J283" s="52" t="s">
        <v>1493</v>
      </c>
      <c r="K283" s="51" t="s">
        <v>291</v>
      </c>
      <c r="L283" s="51" t="s">
        <v>189</v>
      </c>
      <c r="M283" s="53">
        <v>2</v>
      </c>
      <c r="N283" s="51" t="str">
        <f t="shared" si="23"/>
        <v>都美原</v>
      </c>
      <c r="O283" s="51"/>
      <c r="AA283">
        <v>5</v>
      </c>
      <c r="AB283">
        <v>515</v>
      </c>
      <c r="AC283" t="s">
        <v>14813</v>
      </c>
      <c r="AD283" t="s">
        <v>14814</v>
      </c>
    </row>
    <row r="284" spans="1:30" x14ac:dyDescent="0.2">
      <c r="A284" s="50">
        <f t="shared" si="20"/>
        <v>12343</v>
      </c>
      <c r="B284" s="50">
        <f t="shared" si="21"/>
        <v>1</v>
      </c>
      <c r="C284" s="51">
        <f t="shared" si="22"/>
        <v>23</v>
      </c>
      <c r="D284" s="51">
        <v>12343</v>
      </c>
      <c r="E284" s="51" t="s">
        <v>3787</v>
      </c>
      <c r="F284" s="51" t="s">
        <v>3788</v>
      </c>
      <c r="G284" s="52" t="s">
        <v>3789</v>
      </c>
      <c r="H284" s="52" t="s">
        <v>1137</v>
      </c>
      <c r="I284" s="52" t="s">
        <v>3790</v>
      </c>
      <c r="J284" s="52" t="s">
        <v>1138</v>
      </c>
      <c r="K284" s="51" t="s">
        <v>291</v>
      </c>
      <c r="L284" s="51" t="s">
        <v>189</v>
      </c>
      <c r="M284" s="53">
        <v>1</v>
      </c>
      <c r="N284" s="51" t="str">
        <f t="shared" si="23"/>
        <v>都美原</v>
      </c>
      <c r="O284" s="51"/>
      <c r="AA284">
        <v>5</v>
      </c>
      <c r="AB284">
        <v>516</v>
      </c>
      <c r="AC284" t="s">
        <v>14815</v>
      </c>
      <c r="AD284" t="s">
        <v>14816</v>
      </c>
    </row>
    <row r="285" spans="1:30" x14ac:dyDescent="0.2">
      <c r="A285" s="50">
        <f t="shared" si="20"/>
        <v>12366</v>
      </c>
      <c r="B285" s="50">
        <f t="shared" si="21"/>
        <v>1</v>
      </c>
      <c r="C285" s="51">
        <f t="shared" si="22"/>
        <v>23</v>
      </c>
      <c r="D285" s="51">
        <v>12366</v>
      </c>
      <c r="E285" s="51" t="s">
        <v>753</v>
      </c>
      <c r="F285" s="51" t="s">
        <v>754</v>
      </c>
      <c r="G285" s="52" t="s">
        <v>1817</v>
      </c>
      <c r="H285" s="52" t="s">
        <v>1818</v>
      </c>
      <c r="I285" s="52" t="s">
        <v>1819</v>
      </c>
      <c r="J285" s="52" t="s">
        <v>1820</v>
      </c>
      <c r="K285" s="51" t="s">
        <v>292</v>
      </c>
      <c r="L285" s="51" t="s">
        <v>1029</v>
      </c>
      <c r="M285" s="53">
        <v>3</v>
      </c>
      <c r="N285" s="51" t="str">
        <f t="shared" si="23"/>
        <v>都美原</v>
      </c>
      <c r="O285" s="51"/>
      <c r="AA285">
        <v>5</v>
      </c>
      <c r="AB285">
        <v>517</v>
      </c>
      <c r="AC285" t="s">
        <v>14817</v>
      </c>
      <c r="AD285" t="s">
        <v>14818</v>
      </c>
    </row>
    <row r="286" spans="1:30" x14ac:dyDescent="0.2">
      <c r="A286" s="50">
        <f t="shared" si="20"/>
        <v>12370</v>
      </c>
      <c r="B286" s="50">
        <f t="shared" si="21"/>
        <v>1</v>
      </c>
      <c r="C286" s="51">
        <f t="shared" si="22"/>
        <v>23</v>
      </c>
      <c r="D286" s="51">
        <v>12370</v>
      </c>
      <c r="E286" s="51" t="s">
        <v>99</v>
      </c>
      <c r="F286" s="51" t="s">
        <v>1821</v>
      </c>
      <c r="G286" s="52" t="s">
        <v>1822</v>
      </c>
      <c r="H286" s="52" t="s">
        <v>1823</v>
      </c>
      <c r="I286" s="52" t="s">
        <v>1824</v>
      </c>
      <c r="J286" s="52" t="s">
        <v>1825</v>
      </c>
      <c r="K286" s="51" t="s">
        <v>292</v>
      </c>
      <c r="L286" s="51" t="s">
        <v>188</v>
      </c>
      <c r="M286" s="53">
        <v>2</v>
      </c>
      <c r="N286" s="51" t="str">
        <f t="shared" si="23"/>
        <v>都美原</v>
      </c>
      <c r="O286" s="51"/>
      <c r="AA286">
        <v>5</v>
      </c>
      <c r="AB286">
        <v>519</v>
      </c>
      <c r="AC286" t="s">
        <v>14819</v>
      </c>
      <c r="AD286" t="s">
        <v>14820</v>
      </c>
    </row>
    <row r="287" spans="1:30" x14ac:dyDescent="0.2">
      <c r="A287" s="50">
        <f t="shared" si="20"/>
        <v>12371</v>
      </c>
      <c r="B287" s="50">
        <f t="shared" si="21"/>
        <v>1</v>
      </c>
      <c r="C287" s="51">
        <f t="shared" si="22"/>
        <v>23</v>
      </c>
      <c r="D287" s="51">
        <v>12371</v>
      </c>
      <c r="E287" s="51" t="s">
        <v>1826</v>
      </c>
      <c r="F287" s="51" t="s">
        <v>1827</v>
      </c>
      <c r="G287" s="52" t="s">
        <v>1828</v>
      </c>
      <c r="H287" s="52" t="s">
        <v>1829</v>
      </c>
      <c r="I287" s="52" t="s">
        <v>1830</v>
      </c>
      <c r="J287" s="52" t="s">
        <v>1831</v>
      </c>
      <c r="K287" s="51" t="s">
        <v>292</v>
      </c>
      <c r="L287" s="51" t="s">
        <v>188</v>
      </c>
      <c r="M287" s="53">
        <v>2</v>
      </c>
      <c r="N287" s="51" t="str">
        <f t="shared" si="23"/>
        <v>都美原</v>
      </c>
      <c r="O287" s="51"/>
      <c r="AA287">
        <v>5</v>
      </c>
      <c r="AB287">
        <v>520</v>
      </c>
      <c r="AC287" t="s">
        <v>14821</v>
      </c>
      <c r="AD287" t="s">
        <v>14822</v>
      </c>
    </row>
    <row r="288" spans="1:30" x14ac:dyDescent="0.2">
      <c r="A288" s="50">
        <f t="shared" si="20"/>
        <v>12373</v>
      </c>
      <c r="B288" s="50">
        <f t="shared" si="21"/>
        <v>1</v>
      </c>
      <c r="C288" s="51">
        <f t="shared" si="22"/>
        <v>23</v>
      </c>
      <c r="D288" s="50">
        <v>12373</v>
      </c>
      <c r="E288" s="50" t="s">
        <v>3791</v>
      </c>
      <c r="F288" s="50" t="s">
        <v>613</v>
      </c>
      <c r="G288" s="50" t="s">
        <v>3792</v>
      </c>
      <c r="H288" s="50" t="s">
        <v>1066</v>
      </c>
      <c r="I288" s="50" t="s">
        <v>3793</v>
      </c>
      <c r="J288" s="50" t="s">
        <v>1068</v>
      </c>
      <c r="K288" s="50" t="s">
        <v>292</v>
      </c>
      <c r="L288" s="50" t="s">
        <v>189</v>
      </c>
      <c r="M288" s="54">
        <v>1</v>
      </c>
      <c r="N288" s="51" t="str">
        <f t="shared" si="23"/>
        <v>都美原</v>
      </c>
      <c r="O288" s="51"/>
      <c r="AA288">
        <v>5</v>
      </c>
      <c r="AB288">
        <v>521</v>
      </c>
      <c r="AC288" t="s">
        <v>14823</v>
      </c>
      <c r="AD288" t="s">
        <v>14824</v>
      </c>
    </row>
    <row r="289" spans="1:30" x14ac:dyDescent="0.2">
      <c r="A289" s="50">
        <f t="shared" si="20"/>
        <v>12410</v>
      </c>
      <c r="B289" s="50">
        <f t="shared" si="21"/>
        <v>1</v>
      </c>
      <c r="C289" s="51">
        <f t="shared" si="22"/>
        <v>24</v>
      </c>
      <c r="D289" s="51">
        <v>12410</v>
      </c>
      <c r="E289" s="51" t="s">
        <v>595</v>
      </c>
      <c r="F289" s="51" t="s">
        <v>1835</v>
      </c>
      <c r="G289" s="52" t="s">
        <v>1280</v>
      </c>
      <c r="H289" s="52" t="s">
        <v>1836</v>
      </c>
      <c r="I289" s="52" t="s">
        <v>1281</v>
      </c>
      <c r="J289" s="52" t="s">
        <v>1837</v>
      </c>
      <c r="K289" s="51" t="s">
        <v>291</v>
      </c>
      <c r="L289" s="51" t="s">
        <v>189</v>
      </c>
      <c r="M289" s="53">
        <v>2</v>
      </c>
      <c r="N289" s="51" t="str">
        <f t="shared" si="23"/>
        <v>都蒲田</v>
      </c>
      <c r="O289" s="51"/>
      <c r="AA289">
        <v>5</v>
      </c>
      <c r="AB289">
        <v>522</v>
      </c>
      <c r="AC289" t="s">
        <v>14825</v>
      </c>
      <c r="AD289" t="s">
        <v>14826</v>
      </c>
    </row>
    <row r="290" spans="1:30" x14ac:dyDescent="0.2">
      <c r="A290" s="50">
        <f t="shared" si="20"/>
        <v>12455</v>
      </c>
      <c r="B290" s="50">
        <f t="shared" si="21"/>
        <v>1</v>
      </c>
      <c r="C290" s="51">
        <f t="shared" si="22"/>
        <v>24</v>
      </c>
      <c r="D290" s="50">
        <v>12455</v>
      </c>
      <c r="E290" s="50" t="s">
        <v>97</v>
      </c>
      <c r="F290" s="50" t="s">
        <v>755</v>
      </c>
      <c r="G290" s="50" t="s">
        <v>1838</v>
      </c>
      <c r="H290" s="50" t="s">
        <v>1839</v>
      </c>
      <c r="I290" s="50" t="s">
        <v>1840</v>
      </c>
      <c r="J290" s="50" t="s">
        <v>1841</v>
      </c>
      <c r="K290" s="50" t="s">
        <v>292</v>
      </c>
      <c r="L290" s="50" t="s">
        <v>1029</v>
      </c>
      <c r="M290" s="54">
        <v>3</v>
      </c>
      <c r="N290" s="51" t="str">
        <f t="shared" si="23"/>
        <v>都蒲田</v>
      </c>
      <c r="O290" s="51"/>
      <c r="AA290">
        <v>5</v>
      </c>
      <c r="AB290">
        <v>523</v>
      </c>
      <c r="AC290" t="s">
        <v>14827</v>
      </c>
      <c r="AD290" t="s">
        <v>14828</v>
      </c>
    </row>
    <row r="291" spans="1:30" x14ac:dyDescent="0.2">
      <c r="A291" s="50">
        <f t="shared" si="20"/>
        <v>12515</v>
      </c>
      <c r="B291" s="50">
        <f t="shared" si="21"/>
        <v>1</v>
      </c>
      <c r="C291" s="51">
        <f t="shared" si="22"/>
        <v>25</v>
      </c>
      <c r="D291" s="50">
        <v>12515</v>
      </c>
      <c r="E291" s="50" t="s">
        <v>1850</v>
      </c>
      <c r="F291" s="50" t="s">
        <v>1851</v>
      </c>
      <c r="G291" s="50" t="s">
        <v>1852</v>
      </c>
      <c r="H291" s="50" t="s">
        <v>1853</v>
      </c>
      <c r="I291" s="50" t="s">
        <v>1854</v>
      </c>
      <c r="J291" s="50" t="s">
        <v>1855</v>
      </c>
      <c r="K291" s="50" t="s">
        <v>291</v>
      </c>
      <c r="L291" s="50" t="s">
        <v>1029</v>
      </c>
      <c r="M291" s="54">
        <v>3</v>
      </c>
      <c r="N291" s="51" t="str">
        <f t="shared" si="23"/>
        <v>都田園調布</v>
      </c>
      <c r="AA291">
        <v>5</v>
      </c>
      <c r="AB291">
        <v>524</v>
      </c>
      <c r="AC291" t="s">
        <v>14829</v>
      </c>
      <c r="AD291" t="s">
        <v>14830</v>
      </c>
    </row>
    <row r="292" spans="1:30" x14ac:dyDescent="0.2">
      <c r="A292" s="50">
        <f t="shared" si="20"/>
        <v>12516</v>
      </c>
      <c r="B292" s="50">
        <f t="shared" si="21"/>
        <v>1</v>
      </c>
      <c r="C292" s="51">
        <f t="shared" si="22"/>
        <v>25</v>
      </c>
      <c r="D292" s="50">
        <v>12516</v>
      </c>
      <c r="E292" s="50" t="s">
        <v>1856</v>
      </c>
      <c r="F292" s="50" t="s">
        <v>1857</v>
      </c>
      <c r="G292" s="50" t="s">
        <v>1858</v>
      </c>
      <c r="H292" s="50" t="s">
        <v>1859</v>
      </c>
      <c r="I292" s="50" t="s">
        <v>1860</v>
      </c>
      <c r="J292" s="50" t="s">
        <v>1861</v>
      </c>
      <c r="K292" s="50" t="s">
        <v>291</v>
      </c>
      <c r="L292" s="50" t="s">
        <v>188</v>
      </c>
      <c r="M292" s="54">
        <v>2</v>
      </c>
      <c r="N292" s="51" t="str">
        <f t="shared" si="23"/>
        <v>都田園調布</v>
      </c>
      <c r="AA292">
        <v>5</v>
      </c>
      <c r="AB292">
        <v>525</v>
      </c>
      <c r="AC292" t="s">
        <v>14831</v>
      </c>
      <c r="AD292" t="s">
        <v>14832</v>
      </c>
    </row>
    <row r="293" spans="1:30" x14ac:dyDescent="0.2">
      <c r="A293" s="50">
        <f t="shared" si="20"/>
        <v>12517</v>
      </c>
      <c r="B293" s="50">
        <f t="shared" si="21"/>
        <v>1</v>
      </c>
      <c r="C293" s="51">
        <f t="shared" si="22"/>
        <v>25</v>
      </c>
      <c r="D293" s="50">
        <v>12517</v>
      </c>
      <c r="E293" s="50" t="s">
        <v>1862</v>
      </c>
      <c r="F293" s="50" t="s">
        <v>1863</v>
      </c>
      <c r="G293" s="50" t="s">
        <v>1864</v>
      </c>
      <c r="H293" s="50" t="s">
        <v>1009</v>
      </c>
      <c r="I293" s="50" t="s">
        <v>1865</v>
      </c>
      <c r="J293" s="50" t="s">
        <v>1028</v>
      </c>
      <c r="K293" s="50" t="s">
        <v>291</v>
      </c>
      <c r="L293" s="50" t="s">
        <v>188</v>
      </c>
      <c r="M293" s="54">
        <v>2</v>
      </c>
      <c r="N293" s="51" t="str">
        <f t="shared" si="23"/>
        <v>都田園調布</v>
      </c>
      <c r="AA293">
        <v>5</v>
      </c>
      <c r="AB293">
        <v>526</v>
      </c>
      <c r="AC293" t="s">
        <v>14833</v>
      </c>
      <c r="AD293" t="s">
        <v>14834</v>
      </c>
    </row>
    <row r="294" spans="1:30" x14ac:dyDescent="0.2">
      <c r="A294" s="50">
        <f t="shared" si="20"/>
        <v>12518</v>
      </c>
      <c r="B294" s="50">
        <f t="shared" si="21"/>
        <v>1</v>
      </c>
      <c r="C294" s="51">
        <f t="shared" si="22"/>
        <v>25</v>
      </c>
      <c r="D294" s="51">
        <v>12518</v>
      </c>
      <c r="E294" s="51" t="s">
        <v>656</v>
      </c>
      <c r="F294" s="51" t="s">
        <v>1866</v>
      </c>
      <c r="G294" s="52" t="s">
        <v>1867</v>
      </c>
      <c r="H294" s="52" t="s">
        <v>1030</v>
      </c>
      <c r="I294" s="52" t="s">
        <v>1868</v>
      </c>
      <c r="J294" s="52" t="s">
        <v>1031</v>
      </c>
      <c r="K294" s="51" t="s">
        <v>291</v>
      </c>
      <c r="L294" s="51" t="s">
        <v>189</v>
      </c>
      <c r="M294" s="53">
        <v>2</v>
      </c>
      <c r="N294" s="51" t="str">
        <f t="shared" si="23"/>
        <v>都田園調布</v>
      </c>
      <c r="AA294">
        <v>5</v>
      </c>
      <c r="AB294">
        <v>528</v>
      </c>
      <c r="AC294" t="s">
        <v>14835</v>
      </c>
      <c r="AD294" t="s">
        <v>14836</v>
      </c>
    </row>
    <row r="295" spans="1:30" x14ac:dyDescent="0.2">
      <c r="A295" s="50">
        <f t="shared" si="20"/>
        <v>12519</v>
      </c>
      <c r="B295" s="50">
        <f t="shared" si="21"/>
        <v>1</v>
      </c>
      <c r="C295" s="51">
        <f t="shared" si="22"/>
        <v>25</v>
      </c>
      <c r="D295" s="51">
        <v>12519</v>
      </c>
      <c r="E295" s="51" t="s">
        <v>392</v>
      </c>
      <c r="F295" s="51" t="s">
        <v>3925</v>
      </c>
      <c r="G295" s="52" t="s">
        <v>1065</v>
      </c>
      <c r="H295" s="52" t="s">
        <v>2476</v>
      </c>
      <c r="I295" s="52" t="s">
        <v>1067</v>
      </c>
      <c r="J295" s="52" t="s">
        <v>2478</v>
      </c>
      <c r="K295" s="51" t="s">
        <v>291</v>
      </c>
      <c r="L295" s="51" t="s">
        <v>185</v>
      </c>
      <c r="M295" s="53">
        <v>1</v>
      </c>
      <c r="N295" s="51" t="str">
        <f t="shared" si="23"/>
        <v>都田園調布</v>
      </c>
      <c r="AA295">
        <v>5</v>
      </c>
      <c r="AB295">
        <v>529</v>
      </c>
      <c r="AC295" t="s">
        <v>14837</v>
      </c>
      <c r="AD295" t="s">
        <v>14838</v>
      </c>
    </row>
    <row r="296" spans="1:30" x14ac:dyDescent="0.2">
      <c r="A296" s="50">
        <f t="shared" si="20"/>
        <v>12520</v>
      </c>
      <c r="B296" s="50">
        <f t="shared" si="21"/>
        <v>1</v>
      </c>
      <c r="C296" s="51">
        <f t="shared" si="22"/>
        <v>25</v>
      </c>
      <c r="D296" s="51">
        <v>12520</v>
      </c>
      <c r="E296" s="51" t="s">
        <v>4499</v>
      </c>
      <c r="F296" s="51" t="s">
        <v>4189</v>
      </c>
      <c r="G296" s="52" t="s">
        <v>4500</v>
      </c>
      <c r="H296" s="52" t="s">
        <v>1195</v>
      </c>
      <c r="I296" s="52" t="s">
        <v>4501</v>
      </c>
      <c r="J296" s="52" t="s">
        <v>1196</v>
      </c>
      <c r="K296" s="51" t="s">
        <v>291</v>
      </c>
      <c r="L296" s="51" t="s">
        <v>189</v>
      </c>
      <c r="M296" s="53">
        <v>1</v>
      </c>
      <c r="N296" s="51" t="str">
        <f t="shared" si="23"/>
        <v>都田園調布</v>
      </c>
      <c r="AA296">
        <v>5</v>
      </c>
      <c r="AB296">
        <v>530</v>
      </c>
      <c r="AC296" t="s">
        <v>14839</v>
      </c>
      <c r="AD296" t="s">
        <v>14840</v>
      </c>
    </row>
    <row r="297" spans="1:30" x14ac:dyDescent="0.2">
      <c r="A297" s="50">
        <f t="shared" si="20"/>
        <v>12521</v>
      </c>
      <c r="B297" s="50">
        <f t="shared" si="21"/>
        <v>1</v>
      </c>
      <c r="C297" s="51">
        <f t="shared" si="22"/>
        <v>25</v>
      </c>
      <c r="D297" s="51">
        <v>12521</v>
      </c>
      <c r="E297" s="51" t="s">
        <v>604</v>
      </c>
      <c r="F297" s="51" t="s">
        <v>4502</v>
      </c>
      <c r="G297" s="52" t="s">
        <v>2012</v>
      </c>
      <c r="H297" s="52" t="s">
        <v>2133</v>
      </c>
      <c r="I297" s="52" t="s">
        <v>2013</v>
      </c>
      <c r="J297" s="52" t="s">
        <v>2134</v>
      </c>
      <c r="K297" s="51" t="s">
        <v>291</v>
      </c>
      <c r="L297" s="51" t="s">
        <v>189</v>
      </c>
      <c r="M297" s="53">
        <v>1</v>
      </c>
      <c r="N297" s="51" t="str">
        <f t="shared" si="23"/>
        <v>都田園調布</v>
      </c>
      <c r="AA297">
        <v>5</v>
      </c>
      <c r="AB297">
        <v>531</v>
      </c>
      <c r="AC297" t="s">
        <v>14841</v>
      </c>
      <c r="AD297" t="s">
        <v>14842</v>
      </c>
    </row>
    <row r="298" spans="1:30" x14ac:dyDescent="0.2">
      <c r="A298" s="50">
        <f t="shared" si="20"/>
        <v>12522</v>
      </c>
      <c r="B298" s="50">
        <f t="shared" si="21"/>
        <v>1</v>
      </c>
      <c r="C298" s="51">
        <f t="shared" si="22"/>
        <v>25</v>
      </c>
      <c r="D298" s="51">
        <v>12522</v>
      </c>
      <c r="E298" s="51" t="s">
        <v>10728</v>
      </c>
      <c r="F298" s="51" t="s">
        <v>671</v>
      </c>
      <c r="G298" s="52" t="s">
        <v>7318</v>
      </c>
      <c r="H298" s="52" t="s">
        <v>2434</v>
      </c>
      <c r="I298" s="52" t="s">
        <v>7319</v>
      </c>
      <c r="J298" s="52" t="s">
        <v>7940</v>
      </c>
      <c r="K298" s="51" t="s">
        <v>291</v>
      </c>
      <c r="L298" s="51" t="s">
        <v>185</v>
      </c>
      <c r="M298" s="53">
        <v>1</v>
      </c>
      <c r="N298" s="51" t="str">
        <f t="shared" si="23"/>
        <v>都田園調布</v>
      </c>
      <c r="AA298">
        <v>5</v>
      </c>
      <c r="AB298">
        <v>532</v>
      </c>
      <c r="AC298" t="s">
        <v>14843</v>
      </c>
      <c r="AD298" t="s">
        <v>14844</v>
      </c>
    </row>
    <row r="299" spans="1:30" x14ac:dyDescent="0.2">
      <c r="A299" s="50">
        <f t="shared" si="20"/>
        <v>12523</v>
      </c>
      <c r="B299" s="50">
        <f t="shared" si="21"/>
        <v>1</v>
      </c>
      <c r="C299" s="51">
        <f t="shared" si="22"/>
        <v>25</v>
      </c>
      <c r="D299" s="50">
        <v>12523</v>
      </c>
      <c r="E299" s="50" t="s">
        <v>26</v>
      </c>
      <c r="F299" s="50" t="s">
        <v>15059</v>
      </c>
      <c r="G299" s="50" t="s">
        <v>1451</v>
      </c>
      <c r="H299" s="50" t="s">
        <v>15060</v>
      </c>
      <c r="I299" s="50" t="s">
        <v>4795</v>
      </c>
      <c r="J299" s="50" t="s">
        <v>15061</v>
      </c>
      <c r="K299" s="50" t="s">
        <v>291</v>
      </c>
      <c r="L299" s="50" t="s">
        <v>189</v>
      </c>
      <c r="M299" s="54">
        <v>1</v>
      </c>
      <c r="N299" s="51" t="str">
        <f t="shared" si="23"/>
        <v>都田園調布</v>
      </c>
      <c r="AA299">
        <v>5</v>
      </c>
      <c r="AB299">
        <v>534</v>
      </c>
      <c r="AC299" t="s">
        <v>14845</v>
      </c>
      <c r="AD299" t="s">
        <v>14846</v>
      </c>
    </row>
    <row r="300" spans="1:30" x14ac:dyDescent="0.2">
      <c r="A300" s="50">
        <f t="shared" si="20"/>
        <v>12524</v>
      </c>
      <c r="B300" s="50">
        <f t="shared" si="21"/>
        <v>1</v>
      </c>
      <c r="C300" s="51">
        <f t="shared" si="22"/>
        <v>25</v>
      </c>
      <c r="D300" s="50">
        <v>12524</v>
      </c>
      <c r="E300" s="50" t="s">
        <v>15062</v>
      </c>
      <c r="F300" s="50" t="s">
        <v>5682</v>
      </c>
      <c r="G300" s="50" t="s">
        <v>15063</v>
      </c>
      <c r="H300" s="50" t="s">
        <v>5684</v>
      </c>
      <c r="I300" s="50" t="s">
        <v>15064</v>
      </c>
      <c r="J300" s="50" t="s">
        <v>5686</v>
      </c>
      <c r="K300" s="50" t="s">
        <v>291</v>
      </c>
      <c r="L300" s="50" t="s">
        <v>185</v>
      </c>
      <c r="M300" s="54">
        <v>1</v>
      </c>
      <c r="N300" s="51" t="str">
        <f t="shared" si="23"/>
        <v>都田園調布</v>
      </c>
      <c r="AA300">
        <v>5</v>
      </c>
      <c r="AB300">
        <v>535</v>
      </c>
      <c r="AC300" t="s">
        <v>14847</v>
      </c>
      <c r="AD300" t="s">
        <v>14848</v>
      </c>
    </row>
    <row r="301" spans="1:30" x14ac:dyDescent="0.2">
      <c r="A301" s="50">
        <f t="shared" si="20"/>
        <v>12554</v>
      </c>
      <c r="B301" s="50">
        <f t="shared" si="21"/>
        <v>1</v>
      </c>
      <c r="C301" s="51">
        <f t="shared" si="22"/>
        <v>25</v>
      </c>
      <c r="D301" s="50">
        <v>12554</v>
      </c>
      <c r="E301" s="50" t="s">
        <v>1872</v>
      </c>
      <c r="F301" s="50" t="s">
        <v>1873</v>
      </c>
      <c r="G301" s="50" t="s">
        <v>1874</v>
      </c>
      <c r="H301" s="50" t="s">
        <v>1875</v>
      </c>
      <c r="I301" s="50" t="s">
        <v>1876</v>
      </c>
      <c r="J301" s="50" t="s">
        <v>1877</v>
      </c>
      <c r="K301" s="50" t="s">
        <v>292</v>
      </c>
      <c r="L301" s="50" t="s">
        <v>188</v>
      </c>
      <c r="M301" s="54">
        <v>2</v>
      </c>
      <c r="N301" s="51" t="str">
        <f t="shared" si="23"/>
        <v>都田園調布</v>
      </c>
      <c r="AA301">
        <v>5</v>
      </c>
      <c r="AB301">
        <v>536</v>
      </c>
      <c r="AC301" t="s">
        <v>14849</v>
      </c>
      <c r="AD301" t="s">
        <v>14850</v>
      </c>
    </row>
    <row r="302" spans="1:30" x14ac:dyDescent="0.2">
      <c r="A302" s="50">
        <f t="shared" si="20"/>
        <v>12555</v>
      </c>
      <c r="B302" s="50">
        <f t="shared" si="21"/>
        <v>1</v>
      </c>
      <c r="C302" s="51">
        <f t="shared" si="22"/>
        <v>25</v>
      </c>
      <c r="D302" s="50">
        <v>12555</v>
      </c>
      <c r="E302" s="50" t="s">
        <v>53</v>
      </c>
      <c r="F302" s="50" t="s">
        <v>4503</v>
      </c>
      <c r="G302" s="50" t="s">
        <v>1239</v>
      </c>
      <c r="H302" s="50" t="s">
        <v>4504</v>
      </c>
      <c r="I302" s="50" t="s">
        <v>1240</v>
      </c>
      <c r="J302" s="50" t="s">
        <v>4505</v>
      </c>
      <c r="K302" s="50" t="s">
        <v>292</v>
      </c>
      <c r="L302" s="50" t="s">
        <v>185</v>
      </c>
      <c r="M302" s="54">
        <v>1</v>
      </c>
      <c r="N302" s="51" t="str">
        <f t="shared" si="23"/>
        <v>都田園調布</v>
      </c>
      <c r="AA302">
        <v>5</v>
      </c>
      <c r="AB302">
        <v>537</v>
      </c>
      <c r="AC302" t="s">
        <v>14851</v>
      </c>
      <c r="AD302" t="s">
        <v>14852</v>
      </c>
    </row>
    <row r="303" spans="1:30" x14ac:dyDescent="0.2">
      <c r="A303" s="50">
        <f t="shared" si="20"/>
        <v>12701</v>
      </c>
      <c r="B303" s="50">
        <f t="shared" si="21"/>
        <v>1</v>
      </c>
      <c r="C303" s="51">
        <f t="shared" si="22"/>
        <v>27</v>
      </c>
      <c r="D303" s="50">
        <v>12701</v>
      </c>
      <c r="E303" s="50" t="s">
        <v>757</v>
      </c>
      <c r="F303" s="50" t="s">
        <v>758</v>
      </c>
      <c r="G303" s="50" t="s">
        <v>1882</v>
      </c>
      <c r="H303" s="50" t="s">
        <v>1241</v>
      </c>
      <c r="I303" s="50" t="s">
        <v>1883</v>
      </c>
      <c r="J303" s="50" t="s">
        <v>1884</v>
      </c>
      <c r="K303" s="50" t="s">
        <v>291</v>
      </c>
      <c r="L303" s="50" t="s">
        <v>1029</v>
      </c>
      <c r="M303" s="54">
        <v>3</v>
      </c>
      <c r="N303" s="51" t="str">
        <f t="shared" si="23"/>
        <v>都つばさ総合</v>
      </c>
      <c r="AA303">
        <v>5</v>
      </c>
      <c r="AB303">
        <v>538</v>
      </c>
      <c r="AC303" t="s">
        <v>14853</v>
      </c>
      <c r="AD303" t="s">
        <v>14854</v>
      </c>
    </row>
    <row r="304" spans="1:30" x14ac:dyDescent="0.2">
      <c r="A304" s="50">
        <f t="shared" si="20"/>
        <v>12706</v>
      </c>
      <c r="B304" s="50">
        <f t="shared" si="21"/>
        <v>1</v>
      </c>
      <c r="C304" s="51">
        <f t="shared" si="22"/>
        <v>27</v>
      </c>
      <c r="D304" s="51">
        <v>12706</v>
      </c>
      <c r="E304" s="51" t="s">
        <v>760</v>
      </c>
      <c r="F304" s="51" t="s">
        <v>761</v>
      </c>
      <c r="G304" s="52" t="s">
        <v>1886</v>
      </c>
      <c r="H304" s="52" t="s">
        <v>1439</v>
      </c>
      <c r="I304" s="52" t="s">
        <v>1887</v>
      </c>
      <c r="J304" s="52" t="s">
        <v>1440</v>
      </c>
      <c r="K304" s="51" t="s">
        <v>291</v>
      </c>
      <c r="L304" s="51" t="s">
        <v>1029</v>
      </c>
      <c r="M304" s="53">
        <v>3</v>
      </c>
      <c r="N304" s="51" t="str">
        <f t="shared" si="23"/>
        <v>都つばさ総合</v>
      </c>
      <c r="AA304">
        <v>5</v>
      </c>
      <c r="AB304">
        <v>539</v>
      </c>
      <c r="AC304" t="s">
        <v>14855</v>
      </c>
      <c r="AD304" t="s">
        <v>14856</v>
      </c>
    </row>
    <row r="305" spans="1:30" x14ac:dyDescent="0.2">
      <c r="A305" s="50">
        <f t="shared" si="20"/>
        <v>12707</v>
      </c>
      <c r="B305" s="50">
        <f t="shared" si="21"/>
        <v>1</v>
      </c>
      <c r="C305" s="51">
        <f t="shared" si="22"/>
        <v>27</v>
      </c>
      <c r="D305" s="51">
        <v>12707</v>
      </c>
      <c r="E305" s="51" t="s">
        <v>762</v>
      </c>
      <c r="F305" s="51" t="s">
        <v>763</v>
      </c>
      <c r="G305" s="52" t="s">
        <v>1888</v>
      </c>
      <c r="H305" s="52" t="s">
        <v>1643</v>
      </c>
      <c r="I305" s="52" t="s">
        <v>1889</v>
      </c>
      <c r="J305" s="52" t="s">
        <v>1645</v>
      </c>
      <c r="K305" s="51" t="s">
        <v>291</v>
      </c>
      <c r="L305" s="51" t="s">
        <v>1029</v>
      </c>
      <c r="M305" s="53">
        <v>3</v>
      </c>
      <c r="N305" s="51" t="str">
        <f t="shared" si="23"/>
        <v>都つばさ総合</v>
      </c>
      <c r="O305" s="51"/>
      <c r="AA305">
        <v>5</v>
      </c>
      <c r="AB305">
        <v>540</v>
      </c>
      <c r="AC305" t="s">
        <v>14857</v>
      </c>
      <c r="AD305" t="s">
        <v>14858</v>
      </c>
    </row>
    <row r="306" spans="1:30" x14ac:dyDescent="0.2">
      <c r="A306" s="50">
        <f t="shared" si="20"/>
        <v>12712</v>
      </c>
      <c r="B306" s="50">
        <f t="shared" si="21"/>
        <v>1</v>
      </c>
      <c r="C306" s="51">
        <f t="shared" si="22"/>
        <v>27</v>
      </c>
      <c r="D306" s="50">
        <v>12712</v>
      </c>
      <c r="E306" s="50" t="s">
        <v>73</v>
      </c>
      <c r="F306" s="50" t="s">
        <v>1896</v>
      </c>
      <c r="G306" s="50" t="s">
        <v>1897</v>
      </c>
      <c r="H306" s="50" t="s">
        <v>1898</v>
      </c>
      <c r="I306" s="50" t="s">
        <v>1899</v>
      </c>
      <c r="J306" s="50" t="s">
        <v>1900</v>
      </c>
      <c r="K306" s="50" t="s">
        <v>291</v>
      </c>
      <c r="L306" s="50" t="s">
        <v>188</v>
      </c>
      <c r="M306" s="54">
        <v>2</v>
      </c>
      <c r="N306" s="51" t="str">
        <f t="shared" si="23"/>
        <v>都つばさ総合</v>
      </c>
      <c r="AA306">
        <v>5</v>
      </c>
      <c r="AB306">
        <v>541</v>
      </c>
      <c r="AC306" t="s">
        <v>14859</v>
      </c>
      <c r="AD306" t="s">
        <v>14860</v>
      </c>
    </row>
    <row r="307" spans="1:30" x14ac:dyDescent="0.2">
      <c r="A307" s="50">
        <f t="shared" si="20"/>
        <v>12714</v>
      </c>
      <c r="B307" s="50">
        <f t="shared" si="21"/>
        <v>1</v>
      </c>
      <c r="C307" s="51">
        <f t="shared" si="22"/>
        <v>27</v>
      </c>
      <c r="D307" s="50">
        <v>12714</v>
      </c>
      <c r="E307" s="50" t="s">
        <v>447</v>
      </c>
      <c r="F307" s="50" t="s">
        <v>4506</v>
      </c>
      <c r="G307" s="50" t="s">
        <v>1632</v>
      </c>
      <c r="H307" s="50" t="s">
        <v>4507</v>
      </c>
      <c r="I307" s="50" t="s">
        <v>1633</v>
      </c>
      <c r="J307" s="50" t="s">
        <v>4508</v>
      </c>
      <c r="K307" s="50" t="s">
        <v>291</v>
      </c>
      <c r="L307" s="50" t="s">
        <v>188</v>
      </c>
      <c r="M307" s="54">
        <v>2</v>
      </c>
      <c r="N307" s="51" t="str">
        <f t="shared" si="23"/>
        <v>都つばさ総合</v>
      </c>
      <c r="O307" s="51"/>
      <c r="AA307">
        <v>5</v>
      </c>
      <c r="AB307">
        <v>542</v>
      </c>
      <c r="AC307" t="s">
        <v>14861</v>
      </c>
      <c r="AD307" t="s">
        <v>14862</v>
      </c>
    </row>
    <row r="308" spans="1:30" x14ac:dyDescent="0.2">
      <c r="A308" s="50">
        <f t="shared" si="20"/>
        <v>12715</v>
      </c>
      <c r="B308" s="50">
        <f t="shared" si="21"/>
        <v>1</v>
      </c>
      <c r="C308" s="51">
        <f t="shared" si="22"/>
        <v>27</v>
      </c>
      <c r="D308" s="50">
        <v>12715</v>
      </c>
      <c r="E308" s="50" t="s">
        <v>46</v>
      </c>
      <c r="F308" s="50" t="s">
        <v>4509</v>
      </c>
      <c r="G308" s="50" t="s">
        <v>1425</v>
      </c>
      <c r="H308" s="50" t="s">
        <v>4510</v>
      </c>
      <c r="I308" s="50" t="s">
        <v>1426</v>
      </c>
      <c r="J308" s="50" t="s">
        <v>4511</v>
      </c>
      <c r="K308" s="50" t="s">
        <v>291</v>
      </c>
      <c r="L308" s="50" t="s">
        <v>188</v>
      </c>
      <c r="M308" s="54">
        <v>2</v>
      </c>
      <c r="N308" s="51" t="str">
        <f t="shared" si="23"/>
        <v>都つばさ総合</v>
      </c>
      <c r="O308" s="51"/>
      <c r="AA308">
        <v>5</v>
      </c>
      <c r="AB308">
        <v>543</v>
      </c>
      <c r="AC308" t="s">
        <v>14863</v>
      </c>
      <c r="AD308" t="s">
        <v>14864</v>
      </c>
    </row>
    <row r="309" spans="1:30" x14ac:dyDescent="0.2">
      <c r="A309" s="50">
        <f t="shared" si="20"/>
        <v>12721</v>
      </c>
      <c r="B309" s="50">
        <f t="shared" si="21"/>
        <v>1</v>
      </c>
      <c r="C309" s="51">
        <f t="shared" si="22"/>
        <v>27</v>
      </c>
      <c r="D309" s="50">
        <v>12721</v>
      </c>
      <c r="E309" s="50" t="s">
        <v>485</v>
      </c>
      <c r="F309" s="50" t="s">
        <v>4512</v>
      </c>
      <c r="G309" s="50" t="s">
        <v>1317</v>
      </c>
      <c r="H309" s="50" t="s">
        <v>1916</v>
      </c>
      <c r="I309" s="50" t="s">
        <v>1318</v>
      </c>
      <c r="J309" s="50" t="s">
        <v>1917</v>
      </c>
      <c r="K309" s="50" t="s">
        <v>291</v>
      </c>
      <c r="L309" s="50" t="s">
        <v>189</v>
      </c>
      <c r="M309" s="54">
        <v>1</v>
      </c>
      <c r="N309" s="51" t="str">
        <f t="shared" si="23"/>
        <v>都つばさ総合</v>
      </c>
      <c r="O309" s="51"/>
      <c r="AA309">
        <v>5</v>
      </c>
      <c r="AB309">
        <v>545</v>
      </c>
      <c r="AC309" t="s">
        <v>14865</v>
      </c>
      <c r="AD309" t="s">
        <v>14866</v>
      </c>
    </row>
    <row r="310" spans="1:30" x14ac:dyDescent="0.2">
      <c r="A310" s="50">
        <f t="shared" si="20"/>
        <v>12722</v>
      </c>
      <c r="B310" s="50">
        <f t="shared" si="21"/>
        <v>1</v>
      </c>
      <c r="C310" s="51">
        <f t="shared" si="22"/>
        <v>27</v>
      </c>
      <c r="D310" s="50">
        <v>12722</v>
      </c>
      <c r="E310" s="50" t="s">
        <v>4366</v>
      </c>
      <c r="F310" s="50" t="s">
        <v>88</v>
      </c>
      <c r="G310" s="50" t="s">
        <v>4368</v>
      </c>
      <c r="H310" s="50" t="s">
        <v>1009</v>
      </c>
      <c r="I310" s="50" t="s">
        <v>4369</v>
      </c>
      <c r="J310" s="50" t="s">
        <v>1028</v>
      </c>
      <c r="K310" s="50" t="s">
        <v>291</v>
      </c>
      <c r="L310" s="50" t="s">
        <v>189</v>
      </c>
      <c r="M310" s="54">
        <v>1</v>
      </c>
      <c r="N310" s="51" t="str">
        <f t="shared" si="23"/>
        <v>都つばさ総合</v>
      </c>
      <c r="O310" s="51"/>
      <c r="AA310">
        <v>5</v>
      </c>
      <c r="AB310">
        <v>546</v>
      </c>
      <c r="AC310" t="s">
        <v>14867</v>
      </c>
      <c r="AD310" t="s">
        <v>14868</v>
      </c>
    </row>
    <row r="311" spans="1:30" x14ac:dyDescent="0.2">
      <c r="A311" s="50">
        <f t="shared" si="20"/>
        <v>12723</v>
      </c>
      <c r="B311" s="50">
        <f t="shared" si="21"/>
        <v>1</v>
      </c>
      <c r="C311" s="51">
        <f t="shared" si="22"/>
        <v>27</v>
      </c>
      <c r="D311" s="50">
        <v>12723</v>
      </c>
      <c r="E311" s="50" t="s">
        <v>4513</v>
      </c>
      <c r="F311" s="50" t="s">
        <v>2835</v>
      </c>
      <c r="G311" s="50" t="s">
        <v>4514</v>
      </c>
      <c r="H311" s="50" t="s">
        <v>1890</v>
      </c>
      <c r="I311" s="50" t="s">
        <v>4515</v>
      </c>
      <c r="J311" s="50" t="s">
        <v>1891</v>
      </c>
      <c r="K311" s="50" t="s">
        <v>291</v>
      </c>
      <c r="L311" s="50" t="s">
        <v>189</v>
      </c>
      <c r="M311" s="54">
        <v>1</v>
      </c>
      <c r="N311" s="51" t="str">
        <f t="shared" si="23"/>
        <v>都つばさ総合</v>
      </c>
      <c r="O311" s="51"/>
      <c r="AA311">
        <v>5</v>
      </c>
      <c r="AB311">
        <v>547</v>
      </c>
      <c r="AC311" t="s">
        <v>14869</v>
      </c>
      <c r="AD311" t="s">
        <v>14870</v>
      </c>
    </row>
    <row r="312" spans="1:30" x14ac:dyDescent="0.2">
      <c r="A312" s="50">
        <f t="shared" si="20"/>
        <v>12724</v>
      </c>
      <c r="B312" s="50">
        <f t="shared" si="21"/>
        <v>1</v>
      </c>
      <c r="C312" s="51">
        <f t="shared" si="22"/>
        <v>27</v>
      </c>
      <c r="D312" s="50">
        <v>12724</v>
      </c>
      <c r="E312" s="50" t="s">
        <v>24</v>
      </c>
      <c r="F312" s="50" t="s">
        <v>1007</v>
      </c>
      <c r="G312" s="50" t="s">
        <v>2538</v>
      </c>
      <c r="H312" s="50" t="s">
        <v>1009</v>
      </c>
      <c r="I312" s="50" t="s">
        <v>2539</v>
      </c>
      <c r="J312" s="50" t="s">
        <v>1028</v>
      </c>
      <c r="K312" s="50" t="s">
        <v>291</v>
      </c>
      <c r="L312" s="50" t="s">
        <v>189</v>
      </c>
      <c r="M312" s="54">
        <v>1</v>
      </c>
      <c r="N312" s="51" t="str">
        <f t="shared" si="23"/>
        <v>都つばさ総合</v>
      </c>
      <c r="O312" s="51"/>
      <c r="AA312">
        <v>5</v>
      </c>
      <c r="AB312">
        <v>548</v>
      </c>
      <c r="AC312" t="s">
        <v>14871</v>
      </c>
      <c r="AD312" t="s">
        <v>14872</v>
      </c>
    </row>
    <row r="313" spans="1:30" x14ac:dyDescent="0.2">
      <c r="A313" s="50">
        <f t="shared" si="20"/>
        <v>12725</v>
      </c>
      <c r="B313" s="50">
        <f t="shared" si="21"/>
        <v>1</v>
      </c>
      <c r="C313" s="51">
        <f t="shared" si="22"/>
        <v>27</v>
      </c>
      <c r="D313" s="50">
        <v>12725</v>
      </c>
      <c r="E313" s="50" t="s">
        <v>456</v>
      </c>
      <c r="F313" s="50" t="s">
        <v>15065</v>
      </c>
      <c r="G313" s="50" t="s">
        <v>1722</v>
      </c>
      <c r="H313" s="50" t="s">
        <v>15066</v>
      </c>
      <c r="I313" s="50" t="s">
        <v>1724</v>
      </c>
      <c r="J313" s="50" t="s">
        <v>15067</v>
      </c>
      <c r="K313" s="50" t="s">
        <v>291</v>
      </c>
      <c r="L313" s="50" t="s">
        <v>189</v>
      </c>
      <c r="M313" s="54">
        <v>1</v>
      </c>
      <c r="N313" s="51" t="str">
        <f t="shared" si="23"/>
        <v>都つばさ総合</v>
      </c>
      <c r="O313" s="51"/>
      <c r="AA313">
        <v>5</v>
      </c>
      <c r="AB313">
        <v>550</v>
      </c>
      <c r="AC313" t="s">
        <v>14873</v>
      </c>
      <c r="AD313" t="s">
        <v>14874</v>
      </c>
    </row>
    <row r="314" spans="1:30" x14ac:dyDescent="0.2">
      <c r="A314" s="50">
        <f t="shared" si="20"/>
        <v>12726</v>
      </c>
      <c r="B314" s="50">
        <f t="shared" si="21"/>
        <v>1</v>
      </c>
      <c r="C314" s="51">
        <f t="shared" si="22"/>
        <v>27</v>
      </c>
      <c r="D314" s="50">
        <v>12726</v>
      </c>
      <c r="E314" s="50" t="s">
        <v>15068</v>
      </c>
      <c r="F314" s="50" t="s">
        <v>15069</v>
      </c>
      <c r="G314" s="50" t="s">
        <v>2771</v>
      </c>
      <c r="H314" s="50" t="s">
        <v>1003</v>
      </c>
      <c r="I314" s="50" t="s">
        <v>2772</v>
      </c>
      <c r="J314" s="50" t="s">
        <v>1005</v>
      </c>
      <c r="K314" s="50" t="s">
        <v>291</v>
      </c>
      <c r="L314" s="50" t="s">
        <v>189</v>
      </c>
      <c r="M314" s="54">
        <v>1</v>
      </c>
      <c r="N314" s="51" t="str">
        <f t="shared" si="23"/>
        <v>都つばさ総合</v>
      </c>
      <c r="O314" s="51"/>
      <c r="AA314">
        <v>5</v>
      </c>
      <c r="AB314">
        <v>552</v>
      </c>
      <c r="AC314" t="s">
        <v>14875</v>
      </c>
      <c r="AD314" t="s">
        <v>14876</v>
      </c>
    </row>
    <row r="315" spans="1:30" x14ac:dyDescent="0.2">
      <c r="A315" s="50">
        <f t="shared" si="20"/>
        <v>12751</v>
      </c>
      <c r="B315" s="50">
        <f t="shared" si="21"/>
        <v>1</v>
      </c>
      <c r="C315" s="51">
        <f t="shared" si="22"/>
        <v>27</v>
      </c>
      <c r="D315" s="50">
        <v>12751</v>
      </c>
      <c r="E315" s="50" t="s">
        <v>738</v>
      </c>
      <c r="F315" s="50" t="s">
        <v>1903</v>
      </c>
      <c r="G315" s="50" t="s">
        <v>1710</v>
      </c>
      <c r="H315" s="50" t="s">
        <v>1904</v>
      </c>
      <c r="I315" s="50" t="s">
        <v>1712</v>
      </c>
      <c r="J315" s="50" t="s">
        <v>1905</v>
      </c>
      <c r="K315" s="50" t="s">
        <v>292</v>
      </c>
      <c r="L315" s="50" t="s">
        <v>189</v>
      </c>
      <c r="M315" s="54">
        <v>2</v>
      </c>
      <c r="N315" s="51" t="str">
        <f t="shared" si="23"/>
        <v>都つばさ総合</v>
      </c>
      <c r="O315" s="51"/>
      <c r="AA315">
        <v>5</v>
      </c>
      <c r="AB315">
        <v>553</v>
      </c>
      <c r="AC315" t="s">
        <v>14877</v>
      </c>
      <c r="AD315" t="s">
        <v>14878</v>
      </c>
    </row>
    <row r="316" spans="1:30" x14ac:dyDescent="0.2">
      <c r="A316" s="50">
        <f t="shared" si="20"/>
        <v>12753</v>
      </c>
      <c r="B316" s="50">
        <f t="shared" si="21"/>
        <v>1</v>
      </c>
      <c r="C316" s="51">
        <f t="shared" si="22"/>
        <v>27</v>
      </c>
      <c r="D316" s="50">
        <v>12753</v>
      </c>
      <c r="E316" s="50" t="s">
        <v>4516</v>
      </c>
      <c r="F316" s="50" t="s">
        <v>4517</v>
      </c>
      <c r="G316" s="50" t="s">
        <v>4518</v>
      </c>
      <c r="H316" s="50" t="s">
        <v>1906</v>
      </c>
      <c r="I316" s="50" t="s">
        <v>4519</v>
      </c>
      <c r="J316" s="50" t="s">
        <v>1907</v>
      </c>
      <c r="K316" s="50" t="s">
        <v>292</v>
      </c>
      <c r="L316" s="50" t="s">
        <v>189</v>
      </c>
      <c r="M316" s="54">
        <v>2</v>
      </c>
      <c r="N316" s="51" t="str">
        <f t="shared" si="23"/>
        <v>都つばさ総合</v>
      </c>
      <c r="AA316">
        <v>5</v>
      </c>
      <c r="AB316">
        <v>554</v>
      </c>
      <c r="AC316" t="s">
        <v>14879</v>
      </c>
      <c r="AD316" t="s">
        <v>14880</v>
      </c>
    </row>
    <row r="317" spans="1:30" x14ac:dyDescent="0.2">
      <c r="A317" s="50">
        <f t="shared" si="20"/>
        <v>12761</v>
      </c>
      <c r="B317" s="50">
        <f t="shared" si="21"/>
        <v>1</v>
      </c>
      <c r="C317" s="51">
        <f t="shared" si="22"/>
        <v>27</v>
      </c>
      <c r="D317" s="50">
        <v>12761</v>
      </c>
      <c r="E317" s="50" t="s">
        <v>3794</v>
      </c>
      <c r="F317" s="50" t="s">
        <v>3154</v>
      </c>
      <c r="G317" s="50" t="s">
        <v>3795</v>
      </c>
      <c r="H317" s="50" t="s">
        <v>1777</v>
      </c>
      <c r="I317" s="50" t="s">
        <v>3796</v>
      </c>
      <c r="J317" s="50" t="s">
        <v>1778</v>
      </c>
      <c r="K317" s="50" t="s">
        <v>292</v>
      </c>
      <c r="L317" s="50" t="s">
        <v>189</v>
      </c>
      <c r="M317" s="54">
        <v>1</v>
      </c>
      <c r="N317" s="51" t="str">
        <f t="shared" si="23"/>
        <v>都つばさ総合</v>
      </c>
      <c r="AA317">
        <v>5</v>
      </c>
      <c r="AB317">
        <v>557</v>
      </c>
      <c r="AC317" t="s">
        <v>14881</v>
      </c>
      <c r="AD317" t="s">
        <v>14882</v>
      </c>
    </row>
    <row r="318" spans="1:30" x14ac:dyDescent="0.2">
      <c r="A318" s="50">
        <f t="shared" si="20"/>
        <v>12762</v>
      </c>
      <c r="B318" s="50">
        <f t="shared" si="21"/>
        <v>1</v>
      </c>
      <c r="C318" s="51">
        <f t="shared" si="22"/>
        <v>27</v>
      </c>
      <c r="D318" s="50">
        <v>12762</v>
      </c>
      <c r="E318" s="50" t="s">
        <v>918</v>
      </c>
      <c r="F318" s="50" t="s">
        <v>4520</v>
      </c>
      <c r="G318" s="50" t="s">
        <v>1362</v>
      </c>
      <c r="H318" s="50" t="s">
        <v>4521</v>
      </c>
      <c r="I318" s="50" t="s">
        <v>1364</v>
      </c>
      <c r="J318" s="50" t="s">
        <v>4522</v>
      </c>
      <c r="K318" s="50" t="s">
        <v>292</v>
      </c>
      <c r="L318" s="50" t="s">
        <v>189</v>
      </c>
      <c r="M318" s="54">
        <v>1</v>
      </c>
      <c r="N318" s="51" t="str">
        <f t="shared" si="23"/>
        <v>都つばさ総合</v>
      </c>
      <c r="AA318">
        <v>5</v>
      </c>
      <c r="AB318">
        <v>558</v>
      </c>
      <c r="AC318" t="s">
        <v>14883</v>
      </c>
      <c r="AD318" t="s">
        <v>14884</v>
      </c>
    </row>
    <row r="319" spans="1:30" x14ac:dyDescent="0.2">
      <c r="A319" s="50">
        <f t="shared" si="20"/>
        <v>12763</v>
      </c>
      <c r="B319" s="50">
        <f t="shared" si="21"/>
        <v>1</v>
      </c>
      <c r="C319" s="51">
        <f t="shared" si="22"/>
        <v>27</v>
      </c>
      <c r="D319" s="50">
        <v>12763</v>
      </c>
      <c r="E319" s="50" t="s">
        <v>4523</v>
      </c>
      <c r="F319" s="50" t="s">
        <v>4524</v>
      </c>
      <c r="G319" s="50" t="s">
        <v>4525</v>
      </c>
      <c r="H319" s="50" t="s">
        <v>4526</v>
      </c>
      <c r="I319" s="50" t="s">
        <v>4527</v>
      </c>
      <c r="J319" s="50" t="s">
        <v>4528</v>
      </c>
      <c r="K319" s="50" t="s">
        <v>292</v>
      </c>
      <c r="L319" s="50" t="s">
        <v>189</v>
      </c>
      <c r="M319" s="54">
        <v>1</v>
      </c>
      <c r="N319" s="51" t="str">
        <f t="shared" si="23"/>
        <v>都つばさ総合</v>
      </c>
      <c r="AA319">
        <v>5</v>
      </c>
      <c r="AB319">
        <v>560</v>
      </c>
      <c r="AC319" t="s">
        <v>14885</v>
      </c>
      <c r="AD319" t="s">
        <v>14886</v>
      </c>
    </row>
    <row r="320" spans="1:30" x14ac:dyDescent="0.2">
      <c r="A320" s="50">
        <f t="shared" si="20"/>
        <v>12791</v>
      </c>
      <c r="B320" s="50">
        <f t="shared" si="21"/>
        <v>1</v>
      </c>
      <c r="C320" s="51">
        <f t="shared" si="22"/>
        <v>27</v>
      </c>
      <c r="D320" s="51">
        <v>12791</v>
      </c>
      <c r="E320" s="51" t="s">
        <v>22</v>
      </c>
      <c r="F320" s="51" t="s">
        <v>15070</v>
      </c>
      <c r="G320" s="52" t="s">
        <v>1070</v>
      </c>
      <c r="H320" s="52" t="s">
        <v>6261</v>
      </c>
      <c r="I320" s="52" t="s">
        <v>1610</v>
      </c>
      <c r="J320" s="52" t="s">
        <v>6263</v>
      </c>
      <c r="K320" s="51" t="s">
        <v>292</v>
      </c>
      <c r="L320" s="51" t="s">
        <v>1029</v>
      </c>
      <c r="M320" s="53">
        <v>3</v>
      </c>
      <c r="N320" s="51" t="str">
        <f t="shared" si="23"/>
        <v>都つばさ総合</v>
      </c>
      <c r="AA320">
        <v>5</v>
      </c>
      <c r="AB320">
        <v>561</v>
      </c>
      <c r="AC320" t="s">
        <v>14887</v>
      </c>
      <c r="AD320" t="s">
        <v>14888</v>
      </c>
    </row>
    <row r="321" spans="1:30" x14ac:dyDescent="0.2">
      <c r="A321" s="50">
        <f t="shared" si="20"/>
        <v>12792</v>
      </c>
      <c r="B321" s="50">
        <f t="shared" si="21"/>
        <v>1</v>
      </c>
      <c r="C321" s="51">
        <f t="shared" si="22"/>
        <v>27</v>
      </c>
      <c r="D321" s="51">
        <v>12792</v>
      </c>
      <c r="E321" s="51" t="s">
        <v>45</v>
      </c>
      <c r="F321" s="51" t="s">
        <v>15071</v>
      </c>
      <c r="G321" s="52" t="s">
        <v>1184</v>
      </c>
      <c r="H321" s="52" t="s">
        <v>6427</v>
      </c>
      <c r="I321" s="52" t="s">
        <v>1186</v>
      </c>
      <c r="J321" s="52" t="s">
        <v>6428</v>
      </c>
      <c r="K321" s="51" t="s">
        <v>292</v>
      </c>
      <c r="L321" s="51" t="s">
        <v>1029</v>
      </c>
      <c r="M321" s="53">
        <v>3</v>
      </c>
      <c r="N321" s="51" t="str">
        <f t="shared" si="23"/>
        <v>都つばさ総合</v>
      </c>
      <c r="AA321">
        <v>5</v>
      </c>
      <c r="AB321">
        <v>562</v>
      </c>
      <c r="AC321" t="s">
        <v>14889</v>
      </c>
      <c r="AD321" t="s">
        <v>14890</v>
      </c>
    </row>
    <row r="322" spans="1:30" x14ac:dyDescent="0.2">
      <c r="A322" s="50">
        <f t="shared" ref="A322:A385" si="24">D322</f>
        <v>12793</v>
      </c>
      <c r="B322" s="50">
        <f t="shared" ref="B322:B385" si="25">ROUNDDOWN(D322/10000,0)</f>
        <v>1</v>
      </c>
      <c r="C322" s="51">
        <f t="shared" ref="C322:C385" si="26">ROUNDDOWN((D322-B322*10000)/100,0)</f>
        <v>27</v>
      </c>
      <c r="D322" s="51">
        <v>12793</v>
      </c>
      <c r="E322" s="51" t="s">
        <v>7116</v>
      </c>
      <c r="F322" s="51" t="s">
        <v>759</v>
      </c>
      <c r="G322" s="52" t="s">
        <v>7117</v>
      </c>
      <c r="H322" s="52" t="s">
        <v>1049</v>
      </c>
      <c r="I322" s="52" t="s">
        <v>7118</v>
      </c>
      <c r="J322" s="52" t="s">
        <v>1885</v>
      </c>
      <c r="K322" s="51" t="s">
        <v>292</v>
      </c>
      <c r="L322" s="51" t="s">
        <v>188</v>
      </c>
      <c r="M322" s="53">
        <v>3</v>
      </c>
      <c r="N322" s="51" t="str">
        <f t="shared" ref="N322:N385" si="27">VLOOKUP(B322*100+C322,$AB$2:$AF$400,2,0)</f>
        <v>都つばさ総合</v>
      </c>
      <c r="AA322">
        <v>5</v>
      </c>
      <c r="AB322">
        <v>563</v>
      </c>
      <c r="AC322" t="s">
        <v>14891</v>
      </c>
      <c r="AD322" t="s">
        <v>14892</v>
      </c>
    </row>
    <row r="323" spans="1:30" x14ac:dyDescent="0.2">
      <c r="A323" s="50">
        <f t="shared" si="24"/>
        <v>12794</v>
      </c>
      <c r="B323" s="50">
        <f t="shared" si="25"/>
        <v>1</v>
      </c>
      <c r="C323" s="51">
        <f t="shared" si="26"/>
        <v>27</v>
      </c>
      <c r="D323" s="50">
        <v>12794</v>
      </c>
      <c r="E323" s="50" t="s">
        <v>15072</v>
      </c>
      <c r="F323" s="50" t="s">
        <v>764</v>
      </c>
      <c r="G323" s="50" t="s">
        <v>15073</v>
      </c>
      <c r="H323" s="50" t="s">
        <v>1384</v>
      </c>
      <c r="I323" s="50" t="s">
        <v>15074</v>
      </c>
      <c r="J323" s="50" t="s">
        <v>1385</v>
      </c>
      <c r="K323" s="50" t="s">
        <v>292</v>
      </c>
      <c r="L323" s="50" t="s">
        <v>188</v>
      </c>
      <c r="M323" s="54">
        <v>3</v>
      </c>
      <c r="N323" s="51" t="str">
        <f t="shared" si="27"/>
        <v>都つばさ総合</v>
      </c>
      <c r="AA323">
        <v>5</v>
      </c>
      <c r="AB323">
        <v>564</v>
      </c>
      <c r="AC323" t="s">
        <v>14893</v>
      </c>
      <c r="AD323" t="s">
        <v>14894</v>
      </c>
    </row>
    <row r="324" spans="1:30" x14ac:dyDescent="0.2">
      <c r="A324" s="50">
        <f t="shared" si="24"/>
        <v>12902</v>
      </c>
      <c r="B324" s="50">
        <f t="shared" si="25"/>
        <v>1</v>
      </c>
      <c r="C324" s="51">
        <f t="shared" si="26"/>
        <v>29</v>
      </c>
      <c r="D324" s="50">
        <v>12902</v>
      </c>
      <c r="E324" s="50" t="s">
        <v>767</v>
      </c>
      <c r="F324" s="50" t="s">
        <v>616</v>
      </c>
      <c r="G324" s="50" t="s">
        <v>1912</v>
      </c>
      <c r="H324" s="50" t="s">
        <v>1125</v>
      </c>
      <c r="I324" s="50" t="s">
        <v>1913</v>
      </c>
      <c r="J324" s="50" t="s">
        <v>1914</v>
      </c>
      <c r="K324" s="50" t="s">
        <v>291</v>
      </c>
      <c r="L324" s="50" t="s">
        <v>188</v>
      </c>
      <c r="M324" s="54">
        <v>3</v>
      </c>
      <c r="N324" s="51" t="str">
        <f t="shared" si="27"/>
        <v>都雪谷</v>
      </c>
      <c r="O324" s="51"/>
      <c r="AA324">
        <v>5</v>
      </c>
      <c r="AB324">
        <v>565</v>
      </c>
      <c r="AC324" t="s">
        <v>14895</v>
      </c>
      <c r="AD324" t="s">
        <v>14896</v>
      </c>
    </row>
    <row r="325" spans="1:30" x14ac:dyDescent="0.2">
      <c r="A325" s="50">
        <f t="shared" si="24"/>
        <v>12920</v>
      </c>
      <c r="B325" s="50">
        <f t="shared" si="25"/>
        <v>1</v>
      </c>
      <c r="C325" s="51">
        <f t="shared" si="26"/>
        <v>29</v>
      </c>
      <c r="D325" s="51">
        <v>12920</v>
      </c>
      <c r="E325" s="51" t="s">
        <v>1926</v>
      </c>
      <c r="F325" s="51" t="s">
        <v>67</v>
      </c>
      <c r="G325" s="52" t="s">
        <v>1927</v>
      </c>
      <c r="H325" s="52" t="s">
        <v>1160</v>
      </c>
      <c r="I325" s="52" t="s">
        <v>1928</v>
      </c>
      <c r="J325" s="52" t="s">
        <v>1767</v>
      </c>
      <c r="K325" s="51" t="s">
        <v>291</v>
      </c>
      <c r="L325" s="51" t="s">
        <v>188</v>
      </c>
      <c r="M325" s="53">
        <v>2</v>
      </c>
      <c r="N325" s="51" t="str">
        <f t="shared" si="27"/>
        <v>都雪谷</v>
      </c>
      <c r="O325" s="51"/>
      <c r="AA325">
        <v>5</v>
      </c>
      <c r="AB325">
        <v>567</v>
      </c>
      <c r="AC325" t="s">
        <v>14897</v>
      </c>
      <c r="AD325" t="s">
        <v>14898</v>
      </c>
    </row>
    <row r="326" spans="1:30" x14ac:dyDescent="0.2">
      <c r="A326" s="50">
        <f t="shared" si="24"/>
        <v>12921</v>
      </c>
      <c r="B326" s="50">
        <f t="shared" si="25"/>
        <v>1</v>
      </c>
      <c r="C326" s="51">
        <f t="shared" si="26"/>
        <v>29</v>
      </c>
      <c r="D326" s="51">
        <v>12921</v>
      </c>
      <c r="E326" s="51" t="s">
        <v>47</v>
      </c>
      <c r="F326" s="51" t="s">
        <v>1929</v>
      </c>
      <c r="G326" s="52" t="s">
        <v>1087</v>
      </c>
      <c r="H326" s="52" t="s">
        <v>1930</v>
      </c>
      <c r="I326" s="52" t="s">
        <v>1089</v>
      </c>
      <c r="J326" s="52" t="s">
        <v>1931</v>
      </c>
      <c r="K326" s="51" t="s">
        <v>291</v>
      </c>
      <c r="L326" s="51" t="s">
        <v>189</v>
      </c>
      <c r="M326" s="53">
        <v>2</v>
      </c>
      <c r="N326" s="51" t="str">
        <f t="shared" si="27"/>
        <v>都雪谷</v>
      </c>
      <c r="O326" s="51"/>
      <c r="AA326">
        <v>5</v>
      </c>
      <c r="AB326">
        <v>568</v>
      </c>
      <c r="AC326" t="s">
        <v>14899</v>
      </c>
      <c r="AD326" t="s">
        <v>14900</v>
      </c>
    </row>
    <row r="327" spans="1:30" x14ac:dyDescent="0.2">
      <c r="A327" s="50">
        <f t="shared" si="24"/>
        <v>12922</v>
      </c>
      <c r="B327" s="50">
        <f t="shared" si="25"/>
        <v>1</v>
      </c>
      <c r="C327" s="51">
        <f t="shared" si="26"/>
        <v>29</v>
      </c>
      <c r="D327" s="51">
        <v>12922</v>
      </c>
      <c r="E327" s="51" t="s">
        <v>1932</v>
      </c>
      <c r="F327" s="51" t="s">
        <v>1933</v>
      </c>
      <c r="G327" s="52" t="s">
        <v>1934</v>
      </c>
      <c r="H327" s="52" t="s">
        <v>1753</v>
      </c>
      <c r="I327" s="52" t="s">
        <v>1935</v>
      </c>
      <c r="J327" s="52" t="s">
        <v>1754</v>
      </c>
      <c r="K327" s="51" t="s">
        <v>291</v>
      </c>
      <c r="L327" s="51" t="s">
        <v>188</v>
      </c>
      <c r="M327" s="53">
        <v>2</v>
      </c>
      <c r="N327" s="51" t="str">
        <f t="shared" si="27"/>
        <v>都雪谷</v>
      </c>
      <c r="AA327">
        <v>5</v>
      </c>
      <c r="AB327">
        <v>569</v>
      </c>
      <c r="AC327" t="s">
        <v>14901</v>
      </c>
      <c r="AD327" t="s">
        <v>14902</v>
      </c>
    </row>
    <row r="328" spans="1:30" x14ac:dyDescent="0.2">
      <c r="A328" s="50">
        <f t="shared" si="24"/>
        <v>12923</v>
      </c>
      <c r="B328" s="50">
        <f t="shared" si="25"/>
        <v>1</v>
      </c>
      <c r="C328" s="51">
        <f t="shared" si="26"/>
        <v>29</v>
      </c>
      <c r="D328" s="51">
        <v>12923</v>
      </c>
      <c r="E328" s="51" t="s">
        <v>26</v>
      </c>
      <c r="F328" s="51" t="s">
        <v>1936</v>
      </c>
      <c r="G328" s="52" t="s">
        <v>1451</v>
      </c>
      <c r="H328" s="52" t="s">
        <v>1009</v>
      </c>
      <c r="I328" s="52" t="s">
        <v>1544</v>
      </c>
      <c r="J328" s="52" t="s">
        <v>1028</v>
      </c>
      <c r="K328" s="51" t="s">
        <v>291</v>
      </c>
      <c r="L328" s="51" t="s">
        <v>188</v>
      </c>
      <c r="M328" s="53">
        <v>2</v>
      </c>
      <c r="N328" s="51" t="str">
        <f t="shared" si="27"/>
        <v>都雪谷</v>
      </c>
      <c r="O328" s="51"/>
      <c r="AA328">
        <v>5</v>
      </c>
      <c r="AB328">
        <v>570</v>
      </c>
      <c r="AC328" t="s">
        <v>14903</v>
      </c>
      <c r="AD328" t="s">
        <v>14904</v>
      </c>
    </row>
    <row r="329" spans="1:30" x14ac:dyDescent="0.2">
      <c r="A329" s="50">
        <f t="shared" si="24"/>
        <v>12924</v>
      </c>
      <c r="B329" s="50">
        <f t="shared" si="25"/>
        <v>1</v>
      </c>
      <c r="C329" s="51">
        <f t="shared" si="26"/>
        <v>29</v>
      </c>
      <c r="D329" s="51">
        <v>12924</v>
      </c>
      <c r="E329" s="51" t="s">
        <v>50</v>
      </c>
      <c r="F329" s="51" t="s">
        <v>1608</v>
      </c>
      <c r="G329" s="52" t="s">
        <v>1937</v>
      </c>
      <c r="H329" s="52" t="s">
        <v>1609</v>
      </c>
      <c r="I329" s="52" t="s">
        <v>1938</v>
      </c>
      <c r="J329" s="52" t="s">
        <v>1611</v>
      </c>
      <c r="K329" s="51" t="s">
        <v>291</v>
      </c>
      <c r="L329" s="51" t="s">
        <v>188</v>
      </c>
      <c r="M329" s="53">
        <v>2</v>
      </c>
      <c r="N329" s="51" t="str">
        <f t="shared" si="27"/>
        <v>都雪谷</v>
      </c>
      <c r="O329" s="51"/>
      <c r="AA329">
        <v>6</v>
      </c>
      <c r="AB329">
        <v>601</v>
      </c>
      <c r="AC329" t="s">
        <v>14905</v>
      </c>
      <c r="AD329" t="s">
        <v>14906</v>
      </c>
    </row>
    <row r="330" spans="1:30" x14ac:dyDescent="0.2">
      <c r="A330" s="50">
        <f t="shared" si="24"/>
        <v>12925</v>
      </c>
      <c r="B330" s="50">
        <f t="shared" si="25"/>
        <v>1</v>
      </c>
      <c r="C330" s="51">
        <f t="shared" si="26"/>
        <v>29</v>
      </c>
      <c r="D330" s="51">
        <v>12925</v>
      </c>
      <c r="E330" s="51" t="s">
        <v>1939</v>
      </c>
      <c r="F330" s="51" t="s">
        <v>1940</v>
      </c>
      <c r="G330" s="52" t="s">
        <v>1941</v>
      </c>
      <c r="H330" s="52" t="s">
        <v>1118</v>
      </c>
      <c r="I330" s="52" t="s">
        <v>1942</v>
      </c>
      <c r="J330" s="52" t="s">
        <v>1120</v>
      </c>
      <c r="K330" s="51" t="s">
        <v>291</v>
      </c>
      <c r="L330" s="51" t="s">
        <v>189</v>
      </c>
      <c r="M330" s="53">
        <v>2</v>
      </c>
      <c r="N330" s="51" t="str">
        <f t="shared" si="27"/>
        <v>都雪谷</v>
      </c>
      <c r="O330" s="51"/>
      <c r="AA330">
        <v>6</v>
      </c>
      <c r="AB330">
        <v>602</v>
      </c>
      <c r="AC330" t="s">
        <v>14907</v>
      </c>
      <c r="AD330" t="s">
        <v>14908</v>
      </c>
    </row>
    <row r="331" spans="1:30" x14ac:dyDescent="0.2">
      <c r="A331" s="50">
        <f t="shared" si="24"/>
        <v>12926</v>
      </c>
      <c r="B331" s="50">
        <f t="shared" si="25"/>
        <v>1</v>
      </c>
      <c r="C331" s="51">
        <f t="shared" si="26"/>
        <v>29</v>
      </c>
      <c r="D331" s="51">
        <v>12926</v>
      </c>
      <c r="E331" s="51" t="s">
        <v>31</v>
      </c>
      <c r="F331" s="51" t="s">
        <v>1943</v>
      </c>
      <c r="G331" s="52" t="s">
        <v>1202</v>
      </c>
      <c r="H331" s="52" t="s">
        <v>1139</v>
      </c>
      <c r="I331" s="52" t="s">
        <v>1204</v>
      </c>
      <c r="J331" s="52" t="s">
        <v>1140</v>
      </c>
      <c r="K331" s="51" t="s">
        <v>291</v>
      </c>
      <c r="L331" s="51" t="s">
        <v>188</v>
      </c>
      <c r="M331" s="53">
        <v>2</v>
      </c>
      <c r="N331" s="51" t="str">
        <f t="shared" si="27"/>
        <v>都雪谷</v>
      </c>
      <c r="O331" s="51"/>
      <c r="AA331">
        <v>6</v>
      </c>
      <c r="AB331">
        <v>603</v>
      </c>
      <c r="AC331" t="s">
        <v>14909</v>
      </c>
      <c r="AD331" t="s">
        <v>14910</v>
      </c>
    </row>
    <row r="332" spans="1:30" x14ac:dyDescent="0.2">
      <c r="A332" s="50">
        <f t="shared" si="24"/>
        <v>12927</v>
      </c>
      <c r="B332" s="50">
        <f t="shared" si="25"/>
        <v>1</v>
      </c>
      <c r="C332" s="51">
        <f t="shared" si="26"/>
        <v>29</v>
      </c>
      <c r="D332" s="50">
        <v>12927</v>
      </c>
      <c r="E332" s="50" t="s">
        <v>1944</v>
      </c>
      <c r="F332" s="50" t="s">
        <v>1945</v>
      </c>
      <c r="G332" s="50" t="s">
        <v>1946</v>
      </c>
      <c r="H332" s="50" t="s">
        <v>3467</v>
      </c>
      <c r="I332" s="50" t="s">
        <v>1947</v>
      </c>
      <c r="J332" s="50" t="s">
        <v>3468</v>
      </c>
      <c r="K332" s="50" t="s">
        <v>291</v>
      </c>
      <c r="L332" s="50" t="s">
        <v>188</v>
      </c>
      <c r="M332" s="54">
        <v>2</v>
      </c>
      <c r="N332" s="51" t="str">
        <f t="shared" si="27"/>
        <v>都雪谷</v>
      </c>
      <c r="AA332">
        <v>6</v>
      </c>
      <c r="AB332">
        <v>604</v>
      </c>
      <c r="AC332" t="s">
        <v>14911</v>
      </c>
      <c r="AD332" t="s">
        <v>14912</v>
      </c>
    </row>
    <row r="333" spans="1:30" x14ac:dyDescent="0.2">
      <c r="A333" s="50">
        <f t="shared" si="24"/>
        <v>12930</v>
      </c>
      <c r="B333" s="50">
        <f t="shared" si="25"/>
        <v>1</v>
      </c>
      <c r="C333" s="51">
        <f t="shared" si="26"/>
        <v>29</v>
      </c>
      <c r="D333" s="50">
        <v>12930</v>
      </c>
      <c r="E333" s="50" t="s">
        <v>495</v>
      </c>
      <c r="F333" s="50" t="s">
        <v>3797</v>
      </c>
      <c r="G333" s="50" t="s">
        <v>3798</v>
      </c>
      <c r="H333" s="50" t="s">
        <v>1760</v>
      </c>
      <c r="I333" s="50" t="s">
        <v>3799</v>
      </c>
      <c r="J333" s="50" t="s">
        <v>1761</v>
      </c>
      <c r="K333" s="50" t="s">
        <v>291</v>
      </c>
      <c r="L333" s="50" t="s">
        <v>189</v>
      </c>
      <c r="M333" s="54">
        <v>1</v>
      </c>
      <c r="N333" s="51" t="str">
        <f t="shared" si="27"/>
        <v>都雪谷</v>
      </c>
      <c r="AA333">
        <v>6</v>
      </c>
      <c r="AB333">
        <v>605</v>
      </c>
      <c r="AC333" t="s">
        <v>14913</v>
      </c>
      <c r="AD333" t="s">
        <v>14914</v>
      </c>
    </row>
    <row r="334" spans="1:30" x14ac:dyDescent="0.2">
      <c r="A334" s="50">
        <f t="shared" si="24"/>
        <v>12931</v>
      </c>
      <c r="B334" s="50">
        <f t="shared" si="25"/>
        <v>1</v>
      </c>
      <c r="C334" s="51">
        <f t="shared" si="26"/>
        <v>29</v>
      </c>
      <c r="D334" s="50">
        <v>12931</v>
      </c>
      <c r="E334" s="50" t="s">
        <v>3800</v>
      </c>
      <c r="F334" s="50" t="s">
        <v>3801</v>
      </c>
      <c r="G334" s="50" t="s">
        <v>3802</v>
      </c>
      <c r="H334" s="50" t="s">
        <v>1009</v>
      </c>
      <c r="I334" s="50" t="s">
        <v>3803</v>
      </c>
      <c r="J334" s="50" t="s">
        <v>1028</v>
      </c>
      <c r="K334" s="50" t="s">
        <v>291</v>
      </c>
      <c r="L334" s="50" t="s">
        <v>189</v>
      </c>
      <c r="M334" s="54">
        <v>1</v>
      </c>
      <c r="N334" s="51" t="str">
        <f t="shared" si="27"/>
        <v>都雪谷</v>
      </c>
      <c r="AA334">
        <v>6</v>
      </c>
      <c r="AB334">
        <v>606</v>
      </c>
      <c r="AC334" t="s">
        <v>14915</v>
      </c>
      <c r="AD334" t="s">
        <v>14916</v>
      </c>
    </row>
    <row r="335" spans="1:30" x14ac:dyDescent="0.2">
      <c r="A335" s="50">
        <f t="shared" si="24"/>
        <v>12932</v>
      </c>
      <c r="B335" s="50">
        <f t="shared" si="25"/>
        <v>1</v>
      </c>
      <c r="C335" s="51">
        <f t="shared" si="26"/>
        <v>29</v>
      </c>
      <c r="D335" s="50">
        <v>12932</v>
      </c>
      <c r="E335" s="50" t="s">
        <v>4529</v>
      </c>
      <c r="F335" s="50" t="s">
        <v>4530</v>
      </c>
      <c r="G335" s="50" t="s">
        <v>1546</v>
      </c>
      <c r="H335" s="50" t="s">
        <v>1049</v>
      </c>
      <c r="I335" s="50" t="s">
        <v>1548</v>
      </c>
      <c r="J335" s="50" t="s">
        <v>1885</v>
      </c>
      <c r="K335" s="50" t="s">
        <v>291</v>
      </c>
      <c r="L335" s="50" t="s">
        <v>189</v>
      </c>
      <c r="M335" s="54">
        <v>1</v>
      </c>
      <c r="N335" s="51" t="str">
        <f t="shared" si="27"/>
        <v>都雪谷</v>
      </c>
      <c r="O335" s="51"/>
      <c r="AA335">
        <v>6</v>
      </c>
      <c r="AB335">
        <v>607</v>
      </c>
      <c r="AC335" t="s">
        <v>14917</v>
      </c>
      <c r="AD335" t="s">
        <v>14918</v>
      </c>
    </row>
    <row r="336" spans="1:30" x14ac:dyDescent="0.2">
      <c r="A336" s="50">
        <f t="shared" si="24"/>
        <v>12933</v>
      </c>
      <c r="B336" s="50">
        <f t="shared" si="25"/>
        <v>1</v>
      </c>
      <c r="C336" s="51">
        <f t="shared" si="26"/>
        <v>29</v>
      </c>
      <c r="D336" s="50">
        <v>12933</v>
      </c>
      <c r="E336" s="50" t="s">
        <v>4531</v>
      </c>
      <c r="F336" s="50" t="s">
        <v>4532</v>
      </c>
      <c r="G336" s="50" t="s">
        <v>4283</v>
      </c>
      <c r="H336" s="50" t="s">
        <v>4533</v>
      </c>
      <c r="I336" s="50" t="s">
        <v>4284</v>
      </c>
      <c r="J336" s="50" t="s">
        <v>4534</v>
      </c>
      <c r="K336" s="50" t="s">
        <v>291</v>
      </c>
      <c r="L336" s="50" t="s">
        <v>189</v>
      </c>
      <c r="M336" s="54">
        <v>1</v>
      </c>
      <c r="N336" s="51" t="str">
        <f t="shared" si="27"/>
        <v>都雪谷</v>
      </c>
      <c r="AA336">
        <v>6</v>
      </c>
      <c r="AB336">
        <v>608</v>
      </c>
      <c r="AC336" t="s">
        <v>14919</v>
      </c>
      <c r="AD336" t="s">
        <v>14920</v>
      </c>
    </row>
    <row r="337" spans="1:30" x14ac:dyDescent="0.2">
      <c r="A337" s="50">
        <f t="shared" si="24"/>
        <v>12934</v>
      </c>
      <c r="B337" s="50">
        <f t="shared" si="25"/>
        <v>1</v>
      </c>
      <c r="C337" s="51">
        <f t="shared" si="26"/>
        <v>29</v>
      </c>
      <c r="D337" s="50">
        <v>12934</v>
      </c>
      <c r="E337" s="50" t="s">
        <v>33</v>
      </c>
      <c r="F337" s="50" t="s">
        <v>7304</v>
      </c>
      <c r="G337" s="50" t="s">
        <v>1457</v>
      </c>
      <c r="H337" s="50" t="s">
        <v>1924</v>
      </c>
      <c r="I337" s="50" t="s">
        <v>2847</v>
      </c>
      <c r="J337" s="50" t="s">
        <v>1925</v>
      </c>
      <c r="K337" s="50" t="s">
        <v>291</v>
      </c>
      <c r="L337" s="50" t="s">
        <v>189</v>
      </c>
      <c r="M337" s="54">
        <v>1</v>
      </c>
      <c r="N337" s="51" t="str">
        <f t="shared" si="27"/>
        <v>都雪谷</v>
      </c>
      <c r="AA337">
        <v>6</v>
      </c>
      <c r="AB337">
        <v>610</v>
      </c>
      <c r="AC337" t="s">
        <v>14921</v>
      </c>
      <c r="AD337" t="s">
        <v>14922</v>
      </c>
    </row>
    <row r="338" spans="1:30" x14ac:dyDescent="0.2">
      <c r="A338" s="50">
        <f t="shared" si="24"/>
        <v>12963</v>
      </c>
      <c r="B338" s="50">
        <f t="shared" si="25"/>
        <v>1</v>
      </c>
      <c r="C338" s="51">
        <f t="shared" si="26"/>
        <v>29</v>
      </c>
      <c r="D338" s="50">
        <v>12963</v>
      </c>
      <c r="E338" s="50" t="s">
        <v>1954</v>
      </c>
      <c r="F338" s="50" t="s">
        <v>1955</v>
      </c>
      <c r="G338" s="50" t="s">
        <v>1956</v>
      </c>
      <c r="H338" s="50" t="s">
        <v>1957</v>
      </c>
      <c r="I338" s="50" t="s">
        <v>1958</v>
      </c>
      <c r="J338" s="50" t="s">
        <v>1959</v>
      </c>
      <c r="K338" s="50" t="s">
        <v>292</v>
      </c>
      <c r="L338" s="50" t="s">
        <v>188</v>
      </c>
      <c r="M338" s="54">
        <v>2</v>
      </c>
      <c r="N338" s="51" t="str">
        <f t="shared" si="27"/>
        <v>都雪谷</v>
      </c>
      <c r="AA338">
        <v>6</v>
      </c>
      <c r="AB338">
        <v>611</v>
      </c>
      <c r="AC338" t="s">
        <v>14923</v>
      </c>
      <c r="AD338" t="s">
        <v>14924</v>
      </c>
    </row>
    <row r="339" spans="1:30" x14ac:dyDescent="0.2">
      <c r="A339" s="50">
        <f t="shared" si="24"/>
        <v>12964</v>
      </c>
      <c r="B339" s="50">
        <f t="shared" si="25"/>
        <v>1</v>
      </c>
      <c r="C339" s="51">
        <f t="shared" si="26"/>
        <v>29</v>
      </c>
      <c r="D339" s="50">
        <v>12964</v>
      </c>
      <c r="E339" s="50" t="s">
        <v>1960</v>
      </c>
      <c r="F339" s="50" t="s">
        <v>1961</v>
      </c>
      <c r="G339" s="50" t="s">
        <v>1962</v>
      </c>
      <c r="H339" s="50" t="s">
        <v>1963</v>
      </c>
      <c r="I339" s="50" t="s">
        <v>1964</v>
      </c>
      <c r="J339" s="50" t="s">
        <v>1965</v>
      </c>
      <c r="K339" s="50" t="s">
        <v>292</v>
      </c>
      <c r="L339" s="50" t="s">
        <v>188</v>
      </c>
      <c r="M339" s="54">
        <v>2</v>
      </c>
      <c r="N339" s="51" t="str">
        <f t="shared" si="27"/>
        <v>都雪谷</v>
      </c>
      <c r="AA339">
        <v>6</v>
      </c>
      <c r="AB339">
        <v>613</v>
      </c>
      <c r="AC339" t="s">
        <v>14925</v>
      </c>
      <c r="AD339" t="s">
        <v>14926</v>
      </c>
    </row>
    <row r="340" spans="1:30" x14ac:dyDescent="0.2">
      <c r="A340" s="50">
        <f t="shared" si="24"/>
        <v>12965</v>
      </c>
      <c r="B340" s="50">
        <f t="shared" si="25"/>
        <v>1</v>
      </c>
      <c r="C340" s="51">
        <f t="shared" si="26"/>
        <v>29</v>
      </c>
      <c r="D340" s="50">
        <v>12965</v>
      </c>
      <c r="E340" s="50" t="s">
        <v>1966</v>
      </c>
      <c r="F340" s="50" t="s">
        <v>1967</v>
      </c>
      <c r="G340" s="50" t="s">
        <v>1968</v>
      </c>
      <c r="H340" s="50" t="s">
        <v>1753</v>
      </c>
      <c r="I340" s="50" t="s">
        <v>1969</v>
      </c>
      <c r="J340" s="50" t="s">
        <v>1754</v>
      </c>
      <c r="K340" s="50" t="s">
        <v>292</v>
      </c>
      <c r="L340" s="50" t="s">
        <v>188</v>
      </c>
      <c r="M340" s="54">
        <v>2</v>
      </c>
      <c r="N340" s="51" t="str">
        <f t="shared" si="27"/>
        <v>都雪谷</v>
      </c>
      <c r="AA340">
        <v>6</v>
      </c>
      <c r="AB340">
        <v>614</v>
      </c>
      <c r="AC340" t="s">
        <v>14927</v>
      </c>
      <c r="AD340" t="s">
        <v>14928</v>
      </c>
    </row>
    <row r="341" spans="1:30" x14ac:dyDescent="0.2">
      <c r="A341" s="50">
        <f t="shared" si="24"/>
        <v>12967</v>
      </c>
      <c r="B341" s="50">
        <f t="shared" si="25"/>
        <v>1</v>
      </c>
      <c r="C341" s="51">
        <f t="shared" si="26"/>
        <v>29</v>
      </c>
      <c r="D341" s="50">
        <v>12967</v>
      </c>
      <c r="E341" s="50" t="s">
        <v>808</v>
      </c>
      <c r="F341" s="50" t="s">
        <v>48</v>
      </c>
      <c r="G341" s="50" t="s">
        <v>1594</v>
      </c>
      <c r="H341" s="50" t="s">
        <v>618</v>
      </c>
      <c r="I341" s="50" t="s">
        <v>1596</v>
      </c>
      <c r="J341" s="50" t="s">
        <v>1216</v>
      </c>
      <c r="K341" s="50" t="s">
        <v>292</v>
      </c>
      <c r="L341" s="50" t="s">
        <v>188</v>
      </c>
      <c r="M341" s="54">
        <v>2</v>
      </c>
      <c r="N341" s="51" t="str">
        <f t="shared" si="27"/>
        <v>都雪谷</v>
      </c>
      <c r="AA341">
        <v>6</v>
      </c>
      <c r="AB341">
        <v>615</v>
      </c>
      <c r="AC341" t="s">
        <v>14929</v>
      </c>
      <c r="AD341" t="s">
        <v>14930</v>
      </c>
    </row>
    <row r="342" spans="1:30" x14ac:dyDescent="0.2">
      <c r="A342" s="50">
        <f t="shared" si="24"/>
        <v>12968</v>
      </c>
      <c r="B342" s="50">
        <f t="shared" si="25"/>
        <v>1</v>
      </c>
      <c r="C342" s="51">
        <f t="shared" si="26"/>
        <v>29</v>
      </c>
      <c r="D342" s="50">
        <v>12968</v>
      </c>
      <c r="E342" s="50" t="s">
        <v>1972</v>
      </c>
      <c r="F342" s="50" t="s">
        <v>1973</v>
      </c>
      <c r="G342" s="50" t="s">
        <v>1974</v>
      </c>
      <c r="H342" s="50" t="s">
        <v>1975</v>
      </c>
      <c r="I342" s="50" t="s">
        <v>1976</v>
      </c>
      <c r="J342" s="50" t="s">
        <v>1977</v>
      </c>
      <c r="K342" s="50" t="s">
        <v>292</v>
      </c>
      <c r="L342" s="50" t="s">
        <v>189</v>
      </c>
      <c r="M342" s="54">
        <v>2</v>
      </c>
      <c r="N342" s="51" t="str">
        <f t="shared" si="27"/>
        <v>都雪谷</v>
      </c>
      <c r="AA342">
        <v>6</v>
      </c>
      <c r="AB342">
        <v>616</v>
      </c>
      <c r="AC342" t="s">
        <v>14931</v>
      </c>
      <c r="AD342" t="s">
        <v>14932</v>
      </c>
    </row>
    <row r="343" spans="1:30" x14ac:dyDescent="0.2">
      <c r="A343" s="50">
        <f t="shared" si="24"/>
        <v>12969</v>
      </c>
      <c r="B343" s="50">
        <f t="shared" si="25"/>
        <v>1</v>
      </c>
      <c r="C343" s="51">
        <f t="shared" si="26"/>
        <v>29</v>
      </c>
      <c r="D343" s="51">
        <v>12969</v>
      </c>
      <c r="E343" s="51" t="s">
        <v>55</v>
      </c>
      <c r="F343" s="51" t="s">
        <v>1978</v>
      </c>
      <c r="G343" s="52" t="s">
        <v>1755</v>
      </c>
      <c r="H343" s="52" t="s">
        <v>1979</v>
      </c>
      <c r="I343" s="52" t="s">
        <v>1756</v>
      </c>
      <c r="J343" s="52" t="s">
        <v>1980</v>
      </c>
      <c r="K343" s="51" t="s">
        <v>292</v>
      </c>
      <c r="L343" s="51" t="s">
        <v>188</v>
      </c>
      <c r="M343" s="53">
        <v>2</v>
      </c>
      <c r="N343" s="51" t="str">
        <f t="shared" si="27"/>
        <v>都雪谷</v>
      </c>
      <c r="AA343">
        <v>6</v>
      </c>
      <c r="AB343">
        <v>617</v>
      </c>
      <c r="AC343" t="s">
        <v>14933</v>
      </c>
      <c r="AD343" t="s">
        <v>14934</v>
      </c>
    </row>
    <row r="344" spans="1:30" x14ac:dyDescent="0.2">
      <c r="A344" s="50">
        <f t="shared" si="24"/>
        <v>12970</v>
      </c>
      <c r="B344" s="50">
        <f t="shared" si="25"/>
        <v>1</v>
      </c>
      <c r="C344" s="51">
        <f t="shared" si="26"/>
        <v>29</v>
      </c>
      <c r="D344" s="51">
        <v>12970</v>
      </c>
      <c r="E344" s="51" t="s">
        <v>3804</v>
      </c>
      <c r="F344" s="51" t="s">
        <v>3805</v>
      </c>
      <c r="G344" s="52" t="s">
        <v>3806</v>
      </c>
      <c r="H344" s="52" t="s">
        <v>2467</v>
      </c>
      <c r="I344" s="52" t="s">
        <v>3807</v>
      </c>
      <c r="J344" s="52" t="s">
        <v>2468</v>
      </c>
      <c r="K344" s="51" t="s">
        <v>292</v>
      </c>
      <c r="L344" s="51" t="s">
        <v>188</v>
      </c>
      <c r="M344" s="53">
        <v>2</v>
      </c>
      <c r="N344" s="51" t="str">
        <f t="shared" si="27"/>
        <v>都雪谷</v>
      </c>
      <c r="AA344">
        <v>6</v>
      </c>
      <c r="AB344">
        <v>618</v>
      </c>
      <c r="AC344" t="s">
        <v>14935</v>
      </c>
      <c r="AD344" t="s">
        <v>14936</v>
      </c>
    </row>
    <row r="345" spans="1:30" x14ac:dyDescent="0.2">
      <c r="A345" s="50">
        <f t="shared" si="24"/>
        <v>12971</v>
      </c>
      <c r="B345" s="50">
        <f t="shared" si="25"/>
        <v>1</v>
      </c>
      <c r="C345" s="51">
        <f t="shared" si="26"/>
        <v>29</v>
      </c>
      <c r="D345" s="51">
        <v>12971</v>
      </c>
      <c r="E345" s="51" t="s">
        <v>4535</v>
      </c>
      <c r="F345" s="51" t="s">
        <v>4536</v>
      </c>
      <c r="G345" s="52" t="s">
        <v>4537</v>
      </c>
      <c r="H345" s="52" t="s">
        <v>4538</v>
      </c>
      <c r="I345" s="52" t="s">
        <v>4539</v>
      </c>
      <c r="J345" s="52" t="s">
        <v>4540</v>
      </c>
      <c r="K345" s="51" t="s">
        <v>292</v>
      </c>
      <c r="L345" s="51" t="s">
        <v>189</v>
      </c>
      <c r="M345" s="53">
        <v>1</v>
      </c>
      <c r="N345" s="51" t="str">
        <f t="shared" si="27"/>
        <v>都雪谷</v>
      </c>
      <c r="AA345">
        <v>6</v>
      </c>
      <c r="AB345">
        <v>619</v>
      </c>
      <c r="AC345" t="s">
        <v>14937</v>
      </c>
      <c r="AD345" t="s">
        <v>14938</v>
      </c>
    </row>
    <row r="346" spans="1:30" x14ac:dyDescent="0.2">
      <c r="A346" s="50">
        <f t="shared" si="24"/>
        <v>13018</v>
      </c>
      <c r="B346" s="50">
        <f t="shared" si="25"/>
        <v>1</v>
      </c>
      <c r="C346" s="51">
        <f t="shared" si="26"/>
        <v>30</v>
      </c>
      <c r="D346" s="51">
        <v>13018</v>
      </c>
      <c r="E346" s="51" t="s">
        <v>769</v>
      </c>
      <c r="F346" s="51" t="s">
        <v>770</v>
      </c>
      <c r="G346" s="52" t="s">
        <v>1985</v>
      </c>
      <c r="H346" s="52" t="s">
        <v>1986</v>
      </c>
      <c r="I346" s="52" t="s">
        <v>1987</v>
      </c>
      <c r="J346" s="52" t="s">
        <v>1988</v>
      </c>
      <c r="K346" s="51" t="s">
        <v>291</v>
      </c>
      <c r="L346" s="51" t="s">
        <v>1029</v>
      </c>
      <c r="M346" s="53">
        <v>3</v>
      </c>
      <c r="N346" s="51" t="str">
        <f t="shared" si="27"/>
        <v>大森学園</v>
      </c>
      <c r="AA346">
        <v>6</v>
      </c>
      <c r="AB346">
        <v>621</v>
      </c>
      <c r="AC346" t="s">
        <v>14939</v>
      </c>
      <c r="AD346" t="s">
        <v>14940</v>
      </c>
    </row>
    <row r="347" spans="1:30" x14ac:dyDescent="0.2">
      <c r="A347" s="50">
        <f t="shared" si="24"/>
        <v>13026</v>
      </c>
      <c r="B347" s="50">
        <f t="shared" si="25"/>
        <v>1</v>
      </c>
      <c r="C347" s="51">
        <f t="shared" si="26"/>
        <v>30</v>
      </c>
      <c r="D347" s="51">
        <v>13026</v>
      </c>
      <c r="E347" s="51" t="s">
        <v>128</v>
      </c>
      <c r="F347" s="51" t="s">
        <v>771</v>
      </c>
      <c r="G347" s="52" t="s">
        <v>1995</v>
      </c>
      <c r="H347" s="52" t="s">
        <v>1930</v>
      </c>
      <c r="I347" s="52" t="s">
        <v>1996</v>
      </c>
      <c r="J347" s="52" t="s">
        <v>1931</v>
      </c>
      <c r="K347" s="51" t="s">
        <v>291</v>
      </c>
      <c r="L347" s="51" t="s">
        <v>188</v>
      </c>
      <c r="M347" s="53">
        <v>3</v>
      </c>
      <c r="N347" s="51" t="str">
        <f t="shared" si="27"/>
        <v>大森学園</v>
      </c>
      <c r="AA347">
        <v>6</v>
      </c>
      <c r="AB347">
        <v>622</v>
      </c>
      <c r="AC347" t="s">
        <v>14941</v>
      </c>
      <c r="AD347" t="s">
        <v>14942</v>
      </c>
    </row>
    <row r="348" spans="1:30" x14ac:dyDescent="0.2">
      <c r="A348" s="50">
        <f t="shared" si="24"/>
        <v>13027</v>
      </c>
      <c r="B348" s="50">
        <f t="shared" si="25"/>
        <v>1</v>
      </c>
      <c r="C348" s="51">
        <f t="shared" si="26"/>
        <v>30</v>
      </c>
      <c r="D348" s="51">
        <v>13027</v>
      </c>
      <c r="E348" s="51" t="s">
        <v>28</v>
      </c>
      <c r="F348" s="51" t="s">
        <v>772</v>
      </c>
      <c r="G348" s="52" t="s">
        <v>1083</v>
      </c>
      <c r="H348" s="52" t="s">
        <v>1997</v>
      </c>
      <c r="I348" s="52" t="s">
        <v>1084</v>
      </c>
      <c r="J348" s="52" t="s">
        <v>1998</v>
      </c>
      <c r="K348" s="51" t="s">
        <v>291</v>
      </c>
      <c r="L348" s="51" t="s">
        <v>1029</v>
      </c>
      <c r="M348" s="53">
        <v>3</v>
      </c>
      <c r="N348" s="51" t="str">
        <f t="shared" si="27"/>
        <v>大森学園</v>
      </c>
      <c r="AA348">
        <v>6</v>
      </c>
      <c r="AB348">
        <v>623</v>
      </c>
      <c r="AC348" t="s">
        <v>14943</v>
      </c>
      <c r="AD348" t="s">
        <v>14944</v>
      </c>
    </row>
    <row r="349" spans="1:30" x14ac:dyDescent="0.2">
      <c r="A349" s="50">
        <f t="shared" si="24"/>
        <v>13030</v>
      </c>
      <c r="B349" s="50">
        <f t="shared" si="25"/>
        <v>1</v>
      </c>
      <c r="C349" s="51">
        <f t="shared" si="26"/>
        <v>30</v>
      </c>
      <c r="D349" s="51">
        <v>13030</v>
      </c>
      <c r="E349" s="51" t="s">
        <v>3504</v>
      </c>
      <c r="F349" s="51" t="s">
        <v>84</v>
      </c>
      <c r="G349" s="52" t="s">
        <v>3505</v>
      </c>
      <c r="H349" s="52" t="s">
        <v>1491</v>
      </c>
      <c r="I349" s="52" t="s">
        <v>3506</v>
      </c>
      <c r="J349" s="52" t="s">
        <v>1493</v>
      </c>
      <c r="K349" s="51" t="s">
        <v>291</v>
      </c>
      <c r="L349" s="51" t="s">
        <v>188</v>
      </c>
      <c r="M349" s="53">
        <v>2</v>
      </c>
      <c r="N349" s="51" t="str">
        <f t="shared" si="27"/>
        <v>大森学園</v>
      </c>
      <c r="AA349">
        <v>6</v>
      </c>
      <c r="AB349">
        <v>624</v>
      </c>
      <c r="AC349" t="s">
        <v>14945</v>
      </c>
      <c r="AD349" t="s">
        <v>14946</v>
      </c>
    </row>
    <row r="350" spans="1:30" x14ac:dyDescent="0.2">
      <c r="A350" s="50">
        <f t="shared" si="24"/>
        <v>13031</v>
      </c>
      <c r="B350" s="50">
        <f t="shared" si="25"/>
        <v>1</v>
      </c>
      <c r="C350" s="51">
        <f t="shared" si="26"/>
        <v>30</v>
      </c>
      <c r="D350" s="51">
        <v>13031</v>
      </c>
      <c r="E350" s="51" t="s">
        <v>45</v>
      </c>
      <c r="F350" s="51" t="s">
        <v>3507</v>
      </c>
      <c r="G350" s="52" t="s">
        <v>1184</v>
      </c>
      <c r="H350" s="52" t="s">
        <v>1314</v>
      </c>
      <c r="I350" s="52" t="s">
        <v>1186</v>
      </c>
      <c r="J350" s="52" t="s">
        <v>1316</v>
      </c>
      <c r="K350" s="51" t="s">
        <v>291</v>
      </c>
      <c r="L350" s="51" t="s">
        <v>188</v>
      </c>
      <c r="M350" s="53">
        <v>2</v>
      </c>
      <c r="N350" s="51" t="str">
        <f t="shared" si="27"/>
        <v>大森学園</v>
      </c>
      <c r="AA350">
        <v>6</v>
      </c>
      <c r="AB350">
        <v>626</v>
      </c>
      <c r="AC350" t="s">
        <v>14947</v>
      </c>
      <c r="AD350" t="s">
        <v>14948</v>
      </c>
    </row>
    <row r="351" spans="1:30" x14ac:dyDescent="0.2">
      <c r="A351" s="50">
        <f t="shared" si="24"/>
        <v>13032</v>
      </c>
      <c r="B351" s="50">
        <f t="shared" si="25"/>
        <v>1</v>
      </c>
      <c r="C351" s="51">
        <f t="shared" si="26"/>
        <v>30</v>
      </c>
      <c r="D351" s="51">
        <v>13032</v>
      </c>
      <c r="E351" s="51" t="s">
        <v>42</v>
      </c>
      <c r="F351" s="51" t="s">
        <v>490</v>
      </c>
      <c r="G351" s="52" t="s">
        <v>1582</v>
      </c>
      <c r="H351" s="52" t="s">
        <v>1042</v>
      </c>
      <c r="I351" s="52" t="s">
        <v>1583</v>
      </c>
      <c r="J351" s="52" t="s">
        <v>1043</v>
      </c>
      <c r="K351" s="51" t="s">
        <v>291</v>
      </c>
      <c r="L351" s="51" t="s">
        <v>188</v>
      </c>
      <c r="M351" s="53">
        <v>2</v>
      </c>
      <c r="N351" s="51" t="str">
        <f t="shared" si="27"/>
        <v>大森学園</v>
      </c>
      <c r="AA351">
        <v>6</v>
      </c>
      <c r="AB351">
        <v>627</v>
      </c>
      <c r="AC351" t="s">
        <v>14949</v>
      </c>
      <c r="AD351" t="s">
        <v>14950</v>
      </c>
    </row>
    <row r="352" spans="1:30" x14ac:dyDescent="0.2">
      <c r="A352" s="50">
        <f t="shared" si="24"/>
        <v>13033</v>
      </c>
      <c r="B352" s="50">
        <f t="shared" si="25"/>
        <v>1</v>
      </c>
      <c r="C352" s="51">
        <f t="shared" si="26"/>
        <v>30</v>
      </c>
      <c r="D352" s="50">
        <v>13033</v>
      </c>
      <c r="E352" s="50" t="s">
        <v>3508</v>
      </c>
      <c r="F352" s="50" t="s">
        <v>3509</v>
      </c>
      <c r="G352" s="50" t="s">
        <v>3510</v>
      </c>
      <c r="H352" s="50" t="s">
        <v>3511</v>
      </c>
      <c r="I352" s="50" t="s">
        <v>3512</v>
      </c>
      <c r="J352" s="50" t="s">
        <v>3513</v>
      </c>
      <c r="K352" s="50" t="s">
        <v>291</v>
      </c>
      <c r="L352" s="50" t="s">
        <v>188</v>
      </c>
      <c r="M352" s="54">
        <v>2</v>
      </c>
      <c r="N352" s="51" t="str">
        <f t="shared" si="27"/>
        <v>大森学園</v>
      </c>
      <c r="AA352">
        <v>6</v>
      </c>
      <c r="AB352">
        <v>628</v>
      </c>
      <c r="AC352" t="s">
        <v>14951</v>
      </c>
      <c r="AD352" t="s">
        <v>14952</v>
      </c>
    </row>
    <row r="353" spans="1:30" x14ac:dyDescent="0.2">
      <c r="A353" s="50">
        <f t="shared" si="24"/>
        <v>13034</v>
      </c>
      <c r="B353" s="50">
        <f t="shared" si="25"/>
        <v>1</v>
      </c>
      <c r="C353" s="51">
        <f t="shared" si="26"/>
        <v>30</v>
      </c>
      <c r="D353" s="50">
        <v>13034</v>
      </c>
      <c r="E353" s="50" t="s">
        <v>59</v>
      </c>
      <c r="F353" s="50" t="s">
        <v>3514</v>
      </c>
      <c r="G353" s="50" t="s">
        <v>3196</v>
      </c>
      <c r="H353" s="50" t="s">
        <v>3515</v>
      </c>
      <c r="I353" s="50" t="s">
        <v>3197</v>
      </c>
      <c r="J353" s="50" t="s">
        <v>3516</v>
      </c>
      <c r="K353" s="50" t="s">
        <v>291</v>
      </c>
      <c r="L353" s="50" t="s">
        <v>188</v>
      </c>
      <c r="M353" s="54">
        <v>2</v>
      </c>
      <c r="N353" s="51" t="str">
        <f t="shared" si="27"/>
        <v>大森学園</v>
      </c>
      <c r="AA353">
        <v>6</v>
      </c>
      <c r="AB353">
        <v>629</v>
      </c>
      <c r="AC353" t="s">
        <v>14953</v>
      </c>
      <c r="AD353" t="s">
        <v>14954</v>
      </c>
    </row>
    <row r="354" spans="1:30" x14ac:dyDescent="0.2">
      <c r="A354" s="50">
        <f t="shared" si="24"/>
        <v>13036</v>
      </c>
      <c r="B354" s="50">
        <f t="shared" si="25"/>
        <v>1</v>
      </c>
      <c r="C354" s="51">
        <f t="shared" si="26"/>
        <v>30</v>
      </c>
      <c r="D354" s="50">
        <v>13036</v>
      </c>
      <c r="E354" s="50" t="s">
        <v>57</v>
      </c>
      <c r="F354" s="50" t="s">
        <v>3517</v>
      </c>
      <c r="G354" s="50" t="s">
        <v>1202</v>
      </c>
      <c r="H354" s="50" t="s">
        <v>3028</v>
      </c>
      <c r="I354" s="50" t="s">
        <v>1204</v>
      </c>
      <c r="J354" s="50" t="s">
        <v>3029</v>
      </c>
      <c r="K354" s="50" t="s">
        <v>291</v>
      </c>
      <c r="L354" s="50" t="s">
        <v>188</v>
      </c>
      <c r="M354" s="54">
        <v>2</v>
      </c>
      <c r="N354" s="51" t="str">
        <f t="shared" si="27"/>
        <v>大森学園</v>
      </c>
      <c r="AA354">
        <v>6</v>
      </c>
      <c r="AB354">
        <v>630</v>
      </c>
      <c r="AC354" t="s">
        <v>14955</v>
      </c>
      <c r="AD354" t="s">
        <v>14956</v>
      </c>
    </row>
    <row r="355" spans="1:30" x14ac:dyDescent="0.2">
      <c r="A355" s="50">
        <f t="shared" si="24"/>
        <v>13037</v>
      </c>
      <c r="B355" s="50">
        <f t="shared" si="25"/>
        <v>1</v>
      </c>
      <c r="C355" s="51">
        <f t="shared" si="26"/>
        <v>30</v>
      </c>
      <c r="D355" s="50">
        <v>13037</v>
      </c>
      <c r="E355" s="50" t="s">
        <v>4541</v>
      </c>
      <c r="F355" s="50" t="s">
        <v>4542</v>
      </c>
      <c r="G355" s="50" t="s">
        <v>4543</v>
      </c>
      <c r="H355" s="50" t="s">
        <v>1034</v>
      </c>
      <c r="I355" s="50" t="s">
        <v>4544</v>
      </c>
      <c r="J355" s="50" t="s">
        <v>1036</v>
      </c>
      <c r="K355" s="50" t="s">
        <v>291</v>
      </c>
      <c r="L355" s="50" t="s">
        <v>185</v>
      </c>
      <c r="M355" s="54">
        <v>1</v>
      </c>
      <c r="N355" s="51" t="str">
        <f t="shared" si="27"/>
        <v>大森学園</v>
      </c>
      <c r="AA355">
        <v>6</v>
      </c>
      <c r="AB355">
        <v>631</v>
      </c>
      <c r="AC355" t="s">
        <v>14957</v>
      </c>
      <c r="AD355" t="s">
        <v>14958</v>
      </c>
    </row>
    <row r="356" spans="1:30" x14ac:dyDescent="0.2">
      <c r="A356" s="50">
        <f t="shared" si="24"/>
        <v>13038</v>
      </c>
      <c r="B356" s="50">
        <f t="shared" si="25"/>
        <v>1</v>
      </c>
      <c r="C356" s="51">
        <f t="shared" si="26"/>
        <v>30</v>
      </c>
      <c r="D356" s="50">
        <v>13038</v>
      </c>
      <c r="E356" s="50" t="s">
        <v>28</v>
      </c>
      <c r="F356" s="50" t="s">
        <v>4545</v>
      </c>
      <c r="G356" s="50" t="s">
        <v>1083</v>
      </c>
      <c r="H356" s="50" t="s">
        <v>4546</v>
      </c>
      <c r="I356" s="50" t="s">
        <v>1084</v>
      </c>
      <c r="J356" s="50" t="s">
        <v>4547</v>
      </c>
      <c r="K356" s="50" t="s">
        <v>291</v>
      </c>
      <c r="L356" s="50" t="s">
        <v>189</v>
      </c>
      <c r="M356" s="54">
        <v>1</v>
      </c>
      <c r="N356" s="51" t="str">
        <f t="shared" si="27"/>
        <v>大森学園</v>
      </c>
      <c r="AA356">
        <v>6</v>
      </c>
      <c r="AB356">
        <v>632</v>
      </c>
      <c r="AC356" t="s">
        <v>14959</v>
      </c>
      <c r="AD356" t="s">
        <v>14960</v>
      </c>
    </row>
    <row r="357" spans="1:30" x14ac:dyDescent="0.2">
      <c r="A357" s="50">
        <f t="shared" si="24"/>
        <v>13039</v>
      </c>
      <c r="B357" s="50">
        <f t="shared" si="25"/>
        <v>1</v>
      </c>
      <c r="C357" s="51">
        <f t="shared" si="26"/>
        <v>30</v>
      </c>
      <c r="D357" s="50">
        <v>13039</v>
      </c>
      <c r="E357" s="50" t="s">
        <v>4548</v>
      </c>
      <c r="F357" s="50" t="s">
        <v>4189</v>
      </c>
      <c r="G357" s="50" t="s">
        <v>4549</v>
      </c>
      <c r="H357" s="50" t="s">
        <v>1195</v>
      </c>
      <c r="I357" s="50" t="s">
        <v>4550</v>
      </c>
      <c r="J357" s="50" t="s">
        <v>1196</v>
      </c>
      <c r="K357" s="50" t="s">
        <v>291</v>
      </c>
      <c r="L357" s="50" t="s">
        <v>189</v>
      </c>
      <c r="M357" s="54">
        <v>1</v>
      </c>
      <c r="N357" s="51" t="str">
        <f t="shared" si="27"/>
        <v>大森学園</v>
      </c>
      <c r="AA357">
        <v>6</v>
      </c>
      <c r="AB357">
        <v>633</v>
      </c>
      <c r="AC357" t="s">
        <v>14961</v>
      </c>
      <c r="AD357" t="s">
        <v>14962</v>
      </c>
    </row>
    <row r="358" spans="1:30" x14ac:dyDescent="0.2">
      <c r="A358" s="50">
        <f t="shared" si="24"/>
        <v>13101</v>
      </c>
      <c r="B358" s="50">
        <f t="shared" si="25"/>
        <v>1</v>
      </c>
      <c r="C358" s="51">
        <f t="shared" si="26"/>
        <v>31</v>
      </c>
      <c r="D358" s="50">
        <v>13101</v>
      </c>
      <c r="E358" s="50" t="s">
        <v>24</v>
      </c>
      <c r="F358" s="50" t="s">
        <v>3808</v>
      </c>
      <c r="G358" s="50" t="s">
        <v>2538</v>
      </c>
      <c r="H358" s="50" t="s">
        <v>1030</v>
      </c>
      <c r="I358" s="50" t="s">
        <v>2539</v>
      </c>
      <c r="J358" s="50" t="s">
        <v>1031</v>
      </c>
      <c r="K358" s="50" t="s">
        <v>291</v>
      </c>
      <c r="L358" s="50" t="s">
        <v>189</v>
      </c>
      <c r="M358" s="54">
        <v>1</v>
      </c>
      <c r="N358" s="51" t="str">
        <f t="shared" si="27"/>
        <v>東京</v>
      </c>
      <c r="AA358">
        <v>6</v>
      </c>
      <c r="AB358">
        <v>635</v>
      </c>
      <c r="AC358" t="s">
        <v>14963</v>
      </c>
      <c r="AD358" t="s">
        <v>14964</v>
      </c>
    </row>
    <row r="359" spans="1:30" x14ac:dyDescent="0.2">
      <c r="A359" s="50">
        <f t="shared" si="24"/>
        <v>13102</v>
      </c>
      <c r="B359" s="50">
        <f t="shared" si="25"/>
        <v>1</v>
      </c>
      <c r="C359" s="51">
        <f t="shared" si="26"/>
        <v>31</v>
      </c>
      <c r="D359" s="50">
        <v>13102</v>
      </c>
      <c r="E359" s="50" t="s">
        <v>3809</v>
      </c>
      <c r="F359" s="50" t="s">
        <v>3810</v>
      </c>
      <c r="G359" s="50" t="s">
        <v>3811</v>
      </c>
      <c r="H359" s="50" t="s">
        <v>2131</v>
      </c>
      <c r="I359" s="50" t="s">
        <v>3812</v>
      </c>
      <c r="J359" s="50" t="s">
        <v>2132</v>
      </c>
      <c r="K359" s="50" t="s">
        <v>291</v>
      </c>
      <c r="L359" s="50" t="s">
        <v>189</v>
      </c>
      <c r="M359" s="54">
        <v>1</v>
      </c>
      <c r="N359" s="51" t="str">
        <f t="shared" si="27"/>
        <v>東京</v>
      </c>
      <c r="AA359">
        <v>6</v>
      </c>
      <c r="AB359">
        <v>636</v>
      </c>
      <c r="AC359" t="s">
        <v>14965</v>
      </c>
      <c r="AD359" t="s">
        <v>14966</v>
      </c>
    </row>
    <row r="360" spans="1:30" x14ac:dyDescent="0.2">
      <c r="A360" s="50">
        <f t="shared" si="24"/>
        <v>13103</v>
      </c>
      <c r="B360" s="50">
        <f t="shared" si="25"/>
        <v>1</v>
      </c>
      <c r="C360" s="51">
        <f t="shared" si="26"/>
        <v>31</v>
      </c>
      <c r="D360" s="50">
        <v>13103</v>
      </c>
      <c r="E360" s="50" t="s">
        <v>3813</v>
      </c>
      <c r="F360" s="50" t="s">
        <v>3814</v>
      </c>
      <c r="G360" s="50" t="s">
        <v>3815</v>
      </c>
      <c r="H360" s="50" t="s">
        <v>3816</v>
      </c>
      <c r="I360" s="50" t="s">
        <v>3817</v>
      </c>
      <c r="J360" s="50" t="s">
        <v>3818</v>
      </c>
      <c r="K360" s="50" t="s">
        <v>291</v>
      </c>
      <c r="L360" s="50" t="s">
        <v>189</v>
      </c>
      <c r="M360" s="54">
        <v>1</v>
      </c>
      <c r="N360" s="51" t="str">
        <f t="shared" si="27"/>
        <v>東京</v>
      </c>
      <c r="O360" s="51"/>
      <c r="AA360">
        <v>6</v>
      </c>
      <c r="AB360">
        <v>637</v>
      </c>
      <c r="AC360" t="s">
        <v>14967</v>
      </c>
      <c r="AD360" t="s">
        <v>14968</v>
      </c>
    </row>
    <row r="361" spans="1:30" x14ac:dyDescent="0.2">
      <c r="A361" s="50">
        <f t="shared" si="24"/>
        <v>13105</v>
      </c>
      <c r="B361" s="50">
        <f t="shared" si="25"/>
        <v>1</v>
      </c>
      <c r="C361" s="51">
        <f t="shared" si="26"/>
        <v>31</v>
      </c>
      <c r="D361" s="50">
        <v>13105</v>
      </c>
      <c r="E361" s="50" t="s">
        <v>3819</v>
      </c>
      <c r="F361" s="50" t="s">
        <v>3820</v>
      </c>
      <c r="G361" s="50" t="s">
        <v>3821</v>
      </c>
      <c r="H361" s="50" t="s">
        <v>1125</v>
      </c>
      <c r="I361" s="50" t="s">
        <v>3822</v>
      </c>
      <c r="J361" s="50" t="s">
        <v>2830</v>
      </c>
      <c r="K361" s="50" t="s">
        <v>291</v>
      </c>
      <c r="L361" s="50" t="s">
        <v>189</v>
      </c>
      <c r="M361" s="54">
        <v>1</v>
      </c>
      <c r="N361" s="51" t="str">
        <f t="shared" si="27"/>
        <v>東京</v>
      </c>
      <c r="O361" s="51"/>
      <c r="AA361">
        <v>6</v>
      </c>
      <c r="AB361">
        <v>638</v>
      </c>
      <c r="AC361" t="s">
        <v>14969</v>
      </c>
      <c r="AD361" t="s">
        <v>14970</v>
      </c>
    </row>
    <row r="362" spans="1:30" x14ac:dyDescent="0.2">
      <c r="A362" s="50">
        <f t="shared" si="24"/>
        <v>13106</v>
      </c>
      <c r="B362" s="50">
        <f t="shared" si="25"/>
        <v>1</v>
      </c>
      <c r="C362" s="51">
        <f t="shared" si="26"/>
        <v>31</v>
      </c>
      <c r="D362" s="51">
        <v>13106</v>
      </c>
      <c r="E362" s="51" t="s">
        <v>3823</v>
      </c>
      <c r="F362" s="51" t="s">
        <v>687</v>
      </c>
      <c r="G362" s="52" t="s">
        <v>3824</v>
      </c>
      <c r="H362" s="52" t="s">
        <v>1989</v>
      </c>
      <c r="I362" s="52" t="s">
        <v>3825</v>
      </c>
      <c r="J362" s="52" t="s">
        <v>1990</v>
      </c>
      <c r="K362" s="51" t="s">
        <v>291</v>
      </c>
      <c r="L362" s="51" t="s">
        <v>189</v>
      </c>
      <c r="M362" s="53">
        <v>1</v>
      </c>
      <c r="N362" s="51" t="str">
        <f t="shared" si="27"/>
        <v>東京</v>
      </c>
      <c r="O362" s="51"/>
      <c r="AA362">
        <v>6</v>
      </c>
      <c r="AB362">
        <v>640</v>
      </c>
      <c r="AC362" t="s">
        <v>14971</v>
      </c>
      <c r="AD362" t="s">
        <v>14972</v>
      </c>
    </row>
    <row r="363" spans="1:30" x14ac:dyDescent="0.2">
      <c r="A363" s="50">
        <f t="shared" si="24"/>
        <v>13107</v>
      </c>
      <c r="B363" s="50">
        <f t="shared" si="25"/>
        <v>1</v>
      </c>
      <c r="C363" s="51">
        <f t="shared" si="26"/>
        <v>31</v>
      </c>
      <c r="D363" s="51">
        <v>13107</v>
      </c>
      <c r="E363" s="51" t="s">
        <v>61</v>
      </c>
      <c r="F363" s="51" t="s">
        <v>436</v>
      </c>
      <c r="G363" s="52" t="s">
        <v>1901</v>
      </c>
      <c r="H363" s="52" t="s">
        <v>1034</v>
      </c>
      <c r="I363" s="52" t="s">
        <v>1902</v>
      </c>
      <c r="J363" s="52" t="s">
        <v>2002</v>
      </c>
      <c r="K363" s="51" t="s">
        <v>291</v>
      </c>
      <c r="L363" s="51" t="s">
        <v>188</v>
      </c>
      <c r="M363" s="53">
        <v>3</v>
      </c>
      <c r="N363" s="51" t="str">
        <f t="shared" si="27"/>
        <v>東京</v>
      </c>
      <c r="O363" s="51"/>
      <c r="AA363">
        <v>6</v>
      </c>
      <c r="AB363">
        <v>642</v>
      </c>
      <c r="AC363" t="s">
        <v>14973</v>
      </c>
      <c r="AD363" t="s">
        <v>14974</v>
      </c>
    </row>
    <row r="364" spans="1:30" x14ac:dyDescent="0.2">
      <c r="A364" s="50">
        <f t="shared" si="24"/>
        <v>13108</v>
      </c>
      <c r="B364" s="50">
        <f t="shared" si="25"/>
        <v>1</v>
      </c>
      <c r="C364" s="51">
        <f t="shared" si="26"/>
        <v>31</v>
      </c>
      <c r="D364" s="50">
        <v>13108</v>
      </c>
      <c r="E364" s="50" t="s">
        <v>63</v>
      </c>
      <c r="F364" s="50" t="s">
        <v>3869</v>
      </c>
      <c r="G364" s="50" t="s">
        <v>1406</v>
      </c>
      <c r="H364" s="50" t="s">
        <v>1232</v>
      </c>
      <c r="I364" s="50" t="s">
        <v>1796</v>
      </c>
      <c r="J364" s="50" t="s">
        <v>3870</v>
      </c>
      <c r="K364" s="50" t="s">
        <v>291</v>
      </c>
      <c r="L364" s="50" t="s">
        <v>189</v>
      </c>
      <c r="M364" s="54">
        <v>1</v>
      </c>
      <c r="N364" s="51" t="str">
        <f t="shared" si="27"/>
        <v>東京</v>
      </c>
      <c r="O364" s="51"/>
      <c r="AA364">
        <v>6</v>
      </c>
      <c r="AB364">
        <v>643</v>
      </c>
      <c r="AC364" t="s">
        <v>14975</v>
      </c>
      <c r="AD364" t="s">
        <v>14976</v>
      </c>
    </row>
    <row r="365" spans="1:30" x14ac:dyDescent="0.2">
      <c r="A365" s="50">
        <f t="shared" si="24"/>
        <v>13109</v>
      </c>
      <c r="B365" s="50">
        <f t="shared" si="25"/>
        <v>1</v>
      </c>
      <c r="C365" s="51">
        <f t="shared" si="26"/>
        <v>31</v>
      </c>
      <c r="D365" s="50">
        <v>13109</v>
      </c>
      <c r="E365" s="50" t="s">
        <v>3826</v>
      </c>
      <c r="F365" s="50" t="s">
        <v>3827</v>
      </c>
      <c r="G365" s="50" t="s">
        <v>3828</v>
      </c>
      <c r="H365" s="50" t="s">
        <v>1491</v>
      </c>
      <c r="I365" s="50" t="s">
        <v>3829</v>
      </c>
      <c r="J365" s="50" t="s">
        <v>1493</v>
      </c>
      <c r="K365" s="50" t="s">
        <v>291</v>
      </c>
      <c r="L365" s="50" t="s">
        <v>189</v>
      </c>
      <c r="M365" s="54">
        <v>1</v>
      </c>
      <c r="N365" s="51" t="str">
        <f t="shared" si="27"/>
        <v>東京</v>
      </c>
      <c r="O365" s="51"/>
      <c r="AA365">
        <v>6</v>
      </c>
      <c r="AB365">
        <v>644</v>
      </c>
      <c r="AC365" t="s">
        <v>14977</v>
      </c>
      <c r="AD365" t="s">
        <v>14978</v>
      </c>
    </row>
    <row r="366" spans="1:30" x14ac:dyDescent="0.2">
      <c r="A366" s="50">
        <f t="shared" si="24"/>
        <v>13110</v>
      </c>
      <c r="B366" s="50">
        <f t="shared" si="25"/>
        <v>1</v>
      </c>
      <c r="C366" s="51">
        <f t="shared" si="26"/>
        <v>31</v>
      </c>
      <c r="D366" s="50">
        <v>13110</v>
      </c>
      <c r="E366" s="50" t="s">
        <v>3830</v>
      </c>
      <c r="F366" s="50" t="s">
        <v>3831</v>
      </c>
      <c r="G366" s="50" t="s">
        <v>3832</v>
      </c>
      <c r="H366" s="50" t="s">
        <v>1673</v>
      </c>
      <c r="I366" s="50" t="s">
        <v>3833</v>
      </c>
      <c r="J366" s="50" t="s">
        <v>1675</v>
      </c>
      <c r="K366" s="50" t="s">
        <v>291</v>
      </c>
      <c r="L366" s="50" t="s">
        <v>189</v>
      </c>
      <c r="M366" s="54">
        <v>1</v>
      </c>
      <c r="N366" s="51" t="str">
        <f t="shared" si="27"/>
        <v>東京</v>
      </c>
      <c r="O366" s="51"/>
      <c r="AA366">
        <v>6</v>
      </c>
      <c r="AB366">
        <v>646</v>
      </c>
      <c r="AC366" t="s">
        <v>14979</v>
      </c>
      <c r="AD366" t="s">
        <v>14980</v>
      </c>
    </row>
    <row r="367" spans="1:30" x14ac:dyDescent="0.2">
      <c r="A367" s="50">
        <f t="shared" si="24"/>
        <v>13111</v>
      </c>
      <c r="B367" s="50">
        <f t="shared" si="25"/>
        <v>1</v>
      </c>
      <c r="C367" s="51">
        <f t="shared" si="26"/>
        <v>31</v>
      </c>
      <c r="D367" s="51">
        <v>13111</v>
      </c>
      <c r="E367" s="51" t="s">
        <v>3834</v>
      </c>
      <c r="F367" s="51" t="s">
        <v>3835</v>
      </c>
      <c r="G367" s="52" t="s">
        <v>3836</v>
      </c>
      <c r="H367" s="52" t="s">
        <v>1579</v>
      </c>
      <c r="I367" s="52" t="s">
        <v>3837</v>
      </c>
      <c r="J367" s="52" t="s">
        <v>1581</v>
      </c>
      <c r="K367" s="51" t="s">
        <v>291</v>
      </c>
      <c r="L367" s="51" t="s">
        <v>189</v>
      </c>
      <c r="M367" s="53">
        <v>1</v>
      </c>
      <c r="N367" s="51" t="str">
        <f t="shared" si="27"/>
        <v>東京</v>
      </c>
      <c r="O367" s="51"/>
      <c r="AA367">
        <v>6</v>
      </c>
      <c r="AB367">
        <v>647</v>
      </c>
      <c r="AC367" t="s">
        <v>14981</v>
      </c>
      <c r="AD367" t="s">
        <v>14982</v>
      </c>
    </row>
    <row r="368" spans="1:30" x14ac:dyDescent="0.2">
      <c r="A368" s="50">
        <f t="shared" si="24"/>
        <v>13112</v>
      </c>
      <c r="B368" s="50">
        <f t="shared" si="25"/>
        <v>1</v>
      </c>
      <c r="C368" s="51">
        <f t="shared" si="26"/>
        <v>31</v>
      </c>
      <c r="D368" s="50">
        <v>13112</v>
      </c>
      <c r="E368" s="50" t="s">
        <v>3838</v>
      </c>
      <c r="F368" s="50" t="s">
        <v>3839</v>
      </c>
      <c r="G368" s="50" t="s">
        <v>3840</v>
      </c>
      <c r="H368" s="50" t="s">
        <v>2854</v>
      </c>
      <c r="I368" s="50" t="s">
        <v>3841</v>
      </c>
      <c r="J368" s="50" t="s">
        <v>3842</v>
      </c>
      <c r="K368" s="50" t="s">
        <v>291</v>
      </c>
      <c r="L368" s="50" t="s">
        <v>189</v>
      </c>
      <c r="M368" s="54">
        <v>1</v>
      </c>
      <c r="N368" s="51" t="str">
        <f t="shared" si="27"/>
        <v>東京</v>
      </c>
      <c r="O368" s="51"/>
      <c r="AA368">
        <v>6</v>
      </c>
      <c r="AB368">
        <v>648</v>
      </c>
      <c r="AC368" t="s">
        <v>14983</v>
      </c>
      <c r="AD368" t="s">
        <v>14984</v>
      </c>
    </row>
    <row r="369" spans="1:30" x14ac:dyDescent="0.2">
      <c r="A369" s="50">
        <f t="shared" si="24"/>
        <v>13113</v>
      </c>
      <c r="B369" s="50">
        <f t="shared" si="25"/>
        <v>1</v>
      </c>
      <c r="C369" s="51">
        <f t="shared" si="26"/>
        <v>31</v>
      </c>
      <c r="D369" s="50">
        <v>13113</v>
      </c>
      <c r="E369" s="50" t="s">
        <v>3843</v>
      </c>
      <c r="F369" s="50" t="s">
        <v>3844</v>
      </c>
      <c r="G369" s="50" t="s">
        <v>3845</v>
      </c>
      <c r="H369" s="50" t="s">
        <v>3846</v>
      </c>
      <c r="I369" s="50" t="s">
        <v>3847</v>
      </c>
      <c r="J369" s="50" t="s">
        <v>3848</v>
      </c>
      <c r="K369" s="50" t="s">
        <v>291</v>
      </c>
      <c r="L369" s="50" t="s">
        <v>189</v>
      </c>
      <c r="M369" s="54">
        <v>1</v>
      </c>
      <c r="N369" s="51" t="str">
        <f t="shared" si="27"/>
        <v>東京</v>
      </c>
      <c r="O369" s="51"/>
      <c r="AA369">
        <v>6</v>
      </c>
      <c r="AB369">
        <v>649</v>
      </c>
      <c r="AC369" t="s">
        <v>14985</v>
      </c>
      <c r="AD369" t="s">
        <v>14986</v>
      </c>
    </row>
    <row r="370" spans="1:30" x14ac:dyDescent="0.2">
      <c r="A370" s="50">
        <f t="shared" si="24"/>
        <v>13115</v>
      </c>
      <c r="B370" s="50">
        <f t="shared" si="25"/>
        <v>1</v>
      </c>
      <c r="C370" s="51">
        <f t="shared" si="26"/>
        <v>31</v>
      </c>
      <c r="D370" s="51">
        <v>13115</v>
      </c>
      <c r="E370" s="51" t="s">
        <v>3849</v>
      </c>
      <c r="F370" s="51" t="s">
        <v>3850</v>
      </c>
      <c r="G370" s="52" t="s">
        <v>3851</v>
      </c>
      <c r="H370" s="52" t="s">
        <v>3852</v>
      </c>
      <c r="I370" s="52" t="s">
        <v>3853</v>
      </c>
      <c r="J370" s="52" t="s">
        <v>3854</v>
      </c>
      <c r="K370" s="51" t="s">
        <v>291</v>
      </c>
      <c r="L370" s="51" t="s">
        <v>189</v>
      </c>
      <c r="M370" s="53">
        <v>1</v>
      </c>
      <c r="N370" s="51" t="str">
        <f t="shared" si="27"/>
        <v>東京</v>
      </c>
      <c r="O370" s="51"/>
      <c r="AA370">
        <v>6</v>
      </c>
      <c r="AB370">
        <v>650</v>
      </c>
      <c r="AC370" t="s">
        <v>14987</v>
      </c>
      <c r="AD370" t="s">
        <v>14988</v>
      </c>
    </row>
    <row r="371" spans="1:30" x14ac:dyDescent="0.2">
      <c r="A371" s="50">
        <f t="shared" si="24"/>
        <v>13116</v>
      </c>
      <c r="B371" s="50">
        <f t="shared" si="25"/>
        <v>1</v>
      </c>
      <c r="C371" s="51">
        <f t="shared" si="26"/>
        <v>31</v>
      </c>
      <c r="D371" s="51">
        <v>13116</v>
      </c>
      <c r="E371" s="51" t="s">
        <v>3855</v>
      </c>
      <c r="F371" s="51" t="s">
        <v>3856</v>
      </c>
      <c r="G371" s="52" t="s">
        <v>3857</v>
      </c>
      <c r="H371" s="52" t="s">
        <v>1195</v>
      </c>
      <c r="I371" s="52" t="s">
        <v>3858</v>
      </c>
      <c r="J371" s="52" t="s">
        <v>1196</v>
      </c>
      <c r="K371" s="51" t="s">
        <v>291</v>
      </c>
      <c r="L371" s="51" t="s">
        <v>189</v>
      </c>
      <c r="M371" s="53">
        <v>1</v>
      </c>
      <c r="N371" s="51" t="str">
        <f t="shared" si="27"/>
        <v>東京</v>
      </c>
      <c r="AA371">
        <v>6</v>
      </c>
      <c r="AB371">
        <v>651</v>
      </c>
      <c r="AC371" t="s">
        <v>14989</v>
      </c>
      <c r="AD371" t="s">
        <v>14990</v>
      </c>
    </row>
    <row r="372" spans="1:30" x14ac:dyDescent="0.2">
      <c r="A372" s="50">
        <f t="shared" si="24"/>
        <v>13117</v>
      </c>
      <c r="B372" s="50">
        <f t="shared" si="25"/>
        <v>1</v>
      </c>
      <c r="C372" s="51">
        <f t="shared" si="26"/>
        <v>31</v>
      </c>
      <c r="D372" s="51">
        <v>13117</v>
      </c>
      <c r="E372" s="51" t="s">
        <v>3859</v>
      </c>
      <c r="F372" s="51" t="s">
        <v>3860</v>
      </c>
      <c r="G372" s="52" t="s">
        <v>3861</v>
      </c>
      <c r="H372" s="52" t="s">
        <v>3862</v>
      </c>
      <c r="I372" s="52" t="s">
        <v>3863</v>
      </c>
      <c r="J372" s="52" t="s">
        <v>3864</v>
      </c>
      <c r="K372" s="51" t="s">
        <v>291</v>
      </c>
      <c r="L372" s="51" t="s">
        <v>189</v>
      </c>
      <c r="M372" s="53">
        <v>1</v>
      </c>
      <c r="N372" s="51" t="str">
        <f t="shared" si="27"/>
        <v>東京</v>
      </c>
      <c r="AA372">
        <v>6</v>
      </c>
      <c r="AB372">
        <v>652</v>
      </c>
      <c r="AC372" t="s">
        <v>14991</v>
      </c>
      <c r="AD372" t="s">
        <v>14992</v>
      </c>
    </row>
    <row r="373" spans="1:30" x14ac:dyDescent="0.2">
      <c r="A373" s="50">
        <f t="shared" si="24"/>
        <v>13118</v>
      </c>
      <c r="B373" s="50">
        <f t="shared" si="25"/>
        <v>1</v>
      </c>
      <c r="C373" s="51">
        <f t="shared" si="26"/>
        <v>31</v>
      </c>
      <c r="D373" s="51">
        <v>13118</v>
      </c>
      <c r="E373" s="51" t="s">
        <v>3865</v>
      </c>
      <c r="F373" s="51" t="s">
        <v>3866</v>
      </c>
      <c r="G373" s="52" t="s">
        <v>3867</v>
      </c>
      <c r="H373" s="52" t="s">
        <v>651</v>
      </c>
      <c r="I373" s="52" t="s">
        <v>3868</v>
      </c>
      <c r="J373" s="52" t="s">
        <v>1948</v>
      </c>
      <c r="K373" s="51" t="s">
        <v>291</v>
      </c>
      <c r="L373" s="51" t="s">
        <v>185</v>
      </c>
      <c r="M373" s="53">
        <v>1</v>
      </c>
      <c r="N373" s="51" t="str">
        <f t="shared" si="27"/>
        <v>東京</v>
      </c>
      <c r="AA373">
        <v>6</v>
      </c>
      <c r="AB373">
        <v>653</v>
      </c>
      <c r="AC373" t="s">
        <v>14993</v>
      </c>
      <c r="AD373" t="s">
        <v>14994</v>
      </c>
    </row>
    <row r="374" spans="1:30" x14ac:dyDescent="0.2">
      <c r="A374" s="50">
        <f t="shared" si="24"/>
        <v>13119</v>
      </c>
      <c r="B374" s="50">
        <f t="shared" si="25"/>
        <v>1</v>
      </c>
      <c r="C374" s="51">
        <f t="shared" si="26"/>
        <v>31</v>
      </c>
      <c r="D374" s="50">
        <v>13119</v>
      </c>
      <c r="E374" s="50" t="s">
        <v>810</v>
      </c>
      <c r="F374" s="50" t="s">
        <v>647</v>
      </c>
      <c r="G374" s="50" t="s">
        <v>2178</v>
      </c>
      <c r="H374" s="50" t="s">
        <v>1198</v>
      </c>
      <c r="I374" s="50" t="s">
        <v>2179</v>
      </c>
      <c r="J374" s="50" t="s">
        <v>1200</v>
      </c>
      <c r="K374" s="50" t="s">
        <v>291</v>
      </c>
      <c r="L374" s="50" t="s">
        <v>189</v>
      </c>
      <c r="M374" s="54">
        <v>1</v>
      </c>
      <c r="N374" s="51" t="str">
        <f t="shared" si="27"/>
        <v>東京</v>
      </c>
      <c r="AA374">
        <v>6</v>
      </c>
      <c r="AB374">
        <v>654</v>
      </c>
      <c r="AC374" t="s">
        <v>14995</v>
      </c>
      <c r="AD374" t="s">
        <v>14996</v>
      </c>
    </row>
    <row r="375" spans="1:30" x14ac:dyDescent="0.2">
      <c r="A375" s="50">
        <f t="shared" si="24"/>
        <v>13120</v>
      </c>
      <c r="B375" s="50">
        <f t="shared" si="25"/>
        <v>1</v>
      </c>
      <c r="C375" s="51">
        <f t="shared" si="26"/>
        <v>31</v>
      </c>
      <c r="D375" s="50">
        <v>13120</v>
      </c>
      <c r="E375" s="50" t="s">
        <v>56</v>
      </c>
      <c r="F375" s="50" t="s">
        <v>3871</v>
      </c>
      <c r="G375" s="50" t="s">
        <v>2851</v>
      </c>
      <c r="H375" s="50" t="s">
        <v>1667</v>
      </c>
      <c r="I375" s="50" t="s">
        <v>2852</v>
      </c>
      <c r="J375" s="50" t="s">
        <v>1668</v>
      </c>
      <c r="K375" s="50" t="s">
        <v>291</v>
      </c>
      <c r="L375" s="50" t="s">
        <v>189</v>
      </c>
      <c r="M375" s="54">
        <v>1</v>
      </c>
      <c r="N375" s="51" t="str">
        <f t="shared" si="27"/>
        <v>東京</v>
      </c>
      <c r="AA375">
        <v>6</v>
      </c>
      <c r="AB375">
        <v>655</v>
      </c>
      <c r="AC375" t="s">
        <v>14997</v>
      </c>
      <c r="AD375" t="s">
        <v>14998</v>
      </c>
    </row>
    <row r="376" spans="1:30" x14ac:dyDescent="0.2">
      <c r="A376" s="50">
        <f t="shared" si="24"/>
        <v>13121</v>
      </c>
      <c r="B376" s="50">
        <f t="shared" si="25"/>
        <v>1</v>
      </c>
      <c r="C376" s="51">
        <f t="shared" si="26"/>
        <v>31</v>
      </c>
      <c r="D376" s="50">
        <v>13121</v>
      </c>
      <c r="E376" s="50" t="s">
        <v>773</v>
      </c>
      <c r="F376" s="50" t="s">
        <v>98</v>
      </c>
      <c r="G376" s="50" t="s">
        <v>2003</v>
      </c>
      <c r="H376" s="50" t="s">
        <v>1185</v>
      </c>
      <c r="I376" s="50" t="s">
        <v>2004</v>
      </c>
      <c r="J376" s="50" t="s">
        <v>1305</v>
      </c>
      <c r="K376" s="50" t="s">
        <v>291</v>
      </c>
      <c r="L376" s="50" t="s">
        <v>1029</v>
      </c>
      <c r="M376" s="54">
        <v>3</v>
      </c>
      <c r="N376" s="51" t="str">
        <f t="shared" si="27"/>
        <v>東京</v>
      </c>
      <c r="AA376">
        <v>6</v>
      </c>
      <c r="AB376">
        <v>657</v>
      </c>
      <c r="AC376" t="s">
        <v>14999</v>
      </c>
      <c r="AD376" t="s">
        <v>15000</v>
      </c>
    </row>
    <row r="377" spans="1:30" x14ac:dyDescent="0.2">
      <c r="A377" s="50">
        <f t="shared" si="24"/>
        <v>13122</v>
      </c>
      <c r="B377" s="50">
        <f t="shared" si="25"/>
        <v>1</v>
      </c>
      <c r="C377" s="51">
        <f t="shared" si="26"/>
        <v>31</v>
      </c>
      <c r="D377" s="50">
        <v>13122</v>
      </c>
      <c r="E377" s="50" t="s">
        <v>28</v>
      </c>
      <c r="F377" s="50" t="s">
        <v>774</v>
      </c>
      <c r="G377" s="50" t="s">
        <v>1083</v>
      </c>
      <c r="H377" s="50" t="s">
        <v>2005</v>
      </c>
      <c r="I377" s="50" t="s">
        <v>1084</v>
      </c>
      <c r="J377" s="50" t="s">
        <v>2006</v>
      </c>
      <c r="K377" s="50" t="s">
        <v>291</v>
      </c>
      <c r="L377" s="50" t="s">
        <v>1029</v>
      </c>
      <c r="M377" s="54">
        <v>3</v>
      </c>
      <c r="N377" s="51" t="str">
        <f t="shared" si="27"/>
        <v>東京</v>
      </c>
      <c r="AA377">
        <v>6</v>
      </c>
      <c r="AB377">
        <v>658</v>
      </c>
      <c r="AC377" t="s">
        <v>15001</v>
      </c>
      <c r="AD377" t="s">
        <v>15002</v>
      </c>
    </row>
    <row r="378" spans="1:30" x14ac:dyDescent="0.2">
      <c r="A378" s="50">
        <f t="shared" si="24"/>
        <v>13124</v>
      </c>
      <c r="B378" s="50">
        <f t="shared" si="25"/>
        <v>1</v>
      </c>
      <c r="C378" s="51">
        <f t="shared" si="26"/>
        <v>31</v>
      </c>
      <c r="D378" s="50">
        <v>13124</v>
      </c>
      <c r="E378" s="50" t="s">
        <v>120</v>
      </c>
      <c r="F378" s="50" t="s">
        <v>2007</v>
      </c>
      <c r="G378" s="50" t="s">
        <v>1026</v>
      </c>
      <c r="H378" s="50" t="s">
        <v>2007</v>
      </c>
      <c r="I378" s="50" t="s">
        <v>1027</v>
      </c>
      <c r="J378" s="50" t="s">
        <v>2008</v>
      </c>
      <c r="K378" s="50" t="s">
        <v>291</v>
      </c>
      <c r="L378" s="50" t="s">
        <v>188</v>
      </c>
      <c r="M378" s="54">
        <v>2</v>
      </c>
      <c r="N378" s="51" t="str">
        <f t="shared" si="27"/>
        <v>東京</v>
      </c>
      <c r="AA378">
        <v>6</v>
      </c>
      <c r="AB378">
        <v>659</v>
      </c>
      <c r="AC378" t="s">
        <v>15003</v>
      </c>
      <c r="AD378" t="s">
        <v>15004</v>
      </c>
    </row>
    <row r="379" spans="1:30" x14ac:dyDescent="0.2">
      <c r="A379" s="50">
        <f t="shared" si="24"/>
        <v>13125</v>
      </c>
      <c r="B379" s="50">
        <f t="shared" si="25"/>
        <v>1</v>
      </c>
      <c r="C379" s="51">
        <f t="shared" si="26"/>
        <v>31</v>
      </c>
      <c r="D379" s="50">
        <v>13125</v>
      </c>
      <c r="E379" s="50" t="s">
        <v>22</v>
      </c>
      <c r="F379" s="50" t="s">
        <v>84</v>
      </c>
      <c r="G379" s="50" t="s">
        <v>1070</v>
      </c>
      <c r="H379" s="50" t="s">
        <v>1491</v>
      </c>
      <c r="I379" s="50" t="s">
        <v>1072</v>
      </c>
      <c r="J379" s="50" t="s">
        <v>1493</v>
      </c>
      <c r="K379" s="50" t="s">
        <v>291</v>
      </c>
      <c r="L379" s="50" t="s">
        <v>189</v>
      </c>
      <c r="M379" s="54">
        <v>1</v>
      </c>
      <c r="N379" s="51" t="str">
        <f t="shared" si="27"/>
        <v>東京</v>
      </c>
      <c r="AA379">
        <v>6</v>
      </c>
      <c r="AB379">
        <v>660</v>
      </c>
      <c r="AC379" t="s">
        <v>15005</v>
      </c>
      <c r="AD379" t="s">
        <v>15006</v>
      </c>
    </row>
    <row r="380" spans="1:30" x14ac:dyDescent="0.2">
      <c r="A380" s="50">
        <f t="shared" si="24"/>
        <v>13126</v>
      </c>
      <c r="B380" s="50">
        <f t="shared" si="25"/>
        <v>1</v>
      </c>
      <c r="C380" s="51">
        <f t="shared" si="26"/>
        <v>31</v>
      </c>
      <c r="D380" s="50">
        <v>13126</v>
      </c>
      <c r="E380" s="50" t="s">
        <v>641</v>
      </c>
      <c r="F380" s="50" t="s">
        <v>776</v>
      </c>
      <c r="G380" s="50" t="s">
        <v>1059</v>
      </c>
      <c r="H380" s="50" t="s">
        <v>1294</v>
      </c>
      <c r="I380" s="50" t="s">
        <v>1061</v>
      </c>
      <c r="J380" s="50" t="s">
        <v>2009</v>
      </c>
      <c r="K380" s="50" t="s">
        <v>291</v>
      </c>
      <c r="L380" s="50" t="s">
        <v>188</v>
      </c>
      <c r="M380" s="54">
        <v>3</v>
      </c>
      <c r="N380" s="51" t="str">
        <f t="shared" si="27"/>
        <v>東京</v>
      </c>
    </row>
    <row r="381" spans="1:30" x14ac:dyDescent="0.2">
      <c r="A381" s="50">
        <f t="shared" si="24"/>
        <v>13127</v>
      </c>
      <c r="B381" s="50">
        <f t="shared" si="25"/>
        <v>1</v>
      </c>
      <c r="C381" s="51">
        <f t="shared" si="26"/>
        <v>31</v>
      </c>
      <c r="D381" s="50">
        <v>13127</v>
      </c>
      <c r="E381" s="50" t="s">
        <v>641</v>
      </c>
      <c r="F381" s="50" t="s">
        <v>594</v>
      </c>
      <c r="G381" s="50" t="s">
        <v>1059</v>
      </c>
      <c r="H381" s="50" t="s">
        <v>2010</v>
      </c>
      <c r="I381" s="50" t="s">
        <v>1061</v>
      </c>
      <c r="J381" s="50" t="s">
        <v>2011</v>
      </c>
      <c r="K381" s="50" t="s">
        <v>291</v>
      </c>
      <c r="L381" s="50" t="s">
        <v>1029</v>
      </c>
      <c r="M381" s="54">
        <v>3</v>
      </c>
      <c r="N381" s="51" t="str">
        <f t="shared" si="27"/>
        <v>東京</v>
      </c>
    </row>
    <row r="382" spans="1:30" x14ac:dyDescent="0.2">
      <c r="A382" s="50">
        <f t="shared" si="24"/>
        <v>13128</v>
      </c>
      <c r="B382" s="50">
        <f t="shared" si="25"/>
        <v>1</v>
      </c>
      <c r="C382" s="51">
        <f t="shared" si="26"/>
        <v>31</v>
      </c>
      <c r="D382" s="51">
        <v>13128</v>
      </c>
      <c r="E382" s="51" t="s">
        <v>604</v>
      </c>
      <c r="F382" s="51" t="s">
        <v>598</v>
      </c>
      <c r="G382" s="52" t="s">
        <v>2012</v>
      </c>
      <c r="H382" s="52" t="s">
        <v>1341</v>
      </c>
      <c r="I382" s="52" t="s">
        <v>2013</v>
      </c>
      <c r="J382" s="52" t="s">
        <v>1343</v>
      </c>
      <c r="K382" s="51" t="s">
        <v>291</v>
      </c>
      <c r="L382" s="51" t="s">
        <v>188</v>
      </c>
      <c r="M382" s="53">
        <v>3</v>
      </c>
      <c r="N382" s="51" t="str">
        <f t="shared" si="27"/>
        <v>東京</v>
      </c>
      <c r="O382" s="51"/>
    </row>
    <row r="383" spans="1:30" x14ac:dyDescent="0.2">
      <c r="A383" s="50">
        <f t="shared" si="24"/>
        <v>13129</v>
      </c>
      <c r="B383" s="50">
        <f t="shared" si="25"/>
        <v>1</v>
      </c>
      <c r="C383" s="51">
        <f t="shared" si="26"/>
        <v>31</v>
      </c>
      <c r="D383" s="51">
        <v>13129</v>
      </c>
      <c r="E383" s="51" t="s">
        <v>777</v>
      </c>
      <c r="F383" s="51" t="s">
        <v>778</v>
      </c>
      <c r="G383" s="52" t="s">
        <v>2014</v>
      </c>
      <c r="H383" s="52" t="s">
        <v>1844</v>
      </c>
      <c r="I383" s="52" t="s">
        <v>2015</v>
      </c>
      <c r="J383" s="52" t="s">
        <v>1845</v>
      </c>
      <c r="K383" s="51" t="s">
        <v>291</v>
      </c>
      <c r="L383" s="51" t="s">
        <v>1029</v>
      </c>
      <c r="M383" s="53">
        <v>3</v>
      </c>
      <c r="N383" s="51" t="str">
        <f t="shared" si="27"/>
        <v>東京</v>
      </c>
      <c r="O383" s="51"/>
    </row>
    <row r="384" spans="1:30" x14ac:dyDescent="0.2">
      <c r="A384" s="50">
        <f t="shared" si="24"/>
        <v>13130</v>
      </c>
      <c r="B384" s="50">
        <f t="shared" si="25"/>
        <v>1</v>
      </c>
      <c r="C384" s="51">
        <f t="shared" si="26"/>
        <v>31</v>
      </c>
      <c r="D384" s="50">
        <v>13130</v>
      </c>
      <c r="E384" s="50" t="s">
        <v>779</v>
      </c>
      <c r="F384" s="50" t="s">
        <v>780</v>
      </c>
      <c r="G384" s="50" t="s">
        <v>2016</v>
      </c>
      <c r="H384" s="50" t="s">
        <v>2017</v>
      </c>
      <c r="I384" s="50" t="s">
        <v>2018</v>
      </c>
      <c r="J384" s="50" t="s">
        <v>2019</v>
      </c>
      <c r="K384" s="50" t="s">
        <v>291</v>
      </c>
      <c r="L384" s="50" t="s">
        <v>1029</v>
      </c>
      <c r="M384" s="54">
        <v>3</v>
      </c>
      <c r="N384" s="51" t="str">
        <f t="shared" si="27"/>
        <v>東京</v>
      </c>
      <c r="O384" s="51"/>
    </row>
    <row r="385" spans="1:15" x14ac:dyDescent="0.2">
      <c r="A385" s="50">
        <f t="shared" si="24"/>
        <v>13131</v>
      </c>
      <c r="B385" s="50">
        <f t="shared" si="25"/>
        <v>1</v>
      </c>
      <c r="C385" s="51">
        <f t="shared" si="26"/>
        <v>31</v>
      </c>
      <c r="D385" s="50">
        <v>13131</v>
      </c>
      <c r="E385" s="50" t="s">
        <v>51</v>
      </c>
      <c r="F385" s="50" t="s">
        <v>781</v>
      </c>
      <c r="G385" s="50" t="s">
        <v>1303</v>
      </c>
      <c r="H385" s="50" t="s">
        <v>1298</v>
      </c>
      <c r="I385" s="50" t="s">
        <v>1304</v>
      </c>
      <c r="J385" s="50" t="s">
        <v>1300</v>
      </c>
      <c r="K385" s="50" t="s">
        <v>291</v>
      </c>
      <c r="L385" s="50" t="s">
        <v>1029</v>
      </c>
      <c r="M385" s="54">
        <v>3</v>
      </c>
      <c r="N385" s="51" t="str">
        <f t="shared" si="27"/>
        <v>東京</v>
      </c>
      <c r="O385" s="51"/>
    </row>
    <row r="386" spans="1:15" x14ac:dyDescent="0.2">
      <c r="A386" s="50">
        <f t="shared" ref="A386:A449" si="28">D386</f>
        <v>13132</v>
      </c>
      <c r="B386" s="50">
        <f t="shared" ref="B386:B449" si="29">ROUNDDOWN(D386/10000,0)</f>
        <v>1</v>
      </c>
      <c r="C386" s="51">
        <f t="shared" ref="C386:C449" si="30">ROUNDDOWN((D386-B386*10000)/100,0)</f>
        <v>31</v>
      </c>
      <c r="D386" s="50">
        <v>13132</v>
      </c>
      <c r="E386" s="50" t="s">
        <v>447</v>
      </c>
      <c r="F386" s="50" t="s">
        <v>782</v>
      </c>
      <c r="G386" s="50" t="s">
        <v>1632</v>
      </c>
      <c r="H386" s="50" t="s">
        <v>2020</v>
      </c>
      <c r="I386" s="50" t="s">
        <v>1633</v>
      </c>
      <c r="J386" s="50" t="s">
        <v>2021</v>
      </c>
      <c r="K386" s="50" t="s">
        <v>291</v>
      </c>
      <c r="L386" s="50" t="s">
        <v>188</v>
      </c>
      <c r="M386" s="54">
        <v>3</v>
      </c>
      <c r="N386" s="51" t="str">
        <f t="shared" ref="N386:N449" si="31">VLOOKUP(B386*100+C386,$AB$2:$AF$400,2,0)</f>
        <v>東京</v>
      </c>
      <c r="O386" s="51"/>
    </row>
    <row r="387" spans="1:15" x14ac:dyDescent="0.2">
      <c r="A387" s="50">
        <f t="shared" si="28"/>
        <v>13133</v>
      </c>
      <c r="B387" s="50">
        <f t="shared" si="29"/>
        <v>1</v>
      </c>
      <c r="C387" s="51">
        <f t="shared" si="30"/>
        <v>31</v>
      </c>
      <c r="D387" s="50">
        <v>13133</v>
      </c>
      <c r="E387" s="50" t="s">
        <v>89</v>
      </c>
      <c r="F387" s="50" t="s">
        <v>783</v>
      </c>
      <c r="G387" s="50" t="s">
        <v>1993</v>
      </c>
      <c r="H387" s="50" t="s">
        <v>2022</v>
      </c>
      <c r="I387" s="50" t="s">
        <v>1994</v>
      </c>
      <c r="J387" s="50" t="s">
        <v>2023</v>
      </c>
      <c r="K387" s="50" t="s">
        <v>291</v>
      </c>
      <c r="L387" s="50" t="s">
        <v>1029</v>
      </c>
      <c r="M387" s="54">
        <v>3</v>
      </c>
      <c r="N387" s="51" t="str">
        <f t="shared" si="31"/>
        <v>東京</v>
      </c>
    </row>
    <row r="388" spans="1:15" x14ac:dyDescent="0.2">
      <c r="A388" s="50">
        <f t="shared" si="28"/>
        <v>13134</v>
      </c>
      <c r="B388" s="50">
        <f t="shared" si="29"/>
        <v>1</v>
      </c>
      <c r="C388" s="51">
        <f t="shared" si="30"/>
        <v>31</v>
      </c>
      <c r="D388" s="50">
        <v>13134</v>
      </c>
      <c r="E388" s="50" t="s">
        <v>82</v>
      </c>
      <c r="F388" s="50" t="s">
        <v>358</v>
      </c>
      <c r="G388" s="50" t="s">
        <v>1202</v>
      </c>
      <c r="H388" s="50" t="s">
        <v>1906</v>
      </c>
      <c r="I388" s="50" t="s">
        <v>1204</v>
      </c>
      <c r="J388" s="50" t="s">
        <v>2001</v>
      </c>
      <c r="K388" s="50" t="s">
        <v>291</v>
      </c>
      <c r="L388" s="50" t="s">
        <v>1029</v>
      </c>
      <c r="M388" s="54">
        <v>3</v>
      </c>
      <c r="N388" s="51" t="str">
        <f t="shared" si="31"/>
        <v>東京</v>
      </c>
    </row>
    <row r="389" spans="1:15" x14ac:dyDescent="0.2">
      <c r="A389" s="50">
        <f t="shared" si="28"/>
        <v>13135</v>
      </c>
      <c r="B389" s="50">
        <f t="shared" si="29"/>
        <v>1</v>
      </c>
      <c r="C389" s="51">
        <f t="shared" si="30"/>
        <v>31</v>
      </c>
      <c r="D389" s="50">
        <v>13135</v>
      </c>
      <c r="E389" s="50" t="s">
        <v>55</v>
      </c>
      <c r="F389" s="50" t="s">
        <v>784</v>
      </c>
      <c r="G389" s="50" t="s">
        <v>1755</v>
      </c>
      <c r="H389" s="50" t="s">
        <v>2024</v>
      </c>
      <c r="I389" s="50" t="s">
        <v>1756</v>
      </c>
      <c r="J389" s="50" t="s">
        <v>2025</v>
      </c>
      <c r="K389" s="50" t="s">
        <v>291</v>
      </c>
      <c r="L389" s="50" t="s">
        <v>1029</v>
      </c>
      <c r="M389" s="54">
        <v>3</v>
      </c>
      <c r="N389" s="51" t="str">
        <f t="shared" si="31"/>
        <v>東京</v>
      </c>
    </row>
    <row r="390" spans="1:15" x14ac:dyDescent="0.2">
      <c r="A390" s="50">
        <f t="shared" si="28"/>
        <v>13136</v>
      </c>
      <c r="B390" s="50">
        <f t="shared" si="29"/>
        <v>1</v>
      </c>
      <c r="C390" s="51">
        <f t="shared" si="30"/>
        <v>31</v>
      </c>
      <c r="D390" s="51">
        <v>13136</v>
      </c>
      <c r="E390" s="51" t="s">
        <v>785</v>
      </c>
      <c r="F390" s="51" t="s">
        <v>786</v>
      </c>
      <c r="G390" s="52" t="s">
        <v>2026</v>
      </c>
      <c r="H390" s="52" t="s">
        <v>2027</v>
      </c>
      <c r="I390" s="52" t="s">
        <v>2028</v>
      </c>
      <c r="J390" s="52" t="s">
        <v>2029</v>
      </c>
      <c r="K390" s="51" t="s">
        <v>291</v>
      </c>
      <c r="L390" s="51" t="s">
        <v>1029</v>
      </c>
      <c r="M390" s="53">
        <v>3</v>
      </c>
      <c r="N390" s="51" t="str">
        <f t="shared" si="31"/>
        <v>東京</v>
      </c>
    </row>
    <row r="391" spans="1:15" x14ac:dyDescent="0.2">
      <c r="A391" s="50">
        <f t="shared" si="28"/>
        <v>13138</v>
      </c>
      <c r="B391" s="50">
        <f t="shared" si="29"/>
        <v>1</v>
      </c>
      <c r="C391" s="51">
        <f t="shared" si="30"/>
        <v>31</v>
      </c>
      <c r="D391" s="51">
        <v>13138</v>
      </c>
      <c r="E391" s="51" t="s">
        <v>2030</v>
      </c>
      <c r="F391" s="51" t="s">
        <v>2031</v>
      </c>
      <c r="G391" s="52" t="s">
        <v>2032</v>
      </c>
      <c r="H391" s="52" t="s">
        <v>2033</v>
      </c>
      <c r="I391" s="52" t="s">
        <v>2034</v>
      </c>
      <c r="J391" s="52" t="s">
        <v>2035</v>
      </c>
      <c r="K391" s="51" t="s">
        <v>291</v>
      </c>
      <c r="L391" s="51" t="s">
        <v>188</v>
      </c>
      <c r="M391" s="53">
        <v>2</v>
      </c>
      <c r="N391" s="51" t="str">
        <f t="shared" si="31"/>
        <v>東京</v>
      </c>
      <c r="O391" s="51"/>
    </row>
    <row r="392" spans="1:15" x14ac:dyDescent="0.2">
      <c r="A392" s="50">
        <f t="shared" si="28"/>
        <v>13139</v>
      </c>
      <c r="B392" s="50">
        <f t="shared" si="29"/>
        <v>1</v>
      </c>
      <c r="C392" s="51">
        <f t="shared" si="30"/>
        <v>31</v>
      </c>
      <c r="D392" s="51">
        <v>13139</v>
      </c>
      <c r="E392" s="51" t="s">
        <v>2036</v>
      </c>
      <c r="F392" s="51" t="s">
        <v>2037</v>
      </c>
      <c r="G392" s="52" t="s">
        <v>2038</v>
      </c>
      <c r="H392" s="52" t="s">
        <v>1160</v>
      </c>
      <c r="I392" s="52" t="s">
        <v>2039</v>
      </c>
      <c r="J392" s="52" t="s">
        <v>1162</v>
      </c>
      <c r="K392" s="51" t="s">
        <v>291</v>
      </c>
      <c r="L392" s="51" t="s">
        <v>188</v>
      </c>
      <c r="M392" s="53">
        <v>2</v>
      </c>
      <c r="N392" s="51" t="str">
        <f t="shared" si="31"/>
        <v>東京</v>
      </c>
      <c r="O392" s="51"/>
    </row>
    <row r="393" spans="1:15" x14ac:dyDescent="0.2">
      <c r="A393" s="50">
        <f t="shared" si="28"/>
        <v>13140</v>
      </c>
      <c r="B393" s="50">
        <f t="shared" si="29"/>
        <v>1</v>
      </c>
      <c r="C393" s="51">
        <f t="shared" si="30"/>
        <v>31</v>
      </c>
      <c r="D393" s="51">
        <v>13140</v>
      </c>
      <c r="E393" s="51" t="s">
        <v>28</v>
      </c>
      <c r="F393" s="51" t="s">
        <v>2040</v>
      </c>
      <c r="G393" s="52" t="s">
        <v>1083</v>
      </c>
      <c r="H393" s="52" t="s">
        <v>2041</v>
      </c>
      <c r="I393" s="52" t="s">
        <v>1084</v>
      </c>
      <c r="J393" s="52" t="s">
        <v>2042</v>
      </c>
      <c r="K393" s="51" t="s">
        <v>291</v>
      </c>
      <c r="L393" s="51" t="s">
        <v>188</v>
      </c>
      <c r="M393" s="53">
        <v>2</v>
      </c>
      <c r="N393" s="51" t="str">
        <f t="shared" si="31"/>
        <v>東京</v>
      </c>
    </row>
    <row r="394" spans="1:15" x14ac:dyDescent="0.2">
      <c r="A394" s="50">
        <f t="shared" si="28"/>
        <v>13141</v>
      </c>
      <c r="B394" s="50">
        <f t="shared" si="29"/>
        <v>1</v>
      </c>
      <c r="C394" s="51">
        <f t="shared" si="30"/>
        <v>31</v>
      </c>
      <c r="D394" s="51">
        <v>13141</v>
      </c>
      <c r="E394" s="51" t="s">
        <v>62</v>
      </c>
      <c r="F394" s="51" t="s">
        <v>2043</v>
      </c>
      <c r="G394" s="52" t="s">
        <v>1615</v>
      </c>
      <c r="H394" s="52" t="s">
        <v>1595</v>
      </c>
      <c r="I394" s="52" t="s">
        <v>1616</v>
      </c>
      <c r="J394" s="52" t="s">
        <v>2044</v>
      </c>
      <c r="K394" s="51" t="s">
        <v>291</v>
      </c>
      <c r="L394" s="51" t="s">
        <v>188</v>
      </c>
      <c r="M394" s="53">
        <v>2</v>
      </c>
      <c r="N394" s="51" t="str">
        <f t="shared" si="31"/>
        <v>東京</v>
      </c>
    </row>
    <row r="395" spans="1:15" x14ac:dyDescent="0.2">
      <c r="A395" s="50">
        <f t="shared" si="28"/>
        <v>13142</v>
      </c>
      <c r="B395" s="50">
        <f t="shared" si="29"/>
        <v>1</v>
      </c>
      <c r="C395" s="51">
        <f t="shared" si="30"/>
        <v>31</v>
      </c>
      <c r="D395" s="51">
        <v>13142</v>
      </c>
      <c r="E395" s="51" t="s">
        <v>2045</v>
      </c>
      <c r="F395" s="51" t="s">
        <v>2046</v>
      </c>
      <c r="G395" s="52" t="s">
        <v>2047</v>
      </c>
      <c r="H395" s="52" t="s">
        <v>2048</v>
      </c>
      <c r="I395" s="52" t="s">
        <v>2049</v>
      </c>
      <c r="J395" s="52" t="s">
        <v>2050</v>
      </c>
      <c r="K395" s="51" t="s">
        <v>291</v>
      </c>
      <c r="L395" s="51" t="s">
        <v>188</v>
      </c>
      <c r="M395" s="53">
        <v>2</v>
      </c>
      <c r="N395" s="51" t="str">
        <f t="shared" si="31"/>
        <v>東京</v>
      </c>
    </row>
    <row r="396" spans="1:15" x14ac:dyDescent="0.2">
      <c r="A396" s="50">
        <f t="shared" si="28"/>
        <v>13143</v>
      </c>
      <c r="B396" s="50">
        <f t="shared" si="29"/>
        <v>1</v>
      </c>
      <c r="C396" s="51">
        <f t="shared" si="30"/>
        <v>31</v>
      </c>
      <c r="D396" s="51">
        <v>13143</v>
      </c>
      <c r="E396" s="51" t="s">
        <v>592</v>
      </c>
      <c r="F396" s="51" t="s">
        <v>2051</v>
      </c>
      <c r="G396" s="52" t="s">
        <v>2052</v>
      </c>
      <c r="H396" s="52" t="s">
        <v>1321</v>
      </c>
      <c r="I396" s="52" t="s">
        <v>2053</v>
      </c>
      <c r="J396" s="52" t="s">
        <v>2054</v>
      </c>
      <c r="K396" s="51" t="s">
        <v>291</v>
      </c>
      <c r="L396" s="51" t="s">
        <v>188</v>
      </c>
      <c r="M396" s="53">
        <v>2</v>
      </c>
      <c r="N396" s="51" t="str">
        <f t="shared" si="31"/>
        <v>東京</v>
      </c>
    </row>
    <row r="397" spans="1:15" x14ac:dyDescent="0.2">
      <c r="A397" s="50">
        <f t="shared" si="28"/>
        <v>13144</v>
      </c>
      <c r="B397" s="50">
        <f t="shared" si="29"/>
        <v>1</v>
      </c>
      <c r="C397" s="51">
        <f t="shared" si="30"/>
        <v>31</v>
      </c>
      <c r="D397" s="51">
        <v>13144</v>
      </c>
      <c r="E397" s="51" t="s">
        <v>2055</v>
      </c>
      <c r="F397" s="51" t="s">
        <v>2056</v>
      </c>
      <c r="G397" s="52" t="s">
        <v>2057</v>
      </c>
      <c r="H397" s="52" t="s">
        <v>1235</v>
      </c>
      <c r="I397" s="52" t="s">
        <v>2058</v>
      </c>
      <c r="J397" s="52" t="s">
        <v>1236</v>
      </c>
      <c r="K397" s="51" t="s">
        <v>291</v>
      </c>
      <c r="L397" s="51" t="s">
        <v>188</v>
      </c>
      <c r="M397" s="53">
        <v>2</v>
      </c>
      <c r="N397" s="51" t="str">
        <f t="shared" si="31"/>
        <v>東京</v>
      </c>
    </row>
    <row r="398" spans="1:15" x14ac:dyDescent="0.2">
      <c r="A398" s="50">
        <f t="shared" si="28"/>
        <v>13147</v>
      </c>
      <c r="B398" s="50">
        <f t="shared" si="29"/>
        <v>1</v>
      </c>
      <c r="C398" s="51">
        <f t="shared" si="30"/>
        <v>31</v>
      </c>
      <c r="D398" s="50">
        <v>13147</v>
      </c>
      <c r="E398" s="50" t="s">
        <v>33</v>
      </c>
      <c r="F398" s="50" t="s">
        <v>2059</v>
      </c>
      <c r="G398" s="50" t="s">
        <v>1457</v>
      </c>
      <c r="H398" s="50" t="s">
        <v>2060</v>
      </c>
      <c r="I398" s="50" t="s">
        <v>1683</v>
      </c>
      <c r="J398" s="50" t="s">
        <v>2061</v>
      </c>
      <c r="K398" s="50" t="s">
        <v>291</v>
      </c>
      <c r="L398" s="50" t="s">
        <v>188</v>
      </c>
      <c r="M398" s="54">
        <v>2</v>
      </c>
      <c r="N398" s="51" t="str">
        <f t="shared" si="31"/>
        <v>東京</v>
      </c>
    </row>
    <row r="399" spans="1:15" x14ac:dyDescent="0.2">
      <c r="A399" s="50">
        <f t="shared" si="28"/>
        <v>13148</v>
      </c>
      <c r="B399" s="50">
        <f t="shared" si="29"/>
        <v>1</v>
      </c>
      <c r="C399" s="51">
        <f t="shared" si="30"/>
        <v>31</v>
      </c>
      <c r="D399" s="50">
        <v>13148</v>
      </c>
      <c r="E399" s="50" t="s">
        <v>623</v>
      </c>
      <c r="F399" s="50" t="s">
        <v>2062</v>
      </c>
      <c r="G399" s="50" t="s">
        <v>1421</v>
      </c>
      <c r="H399" s="50" t="s">
        <v>2063</v>
      </c>
      <c r="I399" s="50" t="s">
        <v>1423</v>
      </c>
      <c r="J399" s="50" t="s">
        <v>2064</v>
      </c>
      <c r="K399" s="50" t="s">
        <v>291</v>
      </c>
      <c r="L399" s="50" t="s">
        <v>188</v>
      </c>
      <c r="M399" s="54">
        <v>2</v>
      </c>
      <c r="N399" s="51" t="str">
        <f t="shared" si="31"/>
        <v>東京</v>
      </c>
    </row>
    <row r="400" spans="1:15" x14ac:dyDescent="0.2">
      <c r="A400" s="50">
        <f t="shared" si="28"/>
        <v>13149</v>
      </c>
      <c r="B400" s="50">
        <f t="shared" si="29"/>
        <v>1</v>
      </c>
      <c r="C400" s="51">
        <f t="shared" si="30"/>
        <v>31</v>
      </c>
      <c r="D400" s="50">
        <v>13149</v>
      </c>
      <c r="E400" s="50" t="s">
        <v>2065</v>
      </c>
      <c r="F400" s="50" t="s">
        <v>2066</v>
      </c>
      <c r="G400" s="50" t="s">
        <v>2067</v>
      </c>
      <c r="H400" s="50" t="s">
        <v>2060</v>
      </c>
      <c r="I400" s="50" t="s">
        <v>2068</v>
      </c>
      <c r="J400" s="50" t="s">
        <v>2061</v>
      </c>
      <c r="K400" s="50" t="s">
        <v>291</v>
      </c>
      <c r="L400" s="50" t="s">
        <v>189</v>
      </c>
      <c r="M400" s="54">
        <v>2</v>
      </c>
      <c r="N400" s="51" t="str">
        <f t="shared" si="31"/>
        <v>東京</v>
      </c>
    </row>
    <row r="401" spans="1:15" x14ac:dyDescent="0.2">
      <c r="A401" s="50">
        <f t="shared" si="28"/>
        <v>13150</v>
      </c>
      <c r="B401" s="50">
        <f t="shared" si="29"/>
        <v>1</v>
      </c>
      <c r="C401" s="51">
        <f t="shared" si="30"/>
        <v>31</v>
      </c>
      <c r="D401" s="51">
        <v>13150</v>
      </c>
      <c r="E401" s="51" t="s">
        <v>787</v>
      </c>
      <c r="F401" s="51" t="s">
        <v>788</v>
      </c>
      <c r="G401" s="52" t="s">
        <v>2069</v>
      </c>
      <c r="H401" s="52" t="s">
        <v>1667</v>
      </c>
      <c r="I401" s="52" t="s">
        <v>2070</v>
      </c>
      <c r="J401" s="52" t="s">
        <v>1668</v>
      </c>
      <c r="K401" s="51" t="s">
        <v>291</v>
      </c>
      <c r="L401" s="51" t="s">
        <v>1029</v>
      </c>
      <c r="M401" s="53">
        <v>3</v>
      </c>
      <c r="N401" s="51" t="str">
        <f t="shared" si="31"/>
        <v>東京</v>
      </c>
    </row>
    <row r="402" spans="1:15" x14ac:dyDescent="0.2">
      <c r="A402" s="50">
        <f t="shared" si="28"/>
        <v>13151</v>
      </c>
      <c r="B402" s="50">
        <f t="shared" si="29"/>
        <v>1</v>
      </c>
      <c r="C402" s="51">
        <f t="shared" si="30"/>
        <v>31</v>
      </c>
      <c r="D402" s="51">
        <v>13151</v>
      </c>
      <c r="E402" s="51" t="s">
        <v>2071</v>
      </c>
      <c r="F402" s="51" t="s">
        <v>86</v>
      </c>
      <c r="G402" s="52" t="s">
        <v>2072</v>
      </c>
      <c r="H402" s="52" t="s">
        <v>1286</v>
      </c>
      <c r="I402" s="52" t="s">
        <v>2073</v>
      </c>
      <c r="J402" s="52" t="s">
        <v>2074</v>
      </c>
      <c r="K402" s="51" t="s">
        <v>291</v>
      </c>
      <c r="L402" s="51" t="s">
        <v>188</v>
      </c>
      <c r="M402" s="53">
        <v>2</v>
      </c>
      <c r="N402" s="51" t="str">
        <f t="shared" si="31"/>
        <v>東京</v>
      </c>
      <c r="O402" s="51"/>
    </row>
    <row r="403" spans="1:15" x14ac:dyDescent="0.2">
      <c r="A403" s="50">
        <f t="shared" si="28"/>
        <v>13152</v>
      </c>
      <c r="B403" s="50">
        <f t="shared" si="29"/>
        <v>1</v>
      </c>
      <c r="C403" s="51">
        <f t="shared" si="30"/>
        <v>31</v>
      </c>
      <c r="D403" s="51">
        <v>13152</v>
      </c>
      <c r="E403" s="51" t="s">
        <v>704</v>
      </c>
      <c r="F403" s="51" t="s">
        <v>789</v>
      </c>
      <c r="G403" s="52" t="s">
        <v>1308</v>
      </c>
      <c r="H403" s="52" t="s">
        <v>1930</v>
      </c>
      <c r="I403" s="52" t="s">
        <v>1309</v>
      </c>
      <c r="J403" s="52" t="s">
        <v>2075</v>
      </c>
      <c r="K403" s="51" t="s">
        <v>291</v>
      </c>
      <c r="L403" s="51" t="s">
        <v>1029</v>
      </c>
      <c r="M403" s="53">
        <v>3</v>
      </c>
      <c r="N403" s="51" t="str">
        <f t="shared" si="31"/>
        <v>東京</v>
      </c>
      <c r="O403" s="51"/>
    </row>
    <row r="404" spans="1:15" x14ac:dyDescent="0.2">
      <c r="A404" s="50">
        <f t="shared" si="28"/>
        <v>13153</v>
      </c>
      <c r="B404" s="50">
        <f t="shared" si="29"/>
        <v>1</v>
      </c>
      <c r="C404" s="51">
        <f t="shared" si="30"/>
        <v>31</v>
      </c>
      <c r="D404" s="51">
        <v>13153</v>
      </c>
      <c r="E404" s="51" t="s">
        <v>470</v>
      </c>
      <c r="F404" s="51" t="s">
        <v>788</v>
      </c>
      <c r="G404" s="52" t="s">
        <v>2076</v>
      </c>
      <c r="H404" s="52" t="s">
        <v>1667</v>
      </c>
      <c r="I404" s="52" t="s">
        <v>2077</v>
      </c>
      <c r="J404" s="52" t="s">
        <v>1668</v>
      </c>
      <c r="K404" s="51" t="s">
        <v>291</v>
      </c>
      <c r="L404" s="51" t="s">
        <v>1029</v>
      </c>
      <c r="M404" s="53">
        <v>3</v>
      </c>
      <c r="N404" s="51" t="str">
        <f t="shared" si="31"/>
        <v>東京</v>
      </c>
      <c r="O404" s="51"/>
    </row>
    <row r="405" spans="1:15" x14ac:dyDescent="0.2">
      <c r="A405" s="50">
        <f t="shared" si="28"/>
        <v>13154</v>
      </c>
      <c r="B405" s="50">
        <f t="shared" si="29"/>
        <v>1</v>
      </c>
      <c r="C405" s="51">
        <f t="shared" si="30"/>
        <v>31</v>
      </c>
      <c r="D405" s="51">
        <v>13154</v>
      </c>
      <c r="E405" s="51" t="s">
        <v>2078</v>
      </c>
      <c r="F405" s="51" t="s">
        <v>2079</v>
      </c>
      <c r="G405" s="52" t="s">
        <v>2080</v>
      </c>
      <c r="H405" s="52" t="s">
        <v>1049</v>
      </c>
      <c r="I405" s="52" t="s">
        <v>2081</v>
      </c>
      <c r="J405" s="52" t="s">
        <v>1051</v>
      </c>
      <c r="K405" s="51" t="s">
        <v>291</v>
      </c>
      <c r="L405" s="51" t="s">
        <v>188</v>
      </c>
      <c r="M405" s="53">
        <v>2</v>
      </c>
      <c r="N405" s="51" t="str">
        <f t="shared" si="31"/>
        <v>東京</v>
      </c>
      <c r="O405" s="51"/>
    </row>
    <row r="406" spans="1:15" x14ac:dyDescent="0.2">
      <c r="A406" s="50">
        <f t="shared" si="28"/>
        <v>13155</v>
      </c>
      <c r="B406" s="50">
        <f t="shared" si="29"/>
        <v>1</v>
      </c>
      <c r="C406" s="51">
        <f t="shared" si="30"/>
        <v>31</v>
      </c>
      <c r="D406" s="50">
        <v>13155</v>
      </c>
      <c r="E406" s="50" t="s">
        <v>2082</v>
      </c>
      <c r="F406" s="50" t="s">
        <v>630</v>
      </c>
      <c r="G406" s="50" t="s">
        <v>2083</v>
      </c>
      <c r="H406" s="50" t="s">
        <v>2084</v>
      </c>
      <c r="I406" s="50" t="s">
        <v>2085</v>
      </c>
      <c r="J406" s="50" t="s">
        <v>2086</v>
      </c>
      <c r="K406" s="50" t="s">
        <v>291</v>
      </c>
      <c r="L406" s="50" t="s">
        <v>188</v>
      </c>
      <c r="M406" s="54">
        <v>2</v>
      </c>
      <c r="N406" s="51" t="str">
        <f t="shared" si="31"/>
        <v>東京</v>
      </c>
      <c r="O406" s="51"/>
    </row>
    <row r="407" spans="1:15" x14ac:dyDescent="0.2">
      <c r="A407" s="50">
        <f t="shared" si="28"/>
        <v>13156</v>
      </c>
      <c r="B407" s="50">
        <f t="shared" si="29"/>
        <v>1</v>
      </c>
      <c r="C407" s="51">
        <f t="shared" si="30"/>
        <v>31</v>
      </c>
      <c r="D407" s="50">
        <v>13156</v>
      </c>
      <c r="E407" s="50" t="s">
        <v>74</v>
      </c>
      <c r="F407" s="50" t="s">
        <v>1183</v>
      </c>
      <c r="G407" s="50" t="s">
        <v>2087</v>
      </c>
      <c r="H407" s="50" t="s">
        <v>1185</v>
      </c>
      <c r="I407" s="50" t="s">
        <v>2088</v>
      </c>
      <c r="J407" s="50" t="s">
        <v>1305</v>
      </c>
      <c r="K407" s="50" t="s">
        <v>291</v>
      </c>
      <c r="L407" s="50" t="s">
        <v>188</v>
      </c>
      <c r="M407" s="54">
        <v>2</v>
      </c>
      <c r="N407" s="51" t="str">
        <f t="shared" si="31"/>
        <v>東京</v>
      </c>
      <c r="O407" s="51"/>
    </row>
    <row r="408" spans="1:15" x14ac:dyDescent="0.2">
      <c r="A408" s="50">
        <f t="shared" si="28"/>
        <v>13157</v>
      </c>
      <c r="B408" s="50">
        <f t="shared" si="29"/>
        <v>1</v>
      </c>
      <c r="C408" s="51">
        <f t="shared" si="30"/>
        <v>31</v>
      </c>
      <c r="D408" s="50">
        <v>13157</v>
      </c>
      <c r="E408" s="50" t="s">
        <v>2089</v>
      </c>
      <c r="F408" s="50" t="s">
        <v>939</v>
      </c>
      <c r="G408" s="50" t="s">
        <v>2090</v>
      </c>
      <c r="H408" s="50" t="s">
        <v>2091</v>
      </c>
      <c r="I408" s="50" t="s">
        <v>2092</v>
      </c>
      <c r="J408" s="50" t="s">
        <v>2093</v>
      </c>
      <c r="K408" s="50" t="s">
        <v>291</v>
      </c>
      <c r="L408" s="50" t="s">
        <v>189</v>
      </c>
      <c r="M408" s="54">
        <v>2</v>
      </c>
      <c r="N408" s="51" t="str">
        <f t="shared" si="31"/>
        <v>東京</v>
      </c>
      <c r="O408" s="51"/>
    </row>
    <row r="409" spans="1:15" x14ac:dyDescent="0.2">
      <c r="A409" s="50">
        <f t="shared" si="28"/>
        <v>13158</v>
      </c>
      <c r="B409" s="50">
        <f t="shared" si="29"/>
        <v>1</v>
      </c>
      <c r="C409" s="51">
        <f t="shared" si="30"/>
        <v>31</v>
      </c>
      <c r="D409" s="51">
        <v>13158</v>
      </c>
      <c r="E409" s="51" t="s">
        <v>3872</v>
      </c>
      <c r="F409" s="51" t="s">
        <v>3873</v>
      </c>
      <c r="G409" s="52" t="s">
        <v>3874</v>
      </c>
      <c r="H409" s="52" t="s">
        <v>3875</v>
      </c>
      <c r="I409" s="52" t="s">
        <v>3876</v>
      </c>
      <c r="J409" s="52" t="s">
        <v>3877</v>
      </c>
      <c r="K409" s="51" t="s">
        <v>291</v>
      </c>
      <c r="L409" s="51" t="s">
        <v>189</v>
      </c>
      <c r="M409" s="53">
        <v>1</v>
      </c>
      <c r="N409" s="51" t="str">
        <f t="shared" si="31"/>
        <v>東京</v>
      </c>
      <c r="O409" s="51"/>
    </row>
    <row r="410" spans="1:15" x14ac:dyDescent="0.2">
      <c r="A410" s="50">
        <f t="shared" si="28"/>
        <v>13159</v>
      </c>
      <c r="B410" s="50">
        <f t="shared" si="29"/>
        <v>1</v>
      </c>
      <c r="C410" s="51">
        <f t="shared" si="30"/>
        <v>31</v>
      </c>
      <c r="D410" s="50">
        <v>13159</v>
      </c>
      <c r="E410" s="50" t="s">
        <v>790</v>
      </c>
      <c r="F410" s="50" t="s">
        <v>791</v>
      </c>
      <c r="G410" s="50" t="s">
        <v>2095</v>
      </c>
      <c r="H410" s="50" t="s">
        <v>1439</v>
      </c>
      <c r="I410" s="50" t="s">
        <v>2096</v>
      </c>
      <c r="J410" s="50" t="s">
        <v>1440</v>
      </c>
      <c r="K410" s="50" t="s">
        <v>291</v>
      </c>
      <c r="L410" s="50" t="s">
        <v>1029</v>
      </c>
      <c r="M410" s="54">
        <v>3</v>
      </c>
      <c r="N410" s="51" t="str">
        <f t="shared" si="31"/>
        <v>東京</v>
      </c>
      <c r="O410" s="51"/>
    </row>
    <row r="411" spans="1:15" x14ac:dyDescent="0.2">
      <c r="A411" s="50">
        <f t="shared" si="28"/>
        <v>13160</v>
      </c>
      <c r="B411" s="50">
        <f t="shared" si="29"/>
        <v>1</v>
      </c>
      <c r="C411" s="51">
        <f t="shared" si="30"/>
        <v>31</v>
      </c>
      <c r="D411" s="50">
        <v>13160</v>
      </c>
      <c r="E411" s="50" t="s">
        <v>3878</v>
      </c>
      <c r="F411" s="50" t="s">
        <v>3879</v>
      </c>
      <c r="G411" s="50" t="s">
        <v>3880</v>
      </c>
      <c r="H411" s="50" t="s">
        <v>3881</v>
      </c>
      <c r="I411" s="50" t="s">
        <v>3882</v>
      </c>
      <c r="J411" s="50" t="s">
        <v>3883</v>
      </c>
      <c r="K411" s="50" t="s">
        <v>291</v>
      </c>
      <c r="L411" s="50" t="s">
        <v>189</v>
      </c>
      <c r="M411" s="54">
        <v>1</v>
      </c>
      <c r="N411" s="51" t="str">
        <f t="shared" si="31"/>
        <v>東京</v>
      </c>
      <c r="O411" s="51"/>
    </row>
    <row r="412" spans="1:15" x14ac:dyDescent="0.2">
      <c r="A412" s="50">
        <f t="shared" si="28"/>
        <v>13161</v>
      </c>
      <c r="B412" s="50">
        <f t="shared" si="29"/>
        <v>1</v>
      </c>
      <c r="C412" s="51">
        <f t="shared" si="30"/>
        <v>31</v>
      </c>
      <c r="D412" s="50">
        <v>13161</v>
      </c>
      <c r="E412" s="50" t="s">
        <v>3884</v>
      </c>
      <c r="F412" s="50" t="s">
        <v>3885</v>
      </c>
      <c r="G412" s="50" t="s">
        <v>3886</v>
      </c>
      <c r="H412" s="50" t="s">
        <v>1920</v>
      </c>
      <c r="I412" s="50" t="s">
        <v>3887</v>
      </c>
      <c r="J412" s="50" t="s">
        <v>2359</v>
      </c>
      <c r="K412" s="50" t="s">
        <v>291</v>
      </c>
      <c r="L412" s="50" t="s">
        <v>189</v>
      </c>
      <c r="M412" s="54">
        <v>1</v>
      </c>
      <c r="N412" s="51" t="str">
        <f t="shared" si="31"/>
        <v>東京</v>
      </c>
      <c r="O412" s="51"/>
    </row>
    <row r="413" spans="1:15" x14ac:dyDescent="0.2">
      <c r="A413" s="50">
        <f t="shared" si="28"/>
        <v>13162</v>
      </c>
      <c r="B413" s="50">
        <f t="shared" si="29"/>
        <v>1</v>
      </c>
      <c r="C413" s="51">
        <f t="shared" si="30"/>
        <v>31</v>
      </c>
      <c r="D413" s="50">
        <v>13162</v>
      </c>
      <c r="E413" s="50" t="s">
        <v>23</v>
      </c>
      <c r="F413" s="50" t="s">
        <v>4551</v>
      </c>
      <c r="G413" s="50" t="s">
        <v>1248</v>
      </c>
      <c r="H413" s="50" t="s">
        <v>4546</v>
      </c>
      <c r="I413" s="50" t="s">
        <v>1249</v>
      </c>
      <c r="J413" s="50" t="s">
        <v>4552</v>
      </c>
      <c r="K413" s="50" t="s">
        <v>291</v>
      </c>
      <c r="L413" s="50" t="s">
        <v>189</v>
      </c>
      <c r="M413" s="54">
        <v>1</v>
      </c>
      <c r="N413" s="51" t="str">
        <f t="shared" si="31"/>
        <v>東京</v>
      </c>
      <c r="O413" s="51"/>
    </row>
    <row r="414" spans="1:15" x14ac:dyDescent="0.2">
      <c r="A414" s="50">
        <f t="shared" si="28"/>
        <v>13163</v>
      </c>
      <c r="B414" s="50">
        <f t="shared" si="29"/>
        <v>1</v>
      </c>
      <c r="C414" s="51">
        <f t="shared" si="30"/>
        <v>31</v>
      </c>
      <c r="D414" s="50">
        <v>13163</v>
      </c>
      <c r="E414" s="50" t="s">
        <v>4553</v>
      </c>
      <c r="F414" s="50" t="s">
        <v>4554</v>
      </c>
      <c r="G414" s="50" t="s">
        <v>1828</v>
      </c>
      <c r="H414" s="50" t="s">
        <v>1484</v>
      </c>
      <c r="I414" s="50" t="s">
        <v>1830</v>
      </c>
      <c r="J414" s="50" t="s">
        <v>1485</v>
      </c>
      <c r="K414" s="50" t="s">
        <v>291</v>
      </c>
      <c r="L414" s="50" t="s">
        <v>189</v>
      </c>
      <c r="M414" s="54">
        <v>1</v>
      </c>
      <c r="N414" s="51" t="str">
        <f t="shared" si="31"/>
        <v>東京</v>
      </c>
      <c r="O414" s="51"/>
    </row>
    <row r="415" spans="1:15" x14ac:dyDescent="0.2">
      <c r="A415" s="50">
        <f t="shared" si="28"/>
        <v>13164</v>
      </c>
      <c r="B415" s="50">
        <f t="shared" si="29"/>
        <v>1</v>
      </c>
      <c r="C415" s="51">
        <f t="shared" si="30"/>
        <v>31</v>
      </c>
      <c r="D415" s="50">
        <v>13164</v>
      </c>
      <c r="E415" s="50" t="s">
        <v>60</v>
      </c>
      <c r="F415" s="50" t="s">
        <v>448</v>
      </c>
      <c r="G415" s="50" t="s">
        <v>1313</v>
      </c>
      <c r="H415" s="50" t="s">
        <v>1869</v>
      </c>
      <c r="I415" s="50" t="s">
        <v>1315</v>
      </c>
      <c r="J415" s="50" t="s">
        <v>2094</v>
      </c>
      <c r="K415" s="50" t="s">
        <v>291</v>
      </c>
      <c r="L415" s="50" t="s">
        <v>1029</v>
      </c>
      <c r="M415" s="54">
        <v>3</v>
      </c>
      <c r="N415" s="51" t="str">
        <f t="shared" si="31"/>
        <v>東京</v>
      </c>
    </row>
    <row r="416" spans="1:15" x14ac:dyDescent="0.2">
      <c r="A416" s="50">
        <f t="shared" si="28"/>
        <v>13165</v>
      </c>
      <c r="B416" s="50">
        <f t="shared" si="29"/>
        <v>1</v>
      </c>
      <c r="C416" s="51">
        <f t="shared" si="30"/>
        <v>31</v>
      </c>
      <c r="D416" s="50">
        <v>13165</v>
      </c>
      <c r="E416" s="50" t="s">
        <v>4366</v>
      </c>
      <c r="F416" s="50" t="s">
        <v>581</v>
      </c>
      <c r="G416" s="50" t="s">
        <v>4368</v>
      </c>
      <c r="H416" s="50" t="s">
        <v>1741</v>
      </c>
      <c r="I416" s="50" t="s">
        <v>4555</v>
      </c>
      <c r="J416" s="50" t="s">
        <v>1743</v>
      </c>
      <c r="K416" s="50" t="s">
        <v>291</v>
      </c>
      <c r="L416" s="50" t="s">
        <v>185</v>
      </c>
      <c r="M416" s="54">
        <v>1</v>
      </c>
      <c r="N416" s="51" t="str">
        <f t="shared" si="31"/>
        <v>東京</v>
      </c>
    </row>
    <row r="417" spans="1:15" x14ac:dyDescent="0.2">
      <c r="A417" s="50">
        <f t="shared" si="28"/>
        <v>13166</v>
      </c>
      <c r="B417" s="50">
        <f t="shared" si="29"/>
        <v>1</v>
      </c>
      <c r="C417" s="51">
        <f t="shared" si="30"/>
        <v>31</v>
      </c>
      <c r="D417" s="50">
        <v>13166</v>
      </c>
      <c r="E417" s="50" t="s">
        <v>4556</v>
      </c>
      <c r="F417" s="50" t="s">
        <v>4557</v>
      </c>
      <c r="G417" s="50" t="s">
        <v>4558</v>
      </c>
      <c r="H417" s="50" t="s">
        <v>1916</v>
      </c>
      <c r="I417" s="50" t="s">
        <v>4559</v>
      </c>
      <c r="J417" s="50" t="s">
        <v>1917</v>
      </c>
      <c r="K417" s="50" t="s">
        <v>291</v>
      </c>
      <c r="L417" s="50" t="s">
        <v>185</v>
      </c>
      <c r="M417" s="54">
        <v>1</v>
      </c>
      <c r="N417" s="51" t="str">
        <f t="shared" si="31"/>
        <v>東京</v>
      </c>
    </row>
    <row r="418" spans="1:15" x14ac:dyDescent="0.2">
      <c r="A418" s="50">
        <f t="shared" si="28"/>
        <v>13167</v>
      </c>
      <c r="B418" s="50">
        <f t="shared" si="29"/>
        <v>1</v>
      </c>
      <c r="C418" s="51">
        <f t="shared" si="30"/>
        <v>31</v>
      </c>
      <c r="D418" s="50">
        <v>13167</v>
      </c>
      <c r="E418" s="50" t="s">
        <v>4560</v>
      </c>
      <c r="F418" s="50" t="s">
        <v>4561</v>
      </c>
      <c r="G418" s="50" t="s">
        <v>4562</v>
      </c>
      <c r="H418" s="50" t="s">
        <v>4563</v>
      </c>
      <c r="I418" s="50" t="s">
        <v>4564</v>
      </c>
      <c r="J418" s="50" t="s">
        <v>4565</v>
      </c>
      <c r="K418" s="50" t="s">
        <v>291</v>
      </c>
      <c r="L418" s="50" t="s">
        <v>189</v>
      </c>
      <c r="M418" s="54">
        <v>1</v>
      </c>
      <c r="N418" s="51" t="str">
        <f t="shared" si="31"/>
        <v>東京</v>
      </c>
    </row>
    <row r="419" spans="1:15" x14ac:dyDescent="0.2">
      <c r="A419" s="50">
        <f t="shared" si="28"/>
        <v>13168</v>
      </c>
      <c r="B419" s="50">
        <f t="shared" si="29"/>
        <v>1</v>
      </c>
      <c r="C419" s="51">
        <f t="shared" si="30"/>
        <v>31</v>
      </c>
      <c r="D419" s="50">
        <v>13168</v>
      </c>
      <c r="E419" s="50" t="s">
        <v>4566</v>
      </c>
      <c r="F419" s="50" t="s">
        <v>4567</v>
      </c>
      <c r="G419" s="50" t="s">
        <v>4568</v>
      </c>
      <c r="H419" s="50" t="s">
        <v>4569</v>
      </c>
      <c r="I419" s="50" t="s">
        <v>4570</v>
      </c>
      <c r="J419" s="50" t="s">
        <v>4571</v>
      </c>
      <c r="K419" s="50" t="s">
        <v>291</v>
      </c>
      <c r="L419" s="50" t="s">
        <v>189</v>
      </c>
      <c r="M419" s="54">
        <v>1</v>
      </c>
      <c r="N419" s="51" t="str">
        <f t="shared" si="31"/>
        <v>東京</v>
      </c>
    </row>
    <row r="420" spans="1:15" x14ac:dyDescent="0.2">
      <c r="A420" s="50">
        <f t="shared" si="28"/>
        <v>13169</v>
      </c>
      <c r="B420" s="50">
        <f t="shared" si="29"/>
        <v>1</v>
      </c>
      <c r="C420" s="51">
        <f t="shared" si="30"/>
        <v>31</v>
      </c>
      <c r="D420" s="50">
        <v>13169</v>
      </c>
      <c r="E420" s="50" t="s">
        <v>589</v>
      </c>
      <c r="F420" s="50" t="s">
        <v>792</v>
      </c>
      <c r="G420" s="50" t="s">
        <v>2101</v>
      </c>
      <c r="H420" s="50" t="s">
        <v>2102</v>
      </c>
      <c r="I420" s="50" t="s">
        <v>2103</v>
      </c>
      <c r="J420" s="50" t="s">
        <v>2104</v>
      </c>
      <c r="K420" s="50" t="s">
        <v>291</v>
      </c>
      <c r="L420" s="50" t="s">
        <v>1029</v>
      </c>
      <c r="M420" s="54">
        <v>3</v>
      </c>
      <c r="N420" s="51" t="str">
        <f t="shared" si="31"/>
        <v>東京</v>
      </c>
    </row>
    <row r="421" spans="1:15" x14ac:dyDescent="0.2">
      <c r="A421" s="50">
        <f t="shared" si="28"/>
        <v>13170</v>
      </c>
      <c r="B421" s="50">
        <f t="shared" si="29"/>
        <v>1</v>
      </c>
      <c r="C421" s="51">
        <f t="shared" si="30"/>
        <v>31</v>
      </c>
      <c r="D421" s="50">
        <v>13170</v>
      </c>
      <c r="E421" s="50" t="s">
        <v>90</v>
      </c>
      <c r="F421" s="50" t="s">
        <v>91</v>
      </c>
      <c r="G421" s="50" t="s">
        <v>1202</v>
      </c>
      <c r="H421" s="50" t="s">
        <v>2105</v>
      </c>
      <c r="I421" s="50" t="s">
        <v>1204</v>
      </c>
      <c r="J421" s="50" t="s">
        <v>2106</v>
      </c>
      <c r="K421" s="50" t="s">
        <v>291</v>
      </c>
      <c r="L421" s="50" t="s">
        <v>188</v>
      </c>
      <c r="M421" s="54">
        <v>3</v>
      </c>
      <c r="N421" s="51" t="str">
        <f t="shared" si="31"/>
        <v>東京</v>
      </c>
    </row>
    <row r="422" spans="1:15" x14ac:dyDescent="0.2">
      <c r="A422" s="50">
        <f t="shared" si="28"/>
        <v>13171</v>
      </c>
      <c r="B422" s="50">
        <f t="shared" si="29"/>
        <v>1</v>
      </c>
      <c r="C422" s="51">
        <f t="shared" si="30"/>
        <v>31</v>
      </c>
      <c r="D422" s="51">
        <v>13171</v>
      </c>
      <c r="E422" s="51" t="s">
        <v>793</v>
      </c>
      <c r="F422" s="51" t="s">
        <v>621</v>
      </c>
      <c r="G422" s="52" t="s">
        <v>2107</v>
      </c>
      <c r="H422" s="52" t="s">
        <v>2108</v>
      </c>
      <c r="I422" s="52" t="s">
        <v>2109</v>
      </c>
      <c r="J422" s="52" t="s">
        <v>2110</v>
      </c>
      <c r="K422" s="51" t="s">
        <v>291</v>
      </c>
      <c r="L422" s="51" t="s">
        <v>1029</v>
      </c>
      <c r="M422" s="53">
        <v>3</v>
      </c>
      <c r="N422" s="51" t="str">
        <f t="shared" si="31"/>
        <v>東京</v>
      </c>
    </row>
    <row r="423" spans="1:15" x14ac:dyDescent="0.2">
      <c r="A423" s="50">
        <f t="shared" si="28"/>
        <v>13172</v>
      </c>
      <c r="B423" s="50">
        <f t="shared" si="29"/>
        <v>1</v>
      </c>
      <c r="C423" s="51">
        <f t="shared" si="30"/>
        <v>31</v>
      </c>
      <c r="D423" s="51">
        <v>13172</v>
      </c>
      <c r="E423" s="51" t="s">
        <v>2078</v>
      </c>
      <c r="F423" s="51" t="s">
        <v>874</v>
      </c>
      <c r="G423" s="52" t="s">
        <v>4572</v>
      </c>
      <c r="H423" s="52" t="s">
        <v>2540</v>
      </c>
      <c r="I423" s="52" t="s">
        <v>4573</v>
      </c>
      <c r="J423" s="52" t="s">
        <v>2541</v>
      </c>
      <c r="K423" s="51" t="s">
        <v>291</v>
      </c>
      <c r="L423" s="51" t="s">
        <v>189</v>
      </c>
      <c r="M423" s="53">
        <v>1</v>
      </c>
      <c r="N423" s="51" t="str">
        <f t="shared" si="31"/>
        <v>東京</v>
      </c>
    </row>
    <row r="424" spans="1:15" x14ac:dyDescent="0.2">
      <c r="A424" s="50">
        <f t="shared" si="28"/>
        <v>13173</v>
      </c>
      <c r="B424" s="50">
        <f t="shared" si="29"/>
        <v>1</v>
      </c>
      <c r="C424" s="51">
        <f t="shared" si="30"/>
        <v>31</v>
      </c>
      <c r="D424" s="51">
        <v>13173</v>
      </c>
      <c r="E424" s="51" t="s">
        <v>4574</v>
      </c>
      <c r="F424" s="51" t="s">
        <v>4575</v>
      </c>
      <c r="G424" s="52" t="s">
        <v>4576</v>
      </c>
      <c r="H424" s="52" t="s">
        <v>1875</v>
      </c>
      <c r="I424" s="52" t="s">
        <v>4577</v>
      </c>
      <c r="J424" s="52" t="s">
        <v>1877</v>
      </c>
      <c r="K424" s="51" t="s">
        <v>291</v>
      </c>
      <c r="L424" s="51" t="s">
        <v>189</v>
      </c>
      <c r="M424" s="53">
        <v>1</v>
      </c>
      <c r="N424" s="51" t="str">
        <f t="shared" si="31"/>
        <v>東京</v>
      </c>
      <c r="O424" s="51"/>
    </row>
    <row r="425" spans="1:15" x14ac:dyDescent="0.2">
      <c r="A425" s="50">
        <f t="shared" si="28"/>
        <v>13174</v>
      </c>
      <c r="B425" s="50">
        <f t="shared" si="29"/>
        <v>1</v>
      </c>
      <c r="C425" s="51">
        <f t="shared" si="30"/>
        <v>31</v>
      </c>
      <c r="D425" s="50">
        <v>13174</v>
      </c>
      <c r="E425" s="50" t="s">
        <v>794</v>
      </c>
      <c r="F425" s="50" t="s">
        <v>795</v>
      </c>
      <c r="G425" s="50" t="s">
        <v>2113</v>
      </c>
      <c r="H425" s="50" t="s">
        <v>1198</v>
      </c>
      <c r="I425" s="50" t="s">
        <v>2114</v>
      </c>
      <c r="J425" s="50" t="s">
        <v>1200</v>
      </c>
      <c r="K425" s="50" t="s">
        <v>291</v>
      </c>
      <c r="L425" s="50" t="s">
        <v>1029</v>
      </c>
      <c r="M425" s="54">
        <v>3</v>
      </c>
      <c r="N425" s="51" t="str">
        <f t="shared" si="31"/>
        <v>東京</v>
      </c>
    </row>
    <row r="426" spans="1:15" x14ac:dyDescent="0.2">
      <c r="A426" s="50">
        <f t="shared" si="28"/>
        <v>13175</v>
      </c>
      <c r="B426" s="50">
        <f t="shared" si="29"/>
        <v>1</v>
      </c>
      <c r="C426" s="51">
        <f t="shared" si="30"/>
        <v>31</v>
      </c>
      <c r="D426" s="51">
        <v>13175</v>
      </c>
      <c r="E426" s="51" t="s">
        <v>796</v>
      </c>
      <c r="F426" s="51" t="s">
        <v>797</v>
      </c>
      <c r="G426" s="52" t="s">
        <v>2115</v>
      </c>
      <c r="H426" s="52" t="s">
        <v>1217</v>
      </c>
      <c r="I426" s="52" t="s">
        <v>2116</v>
      </c>
      <c r="J426" s="52" t="s">
        <v>1234</v>
      </c>
      <c r="K426" s="51" t="s">
        <v>291</v>
      </c>
      <c r="L426" s="51" t="s">
        <v>1029</v>
      </c>
      <c r="M426" s="53">
        <v>3</v>
      </c>
      <c r="N426" s="51" t="str">
        <f t="shared" si="31"/>
        <v>東京</v>
      </c>
    </row>
    <row r="427" spans="1:15" x14ac:dyDescent="0.2">
      <c r="A427" s="50">
        <f t="shared" si="28"/>
        <v>13176</v>
      </c>
      <c r="B427" s="50">
        <f t="shared" si="29"/>
        <v>1</v>
      </c>
      <c r="C427" s="51">
        <f t="shared" si="30"/>
        <v>31</v>
      </c>
      <c r="D427" s="51">
        <v>13176</v>
      </c>
      <c r="E427" s="51" t="s">
        <v>798</v>
      </c>
      <c r="F427" s="51" t="s">
        <v>799</v>
      </c>
      <c r="G427" s="52" t="s">
        <v>2117</v>
      </c>
      <c r="H427" s="52" t="s">
        <v>2118</v>
      </c>
      <c r="I427" s="52" t="s">
        <v>2119</v>
      </c>
      <c r="J427" s="52" t="s">
        <v>2120</v>
      </c>
      <c r="K427" s="51" t="s">
        <v>291</v>
      </c>
      <c r="L427" s="51" t="s">
        <v>1029</v>
      </c>
      <c r="M427" s="53">
        <v>3</v>
      </c>
      <c r="N427" s="51" t="str">
        <f t="shared" si="31"/>
        <v>東京</v>
      </c>
      <c r="O427" s="51"/>
    </row>
    <row r="428" spans="1:15" x14ac:dyDescent="0.2">
      <c r="A428" s="50">
        <f t="shared" si="28"/>
        <v>13177</v>
      </c>
      <c r="B428" s="50">
        <f t="shared" si="29"/>
        <v>1</v>
      </c>
      <c r="C428" s="51">
        <f t="shared" si="30"/>
        <v>31</v>
      </c>
      <c r="D428" s="51">
        <v>13177</v>
      </c>
      <c r="E428" s="51" t="s">
        <v>800</v>
      </c>
      <c r="F428" s="51" t="s">
        <v>84</v>
      </c>
      <c r="G428" s="52" t="s">
        <v>2121</v>
      </c>
      <c r="H428" s="52" t="s">
        <v>1491</v>
      </c>
      <c r="I428" s="52" t="s">
        <v>2122</v>
      </c>
      <c r="J428" s="52" t="s">
        <v>1493</v>
      </c>
      <c r="K428" s="51" t="s">
        <v>291</v>
      </c>
      <c r="L428" s="51" t="s">
        <v>1029</v>
      </c>
      <c r="M428" s="53">
        <v>3</v>
      </c>
      <c r="N428" s="51" t="str">
        <f t="shared" si="31"/>
        <v>東京</v>
      </c>
      <c r="O428" s="51"/>
    </row>
    <row r="429" spans="1:15" x14ac:dyDescent="0.2">
      <c r="A429" s="50">
        <f t="shared" si="28"/>
        <v>13178</v>
      </c>
      <c r="B429" s="50">
        <f t="shared" si="29"/>
        <v>1</v>
      </c>
      <c r="C429" s="51">
        <f t="shared" si="30"/>
        <v>31</v>
      </c>
      <c r="D429" s="51">
        <v>13178</v>
      </c>
      <c r="E429" s="51" t="s">
        <v>53</v>
      </c>
      <c r="F429" s="51" t="s">
        <v>801</v>
      </c>
      <c r="G429" s="52" t="s">
        <v>1239</v>
      </c>
      <c r="H429" s="52" t="s">
        <v>1222</v>
      </c>
      <c r="I429" s="52" t="s">
        <v>1240</v>
      </c>
      <c r="J429" s="52" t="s">
        <v>1223</v>
      </c>
      <c r="K429" s="51" t="s">
        <v>291</v>
      </c>
      <c r="L429" s="51" t="s">
        <v>1029</v>
      </c>
      <c r="M429" s="53">
        <v>3</v>
      </c>
      <c r="N429" s="51" t="str">
        <f t="shared" si="31"/>
        <v>東京</v>
      </c>
      <c r="O429" s="51"/>
    </row>
    <row r="430" spans="1:15" x14ac:dyDescent="0.2">
      <c r="A430" s="50">
        <f t="shared" si="28"/>
        <v>13179</v>
      </c>
      <c r="B430" s="50">
        <f t="shared" si="29"/>
        <v>1</v>
      </c>
      <c r="C430" s="51">
        <f t="shared" si="30"/>
        <v>31</v>
      </c>
      <c r="D430" s="51">
        <v>13179</v>
      </c>
      <c r="E430" s="51" t="s">
        <v>456</v>
      </c>
      <c r="F430" s="51" t="s">
        <v>761</v>
      </c>
      <c r="G430" s="52" t="s">
        <v>1722</v>
      </c>
      <c r="H430" s="52" t="s">
        <v>1439</v>
      </c>
      <c r="I430" s="52" t="s">
        <v>1724</v>
      </c>
      <c r="J430" s="52" t="s">
        <v>1440</v>
      </c>
      <c r="K430" s="51" t="s">
        <v>291</v>
      </c>
      <c r="L430" s="51" t="s">
        <v>188</v>
      </c>
      <c r="M430" s="53">
        <v>2</v>
      </c>
      <c r="N430" s="51" t="str">
        <f t="shared" si="31"/>
        <v>東京</v>
      </c>
    </row>
    <row r="431" spans="1:15" x14ac:dyDescent="0.2">
      <c r="A431" s="50">
        <f t="shared" si="28"/>
        <v>13180</v>
      </c>
      <c r="B431" s="50">
        <f t="shared" si="29"/>
        <v>1</v>
      </c>
      <c r="C431" s="51">
        <f t="shared" si="30"/>
        <v>31</v>
      </c>
      <c r="D431" s="51">
        <v>13180</v>
      </c>
      <c r="E431" s="51" t="s">
        <v>22</v>
      </c>
      <c r="F431" s="51" t="s">
        <v>27</v>
      </c>
      <c r="G431" s="52" t="s">
        <v>1070</v>
      </c>
      <c r="H431" s="52" t="s">
        <v>2123</v>
      </c>
      <c r="I431" s="52" t="s">
        <v>1072</v>
      </c>
      <c r="J431" s="52" t="s">
        <v>2124</v>
      </c>
      <c r="K431" s="51" t="s">
        <v>291</v>
      </c>
      <c r="L431" s="51" t="s">
        <v>188</v>
      </c>
      <c r="M431" s="53">
        <v>2</v>
      </c>
      <c r="N431" s="51" t="str">
        <f t="shared" si="31"/>
        <v>東京</v>
      </c>
    </row>
    <row r="432" spans="1:15" x14ac:dyDescent="0.2">
      <c r="A432" s="50">
        <f t="shared" si="28"/>
        <v>13181</v>
      </c>
      <c r="B432" s="50">
        <f t="shared" si="29"/>
        <v>1</v>
      </c>
      <c r="C432" s="51">
        <f t="shared" si="30"/>
        <v>31</v>
      </c>
      <c r="D432" s="51">
        <v>13181</v>
      </c>
      <c r="E432" s="51" t="s">
        <v>2125</v>
      </c>
      <c r="F432" s="51" t="s">
        <v>2126</v>
      </c>
      <c r="G432" s="52" t="s">
        <v>2127</v>
      </c>
      <c r="H432" s="52" t="s">
        <v>2128</v>
      </c>
      <c r="I432" s="52" t="s">
        <v>2129</v>
      </c>
      <c r="J432" s="52" t="s">
        <v>1684</v>
      </c>
      <c r="K432" s="51" t="s">
        <v>291</v>
      </c>
      <c r="L432" s="51" t="s">
        <v>188</v>
      </c>
      <c r="M432" s="53">
        <v>2</v>
      </c>
      <c r="N432" s="51" t="str">
        <f t="shared" si="31"/>
        <v>東京</v>
      </c>
    </row>
    <row r="433" spans="1:15" x14ac:dyDescent="0.2">
      <c r="A433" s="50">
        <f t="shared" si="28"/>
        <v>13182</v>
      </c>
      <c r="B433" s="50">
        <f t="shared" si="29"/>
        <v>1</v>
      </c>
      <c r="C433" s="51">
        <f t="shared" si="30"/>
        <v>31</v>
      </c>
      <c r="D433" s="50">
        <v>13182</v>
      </c>
      <c r="E433" s="50" t="s">
        <v>599</v>
      </c>
      <c r="F433" s="50" t="s">
        <v>2130</v>
      </c>
      <c r="G433" s="50" t="s">
        <v>1892</v>
      </c>
      <c r="H433" s="50" t="s">
        <v>2131</v>
      </c>
      <c r="I433" s="50" t="s">
        <v>1893</v>
      </c>
      <c r="J433" s="50" t="s">
        <v>2132</v>
      </c>
      <c r="K433" s="50" t="s">
        <v>291</v>
      </c>
      <c r="L433" s="50" t="s">
        <v>188</v>
      </c>
      <c r="M433" s="54">
        <v>2</v>
      </c>
      <c r="N433" s="51" t="str">
        <f t="shared" si="31"/>
        <v>東京</v>
      </c>
    </row>
    <row r="434" spans="1:15" x14ac:dyDescent="0.2">
      <c r="A434" s="50">
        <f t="shared" si="28"/>
        <v>13183</v>
      </c>
      <c r="B434" s="50">
        <f t="shared" si="29"/>
        <v>1</v>
      </c>
      <c r="C434" s="51">
        <f t="shared" si="30"/>
        <v>31</v>
      </c>
      <c r="D434" s="51">
        <v>13183</v>
      </c>
      <c r="E434" s="51" t="s">
        <v>118</v>
      </c>
      <c r="F434" s="51" t="s">
        <v>635</v>
      </c>
      <c r="G434" s="52" t="s">
        <v>1135</v>
      </c>
      <c r="H434" s="52" t="s">
        <v>2133</v>
      </c>
      <c r="I434" s="52" t="s">
        <v>1136</v>
      </c>
      <c r="J434" s="52" t="s">
        <v>2134</v>
      </c>
      <c r="K434" s="51" t="s">
        <v>291</v>
      </c>
      <c r="L434" s="51" t="s">
        <v>189</v>
      </c>
      <c r="M434" s="53">
        <v>2</v>
      </c>
      <c r="N434" s="51" t="str">
        <f t="shared" si="31"/>
        <v>東京</v>
      </c>
    </row>
    <row r="435" spans="1:15" x14ac:dyDescent="0.2">
      <c r="A435" s="50">
        <f t="shared" si="28"/>
        <v>13184</v>
      </c>
      <c r="B435" s="50">
        <f t="shared" si="29"/>
        <v>1</v>
      </c>
      <c r="C435" s="51">
        <f t="shared" si="30"/>
        <v>31</v>
      </c>
      <c r="D435" s="51">
        <v>13184</v>
      </c>
      <c r="E435" s="51" t="s">
        <v>633</v>
      </c>
      <c r="F435" s="51" t="s">
        <v>476</v>
      </c>
      <c r="G435" s="52" t="s">
        <v>2135</v>
      </c>
      <c r="H435" s="52" t="s">
        <v>2136</v>
      </c>
      <c r="I435" s="52" t="s">
        <v>2137</v>
      </c>
      <c r="J435" s="52" t="s">
        <v>2138</v>
      </c>
      <c r="K435" s="51" t="s">
        <v>291</v>
      </c>
      <c r="L435" s="51" t="s">
        <v>188</v>
      </c>
      <c r="M435" s="53">
        <v>2</v>
      </c>
      <c r="N435" s="51" t="str">
        <f t="shared" si="31"/>
        <v>東京</v>
      </c>
    </row>
    <row r="436" spans="1:15" x14ac:dyDescent="0.2">
      <c r="A436" s="50">
        <f t="shared" si="28"/>
        <v>13185</v>
      </c>
      <c r="B436" s="50">
        <f t="shared" si="29"/>
        <v>1</v>
      </c>
      <c r="C436" s="51">
        <f t="shared" si="30"/>
        <v>31</v>
      </c>
      <c r="D436" s="51">
        <v>13185</v>
      </c>
      <c r="E436" s="51" t="s">
        <v>486</v>
      </c>
      <c r="F436" s="51" t="s">
        <v>2139</v>
      </c>
      <c r="G436" s="52" t="s">
        <v>2140</v>
      </c>
      <c r="H436" s="52" t="s">
        <v>2141</v>
      </c>
      <c r="I436" s="52" t="s">
        <v>2142</v>
      </c>
      <c r="J436" s="52" t="s">
        <v>2143</v>
      </c>
      <c r="K436" s="51" t="s">
        <v>291</v>
      </c>
      <c r="L436" s="51" t="s">
        <v>189</v>
      </c>
      <c r="M436" s="53">
        <v>2</v>
      </c>
      <c r="N436" s="51" t="str">
        <f t="shared" si="31"/>
        <v>東京</v>
      </c>
    </row>
    <row r="437" spans="1:15" x14ac:dyDescent="0.2">
      <c r="A437" s="50">
        <f t="shared" si="28"/>
        <v>13186</v>
      </c>
      <c r="B437" s="50">
        <f t="shared" si="29"/>
        <v>1</v>
      </c>
      <c r="C437" s="51">
        <f t="shared" si="30"/>
        <v>31</v>
      </c>
      <c r="D437" s="51">
        <v>13186</v>
      </c>
      <c r="E437" s="51" t="s">
        <v>23</v>
      </c>
      <c r="F437" s="51" t="s">
        <v>2144</v>
      </c>
      <c r="G437" s="52" t="s">
        <v>1248</v>
      </c>
      <c r="H437" s="52" t="s">
        <v>2145</v>
      </c>
      <c r="I437" s="52" t="s">
        <v>1249</v>
      </c>
      <c r="J437" s="52" t="s">
        <v>2146</v>
      </c>
      <c r="K437" s="51" t="s">
        <v>291</v>
      </c>
      <c r="L437" s="51" t="s">
        <v>188</v>
      </c>
      <c r="M437" s="53">
        <v>2</v>
      </c>
      <c r="N437" s="51" t="str">
        <f t="shared" si="31"/>
        <v>東京</v>
      </c>
    </row>
    <row r="438" spans="1:15" x14ac:dyDescent="0.2">
      <c r="A438" s="50">
        <f t="shared" si="28"/>
        <v>13187</v>
      </c>
      <c r="B438" s="50">
        <f t="shared" si="29"/>
        <v>1</v>
      </c>
      <c r="C438" s="51">
        <f t="shared" si="30"/>
        <v>31</v>
      </c>
      <c r="D438" s="51">
        <v>13187</v>
      </c>
      <c r="E438" s="51" t="s">
        <v>2147</v>
      </c>
      <c r="F438" s="51" t="s">
        <v>2148</v>
      </c>
      <c r="G438" s="52" t="s">
        <v>2149</v>
      </c>
      <c r="H438" s="52" t="s">
        <v>2150</v>
      </c>
      <c r="I438" s="52" t="s">
        <v>2151</v>
      </c>
      <c r="J438" s="52" t="s">
        <v>2152</v>
      </c>
      <c r="K438" s="51" t="s">
        <v>291</v>
      </c>
      <c r="L438" s="51" t="s">
        <v>188</v>
      </c>
      <c r="M438" s="53">
        <v>2</v>
      </c>
      <c r="N438" s="51" t="str">
        <f t="shared" si="31"/>
        <v>東京</v>
      </c>
    </row>
    <row r="439" spans="1:15" x14ac:dyDescent="0.2">
      <c r="A439" s="50">
        <f t="shared" si="28"/>
        <v>13188</v>
      </c>
      <c r="B439" s="50">
        <f t="shared" si="29"/>
        <v>1</v>
      </c>
      <c r="C439" s="51">
        <f t="shared" si="30"/>
        <v>31</v>
      </c>
      <c r="D439" s="51">
        <v>13188</v>
      </c>
      <c r="E439" s="51" t="s">
        <v>4578</v>
      </c>
      <c r="F439" s="51" t="s">
        <v>4579</v>
      </c>
      <c r="G439" s="52" t="s">
        <v>4580</v>
      </c>
      <c r="H439" s="52" t="s">
        <v>1037</v>
      </c>
      <c r="I439" s="52" t="s">
        <v>4581</v>
      </c>
      <c r="J439" s="52" t="s">
        <v>1156</v>
      </c>
      <c r="K439" s="51" t="s">
        <v>291</v>
      </c>
      <c r="L439" s="51" t="s">
        <v>185</v>
      </c>
      <c r="M439" s="53">
        <v>1</v>
      </c>
      <c r="N439" s="51" t="str">
        <f t="shared" si="31"/>
        <v>東京</v>
      </c>
    </row>
    <row r="440" spans="1:15" x14ac:dyDescent="0.2">
      <c r="A440" s="50">
        <f t="shared" si="28"/>
        <v>13189</v>
      </c>
      <c r="B440" s="50">
        <f t="shared" si="29"/>
        <v>1</v>
      </c>
      <c r="C440" s="51">
        <f t="shared" si="30"/>
        <v>31</v>
      </c>
      <c r="D440" s="51">
        <v>13189</v>
      </c>
      <c r="E440" s="51" t="s">
        <v>767</v>
      </c>
      <c r="F440" s="51" t="s">
        <v>4582</v>
      </c>
      <c r="G440" s="52" t="s">
        <v>4583</v>
      </c>
      <c r="H440" s="52" t="s">
        <v>4546</v>
      </c>
      <c r="I440" s="52" t="s">
        <v>4584</v>
      </c>
      <c r="J440" s="52" t="s">
        <v>4552</v>
      </c>
      <c r="K440" s="51" t="s">
        <v>291</v>
      </c>
      <c r="L440" s="51" t="s">
        <v>189</v>
      </c>
      <c r="M440" s="53">
        <v>1</v>
      </c>
      <c r="N440" s="51" t="str">
        <f t="shared" si="31"/>
        <v>東京</v>
      </c>
    </row>
    <row r="441" spans="1:15" x14ac:dyDescent="0.2">
      <c r="A441" s="50">
        <f t="shared" si="28"/>
        <v>13190</v>
      </c>
      <c r="B441" s="50">
        <f t="shared" si="29"/>
        <v>1</v>
      </c>
      <c r="C441" s="51">
        <f t="shared" si="30"/>
        <v>31</v>
      </c>
      <c r="D441" s="51">
        <v>13190</v>
      </c>
      <c r="E441" s="51" t="s">
        <v>4585</v>
      </c>
      <c r="F441" s="51" t="s">
        <v>4586</v>
      </c>
      <c r="G441" s="52" t="s">
        <v>4587</v>
      </c>
      <c r="H441" s="52" t="s">
        <v>1025</v>
      </c>
      <c r="I441" s="52" t="s">
        <v>4588</v>
      </c>
      <c r="J441" s="52" t="s">
        <v>4589</v>
      </c>
      <c r="K441" s="51" t="s">
        <v>291</v>
      </c>
      <c r="L441" s="51" t="s">
        <v>189</v>
      </c>
      <c r="M441" s="53">
        <v>1</v>
      </c>
      <c r="N441" s="51" t="str">
        <f t="shared" si="31"/>
        <v>東京</v>
      </c>
    </row>
    <row r="442" spans="1:15" x14ac:dyDescent="0.2">
      <c r="A442" s="50">
        <f t="shared" si="28"/>
        <v>13196</v>
      </c>
      <c r="B442" s="50">
        <f t="shared" si="29"/>
        <v>1</v>
      </c>
      <c r="C442" s="51">
        <f t="shared" si="30"/>
        <v>31</v>
      </c>
      <c r="D442" s="50">
        <v>13196</v>
      </c>
      <c r="E442" s="50" t="s">
        <v>802</v>
      </c>
      <c r="F442" s="50" t="s">
        <v>803</v>
      </c>
      <c r="G442" s="50" t="s">
        <v>2155</v>
      </c>
      <c r="H442" s="50" t="s">
        <v>1112</v>
      </c>
      <c r="I442" s="50" t="s">
        <v>2156</v>
      </c>
      <c r="J442" s="50" t="s">
        <v>1114</v>
      </c>
      <c r="K442" s="50" t="s">
        <v>291</v>
      </c>
      <c r="L442" s="50" t="s">
        <v>1029</v>
      </c>
      <c r="M442" s="54">
        <v>3</v>
      </c>
      <c r="N442" s="51" t="str">
        <f t="shared" si="31"/>
        <v>東京</v>
      </c>
      <c r="O442" s="51"/>
    </row>
    <row r="443" spans="1:15" x14ac:dyDescent="0.2">
      <c r="A443" s="50">
        <f t="shared" si="28"/>
        <v>13201</v>
      </c>
      <c r="B443" s="50">
        <f t="shared" si="29"/>
        <v>1</v>
      </c>
      <c r="C443" s="51">
        <f t="shared" si="30"/>
        <v>32</v>
      </c>
      <c r="D443" s="50">
        <v>13201</v>
      </c>
      <c r="E443" s="50" t="s">
        <v>601</v>
      </c>
      <c r="F443" s="50" t="s">
        <v>3888</v>
      </c>
      <c r="G443" s="50" t="s">
        <v>2353</v>
      </c>
      <c r="H443" s="50" t="s">
        <v>3889</v>
      </c>
      <c r="I443" s="50" t="s">
        <v>2355</v>
      </c>
      <c r="J443" s="50" t="s">
        <v>3890</v>
      </c>
      <c r="K443" s="50" t="s">
        <v>292</v>
      </c>
      <c r="L443" s="50" t="s">
        <v>189</v>
      </c>
      <c r="M443" s="54">
        <v>1</v>
      </c>
      <c r="N443" s="51" t="str">
        <f t="shared" si="31"/>
        <v>東京</v>
      </c>
      <c r="O443" s="51"/>
    </row>
    <row r="444" spans="1:15" x14ac:dyDescent="0.2">
      <c r="A444" s="50">
        <f t="shared" si="28"/>
        <v>13202</v>
      </c>
      <c r="B444" s="50">
        <f t="shared" si="29"/>
        <v>1</v>
      </c>
      <c r="C444" s="51">
        <f t="shared" si="30"/>
        <v>32</v>
      </c>
      <c r="D444" s="50">
        <v>13202</v>
      </c>
      <c r="E444" s="50" t="s">
        <v>3891</v>
      </c>
      <c r="F444" s="50" t="s">
        <v>3892</v>
      </c>
      <c r="G444" s="50" t="s">
        <v>3893</v>
      </c>
      <c r="H444" s="50" t="s">
        <v>3894</v>
      </c>
      <c r="I444" s="50" t="s">
        <v>3895</v>
      </c>
      <c r="J444" s="50" t="s">
        <v>3896</v>
      </c>
      <c r="K444" s="50" t="s">
        <v>292</v>
      </c>
      <c r="L444" s="50" t="s">
        <v>189</v>
      </c>
      <c r="M444" s="54">
        <v>1</v>
      </c>
      <c r="N444" s="51" t="str">
        <f t="shared" si="31"/>
        <v>東京</v>
      </c>
    </row>
    <row r="445" spans="1:15" x14ac:dyDescent="0.2">
      <c r="A445" s="50">
        <f t="shared" si="28"/>
        <v>13203</v>
      </c>
      <c r="B445" s="50">
        <f t="shared" si="29"/>
        <v>1</v>
      </c>
      <c r="C445" s="51">
        <f t="shared" si="30"/>
        <v>32</v>
      </c>
      <c r="D445" s="50">
        <v>13203</v>
      </c>
      <c r="E445" s="50" t="s">
        <v>614</v>
      </c>
      <c r="F445" s="50" t="s">
        <v>3897</v>
      </c>
      <c r="G445" s="50" t="s">
        <v>3371</v>
      </c>
      <c r="H445" s="50" t="s">
        <v>1100</v>
      </c>
      <c r="I445" s="50" t="s">
        <v>3372</v>
      </c>
      <c r="J445" s="50" t="s">
        <v>2163</v>
      </c>
      <c r="K445" s="50" t="s">
        <v>292</v>
      </c>
      <c r="L445" s="50" t="s">
        <v>189</v>
      </c>
      <c r="M445" s="54">
        <v>1</v>
      </c>
      <c r="N445" s="51" t="str">
        <f t="shared" si="31"/>
        <v>東京</v>
      </c>
    </row>
    <row r="446" spans="1:15" x14ac:dyDescent="0.2">
      <c r="A446" s="50">
        <f t="shared" si="28"/>
        <v>13206</v>
      </c>
      <c r="B446" s="50">
        <f t="shared" si="29"/>
        <v>1</v>
      </c>
      <c r="C446" s="51">
        <f t="shared" si="30"/>
        <v>32</v>
      </c>
      <c r="D446" s="50">
        <v>13206</v>
      </c>
      <c r="E446" s="50" t="s">
        <v>3898</v>
      </c>
      <c r="F446" s="50" t="s">
        <v>3899</v>
      </c>
      <c r="G446" s="50" t="s">
        <v>3900</v>
      </c>
      <c r="H446" s="50" t="s">
        <v>3901</v>
      </c>
      <c r="I446" s="50" t="s">
        <v>3902</v>
      </c>
      <c r="J446" s="50" t="s">
        <v>3903</v>
      </c>
      <c r="K446" s="50" t="s">
        <v>292</v>
      </c>
      <c r="L446" s="50" t="s">
        <v>189</v>
      </c>
      <c r="M446" s="54">
        <v>1</v>
      </c>
      <c r="N446" s="51" t="str">
        <f t="shared" si="31"/>
        <v>東京</v>
      </c>
    </row>
    <row r="447" spans="1:15" x14ac:dyDescent="0.2">
      <c r="A447" s="50">
        <f t="shared" si="28"/>
        <v>13207</v>
      </c>
      <c r="B447" s="50">
        <f t="shared" si="29"/>
        <v>1</v>
      </c>
      <c r="C447" s="51">
        <f t="shared" si="30"/>
        <v>32</v>
      </c>
      <c r="D447" s="50">
        <v>13207</v>
      </c>
      <c r="E447" s="50" t="s">
        <v>3904</v>
      </c>
      <c r="F447" s="50" t="s">
        <v>3905</v>
      </c>
      <c r="G447" s="50" t="s">
        <v>2809</v>
      </c>
      <c r="H447" s="50" t="s">
        <v>2568</v>
      </c>
      <c r="I447" s="50" t="s">
        <v>3906</v>
      </c>
      <c r="J447" s="50" t="s">
        <v>2570</v>
      </c>
      <c r="K447" s="50" t="s">
        <v>292</v>
      </c>
      <c r="L447" s="50" t="s">
        <v>189</v>
      </c>
      <c r="M447" s="54">
        <v>1</v>
      </c>
      <c r="N447" s="51" t="str">
        <f t="shared" si="31"/>
        <v>東京</v>
      </c>
    </row>
    <row r="448" spans="1:15" x14ac:dyDescent="0.2">
      <c r="A448" s="50">
        <f t="shared" si="28"/>
        <v>13208</v>
      </c>
      <c r="B448" s="50">
        <f t="shared" si="29"/>
        <v>1</v>
      </c>
      <c r="C448" s="51">
        <f t="shared" si="30"/>
        <v>32</v>
      </c>
      <c r="D448" s="50">
        <v>13208</v>
      </c>
      <c r="E448" s="50" t="s">
        <v>3843</v>
      </c>
      <c r="F448" s="50" t="s">
        <v>3907</v>
      </c>
      <c r="G448" s="50" t="s">
        <v>3845</v>
      </c>
      <c r="H448" s="50" t="s">
        <v>3908</v>
      </c>
      <c r="I448" s="50" t="s">
        <v>3847</v>
      </c>
      <c r="J448" s="50" t="s">
        <v>3909</v>
      </c>
      <c r="K448" s="50" t="s">
        <v>292</v>
      </c>
      <c r="L448" s="50" t="s">
        <v>189</v>
      </c>
      <c r="M448" s="54">
        <v>1</v>
      </c>
      <c r="N448" s="51" t="str">
        <f t="shared" si="31"/>
        <v>東京</v>
      </c>
      <c r="O448" s="51"/>
    </row>
    <row r="449" spans="1:15" x14ac:dyDescent="0.2">
      <c r="A449" s="50">
        <f t="shared" si="28"/>
        <v>13209</v>
      </c>
      <c r="B449" s="50">
        <f t="shared" si="29"/>
        <v>1</v>
      </c>
      <c r="C449" s="51">
        <f t="shared" si="30"/>
        <v>32</v>
      </c>
      <c r="D449" s="50">
        <v>13209</v>
      </c>
      <c r="E449" s="50" t="s">
        <v>828</v>
      </c>
      <c r="F449" s="50" t="s">
        <v>701</v>
      </c>
      <c r="G449" s="50" t="s">
        <v>2272</v>
      </c>
      <c r="H449" s="50" t="s">
        <v>1167</v>
      </c>
      <c r="I449" s="50" t="s">
        <v>2273</v>
      </c>
      <c r="J449" s="50" t="s">
        <v>1168</v>
      </c>
      <c r="K449" s="50" t="s">
        <v>292</v>
      </c>
      <c r="L449" s="50" t="s">
        <v>189</v>
      </c>
      <c r="M449" s="54">
        <v>1</v>
      </c>
      <c r="N449" s="51" t="str">
        <f t="shared" si="31"/>
        <v>東京</v>
      </c>
      <c r="O449" s="51"/>
    </row>
    <row r="450" spans="1:15" x14ac:dyDescent="0.2">
      <c r="A450" s="50">
        <f t="shared" ref="A450:A513" si="32">D450</f>
        <v>13210</v>
      </c>
      <c r="B450" s="50">
        <f t="shared" ref="B450:B513" si="33">ROUNDDOWN(D450/10000,0)</f>
        <v>1</v>
      </c>
      <c r="C450" s="51">
        <f t="shared" ref="C450:C513" si="34">ROUNDDOWN((D450-B450*10000)/100,0)</f>
        <v>32</v>
      </c>
      <c r="D450" s="50">
        <v>13210</v>
      </c>
      <c r="E450" s="50" t="s">
        <v>3910</v>
      </c>
      <c r="F450" s="50" t="s">
        <v>3911</v>
      </c>
      <c r="G450" s="50" t="s">
        <v>3910</v>
      </c>
      <c r="H450" s="50" t="s">
        <v>1356</v>
      </c>
      <c r="I450" s="50" t="s">
        <v>3912</v>
      </c>
      <c r="J450" s="50" t="s">
        <v>1358</v>
      </c>
      <c r="K450" s="50" t="s">
        <v>292</v>
      </c>
      <c r="L450" s="50" t="s">
        <v>189</v>
      </c>
      <c r="M450" s="54">
        <v>1</v>
      </c>
      <c r="N450" s="51" t="str">
        <f t="shared" ref="N450:N513" si="35">VLOOKUP(B450*100+C450,$AB$2:$AF$400,2,0)</f>
        <v>東京</v>
      </c>
      <c r="O450" s="51"/>
    </row>
    <row r="451" spans="1:15" x14ac:dyDescent="0.2">
      <c r="A451" s="50">
        <f t="shared" si="32"/>
        <v>13211</v>
      </c>
      <c r="B451" s="50">
        <f t="shared" si="33"/>
        <v>1</v>
      </c>
      <c r="C451" s="51">
        <f t="shared" si="34"/>
        <v>32</v>
      </c>
      <c r="D451" s="50">
        <v>13211</v>
      </c>
      <c r="E451" s="50" t="s">
        <v>118</v>
      </c>
      <c r="F451" s="50" t="s">
        <v>708</v>
      </c>
      <c r="G451" s="50" t="s">
        <v>1135</v>
      </c>
      <c r="H451" s="50" t="s">
        <v>1220</v>
      </c>
      <c r="I451" s="50" t="s">
        <v>1136</v>
      </c>
      <c r="J451" s="50" t="s">
        <v>1221</v>
      </c>
      <c r="K451" s="50" t="s">
        <v>292</v>
      </c>
      <c r="L451" s="50" t="s">
        <v>189</v>
      </c>
      <c r="M451" s="54">
        <v>1</v>
      </c>
      <c r="N451" s="51" t="str">
        <f t="shared" si="35"/>
        <v>東京</v>
      </c>
      <c r="O451" s="51"/>
    </row>
    <row r="452" spans="1:15" x14ac:dyDescent="0.2">
      <c r="A452" s="50">
        <f t="shared" si="32"/>
        <v>13212</v>
      </c>
      <c r="B452" s="50">
        <f t="shared" si="33"/>
        <v>1</v>
      </c>
      <c r="C452" s="51">
        <f t="shared" si="34"/>
        <v>32</v>
      </c>
      <c r="D452" s="50">
        <v>13212</v>
      </c>
      <c r="E452" s="50" t="s">
        <v>3913</v>
      </c>
      <c r="F452" s="50" t="s">
        <v>3914</v>
      </c>
      <c r="G452" s="50" t="s">
        <v>3915</v>
      </c>
      <c r="H452" s="50" t="s">
        <v>1333</v>
      </c>
      <c r="I452" s="50" t="s">
        <v>3916</v>
      </c>
      <c r="J452" s="50" t="s">
        <v>1334</v>
      </c>
      <c r="K452" s="50" t="s">
        <v>292</v>
      </c>
      <c r="L452" s="50" t="s">
        <v>185</v>
      </c>
      <c r="M452" s="54">
        <v>1</v>
      </c>
      <c r="N452" s="51" t="str">
        <f t="shared" si="35"/>
        <v>東京</v>
      </c>
      <c r="O452" s="51"/>
    </row>
    <row r="453" spans="1:15" x14ac:dyDescent="0.2">
      <c r="A453" s="50">
        <f t="shared" si="32"/>
        <v>13213</v>
      </c>
      <c r="B453" s="50">
        <f t="shared" si="33"/>
        <v>1</v>
      </c>
      <c r="C453" s="51">
        <f t="shared" si="34"/>
        <v>32</v>
      </c>
      <c r="D453" s="50">
        <v>13213</v>
      </c>
      <c r="E453" s="50" t="s">
        <v>3917</v>
      </c>
      <c r="F453" s="50" t="s">
        <v>3918</v>
      </c>
      <c r="G453" s="50" t="s">
        <v>3919</v>
      </c>
      <c r="H453" s="50" t="s">
        <v>1112</v>
      </c>
      <c r="I453" s="50" t="s">
        <v>3920</v>
      </c>
      <c r="J453" s="50" t="s">
        <v>1114</v>
      </c>
      <c r="K453" s="50" t="s">
        <v>292</v>
      </c>
      <c r="L453" s="50" t="s">
        <v>189</v>
      </c>
      <c r="M453" s="54">
        <v>1</v>
      </c>
      <c r="N453" s="51" t="str">
        <f t="shared" si="35"/>
        <v>東京</v>
      </c>
      <c r="O453" s="51"/>
    </row>
    <row r="454" spans="1:15" x14ac:dyDescent="0.2">
      <c r="A454" s="50">
        <f t="shared" si="32"/>
        <v>13214</v>
      </c>
      <c r="B454" s="50">
        <f t="shared" si="33"/>
        <v>1</v>
      </c>
      <c r="C454" s="51">
        <f t="shared" si="34"/>
        <v>32</v>
      </c>
      <c r="D454" s="50">
        <v>13214</v>
      </c>
      <c r="E454" s="50" t="s">
        <v>3921</v>
      </c>
      <c r="F454" s="50" t="s">
        <v>3922</v>
      </c>
      <c r="G454" s="50" t="s">
        <v>3923</v>
      </c>
      <c r="H454" s="50" t="s">
        <v>1777</v>
      </c>
      <c r="I454" s="50" t="s">
        <v>3924</v>
      </c>
      <c r="J454" s="50" t="s">
        <v>1778</v>
      </c>
      <c r="K454" s="50" t="s">
        <v>292</v>
      </c>
      <c r="L454" s="50" t="s">
        <v>189</v>
      </c>
      <c r="M454" s="54">
        <v>1</v>
      </c>
      <c r="N454" s="51" t="str">
        <f t="shared" si="35"/>
        <v>東京</v>
      </c>
      <c r="O454" s="51"/>
    </row>
    <row r="455" spans="1:15" x14ac:dyDescent="0.2">
      <c r="A455" s="50">
        <f t="shared" si="32"/>
        <v>13215</v>
      </c>
      <c r="B455" s="50">
        <f t="shared" si="33"/>
        <v>1</v>
      </c>
      <c r="C455" s="51">
        <f t="shared" si="34"/>
        <v>32</v>
      </c>
      <c r="D455" s="50">
        <v>13215</v>
      </c>
      <c r="E455" s="50" t="s">
        <v>804</v>
      </c>
      <c r="F455" s="50" t="s">
        <v>805</v>
      </c>
      <c r="G455" s="50" t="s">
        <v>2164</v>
      </c>
      <c r="H455" s="50" t="s">
        <v>2165</v>
      </c>
      <c r="I455" s="50" t="s">
        <v>2166</v>
      </c>
      <c r="J455" s="50" t="s">
        <v>2167</v>
      </c>
      <c r="K455" s="50" t="s">
        <v>292</v>
      </c>
      <c r="L455" s="50" t="s">
        <v>188</v>
      </c>
      <c r="M455" s="54">
        <v>3</v>
      </c>
      <c r="N455" s="51" t="str">
        <f t="shared" si="35"/>
        <v>東京</v>
      </c>
      <c r="O455" s="51"/>
    </row>
    <row r="456" spans="1:15" x14ac:dyDescent="0.2">
      <c r="A456" s="50">
        <f t="shared" si="32"/>
        <v>13216</v>
      </c>
      <c r="B456" s="50">
        <f t="shared" si="33"/>
        <v>1</v>
      </c>
      <c r="C456" s="51">
        <f t="shared" si="34"/>
        <v>32</v>
      </c>
      <c r="D456" s="50">
        <v>13216</v>
      </c>
      <c r="E456" s="50" t="s">
        <v>806</v>
      </c>
      <c r="F456" s="50" t="s">
        <v>807</v>
      </c>
      <c r="G456" s="50" t="s">
        <v>2168</v>
      </c>
      <c r="H456" s="50" t="s">
        <v>2169</v>
      </c>
      <c r="I456" s="50" t="s">
        <v>2170</v>
      </c>
      <c r="J456" s="50" t="s">
        <v>2171</v>
      </c>
      <c r="K456" s="50" t="s">
        <v>292</v>
      </c>
      <c r="L456" s="50" t="s">
        <v>188</v>
      </c>
      <c r="M456" s="54">
        <v>3</v>
      </c>
      <c r="N456" s="51" t="str">
        <f t="shared" si="35"/>
        <v>東京</v>
      </c>
    </row>
    <row r="457" spans="1:15" x14ac:dyDescent="0.2">
      <c r="A457" s="50">
        <f t="shared" si="32"/>
        <v>13217</v>
      </c>
      <c r="B457" s="50">
        <f t="shared" si="33"/>
        <v>1</v>
      </c>
      <c r="C457" s="51">
        <f t="shared" si="34"/>
        <v>32</v>
      </c>
      <c r="D457" s="50">
        <v>13217</v>
      </c>
      <c r="E457" s="50" t="s">
        <v>61</v>
      </c>
      <c r="F457" s="50" t="s">
        <v>617</v>
      </c>
      <c r="G457" s="50" t="s">
        <v>1901</v>
      </c>
      <c r="H457" s="50" t="s">
        <v>1164</v>
      </c>
      <c r="I457" s="50" t="s">
        <v>1902</v>
      </c>
      <c r="J457" s="50" t="s">
        <v>1166</v>
      </c>
      <c r="K457" s="50" t="s">
        <v>292</v>
      </c>
      <c r="L457" s="50" t="s">
        <v>188</v>
      </c>
      <c r="M457" s="54">
        <v>3</v>
      </c>
      <c r="N457" s="51" t="str">
        <f t="shared" si="35"/>
        <v>東京</v>
      </c>
    </row>
    <row r="458" spans="1:15" x14ac:dyDescent="0.2">
      <c r="A458" s="50">
        <f t="shared" si="32"/>
        <v>13218</v>
      </c>
      <c r="B458" s="50">
        <f t="shared" si="33"/>
        <v>1</v>
      </c>
      <c r="C458" s="51">
        <f t="shared" si="34"/>
        <v>32</v>
      </c>
      <c r="D458" s="50">
        <v>13218</v>
      </c>
      <c r="E458" s="50" t="s">
        <v>808</v>
      </c>
      <c r="F458" s="50" t="s">
        <v>622</v>
      </c>
      <c r="G458" s="50" t="s">
        <v>1594</v>
      </c>
      <c r="H458" s="50" t="s">
        <v>2172</v>
      </c>
      <c r="I458" s="50" t="s">
        <v>1596</v>
      </c>
      <c r="J458" s="50" t="s">
        <v>2173</v>
      </c>
      <c r="K458" s="50" t="s">
        <v>292</v>
      </c>
      <c r="L458" s="50" t="s">
        <v>1029</v>
      </c>
      <c r="M458" s="54">
        <v>3</v>
      </c>
      <c r="N458" s="51" t="str">
        <f t="shared" si="35"/>
        <v>東京</v>
      </c>
    </row>
    <row r="459" spans="1:15" x14ac:dyDescent="0.2">
      <c r="A459" s="50">
        <f t="shared" si="32"/>
        <v>13219</v>
      </c>
      <c r="B459" s="50">
        <f t="shared" si="33"/>
        <v>1</v>
      </c>
      <c r="C459" s="51">
        <f t="shared" si="34"/>
        <v>32</v>
      </c>
      <c r="D459" s="50">
        <v>13219</v>
      </c>
      <c r="E459" s="50" t="s">
        <v>440</v>
      </c>
      <c r="F459" s="50" t="s">
        <v>809</v>
      </c>
      <c r="G459" s="50" t="s">
        <v>2174</v>
      </c>
      <c r="H459" s="50" t="s">
        <v>2175</v>
      </c>
      <c r="I459" s="50" t="s">
        <v>2176</v>
      </c>
      <c r="J459" s="50" t="s">
        <v>2177</v>
      </c>
      <c r="K459" s="50" t="s">
        <v>292</v>
      </c>
      <c r="L459" s="50" t="s">
        <v>1029</v>
      </c>
      <c r="M459" s="54">
        <v>3</v>
      </c>
      <c r="N459" s="51" t="str">
        <f t="shared" si="35"/>
        <v>東京</v>
      </c>
      <c r="O459" s="51"/>
    </row>
    <row r="460" spans="1:15" x14ac:dyDescent="0.2">
      <c r="A460" s="50">
        <f t="shared" si="32"/>
        <v>13221</v>
      </c>
      <c r="B460" s="50">
        <f t="shared" si="33"/>
        <v>1</v>
      </c>
      <c r="C460" s="51">
        <f t="shared" si="34"/>
        <v>32</v>
      </c>
      <c r="D460" s="50">
        <v>13221</v>
      </c>
      <c r="E460" s="50" t="s">
        <v>810</v>
      </c>
      <c r="F460" s="50" t="s">
        <v>394</v>
      </c>
      <c r="G460" s="50" t="s">
        <v>2178</v>
      </c>
      <c r="H460" s="50" t="s">
        <v>1172</v>
      </c>
      <c r="I460" s="50" t="s">
        <v>2179</v>
      </c>
      <c r="J460" s="50" t="s">
        <v>1174</v>
      </c>
      <c r="K460" s="50" t="s">
        <v>292</v>
      </c>
      <c r="L460" s="50" t="s">
        <v>1029</v>
      </c>
      <c r="M460" s="54">
        <v>3</v>
      </c>
      <c r="N460" s="51" t="str">
        <f t="shared" si="35"/>
        <v>東京</v>
      </c>
      <c r="O460" s="51"/>
    </row>
    <row r="461" spans="1:15" x14ac:dyDescent="0.2">
      <c r="A461" s="50">
        <f t="shared" si="32"/>
        <v>13222</v>
      </c>
      <c r="B461" s="50">
        <f t="shared" si="33"/>
        <v>1</v>
      </c>
      <c r="C461" s="51">
        <f t="shared" si="34"/>
        <v>32</v>
      </c>
      <c r="D461" s="50">
        <v>13222</v>
      </c>
      <c r="E461" s="50" t="s">
        <v>811</v>
      </c>
      <c r="F461" s="50" t="s">
        <v>812</v>
      </c>
      <c r="G461" s="50" t="s">
        <v>2180</v>
      </c>
      <c r="H461" s="50" t="s">
        <v>1880</v>
      </c>
      <c r="I461" s="50" t="s">
        <v>2181</v>
      </c>
      <c r="J461" s="50" t="s">
        <v>1881</v>
      </c>
      <c r="K461" s="50" t="s">
        <v>292</v>
      </c>
      <c r="L461" s="50" t="s">
        <v>1029</v>
      </c>
      <c r="M461" s="54">
        <v>3</v>
      </c>
      <c r="N461" s="51" t="str">
        <f t="shared" si="35"/>
        <v>東京</v>
      </c>
      <c r="O461" s="51"/>
    </row>
    <row r="462" spans="1:15" x14ac:dyDescent="0.2">
      <c r="A462" s="50">
        <f t="shared" si="32"/>
        <v>13223</v>
      </c>
      <c r="B462" s="50">
        <f t="shared" si="33"/>
        <v>1</v>
      </c>
      <c r="C462" s="51">
        <f t="shared" si="34"/>
        <v>32</v>
      </c>
      <c r="D462" s="50">
        <v>13223</v>
      </c>
      <c r="E462" s="50" t="s">
        <v>100</v>
      </c>
      <c r="F462" s="50" t="s">
        <v>813</v>
      </c>
      <c r="G462" s="50" t="s">
        <v>1572</v>
      </c>
      <c r="H462" s="50" t="s">
        <v>1537</v>
      </c>
      <c r="I462" s="50" t="s">
        <v>2182</v>
      </c>
      <c r="J462" s="50" t="s">
        <v>2183</v>
      </c>
      <c r="K462" s="50" t="s">
        <v>292</v>
      </c>
      <c r="L462" s="50" t="s">
        <v>188</v>
      </c>
      <c r="M462" s="54">
        <v>3</v>
      </c>
      <c r="N462" s="51" t="str">
        <f t="shared" si="35"/>
        <v>東京</v>
      </c>
      <c r="O462" s="51"/>
    </row>
    <row r="463" spans="1:15" x14ac:dyDescent="0.2">
      <c r="A463" s="50">
        <f t="shared" si="32"/>
        <v>13224</v>
      </c>
      <c r="B463" s="50">
        <f t="shared" si="33"/>
        <v>1</v>
      </c>
      <c r="C463" s="51">
        <f t="shared" si="34"/>
        <v>32</v>
      </c>
      <c r="D463" s="50">
        <v>13224</v>
      </c>
      <c r="E463" s="50" t="s">
        <v>814</v>
      </c>
      <c r="F463" s="50" t="s">
        <v>815</v>
      </c>
      <c r="G463" s="50" t="s">
        <v>2184</v>
      </c>
      <c r="H463" s="50" t="s">
        <v>2185</v>
      </c>
      <c r="I463" s="50" t="s">
        <v>2186</v>
      </c>
      <c r="J463" s="50" t="s">
        <v>2187</v>
      </c>
      <c r="K463" s="50" t="s">
        <v>292</v>
      </c>
      <c r="L463" s="50" t="s">
        <v>1029</v>
      </c>
      <c r="M463" s="54">
        <v>3</v>
      </c>
      <c r="N463" s="51" t="str">
        <f t="shared" si="35"/>
        <v>東京</v>
      </c>
      <c r="O463" s="51"/>
    </row>
    <row r="464" spans="1:15" x14ac:dyDescent="0.2">
      <c r="A464" s="50">
        <f t="shared" si="32"/>
        <v>13225</v>
      </c>
      <c r="B464" s="50">
        <f t="shared" si="33"/>
        <v>1</v>
      </c>
      <c r="C464" s="51">
        <f t="shared" si="34"/>
        <v>32</v>
      </c>
      <c r="D464" s="50">
        <v>13225</v>
      </c>
      <c r="E464" s="50" t="s">
        <v>673</v>
      </c>
      <c r="F464" s="50" t="s">
        <v>816</v>
      </c>
      <c r="G464" s="50" t="s">
        <v>2188</v>
      </c>
      <c r="H464" s="50" t="s">
        <v>2189</v>
      </c>
      <c r="I464" s="50" t="s">
        <v>2190</v>
      </c>
      <c r="J464" s="50" t="s">
        <v>2191</v>
      </c>
      <c r="K464" s="50" t="s">
        <v>292</v>
      </c>
      <c r="L464" s="50" t="s">
        <v>1029</v>
      </c>
      <c r="M464" s="54">
        <v>3</v>
      </c>
      <c r="N464" s="51" t="str">
        <f t="shared" si="35"/>
        <v>東京</v>
      </c>
      <c r="O464" s="51"/>
    </row>
    <row r="465" spans="1:15" x14ac:dyDescent="0.2">
      <c r="A465" s="50">
        <f t="shared" si="32"/>
        <v>13228</v>
      </c>
      <c r="B465" s="50">
        <f t="shared" si="33"/>
        <v>1</v>
      </c>
      <c r="C465" s="51">
        <f t="shared" si="34"/>
        <v>32</v>
      </c>
      <c r="D465" s="51">
        <v>13228</v>
      </c>
      <c r="E465" s="51" t="s">
        <v>51</v>
      </c>
      <c r="F465" s="51" t="s">
        <v>2192</v>
      </c>
      <c r="G465" s="52" t="s">
        <v>1303</v>
      </c>
      <c r="H465" s="52" t="s">
        <v>1131</v>
      </c>
      <c r="I465" s="52" t="s">
        <v>1304</v>
      </c>
      <c r="J465" s="52" t="s">
        <v>1132</v>
      </c>
      <c r="K465" s="51" t="s">
        <v>292</v>
      </c>
      <c r="L465" s="51" t="s">
        <v>188</v>
      </c>
      <c r="M465" s="53">
        <v>2</v>
      </c>
      <c r="N465" s="51" t="str">
        <f t="shared" si="35"/>
        <v>東京</v>
      </c>
      <c r="O465" s="51"/>
    </row>
    <row r="466" spans="1:15" x14ac:dyDescent="0.2">
      <c r="A466" s="50">
        <f t="shared" si="32"/>
        <v>13229</v>
      </c>
      <c r="B466" s="50">
        <f t="shared" si="33"/>
        <v>1</v>
      </c>
      <c r="C466" s="51">
        <f t="shared" si="34"/>
        <v>32</v>
      </c>
      <c r="D466" s="51">
        <v>13229</v>
      </c>
      <c r="E466" s="51" t="s">
        <v>2193</v>
      </c>
      <c r="F466" s="51" t="s">
        <v>2194</v>
      </c>
      <c r="G466" s="52" t="s">
        <v>2195</v>
      </c>
      <c r="H466" s="52" t="s">
        <v>1063</v>
      </c>
      <c r="I466" s="52" t="s">
        <v>2196</v>
      </c>
      <c r="J466" s="52" t="s">
        <v>1064</v>
      </c>
      <c r="K466" s="51" t="s">
        <v>292</v>
      </c>
      <c r="L466" s="51" t="s">
        <v>188</v>
      </c>
      <c r="M466" s="53">
        <v>2</v>
      </c>
      <c r="N466" s="51" t="str">
        <f t="shared" si="35"/>
        <v>東京</v>
      </c>
      <c r="O466" s="51"/>
    </row>
    <row r="467" spans="1:15" x14ac:dyDescent="0.2">
      <c r="A467" s="50">
        <f t="shared" si="32"/>
        <v>13230</v>
      </c>
      <c r="B467" s="50">
        <f t="shared" si="33"/>
        <v>1</v>
      </c>
      <c r="C467" s="51">
        <f t="shared" si="34"/>
        <v>32</v>
      </c>
      <c r="D467" s="51">
        <v>13230</v>
      </c>
      <c r="E467" s="51" t="s">
        <v>485</v>
      </c>
      <c r="F467" s="51" t="s">
        <v>2197</v>
      </c>
      <c r="G467" s="52" t="s">
        <v>1317</v>
      </c>
      <c r="H467" s="52" t="s">
        <v>2198</v>
      </c>
      <c r="I467" s="52" t="s">
        <v>1318</v>
      </c>
      <c r="J467" s="52" t="s">
        <v>2199</v>
      </c>
      <c r="K467" s="51" t="s">
        <v>292</v>
      </c>
      <c r="L467" s="51" t="s">
        <v>188</v>
      </c>
      <c r="M467" s="53">
        <v>2</v>
      </c>
      <c r="N467" s="51" t="str">
        <f t="shared" si="35"/>
        <v>東京</v>
      </c>
      <c r="O467" s="51"/>
    </row>
    <row r="468" spans="1:15" x14ac:dyDescent="0.2">
      <c r="A468" s="50">
        <f t="shared" si="32"/>
        <v>13231</v>
      </c>
      <c r="B468" s="50">
        <f t="shared" si="33"/>
        <v>1</v>
      </c>
      <c r="C468" s="51">
        <f t="shared" si="34"/>
        <v>32</v>
      </c>
      <c r="D468" s="51">
        <v>13231</v>
      </c>
      <c r="E468" s="51" t="s">
        <v>2200</v>
      </c>
      <c r="F468" s="51" t="s">
        <v>2201</v>
      </c>
      <c r="G468" s="52" t="s">
        <v>2202</v>
      </c>
      <c r="H468" s="52" t="s">
        <v>2203</v>
      </c>
      <c r="I468" s="52" t="s">
        <v>2204</v>
      </c>
      <c r="J468" s="52" t="s">
        <v>2205</v>
      </c>
      <c r="K468" s="51" t="s">
        <v>292</v>
      </c>
      <c r="L468" s="51" t="s">
        <v>188</v>
      </c>
      <c r="M468" s="53">
        <v>2</v>
      </c>
      <c r="N468" s="51" t="str">
        <f t="shared" si="35"/>
        <v>東京</v>
      </c>
      <c r="O468" s="51"/>
    </row>
    <row r="469" spans="1:15" x14ac:dyDescent="0.2">
      <c r="A469" s="50">
        <f t="shared" si="32"/>
        <v>13232</v>
      </c>
      <c r="B469" s="50">
        <f t="shared" si="33"/>
        <v>1</v>
      </c>
      <c r="C469" s="51">
        <f t="shared" si="34"/>
        <v>32</v>
      </c>
      <c r="D469" s="51">
        <v>13232</v>
      </c>
      <c r="E469" s="51" t="s">
        <v>2206</v>
      </c>
      <c r="F469" s="51" t="s">
        <v>2207</v>
      </c>
      <c r="G469" s="52" t="s">
        <v>2208</v>
      </c>
      <c r="H469" s="52" t="s">
        <v>2209</v>
      </c>
      <c r="I469" s="52" t="s">
        <v>2210</v>
      </c>
      <c r="J469" s="52" t="s">
        <v>2211</v>
      </c>
      <c r="K469" s="51" t="s">
        <v>292</v>
      </c>
      <c r="L469" s="51" t="s">
        <v>188</v>
      </c>
      <c r="M469" s="53">
        <v>2</v>
      </c>
      <c r="N469" s="51" t="str">
        <f t="shared" si="35"/>
        <v>東京</v>
      </c>
    </row>
    <row r="470" spans="1:15" x14ac:dyDescent="0.2">
      <c r="A470" s="50">
        <f t="shared" si="32"/>
        <v>13233</v>
      </c>
      <c r="B470" s="50">
        <f t="shared" si="33"/>
        <v>1</v>
      </c>
      <c r="C470" s="51">
        <f t="shared" si="34"/>
        <v>32</v>
      </c>
      <c r="D470" s="51">
        <v>13233</v>
      </c>
      <c r="E470" s="51" t="s">
        <v>817</v>
      </c>
      <c r="F470" s="51" t="s">
        <v>818</v>
      </c>
      <c r="G470" s="52" t="s">
        <v>2212</v>
      </c>
      <c r="H470" s="52" t="s">
        <v>1880</v>
      </c>
      <c r="I470" s="52" t="s">
        <v>2213</v>
      </c>
      <c r="J470" s="52" t="s">
        <v>1881</v>
      </c>
      <c r="K470" s="51" t="s">
        <v>292</v>
      </c>
      <c r="L470" s="51" t="s">
        <v>1029</v>
      </c>
      <c r="M470" s="53">
        <v>3</v>
      </c>
      <c r="N470" s="51" t="str">
        <f t="shared" si="35"/>
        <v>東京</v>
      </c>
    </row>
    <row r="471" spans="1:15" x14ac:dyDescent="0.2">
      <c r="A471" s="50">
        <f t="shared" si="32"/>
        <v>13234</v>
      </c>
      <c r="B471" s="50">
        <f t="shared" si="33"/>
        <v>1</v>
      </c>
      <c r="C471" s="51">
        <f t="shared" si="34"/>
        <v>32</v>
      </c>
      <c r="D471" s="51">
        <v>13234</v>
      </c>
      <c r="E471" s="51" t="s">
        <v>50</v>
      </c>
      <c r="F471" s="51" t="s">
        <v>2214</v>
      </c>
      <c r="G471" s="52" t="s">
        <v>1937</v>
      </c>
      <c r="H471" s="52" t="s">
        <v>2215</v>
      </c>
      <c r="I471" s="52" t="s">
        <v>2216</v>
      </c>
      <c r="J471" s="52" t="s">
        <v>2217</v>
      </c>
      <c r="K471" s="51" t="s">
        <v>292</v>
      </c>
      <c r="L471" s="51" t="s">
        <v>188</v>
      </c>
      <c r="M471" s="53">
        <v>2</v>
      </c>
      <c r="N471" s="51" t="str">
        <f t="shared" si="35"/>
        <v>東京</v>
      </c>
    </row>
    <row r="472" spans="1:15" x14ac:dyDescent="0.2">
      <c r="A472" s="50">
        <f t="shared" si="32"/>
        <v>13235</v>
      </c>
      <c r="B472" s="50">
        <f t="shared" si="33"/>
        <v>1</v>
      </c>
      <c r="C472" s="51">
        <f t="shared" si="34"/>
        <v>32</v>
      </c>
      <c r="D472" s="51">
        <v>13235</v>
      </c>
      <c r="E472" s="51" t="s">
        <v>6435</v>
      </c>
      <c r="F472" s="51" t="s">
        <v>15075</v>
      </c>
      <c r="G472" s="52" t="s">
        <v>6437</v>
      </c>
      <c r="H472" s="52" t="s">
        <v>1172</v>
      </c>
      <c r="I472" s="52" t="s">
        <v>6439</v>
      </c>
      <c r="J472" s="52" t="s">
        <v>1174</v>
      </c>
      <c r="K472" s="51" t="s">
        <v>292</v>
      </c>
      <c r="L472" s="51" t="s">
        <v>188</v>
      </c>
      <c r="M472" s="53">
        <v>2</v>
      </c>
      <c r="N472" s="51" t="str">
        <f t="shared" si="35"/>
        <v>東京</v>
      </c>
    </row>
    <row r="473" spans="1:15" x14ac:dyDescent="0.2">
      <c r="A473" s="50">
        <f t="shared" si="32"/>
        <v>13236</v>
      </c>
      <c r="B473" s="50">
        <f t="shared" si="33"/>
        <v>1</v>
      </c>
      <c r="C473" s="51">
        <f t="shared" si="34"/>
        <v>32</v>
      </c>
      <c r="D473" s="51">
        <v>13236</v>
      </c>
      <c r="E473" s="51" t="s">
        <v>2220</v>
      </c>
      <c r="F473" s="51" t="s">
        <v>2221</v>
      </c>
      <c r="G473" s="52" t="s">
        <v>2222</v>
      </c>
      <c r="H473" s="52" t="s">
        <v>2223</v>
      </c>
      <c r="I473" s="52" t="s">
        <v>2224</v>
      </c>
      <c r="J473" s="52" t="s">
        <v>2225</v>
      </c>
      <c r="K473" s="51" t="s">
        <v>292</v>
      </c>
      <c r="L473" s="51" t="s">
        <v>188</v>
      </c>
      <c r="M473" s="53">
        <v>2</v>
      </c>
      <c r="N473" s="51" t="str">
        <f t="shared" si="35"/>
        <v>東京</v>
      </c>
    </row>
    <row r="474" spans="1:15" x14ac:dyDescent="0.2">
      <c r="A474" s="50">
        <f t="shared" si="32"/>
        <v>13237</v>
      </c>
      <c r="B474" s="50">
        <f t="shared" si="33"/>
        <v>1</v>
      </c>
      <c r="C474" s="51">
        <f t="shared" si="34"/>
        <v>32</v>
      </c>
      <c r="D474" s="50">
        <v>13237</v>
      </c>
      <c r="E474" s="50" t="s">
        <v>26</v>
      </c>
      <c r="F474" s="50" t="s">
        <v>593</v>
      </c>
      <c r="G474" s="50" t="s">
        <v>1451</v>
      </c>
      <c r="H474" s="50" t="s">
        <v>1020</v>
      </c>
      <c r="I474" s="50" t="s">
        <v>1453</v>
      </c>
      <c r="J474" s="50" t="s">
        <v>1022</v>
      </c>
      <c r="K474" s="50" t="s">
        <v>292</v>
      </c>
      <c r="L474" s="50" t="s">
        <v>188</v>
      </c>
      <c r="M474" s="54">
        <v>2</v>
      </c>
      <c r="N474" s="51" t="str">
        <f t="shared" si="35"/>
        <v>東京</v>
      </c>
    </row>
    <row r="475" spans="1:15" x14ac:dyDescent="0.2">
      <c r="A475" s="50">
        <f t="shared" si="32"/>
        <v>13238</v>
      </c>
      <c r="B475" s="50">
        <f t="shared" si="33"/>
        <v>1</v>
      </c>
      <c r="C475" s="51">
        <f t="shared" si="34"/>
        <v>32</v>
      </c>
      <c r="D475" s="51">
        <v>13238</v>
      </c>
      <c r="E475" s="51" t="s">
        <v>2226</v>
      </c>
      <c r="F475" s="51" t="s">
        <v>588</v>
      </c>
      <c r="G475" s="52" t="s">
        <v>2227</v>
      </c>
      <c r="H475" s="52" t="s">
        <v>2228</v>
      </c>
      <c r="I475" s="52" t="s">
        <v>2229</v>
      </c>
      <c r="J475" s="52" t="s">
        <v>2230</v>
      </c>
      <c r="K475" s="51" t="s">
        <v>292</v>
      </c>
      <c r="L475" s="51" t="s">
        <v>188</v>
      </c>
      <c r="M475" s="53">
        <v>2</v>
      </c>
      <c r="N475" s="51" t="str">
        <f t="shared" si="35"/>
        <v>東京</v>
      </c>
    </row>
    <row r="476" spans="1:15" x14ac:dyDescent="0.2">
      <c r="A476" s="50">
        <f t="shared" si="32"/>
        <v>13239</v>
      </c>
      <c r="B476" s="50">
        <f t="shared" si="33"/>
        <v>1</v>
      </c>
      <c r="C476" s="51">
        <f t="shared" si="34"/>
        <v>32</v>
      </c>
      <c r="D476" s="51">
        <v>13239</v>
      </c>
      <c r="E476" s="51" t="s">
        <v>641</v>
      </c>
      <c r="F476" s="51" t="s">
        <v>2231</v>
      </c>
      <c r="G476" s="52" t="s">
        <v>1059</v>
      </c>
      <c r="H476" s="52" t="s">
        <v>2232</v>
      </c>
      <c r="I476" s="52" t="s">
        <v>1061</v>
      </c>
      <c r="J476" s="52" t="s">
        <v>2233</v>
      </c>
      <c r="K476" s="51" t="s">
        <v>292</v>
      </c>
      <c r="L476" s="51" t="s">
        <v>188</v>
      </c>
      <c r="M476" s="53">
        <v>2</v>
      </c>
      <c r="N476" s="51" t="str">
        <f t="shared" si="35"/>
        <v>東京</v>
      </c>
    </row>
    <row r="477" spans="1:15" x14ac:dyDescent="0.2">
      <c r="A477" s="50">
        <f t="shared" si="32"/>
        <v>13240</v>
      </c>
      <c r="B477" s="50">
        <f t="shared" si="33"/>
        <v>1</v>
      </c>
      <c r="C477" s="51">
        <f t="shared" si="34"/>
        <v>32</v>
      </c>
      <c r="D477" s="50">
        <v>13240</v>
      </c>
      <c r="E477" s="50" t="s">
        <v>118</v>
      </c>
      <c r="F477" s="50" t="s">
        <v>2234</v>
      </c>
      <c r="G477" s="50" t="s">
        <v>1135</v>
      </c>
      <c r="H477" s="50" t="s">
        <v>2185</v>
      </c>
      <c r="I477" s="50" t="s">
        <v>1136</v>
      </c>
      <c r="J477" s="50" t="s">
        <v>2187</v>
      </c>
      <c r="K477" s="50" t="s">
        <v>292</v>
      </c>
      <c r="L477" s="50" t="s">
        <v>188</v>
      </c>
      <c r="M477" s="54">
        <v>2</v>
      </c>
      <c r="N477" s="51" t="str">
        <f t="shared" si="35"/>
        <v>東京</v>
      </c>
      <c r="O477" s="51"/>
    </row>
    <row r="478" spans="1:15" x14ac:dyDescent="0.2">
      <c r="A478" s="50">
        <f t="shared" si="32"/>
        <v>13241</v>
      </c>
      <c r="B478" s="50">
        <f t="shared" si="33"/>
        <v>1</v>
      </c>
      <c r="C478" s="51">
        <f t="shared" si="34"/>
        <v>32</v>
      </c>
      <c r="D478" s="50">
        <v>13241</v>
      </c>
      <c r="E478" s="50" t="s">
        <v>2235</v>
      </c>
      <c r="F478" s="50" t="s">
        <v>2236</v>
      </c>
      <c r="G478" s="50" t="s">
        <v>2237</v>
      </c>
      <c r="H478" s="50" t="s">
        <v>2238</v>
      </c>
      <c r="I478" s="50" t="s">
        <v>2239</v>
      </c>
      <c r="J478" s="50" t="s">
        <v>2240</v>
      </c>
      <c r="K478" s="50" t="s">
        <v>292</v>
      </c>
      <c r="L478" s="50" t="s">
        <v>188</v>
      </c>
      <c r="M478" s="54">
        <v>2</v>
      </c>
      <c r="N478" s="51" t="str">
        <f t="shared" si="35"/>
        <v>東京</v>
      </c>
      <c r="O478" s="51"/>
    </row>
    <row r="479" spans="1:15" x14ac:dyDescent="0.2">
      <c r="A479" s="50">
        <f t="shared" si="32"/>
        <v>13243</v>
      </c>
      <c r="B479" s="50">
        <f t="shared" si="33"/>
        <v>1</v>
      </c>
      <c r="C479" s="51">
        <f t="shared" si="34"/>
        <v>32</v>
      </c>
      <c r="D479" s="50">
        <v>13243</v>
      </c>
      <c r="E479" s="50" t="s">
        <v>2241</v>
      </c>
      <c r="F479" s="50" t="s">
        <v>1539</v>
      </c>
      <c r="G479" s="50" t="s">
        <v>2242</v>
      </c>
      <c r="H479" s="50" t="s">
        <v>1540</v>
      </c>
      <c r="I479" s="50" t="s">
        <v>2243</v>
      </c>
      <c r="J479" s="50" t="s">
        <v>1541</v>
      </c>
      <c r="K479" s="50" t="s">
        <v>292</v>
      </c>
      <c r="L479" s="50" t="s">
        <v>188</v>
      </c>
      <c r="M479" s="54">
        <v>2</v>
      </c>
      <c r="N479" s="51" t="str">
        <f t="shared" si="35"/>
        <v>東京</v>
      </c>
      <c r="O479" s="51"/>
    </row>
    <row r="480" spans="1:15" x14ac:dyDescent="0.2">
      <c r="A480" s="50">
        <f t="shared" si="32"/>
        <v>13244</v>
      </c>
      <c r="B480" s="50">
        <f t="shared" si="33"/>
        <v>1</v>
      </c>
      <c r="C480" s="51">
        <f t="shared" si="34"/>
        <v>32</v>
      </c>
      <c r="D480" s="50">
        <v>13244</v>
      </c>
      <c r="E480" s="50" t="s">
        <v>42</v>
      </c>
      <c r="F480" s="50" t="s">
        <v>2244</v>
      </c>
      <c r="G480" s="50" t="s">
        <v>1582</v>
      </c>
      <c r="H480" s="50" t="s">
        <v>2245</v>
      </c>
      <c r="I480" s="50" t="s">
        <v>2246</v>
      </c>
      <c r="J480" s="50" t="s">
        <v>2247</v>
      </c>
      <c r="K480" s="50" t="s">
        <v>292</v>
      </c>
      <c r="L480" s="50" t="s">
        <v>189</v>
      </c>
      <c r="M480" s="54">
        <v>2</v>
      </c>
      <c r="N480" s="51" t="str">
        <f t="shared" si="35"/>
        <v>東京</v>
      </c>
      <c r="O480" s="51"/>
    </row>
    <row r="481" spans="1:15" x14ac:dyDescent="0.2">
      <c r="A481" s="50">
        <f t="shared" si="32"/>
        <v>13245</v>
      </c>
      <c r="B481" s="50">
        <f t="shared" si="33"/>
        <v>1</v>
      </c>
      <c r="C481" s="51">
        <f t="shared" si="34"/>
        <v>32</v>
      </c>
      <c r="D481" s="50">
        <v>13245</v>
      </c>
      <c r="E481" s="50" t="s">
        <v>2248</v>
      </c>
      <c r="F481" s="50" t="s">
        <v>2249</v>
      </c>
      <c r="G481" s="50" t="s">
        <v>2250</v>
      </c>
      <c r="H481" s="50" t="s">
        <v>1716</v>
      </c>
      <c r="I481" s="50" t="s">
        <v>2251</v>
      </c>
      <c r="J481" s="50" t="s">
        <v>1717</v>
      </c>
      <c r="K481" s="50" t="s">
        <v>292</v>
      </c>
      <c r="L481" s="50" t="s">
        <v>189</v>
      </c>
      <c r="M481" s="54">
        <v>2</v>
      </c>
      <c r="N481" s="51" t="str">
        <f t="shared" si="35"/>
        <v>東京</v>
      </c>
    </row>
    <row r="482" spans="1:15" x14ac:dyDescent="0.2">
      <c r="A482" s="50">
        <f t="shared" si="32"/>
        <v>13246</v>
      </c>
      <c r="B482" s="50">
        <f t="shared" si="33"/>
        <v>1</v>
      </c>
      <c r="C482" s="51">
        <f t="shared" si="34"/>
        <v>32</v>
      </c>
      <c r="D482" s="51">
        <v>13246</v>
      </c>
      <c r="E482" s="51" t="s">
        <v>1389</v>
      </c>
      <c r="F482" s="51" t="s">
        <v>4590</v>
      </c>
      <c r="G482" s="52" t="s">
        <v>1391</v>
      </c>
      <c r="H482" s="52" t="s">
        <v>2540</v>
      </c>
      <c r="I482" s="52" t="s">
        <v>4591</v>
      </c>
      <c r="J482" s="52" t="s">
        <v>2541</v>
      </c>
      <c r="K482" s="51" t="s">
        <v>292</v>
      </c>
      <c r="L482" s="51" t="s">
        <v>189</v>
      </c>
      <c r="M482" s="53">
        <v>1</v>
      </c>
      <c r="N482" s="51" t="str">
        <f t="shared" si="35"/>
        <v>東京</v>
      </c>
    </row>
    <row r="483" spans="1:15" x14ac:dyDescent="0.2">
      <c r="A483" s="50">
        <f t="shared" si="32"/>
        <v>13247</v>
      </c>
      <c r="B483" s="50">
        <f t="shared" si="33"/>
        <v>1</v>
      </c>
      <c r="C483" s="51">
        <f t="shared" si="34"/>
        <v>32</v>
      </c>
      <c r="D483" s="51">
        <v>13247</v>
      </c>
      <c r="E483" s="51" t="s">
        <v>4592</v>
      </c>
      <c r="F483" s="51" t="s">
        <v>4593</v>
      </c>
      <c r="G483" s="52" t="s">
        <v>1421</v>
      </c>
      <c r="H483" s="52" t="s">
        <v>1519</v>
      </c>
      <c r="I483" s="52" t="s">
        <v>1423</v>
      </c>
      <c r="J483" s="52" t="s">
        <v>1520</v>
      </c>
      <c r="K483" s="51" t="s">
        <v>292</v>
      </c>
      <c r="L483" s="51" t="s">
        <v>185</v>
      </c>
      <c r="M483" s="53">
        <v>1</v>
      </c>
      <c r="N483" s="51" t="str">
        <f t="shared" si="35"/>
        <v>東京</v>
      </c>
      <c r="O483" s="51"/>
    </row>
    <row r="484" spans="1:15" x14ac:dyDescent="0.2">
      <c r="A484" s="50">
        <f t="shared" si="32"/>
        <v>13248</v>
      </c>
      <c r="B484" s="50">
        <f t="shared" si="33"/>
        <v>1</v>
      </c>
      <c r="C484" s="51">
        <f t="shared" si="34"/>
        <v>32</v>
      </c>
      <c r="D484" s="50">
        <v>13248</v>
      </c>
      <c r="E484" s="50" t="s">
        <v>4594</v>
      </c>
      <c r="F484" s="50" t="s">
        <v>4595</v>
      </c>
      <c r="G484" s="50" t="s">
        <v>4596</v>
      </c>
      <c r="H484" s="50" t="s">
        <v>2739</v>
      </c>
      <c r="I484" s="50" t="s">
        <v>4597</v>
      </c>
      <c r="J484" s="50" t="s">
        <v>2741</v>
      </c>
      <c r="K484" s="50" t="s">
        <v>292</v>
      </c>
      <c r="L484" s="50" t="s">
        <v>185</v>
      </c>
      <c r="M484" s="54">
        <v>1</v>
      </c>
      <c r="N484" s="51" t="str">
        <f t="shared" si="35"/>
        <v>東京</v>
      </c>
      <c r="O484" s="51"/>
    </row>
    <row r="485" spans="1:15" x14ac:dyDescent="0.2">
      <c r="A485" s="50">
        <f t="shared" si="32"/>
        <v>13249</v>
      </c>
      <c r="B485" s="50">
        <f t="shared" si="33"/>
        <v>1</v>
      </c>
      <c r="C485" s="51">
        <f t="shared" si="34"/>
        <v>32</v>
      </c>
      <c r="D485" s="50">
        <v>13249</v>
      </c>
      <c r="E485" s="50" t="s">
        <v>1521</v>
      </c>
      <c r="F485" s="50" t="s">
        <v>4598</v>
      </c>
      <c r="G485" s="50" t="s">
        <v>1523</v>
      </c>
      <c r="H485" s="50" t="s">
        <v>2732</v>
      </c>
      <c r="I485" s="50" t="s">
        <v>1525</v>
      </c>
      <c r="J485" s="50" t="s">
        <v>2733</v>
      </c>
      <c r="K485" s="50" t="s">
        <v>292</v>
      </c>
      <c r="L485" s="50" t="s">
        <v>189</v>
      </c>
      <c r="M485" s="54">
        <v>1</v>
      </c>
      <c r="N485" s="51" t="str">
        <f t="shared" si="35"/>
        <v>東京</v>
      </c>
      <c r="O485" s="51"/>
    </row>
    <row r="486" spans="1:15" x14ac:dyDescent="0.2">
      <c r="A486" s="50">
        <f t="shared" si="32"/>
        <v>13251</v>
      </c>
      <c r="B486" s="50">
        <f t="shared" si="33"/>
        <v>1</v>
      </c>
      <c r="C486" s="51">
        <f t="shared" si="34"/>
        <v>32</v>
      </c>
      <c r="D486" s="50">
        <v>13251</v>
      </c>
      <c r="E486" s="50" t="s">
        <v>819</v>
      </c>
      <c r="F486" s="50" t="s">
        <v>820</v>
      </c>
      <c r="G486" s="50" t="s">
        <v>2252</v>
      </c>
      <c r="H486" s="50" t="s">
        <v>2253</v>
      </c>
      <c r="I486" s="50" t="s">
        <v>2254</v>
      </c>
      <c r="J486" s="50" t="s">
        <v>2255</v>
      </c>
      <c r="K486" s="50" t="s">
        <v>292</v>
      </c>
      <c r="L486" s="50" t="s">
        <v>1029</v>
      </c>
      <c r="M486" s="54">
        <v>3</v>
      </c>
      <c r="N486" s="51" t="str">
        <f t="shared" si="35"/>
        <v>東京</v>
      </c>
      <c r="O486" s="51"/>
    </row>
    <row r="487" spans="1:15" x14ac:dyDescent="0.2">
      <c r="A487" s="50">
        <f t="shared" si="32"/>
        <v>13253</v>
      </c>
      <c r="B487" s="50">
        <f t="shared" si="33"/>
        <v>1</v>
      </c>
      <c r="C487" s="51">
        <f t="shared" si="34"/>
        <v>32</v>
      </c>
      <c r="D487" s="50">
        <v>13253</v>
      </c>
      <c r="E487" s="50" t="s">
        <v>35</v>
      </c>
      <c r="F487" s="50" t="s">
        <v>821</v>
      </c>
      <c r="G487" s="50" t="s">
        <v>1239</v>
      </c>
      <c r="H487" s="50" t="s">
        <v>2256</v>
      </c>
      <c r="I487" s="50" t="s">
        <v>1240</v>
      </c>
      <c r="J487" s="50" t="s">
        <v>2257</v>
      </c>
      <c r="K487" s="50" t="s">
        <v>292</v>
      </c>
      <c r="L487" s="50" t="s">
        <v>1029</v>
      </c>
      <c r="M487" s="54">
        <v>3</v>
      </c>
      <c r="N487" s="51" t="str">
        <f t="shared" si="35"/>
        <v>東京</v>
      </c>
      <c r="O487" s="51"/>
    </row>
    <row r="488" spans="1:15" x14ac:dyDescent="0.2">
      <c r="A488" s="50">
        <f t="shared" si="32"/>
        <v>13254</v>
      </c>
      <c r="B488" s="50">
        <f t="shared" si="33"/>
        <v>1</v>
      </c>
      <c r="C488" s="51">
        <f t="shared" si="34"/>
        <v>32</v>
      </c>
      <c r="D488" s="50">
        <v>13254</v>
      </c>
      <c r="E488" s="50" t="s">
        <v>44</v>
      </c>
      <c r="F488" s="50" t="s">
        <v>821</v>
      </c>
      <c r="G488" s="50" t="s">
        <v>2258</v>
      </c>
      <c r="H488" s="50" t="s">
        <v>2256</v>
      </c>
      <c r="I488" s="50" t="s">
        <v>2259</v>
      </c>
      <c r="J488" s="50" t="s">
        <v>2257</v>
      </c>
      <c r="K488" s="50" t="s">
        <v>292</v>
      </c>
      <c r="L488" s="50" t="s">
        <v>1029</v>
      </c>
      <c r="M488" s="54">
        <v>3</v>
      </c>
      <c r="N488" s="51" t="str">
        <f t="shared" si="35"/>
        <v>東京</v>
      </c>
      <c r="O488" s="51"/>
    </row>
    <row r="489" spans="1:15" x14ac:dyDescent="0.2">
      <c r="A489" s="50">
        <f t="shared" si="32"/>
        <v>13255</v>
      </c>
      <c r="B489" s="50">
        <f t="shared" si="33"/>
        <v>1</v>
      </c>
      <c r="C489" s="51">
        <f t="shared" si="34"/>
        <v>32</v>
      </c>
      <c r="D489" s="50">
        <v>13255</v>
      </c>
      <c r="E489" s="50" t="s">
        <v>822</v>
      </c>
      <c r="F489" s="50" t="s">
        <v>823</v>
      </c>
      <c r="G489" s="50" t="s">
        <v>2260</v>
      </c>
      <c r="H489" s="50" t="s">
        <v>2261</v>
      </c>
      <c r="I489" s="50" t="s">
        <v>2262</v>
      </c>
      <c r="J489" s="50" t="s">
        <v>2263</v>
      </c>
      <c r="K489" s="50" t="s">
        <v>292</v>
      </c>
      <c r="L489" s="50" t="s">
        <v>1029</v>
      </c>
      <c r="M489" s="54">
        <v>3</v>
      </c>
      <c r="N489" s="51" t="str">
        <f t="shared" si="35"/>
        <v>東京</v>
      </c>
    </row>
    <row r="490" spans="1:15" x14ac:dyDescent="0.2">
      <c r="A490" s="50">
        <f t="shared" si="32"/>
        <v>13256</v>
      </c>
      <c r="B490" s="50">
        <f t="shared" si="33"/>
        <v>1</v>
      </c>
      <c r="C490" s="51">
        <f t="shared" si="34"/>
        <v>32</v>
      </c>
      <c r="D490" s="50">
        <v>13256</v>
      </c>
      <c r="E490" s="50" t="s">
        <v>824</v>
      </c>
      <c r="F490" s="50" t="s">
        <v>825</v>
      </c>
      <c r="G490" s="50" t="s">
        <v>2264</v>
      </c>
      <c r="H490" s="50" t="s">
        <v>2265</v>
      </c>
      <c r="I490" s="50" t="s">
        <v>2266</v>
      </c>
      <c r="J490" s="50" t="s">
        <v>2267</v>
      </c>
      <c r="K490" s="50" t="s">
        <v>292</v>
      </c>
      <c r="L490" s="50" t="s">
        <v>1029</v>
      </c>
      <c r="M490" s="54">
        <v>3</v>
      </c>
      <c r="N490" s="51" t="str">
        <f t="shared" si="35"/>
        <v>東京</v>
      </c>
    </row>
    <row r="491" spans="1:15" x14ac:dyDescent="0.2">
      <c r="A491" s="50">
        <f t="shared" si="32"/>
        <v>13258</v>
      </c>
      <c r="B491" s="50">
        <f t="shared" si="33"/>
        <v>1</v>
      </c>
      <c r="C491" s="51">
        <f t="shared" si="34"/>
        <v>32</v>
      </c>
      <c r="D491" s="51">
        <v>13258</v>
      </c>
      <c r="E491" s="51" t="s">
        <v>826</v>
      </c>
      <c r="F491" s="51" t="s">
        <v>827</v>
      </c>
      <c r="G491" s="52" t="s">
        <v>2268</v>
      </c>
      <c r="H491" s="52" t="s">
        <v>2269</v>
      </c>
      <c r="I491" s="52" t="s">
        <v>2270</v>
      </c>
      <c r="J491" s="52" t="s">
        <v>2271</v>
      </c>
      <c r="K491" s="51" t="s">
        <v>292</v>
      </c>
      <c r="L491" s="51" t="s">
        <v>188</v>
      </c>
      <c r="M491" s="53">
        <v>3</v>
      </c>
      <c r="N491" s="51" t="str">
        <f t="shared" si="35"/>
        <v>東京</v>
      </c>
    </row>
    <row r="492" spans="1:15" x14ac:dyDescent="0.2">
      <c r="A492" s="50">
        <f t="shared" si="32"/>
        <v>13259</v>
      </c>
      <c r="B492" s="50">
        <f t="shared" si="33"/>
        <v>1</v>
      </c>
      <c r="C492" s="51">
        <f t="shared" si="34"/>
        <v>32</v>
      </c>
      <c r="D492" s="51">
        <v>13259</v>
      </c>
      <c r="E492" s="51" t="s">
        <v>828</v>
      </c>
      <c r="F492" s="51" t="s">
        <v>829</v>
      </c>
      <c r="G492" s="52" t="s">
        <v>2272</v>
      </c>
      <c r="H492" s="52" t="s">
        <v>1815</v>
      </c>
      <c r="I492" s="52" t="s">
        <v>2273</v>
      </c>
      <c r="J492" s="52" t="s">
        <v>1816</v>
      </c>
      <c r="K492" s="51" t="s">
        <v>292</v>
      </c>
      <c r="L492" s="51" t="s">
        <v>1029</v>
      </c>
      <c r="M492" s="53">
        <v>3</v>
      </c>
      <c r="N492" s="51" t="str">
        <f t="shared" si="35"/>
        <v>東京</v>
      </c>
    </row>
    <row r="493" spans="1:15" x14ac:dyDescent="0.2">
      <c r="A493" s="50">
        <f t="shared" si="32"/>
        <v>13260</v>
      </c>
      <c r="B493" s="50">
        <f t="shared" si="33"/>
        <v>1</v>
      </c>
      <c r="C493" s="51">
        <f t="shared" si="34"/>
        <v>32</v>
      </c>
      <c r="D493" s="51">
        <v>13260</v>
      </c>
      <c r="E493" s="51" t="s">
        <v>595</v>
      </c>
      <c r="F493" s="51" t="s">
        <v>830</v>
      </c>
      <c r="G493" s="52" t="s">
        <v>1280</v>
      </c>
      <c r="H493" s="52" t="s">
        <v>2274</v>
      </c>
      <c r="I493" s="52" t="s">
        <v>1281</v>
      </c>
      <c r="J493" s="52" t="s">
        <v>2275</v>
      </c>
      <c r="K493" s="51" t="s">
        <v>292</v>
      </c>
      <c r="L493" s="51" t="s">
        <v>1029</v>
      </c>
      <c r="M493" s="53">
        <v>3</v>
      </c>
      <c r="N493" s="51" t="str">
        <f t="shared" si="35"/>
        <v>東京</v>
      </c>
    </row>
    <row r="494" spans="1:15" x14ac:dyDescent="0.2">
      <c r="A494" s="50">
        <f t="shared" si="32"/>
        <v>13262</v>
      </c>
      <c r="B494" s="50">
        <f t="shared" si="33"/>
        <v>1</v>
      </c>
      <c r="C494" s="51">
        <f t="shared" si="34"/>
        <v>32</v>
      </c>
      <c r="D494" s="51">
        <v>13262</v>
      </c>
      <c r="E494" s="51" t="s">
        <v>831</v>
      </c>
      <c r="F494" s="51" t="s">
        <v>832</v>
      </c>
      <c r="G494" s="52" t="s">
        <v>2276</v>
      </c>
      <c r="H494" s="52" t="s">
        <v>2277</v>
      </c>
      <c r="I494" s="52" t="s">
        <v>2278</v>
      </c>
      <c r="J494" s="52" t="s">
        <v>2279</v>
      </c>
      <c r="K494" s="51" t="s">
        <v>292</v>
      </c>
      <c r="L494" s="51" t="s">
        <v>188</v>
      </c>
      <c r="M494" s="53">
        <v>3</v>
      </c>
      <c r="N494" s="51" t="str">
        <f t="shared" si="35"/>
        <v>東京</v>
      </c>
    </row>
    <row r="495" spans="1:15" x14ac:dyDescent="0.2">
      <c r="A495" s="50">
        <f t="shared" si="32"/>
        <v>13263</v>
      </c>
      <c r="B495" s="50">
        <f t="shared" si="33"/>
        <v>1</v>
      </c>
      <c r="C495" s="51">
        <f t="shared" si="34"/>
        <v>32</v>
      </c>
      <c r="D495" s="50">
        <v>13263</v>
      </c>
      <c r="E495" s="50" t="s">
        <v>53</v>
      </c>
      <c r="F495" s="50" t="s">
        <v>833</v>
      </c>
      <c r="G495" s="50" t="s">
        <v>1239</v>
      </c>
      <c r="H495" s="50" t="s">
        <v>2280</v>
      </c>
      <c r="I495" s="50" t="s">
        <v>1240</v>
      </c>
      <c r="J495" s="50" t="s">
        <v>2281</v>
      </c>
      <c r="K495" s="50" t="s">
        <v>292</v>
      </c>
      <c r="L495" s="50" t="s">
        <v>1029</v>
      </c>
      <c r="M495" s="54">
        <v>3</v>
      </c>
      <c r="N495" s="51" t="str">
        <f t="shared" si="35"/>
        <v>東京</v>
      </c>
      <c r="O495" s="51"/>
    </row>
    <row r="496" spans="1:15" x14ac:dyDescent="0.2">
      <c r="A496" s="50">
        <f t="shared" si="32"/>
        <v>13264</v>
      </c>
      <c r="B496" s="50">
        <f t="shared" si="33"/>
        <v>1</v>
      </c>
      <c r="C496" s="51">
        <f t="shared" si="34"/>
        <v>32</v>
      </c>
      <c r="D496" s="50">
        <v>13264</v>
      </c>
      <c r="E496" s="50" t="s">
        <v>85</v>
      </c>
      <c r="F496" s="50" t="s">
        <v>834</v>
      </c>
      <c r="G496" s="50" t="s">
        <v>2282</v>
      </c>
      <c r="H496" s="50" t="s">
        <v>2283</v>
      </c>
      <c r="I496" s="50" t="s">
        <v>2284</v>
      </c>
      <c r="J496" s="50" t="s">
        <v>2285</v>
      </c>
      <c r="K496" s="50" t="s">
        <v>292</v>
      </c>
      <c r="L496" s="50" t="s">
        <v>188</v>
      </c>
      <c r="M496" s="54">
        <v>3</v>
      </c>
      <c r="N496" s="51" t="str">
        <f t="shared" si="35"/>
        <v>東京</v>
      </c>
      <c r="O496" s="51"/>
    </row>
    <row r="497" spans="1:15" x14ac:dyDescent="0.2">
      <c r="A497" s="50">
        <f t="shared" si="32"/>
        <v>13265</v>
      </c>
      <c r="B497" s="50">
        <f t="shared" si="33"/>
        <v>1</v>
      </c>
      <c r="C497" s="51">
        <f t="shared" si="34"/>
        <v>32</v>
      </c>
      <c r="D497" s="50">
        <v>13265</v>
      </c>
      <c r="E497" s="50" t="s">
        <v>835</v>
      </c>
      <c r="F497" s="50" t="s">
        <v>836</v>
      </c>
      <c r="G497" s="50" t="s">
        <v>2286</v>
      </c>
      <c r="H497" s="50" t="s">
        <v>1063</v>
      </c>
      <c r="I497" s="50" t="s">
        <v>2287</v>
      </c>
      <c r="J497" s="50" t="s">
        <v>1064</v>
      </c>
      <c r="K497" s="50" t="s">
        <v>292</v>
      </c>
      <c r="L497" s="50" t="s">
        <v>1029</v>
      </c>
      <c r="M497" s="54">
        <v>3</v>
      </c>
      <c r="N497" s="51" t="str">
        <f t="shared" si="35"/>
        <v>東京</v>
      </c>
      <c r="O497" s="51"/>
    </row>
    <row r="498" spans="1:15" x14ac:dyDescent="0.2">
      <c r="A498" s="50">
        <f t="shared" si="32"/>
        <v>13267</v>
      </c>
      <c r="B498" s="50">
        <f t="shared" si="33"/>
        <v>1</v>
      </c>
      <c r="C498" s="51">
        <f t="shared" si="34"/>
        <v>32</v>
      </c>
      <c r="D498" s="51">
        <v>13267</v>
      </c>
      <c r="E498" s="51" t="s">
        <v>487</v>
      </c>
      <c r="F498" s="51" t="s">
        <v>603</v>
      </c>
      <c r="G498" s="52" t="s">
        <v>1293</v>
      </c>
      <c r="H498" s="52" t="s">
        <v>1131</v>
      </c>
      <c r="I498" s="52" t="s">
        <v>2288</v>
      </c>
      <c r="J498" s="52" t="s">
        <v>1132</v>
      </c>
      <c r="K498" s="51" t="s">
        <v>292</v>
      </c>
      <c r="L498" s="51" t="s">
        <v>1029</v>
      </c>
      <c r="M498" s="53">
        <v>3</v>
      </c>
      <c r="N498" s="51" t="str">
        <f t="shared" si="35"/>
        <v>東京</v>
      </c>
      <c r="O498" s="51"/>
    </row>
    <row r="499" spans="1:15" x14ac:dyDescent="0.2">
      <c r="A499" s="50">
        <f t="shared" si="32"/>
        <v>13301</v>
      </c>
      <c r="B499" s="50">
        <f t="shared" si="33"/>
        <v>1</v>
      </c>
      <c r="C499" s="51">
        <f t="shared" si="34"/>
        <v>33</v>
      </c>
      <c r="D499" s="51">
        <v>13301</v>
      </c>
      <c r="E499" s="51" t="s">
        <v>2289</v>
      </c>
      <c r="F499" s="51" t="s">
        <v>2290</v>
      </c>
      <c r="G499" s="52" t="s">
        <v>2291</v>
      </c>
      <c r="H499" s="52" t="s">
        <v>2292</v>
      </c>
      <c r="I499" s="52" t="s">
        <v>2293</v>
      </c>
      <c r="J499" s="52" t="s">
        <v>2294</v>
      </c>
      <c r="K499" s="51" t="s">
        <v>291</v>
      </c>
      <c r="L499" s="51" t="s">
        <v>188</v>
      </c>
      <c r="M499" s="53">
        <v>2</v>
      </c>
      <c r="N499" s="51" t="str">
        <f t="shared" si="35"/>
        <v>東京実</v>
      </c>
      <c r="O499" s="51"/>
    </row>
    <row r="500" spans="1:15" x14ac:dyDescent="0.2">
      <c r="A500" s="50">
        <f t="shared" si="32"/>
        <v>13303</v>
      </c>
      <c r="B500" s="50">
        <f t="shared" si="33"/>
        <v>1</v>
      </c>
      <c r="C500" s="51">
        <f t="shared" si="34"/>
        <v>33</v>
      </c>
      <c r="D500" s="51">
        <v>13303</v>
      </c>
      <c r="E500" s="51" t="s">
        <v>2295</v>
      </c>
      <c r="F500" s="51" t="s">
        <v>2296</v>
      </c>
      <c r="G500" s="52" t="s">
        <v>2297</v>
      </c>
      <c r="H500" s="52" t="s">
        <v>2298</v>
      </c>
      <c r="I500" s="52" t="s">
        <v>2299</v>
      </c>
      <c r="J500" s="52" t="s">
        <v>2300</v>
      </c>
      <c r="K500" s="51" t="s">
        <v>291</v>
      </c>
      <c r="L500" s="51" t="s">
        <v>189</v>
      </c>
      <c r="M500" s="53">
        <v>2</v>
      </c>
      <c r="N500" s="51" t="str">
        <f t="shared" si="35"/>
        <v>東京実</v>
      </c>
      <c r="O500" s="51"/>
    </row>
    <row r="501" spans="1:15" x14ac:dyDescent="0.2">
      <c r="A501" s="50">
        <f t="shared" si="32"/>
        <v>13304</v>
      </c>
      <c r="B501" s="50">
        <f t="shared" si="33"/>
        <v>1</v>
      </c>
      <c r="C501" s="51">
        <f t="shared" si="34"/>
        <v>33</v>
      </c>
      <c r="D501" s="51">
        <v>13304</v>
      </c>
      <c r="E501" s="51" t="s">
        <v>2301</v>
      </c>
      <c r="F501" s="51" t="s">
        <v>2302</v>
      </c>
      <c r="G501" s="52" t="s">
        <v>2303</v>
      </c>
      <c r="H501" s="52" t="s">
        <v>2304</v>
      </c>
      <c r="I501" s="52" t="s">
        <v>2305</v>
      </c>
      <c r="J501" s="52" t="s">
        <v>2306</v>
      </c>
      <c r="K501" s="51" t="s">
        <v>291</v>
      </c>
      <c r="L501" s="51" t="s">
        <v>188</v>
      </c>
      <c r="M501" s="53">
        <v>2</v>
      </c>
      <c r="N501" s="51" t="str">
        <f t="shared" si="35"/>
        <v>東京実</v>
      </c>
      <c r="O501" s="51"/>
    </row>
    <row r="502" spans="1:15" x14ac:dyDescent="0.2">
      <c r="A502" s="50">
        <f t="shared" si="32"/>
        <v>13305</v>
      </c>
      <c r="B502" s="50">
        <f t="shared" si="33"/>
        <v>1</v>
      </c>
      <c r="C502" s="51">
        <f t="shared" si="34"/>
        <v>33</v>
      </c>
      <c r="D502" s="51">
        <v>13305</v>
      </c>
      <c r="E502" s="51" t="s">
        <v>2235</v>
      </c>
      <c r="F502" s="51" t="s">
        <v>1007</v>
      </c>
      <c r="G502" s="52" t="s">
        <v>2237</v>
      </c>
      <c r="H502" s="52" t="s">
        <v>1009</v>
      </c>
      <c r="I502" s="52" t="s">
        <v>2239</v>
      </c>
      <c r="J502" s="52" t="s">
        <v>1028</v>
      </c>
      <c r="K502" s="51" t="s">
        <v>291</v>
      </c>
      <c r="L502" s="51" t="s">
        <v>188</v>
      </c>
      <c r="M502" s="53">
        <v>2</v>
      </c>
      <c r="N502" s="51" t="str">
        <f t="shared" si="35"/>
        <v>東京実</v>
      </c>
    </row>
    <row r="503" spans="1:15" x14ac:dyDescent="0.2">
      <c r="A503" s="50">
        <f t="shared" si="32"/>
        <v>13306</v>
      </c>
      <c r="B503" s="50">
        <f t="shared" si="33"/>
        <v>1</v>
      </c>
      <c r="C503" s="51">
        <f t="shared" si="34"/>
        <v>33</v>
      </c>
      <c r="D503" s="51">
        <v>13306</v>
      </c>
      <c r="E503" s="51" t="s">
        <v>121</v>
      </c>
      <c r="F503" s="51" t="s">
        <v>2307</v>
      </c>
      <c r="G503" s="52" t="s">
        <v>1952</v>
      </c>
      <c r="H503" s="52" t="s">
        <v>2308</v>
      </c>
      <c r="I503" s="52" t="s">
        <v>1953</v>
      </c>
      <c r="J503" s="52" t="s">
        <v>2309</v>
      </c>
      <c r="K503" s="51" t="s">
        <v>291</v>
      </c>
      <c r="L503" s="51" t="s">
        <v>188</v>
      </c>
      <c r="M503" s="53">
        <v>2</v>
      </c>
      <c r="N503" s="51" t="str">
        <f t="shared" si="35"/>
        <v>東京実</v>
      </c>
    </row>
    <row r="504" spans="1:15" x14ac:dyDescent="0.2">
      <c r="A504" s="50">
        <f t="shared" si="32"/>
        <v>13307</v>
      </c>
      <c r="B504" s="50">
        <f t="shared" si="33"/>
        <v>1</v>
      </c>
      <c r="C504" s="51">
        <f t="shared" si="34"/>
        <v>33</v>
      </c>
      <c r="D504" s="51">
        <v>13307</v>
      </c>
      <c r="E504" s="51" t="s">
        <v>705</v>
      </c>
      <c r="F504" s="51" t="s">
        <v>2310</v>
      </c>
      <c r="G504" s="52" t="s">
        <v>1330</v>
      </c>
      <c r="H504" s="52" t="s">
        <v>2311</v>
      </c>
      <c r="I504" s="52" t="s">
        <v>1331</v>
      </c>
      <c r="J504" s="52" t="s">
        <v>2312</v>
      </c>
      <c r="K504" s="51" t="s">
        <v>291</v>
      </c>
      <c r="L504" s="51" t="s">
        <v>188</v>
      </c>
      <c r="M504" s="53">
        <v>2</v>
      </c>
      <c r="N504" s="51" t="str">
        <f t="shared" si="35"/>
        <v>東京実</v>
      </c>
    </row>
    <row r="505" spans="1:15" x14ac:dyDescent="0.2">
      <c r="A505" s="50">
        <f t="shared" si="32"/>
        <v>13309</v>
      </c>
      <c r="B505" s="50">
        <f t="shared" si="33"/>
        <v>1</v>
      </c>
      <c r="C505" s="51">
        <f t="shared" si="34"/>
        <v>33</v>
      </c>
      <c r="D505" s="51">
        <v>13309</v>
      </c>
      <c r="E505" s="51" t="s">
        <v>2313</v>
      </c>
      <c r="F505" s="51" t="s">
        <v>2314</v>
      </c>
      <c r="G505" s="52" t="s">
        <v>2315</v>
      </c>
      <c r="H505" s="52" t="s">
        <v>2316</v>
      </c>
      <c r="I505" s="52" t="s">
        <v>2317</v>
      </c>
      <c r="J505" s="52" t="s">
        <v>2318</v>
      </c>
      <c r="K505" s="51" t="s">
        <v>291</v>
      </c>
      <c r="L505" s="51" t="s">
        <v>189</v>
      </c>
      <c r="M505" s="53">
        <v>2</v>
      </c>
      <c r="N505" s="51" t="str">
        <f t="shared" si="35"/>
        <v>東京実</v>
      </c>
      <c r="O505" s="51"/>
    </row>
    <row r="506" spans="1:15" x14ac:dyDescent="0.2">
      <c r="A506" s="50">
        <f t="shared" si="32"/>
        <v>13310</v>
      </c>
      <c r="B506" s="50">
        <f t="shared" si="33"/>
        <v>1</v>
      </c>
      <c r="C506" s="51">
        <f t="shared" si="34"/>
        <v>33</v>
      </c>
      <c r="D506" s="51">
        <v>13310</v>
      </c>
      <c r="E506" s="51" t="s">
        <v>2319</v>
      </c>
      <c r="F506" s="51" t="s">
        <v>2320</v>
      </c>
      <c r="G506" s="52" t="s">
        <v>2321</v>
      </c>
      <c r="H506" s="52" t="s">
        <v>2322</v>
      </c>
      <c r="I506" s="52" t="s">
        <v>2323</v>
      </c>
      <c r="J506" s="52" t="s">
        <v>2324</v>
      </c>
      <c r="K506" s="51" t="s">
        <v>291</v>
      </c>
      <c r="L506" s="51" t="s">
        <v>188</v>
      </c>
      <c r="M506" s="53">
        <v>2</v>
      </c>
      <c r="N506" s="51" t="str">
        <f t="shared" si="35"/>
        <v>東京実</v>
      </c>
      <c r="O506" s="51"/>
    </row>
    <row r="507" spans="1:15" x14ac:dyDescent="0.2">
      <c r="A507" s="50">
        <f t="shared" si="32"/>
        <v>13311</v>
      </c>
      <c r="B507" s="50">
        <f t="shared" si="33"/>
        <v>1</v>
      </c>
      <c r="C507" s="51">
        <f t="shared" si="34"/>
        <v>33</v>
      </c>
      <c r="D507" s="51">
        <v>13311</v>
      </c>
      <c r="E507" s="51" t="s">
        <v>49</v>
      </c>
      <c r="F507" s="51" t="s">
        <v>2325</v>
      </c>
      <c r="G507" s="52" t="s">
        <v>2159</v>
      </c>
      <c r="H507" s="52" t="s">
        <v>2326</v>
      </c>
      <c r="I507" s="52" t="s">
        <v>2327</v>
      </c>
      <c r="J507" s="52" t="s">
        <v>2328</v>
      </c>
      <c r="K507" s="51" t="s">
        <v>291</v>
      </c>
      <c r="L507" s="51" t="s">
        <v>188</v>
      </c>
      <c r="M507" s="53">
        <v>2</v>
      </c>
      <c r="N507" s="51" t="str">
        <f t="shared" si="35"/>
        <v>東京実</v>
      </c>
      <c r="O507" s="51"/>
    </row>
    <row r="508" spans="1:15" x14ac:dyDescent="0.2">
      <c r="A508" s="50">
        <f t="shared" si="32"/>
        <v>13336</v>
      </c>
      <c r="B508" s="50">
        <f t="shared" si="33"/>
        <v>1</v>
      </c>
      <c r="C508" s="51">
        <f t="shared" si="34"/>
        <v>33</v>
      </c>
      <c r="D508" s="51">
        <v>13336</v>
      </c>
      <c r="E508" s="51" t="s">
        <v>857</v>
      </c>
      <c r="F508" s="51" t="s">
        <v>3925</v>
      </c>
      <c r="G508" s="52" t="s">
        <v>2471</v>
      </c>
      <c r="H508" s="52" t="s">
        <v>2476</v>
      </c>
      <c r="I508" s="52" t="s">
        <v>2472</v>
      </c>
      <c r="J508" s="52" t="s">
        <v>2478</v>
      </c>
      <c r="K508" s="51" t="s">
        <v>291</v>
      </c>
      <c r="L508" s="51" t="s">
        <v>189</v>
      </c>
      <c r="M508" s="53">
        <v>1</v>
      </c>
      <c r="N508" s="51" t="str">
        <f t="shared" si="35"/>
        <v>東京実</v>
      </c>
      <c r="O508" s="51"/>
    </row>
    <row r="509" spans="1:15" x14ac:dyDescent="0.2">
      <c r="A509" s="50">
        <f t="shared" si="32"/>
        <v>13340</v>
      </c>
      <c r="B509" s="50">
        <f t="shared" si="33"/>
        <v>1</v>
      </c>
      <c r="C509" s="51">
        <f t="shared" si="34"/>
        <v>33</v>
      </c>
      <c r="D509" s="51">
        <v>13340</v>
      </c>
      <c r="E509" s="51" t="s">
        <v>31</v>
      </c>
      <c r="F509" s="51" t="s">
        <v>27</v>
      </c>
      <c r="G509" s="52" t="s">
        <v>1202</v>
      </c>
      <c r="H509" s="52" t="s">
        <v>2123</v>
      </c>
      <c r="I509" s="52" t="s">
        <v>1204</v>
      </c>
      <c r="J509" s="52" t="s">
        <v>2790</v>
      </c>
      <c r="K509" s="51" t="s">
        <v>291</v>
      </c>
      <c r="L509" s="51" t="s">
        <v>189</v>
      </c>
      <c r="M509" s="53">
        <v>1</v>
      </c>
      <c r="N509" s="51" t="str">
        <f t="shared" si="35"/>
        <v>東京実</v>
      </c>
    </row>
    <row r="510" spans="1:15" x14ac:dyDescent="0.2">
      <c r="A510" s="50">
        <f t="shared" si="32"/>
        <v>13343</v>
      </c>
      <c r="B510" s="50">
        <f t="shared" si="33"/>
        <v>1</v>
      </c>
      <c r="C510" s="51">
        <f t="shared" si="34"/>
        <v>33</v>
      </c>
      <c r="D510" s="51">
        <v>13343</v>
      </c>
      <c r="E510" s="51" t="s">
        <v>44</v>
      </c>
      <c r="F510" s="51" t="s">
        <v>3926</v>
      </c>
      <c r="G510" s="52" t="s">
        <v>2258</v>
      </c>
      <c r="H510" s="52" t="s">
        <v>3927</v>
      </c>
      <c r="I510" s="52" t="s">
        <v>2259</v>
      </c>
      <c r="J510" s="52" t="s">
        <v>3928</v>
      </c>
      <c r="K510" s="51" t="s">
        <v>291</v>
      </c>
      <c r="L510" s="51" t="s">
        <v>185</v>
      </c>
      <c r="M510" s="53">
        <v>1</v>
      </c>
      <c r="N510" s="51" t="str">
        <f t="shared" si="35"/>
        <v>東京実</v>
      </c>
    </row>
    <row r="511" spans="1:15" x14ac:dyDescent="0.2">
      <c r="A511" s="50">
        <f t="shared" si="32"/>
        <v>13346</v>
      </c>
      <c r="B511" s="50">
        <f t="shared" si="33"/>
        <v>1</v>
      </c>
      <c r="C511" s="51">
        <f t="shared" si="34"/>
        <v>33</v>
      </c>
      <c r="D511" s="51">
        <v>13346</v>
      </c>
      <c r="E511" s="51" t="s">
        <v>3929</v>
      </c>
      <c r="F511" s="51" t="s">
        <v>3930</v>
      </c>
      <c r="G511" s="52" t="s">
        <v>3931</v>
      </c>
      <c r="H511" s="52" t="s">
        <v>2792</v>
      </c>
      <c r="I511" s="52" t="s">
        <v>3932</v>
      </c>
      <c r="J511" s="52" t="s">
        <v>2793</v>
      </c>
      <c r="K511" s="51" t="s">
        <v>291</v>
      </c>
      <c r="L511" s="51" t="s">
        <v>185</v>
      </c>
      <c r="M511" s="53">
        <v>1</v>
      </c>
      <c r="N511" s="51" t="str">
        <f t="shared" si="35"/>
        <v>東京実</v>
      </c>
    </row>
    <row r="512" spans="1:15" x14ac:dyDescent="0.2">
      <c r="A512" s="50">
        <f t="shared" si="32"/>
        <v>13347</v>
      </c>
      <c r="B512" s="50">
        <f t="shared" si="33"/>
        <v>1</v>
      </c>
      <c r="C512" s="51">
        <f t="shared" si="34"/>
        <v>33</v>
      </c>
      <c r="D512" s="51">
        <v>13347</v>
      </c>
      <c r="E512" s="51" t="s">
        <v>3933</v>
      </c>
      <c r="F512" s="51" t="s">
        <v>3934</v>
      </c>
      <c r="G512" s="52" t="s">
        <v>3935</v>
      </c>
      <c r="H512" s="52" t="s">
        <v>1179</v>
      </c>
      <c r="I512" s="52" t="s">
        <v>3936</v>
      </c>
      <c r="J512" s="52" t="s">
        <v>1180</v>
      </c>
      <c r="K512" s="51" t="s">
        <v>291</v>
      </c>
      <c r="L512" s="51" t="s">
        <v>185</v>
      </c>
      <c r="M512" s="53">
        <v>1</v>
      </c>
      <c r="N512" s="51" t="str">
        <f t="shared" si="35"/>
        <v>東京実</v>
      </c>
    </row>
    <row r="513" spans="1:15" x14ac:dyDescent="0.2">
      <c r="A513" s="50">
        <f t="shared" si="32"/>
        <v>13363</v>
      </c>
      <c r="B513" s="50">
        <f t="shared" si="33"/>
        <v>1</v>
      </c>
      <c r="C513" s="51">
        <f t="shared" si="34"/>
        <v>33</v>
      </c>
      <c r="D513" s="50">
        <v>13363</v>
      </c>
      <c r="E513" s="50" t="s">
        <v>838</v>
      </c>
      <c r="F513" s="50" t="s">
        <v>839</v>
      </c>
      <c r="G513" s="50" t="s">
        <v>2340</v>
      </c>
      <c r="H513" s="50" t="s">
        <v>2041</v>
      </c>
      <c r="I513" s="50" t="s">
        <v>2341</v>
      </c>
      <c r="J513" s="50" t="s">
        <v>2042</v>
      </c>
      <c r="K513" s="50" t="s">
        <v>291</v>
      </c>
      <c r="L513" s="50" t="s">
        <v>1029</v>
      </c>
      <c r="M513" s="54">
        <v>3</v>
      </c>
      <c r="N513" s="51" t="str">
        <f t="shared" si="35"/>
        <v>東京実</v>
      </c>
    </row>
    <row r="514" spans="1:15" x14ac:dyDescent="0.2">
      <c r="A514" s="50">
        <f t="shared" ref="A514:A577" si="36">D514</f>
        <v>13364</v>
      </c>
      <c r="B514" s="50">
        <f t="shared" ref="B514:B577" si="37">ROUNDDOWN(D514/10000,0)</f>
        <v>1</v>
      </c>
      <c r="C514" s="51">
        <f t="shared" ref="C514:C577" si="38">ROUNDDOWN((D514-B514*10000)/100,0)</f>
        <v>33</v>
      </c>
      <c r="D514" s="50">
        <v>13364</v>
      </c>
      <c r="E514" s="50" t="s">
        <v>491</v>
      </c>
      <c r="F514" s="50" t="s">
        <v>840</v>
      </c>
      <c r="G514" s="50" t="s">
        <v>1919</v>
      </c>
      <c r="H514" s="50" t="s">
        <v>2342</v>
      </c>
      <c r="I514" s="50" t="s">
        <v>2343</v>
      </c>
      <c r="J514" s="50" t="s">
        <v>2344</v>
      </c>
      <c r="K514" s="50" t="s">
        <v>291</v>
      </c>
      <c r="L514" s="50" t="s">
        <v>1029</v>
      </c>
      <c r="M514" s="54">
        <v>3</v>
      </c>
      <c r="N514" s="51" t="str">
        <f t="shared" ref="N514:N577" si="39">VLOOKUP(B514*100+C514,$AB$2:$AF$400,2,0)</f>
        <v>東京実</v>
      </c>
    </row>
    <row r="515" spans="1:15" x14ac:dyDescent="0.2">
      <c r="A515" s="50">
        <f t="shared" si="36"/>
        <v>13367</v>
      </c>
      <c r="B515" s="50">
        <f t="shared" si="37"/>
        <v>1</v>
      </c>
      <c r="C515" s="51">
        <f t="shared" si="38"/>
        <v>33</v>
      </c>
      <c r="D515" s="50">
        <v>13367</v>
      </c>
      <c r="E515" s="50" t="s">
        <v>580</v>
      </c>
      <c r="F515" s="50" t="s">
        <v>672</v>
      </c>
      <c r="G515" s="50" t="s">
        <v>1749</v>
      </c>
      <c r="H515" s="50" t="s">
        <v>1125</v>
      </c>
      <c r="I515" s="50" t="s">
        <v>1751</v>
      </c>
      <c r="J515" s="50" t="s">
        <v>1914</v>
      </c>
      <c r="K515" s="50" t="s">
        <v>291</v>
      </c>
      <c r="L515" s="50" t="s">
        <v>1029</v>
      </c>
      <c r="M515" s="54">
        <v>3</v>
      </c>
      <c r="N515" s="51" t="str">
        <f t="shared" si="39"/>
        <v>東京実</v>
      </c>
      <c r="O515" s="51"/>
    </row>
    <row r="516" spans="1:15" x14ac:dyDescent="0.2">
      <c r="A516" s="50">
        <f t="shared" si="36"/>
        <v>13368</v>
      </c>
      <c r="B516" s="50">
        <f t="shared" si="37"/>
        <v>1</v>
      </c>
      <c r="C516" s="51">
        <f t="shared" si="38"/>
        <v>33</v>
      </c>
      <c r="D516" s="50">
        <v>13368</v>
      </c>
      <c r="E516" s="50" t="s">
        <v>841</v>
      </c>
      <c r="F516" s="50" t="s">
        <v>667</v>
      </c>
      <c r="G516" s="50" t="s">
        <v>2345</v>
      </c>
      <c r="H516" s="50" t="s">
        <v>1217</v>
      </c>
      <c r="I516" s="50" t="s">
        <v>2346</v>
      </c>
      <c r="J516" s="50" t="s">
        <v>1218</v>
      </c>
      <c r="K516" s="50" t="s">
        <v>291</v>
      </c>
      <c r="L516" s="50" t="s">
        <v>188</v>
      </c>
      <c r="M516" s="54">
        <v>3</v>
      </c>
      <c r="N516" s="51" t="str">
        <f t="shared" si="39"/>
        <v>東京実</v>
      </c>
      <c r="O516" s="51"/>
    </row>
    <row r="517" spans="1:15" x14ac:dyDescent="0.2">
      <c r="A517" s="50">
        <f t="shared" si="36"/>
        <v>13370</v>
      </c>
      <c r="B517" s="50">
        <f t="shared" si="37"/>
        <v>1</v>
      </c>
      <c r="C517" s="51">
        <f t="shared" si="38"/>
        <v>33</v>
      </c>
      <c r="D517" s="50">
        <v>13370</v>
      </c>
      <c r="E517" s="50" t="s">
        <v>768</v>
      </c>
      <c r="F517" s="50" t="s">
        <v>843</v>
      </c>
      <c r="G517" s="50" t="s">
        <v>2349</v>
      </c>
      <c r="H517" s="50" t="s">
        <v>2350</v>
      </c>
      <c r="I517" s="50" t="s">
        <v>2351</v>
      </c>
      <c r="J517" s="50" t="s">
        <v>2352</v>
      </c>
      <c r="K517" s="50" t="s">
        <v>291</v>
      </c>
      <c r="L517" s="50" t="s">
        <v>1029</v>
      </c>
      <c r="M517" s="54">
        <v>3</v>
      </c>
      <c r="N517" s="51" t="str">
        <f t="shared" si="39"/>
        <v>東京実</v>
      </c>
      <c r="O517" s="51"/>
    </row>
    <row r="518" spans="1:15" x14ac:dyDescent="0.2">
      <c r="A518" s="50">
        <f t="shared" si="36"/>
        <v>13371</v>
      </c>
      <c r="B518" s="50">
        <f t="shared" si="37"/>
        <v>1</v>
      </c>
      <c r="C518" s="51">
        <f t="shared" si="38"/>
        <v>33</v>
      </c>
      <c r="D518" s="51">
        <v>13371</v>
      </c>
      <c r="E518" s="51" t="s">
        <v>601</v>
      </c>
      <c r="F518" s="51" t="s">
        <v>844</v>
      </c>
      <c r="G518" s="52" t="s">
        <v>2353</v>
      </c>
      <c r="H518" s="52" t="s">
        <v>2354</v>
      </c>
      <c r="I518" s="52" t="s">
        <v>2355</v>
      </c>
      <c r="J518" s="52" t="s">
        <v>2356</v>
      </c>
      <c r="K518" s="51" t="s">
        <v>291</v>
      </c>
      <c r="L518" s="51" t="s">
        <v>1029</v>
      </c>
      <c r="M518" s="53">
        <v>3</v>
      </c>
      <c r="N518" s="51" t="str">
        <f t="shared" si="39"/>
        <v>東京実</v>
      </c>
      <c r="O518" s="51"/>
    </row>
    <row r="519" spans="1:15" x14ac:dyDescent="0.2">
      <c r="A519" s="50">
        <f t="shared" si="36"/>
        <v>13374</v>
      </c>
      <c r="B519" s="50">
        <f t="shared" si="37"/>
        <v>1</v>
      </c>
      <c r="C519" s="51">
        <f t="shared" si="38"/>
        <v>33</v>
      </c>
      <c r="D519" s="50">
        <v>13374</v>
      </c>
      <c r="E519" s="50" t="s">
        <v>845</v>
      </c>
      <c r="F519" s="50" t="s">
        <v>846</v>
      </c>
      <c r="G519" s="50" t="s">
        <v>2360</v>
      </c>
      <c r="H519" s="50" t="s">
        <v>2153</v>
      </c>
      <c r="I519" s="50" t="s">
        <v>2361</v>
      </c>
      <c r="J519" s="50" t="s">
        <v>2154</v>
      </c>
      <c r="K519" s="50" t="s">
        <v>291</v>
      </c>
      <c r="L519" s="50" t="s">
        <v>188</v>
      </c>
      <c r="M519" s="54">
        <v>3</v>
      </c>
      <c r="N519" s="51" t="str">
        <f t="shared" si="39"/>
        <v>東京実</v>
      </c>
      <c r="O519" s="51"/>
    </row>
    <row r="520" spans="1:15" x14ac:dyDescent="0.2">
      <c r="A520" s="50">
        <f t="shared" si="36"/>
        <v>13381</v>
      </c>
      <c r="B520" s="50">
        <f t="shared" si="37"/>
        <v>1</v>
      </c>
      <c r="C520" s="51">
        <f t="shared" si="38"/>
        <v>33</v>
      </c>
      <c r="D520" s="50">
        <v>13381</v>
      </c>
      <c r="E520" s="50" t="s">
        <v>3937</v>
      </c>
      <c r="F520" s="50" t="s">
        <v>3938</v>
      </c>
      <c r="G520" s="50" t="s">
        <v>3939</v>
      </c>
      <c r="H520" s="50" t="s">
        <v>1336</v>
      </c>
      <c r="I520" s="50" t="s">
        <v>3940</v>
      </c>
      <c r="J520" s="50" t="s">
        <v>1187</v>
      </c>
      <c r="K520" s="50" t="s">
        <v>292</v>
      </c>
      <c r="L520" s="50" t="s">
        <v>185</v>
      </c>
      <c r="M520" s="54">
        <v>1</v>
      </c>
      <c r="N520" s="51" t="str">
        <f t="shared" si="39"/>
        <v>東京実</v>
      </c>
      <c r="O520" s="51"/>
    </row>
    <row r="521" spans="1:15" x14ac:dyDescent="0.2">
      <c r="A521" s="50">
        <f t="shared" si="36"/>
        <v>13386</v>
      </c>
      <c r="B521" s="50">
        <f t="shared" si="37"/>
        <v>1</v>
      </c>
      <c r="C521" s="51">
        <f t="shared" si="38"/>
        <v>33</v>
      </c>
      <c r="D521" s="50">
        <v>13386</v>
      </c>
      <c r="E521" s="50" t="s">
        <v>863</v>
      </c>
      <c r="F521" s="50" t="s">
        <v>475</v>
      </c>
      <c r="G521" s="50" t="s">
        <v>2362</v>
      </c>
      <c r="H521" s="50" t="s">
        <v>1716</v>
      </c>
      <c r="I521" s="50" t="s">
        <v>2363</v>
      </c>
      <c r="J521" s="50" t="s">
        <v>1717</v>
      </c>
      <c r="K521" s="50" t="s">
        <v>292</v>
      </c>
      <c r="L521" s="50" t="s">
        <v>188</v>
      </c>
      <c r="M521" s="54">
        <v>2</v>
      </c>
      <c r="N521" s="51" t="str">
        <f t="shared" si="39"/>
        <v>東京実</v>
      </c>
      <c r="O521" s="51"/>
    </row>
    <row r="522" spans="1:15" x14ac:dyDescent="0.2">
      <c r="A522" s="50">
        <f t="shared" si="36"/>
        <v>13390</v>
      </c>
      <c r="B522" s="50">
        <f t="shared" si="37"/>
        <v>1</v>
      </c>
      <c r="C522" s="51">
        <f t="shared" si="38"/>
        <v>33</v>
      </c>
      <c r="D522" s="50">
        <v>13390</v>
      </c>
      <c r="E522" s="50" t="s">
        <v>54</v>
      </c>
      <c r="F522" s="50" t="s">
        <v>847</v>
      </c>
      <c r="G522" s="50" t="s">
        <v>2364</v>
      </c>
      <c r="H522" s="50" t="s">
        <v>1167</v>
      </c>
      <c r="I522" s="50" t="s">
        <v>2365</v>
      </c>
      <c r="J522" s="50" t="s">
        <v>1168</v>
      </c>
      <c r="K522" s="50" t="s">
        <v>292</v>
      </c>
      <c r="L522" s="50" t="s">
        <v>1029</v>
      </c>
      <c r="M522" s="54">
        <v>3</v>
      </c>
      <c r="N522" s="51" t="str">
        <f t="shared" si="39"/>
        <v>東京実</v>
      </c>
    </row>
    <row r="523" spans="1:15" x14ac:dyDescent="0.2">
      <c r="A523" s="50">
        <f t="shared" si="36"/>
        <v>13396</v>
      </c>
      <c r="B523" s="50">
        <f t="shared" si="37"/>
        <v>1</v>
      </c>
      <c r="C523" s="51">
        <f t="shared" si="38"/>
        <v>33</v>
      </c>
      <c r="D523" s="50">
        <v>13396</v>
      </c>
      <c r="E523" s="50" t="s">
        <v>4535</v>
      </c>
      <c r="F523" s="50" t="s">
        <v>4217</v>
      </c>
      <c r="G523" s="50" t="s">
        <v>4537</v>
      </c>
      <c r="H523" s="50" t="s">
        <v>1131</v>
      </c>
      <c r="I523" s="50" t="s">
        <v>4539</v>
      </c>
      <c r="J523" s="50" t="s">
        <v>1132</v>
      </c>
      <c r="K523" s="50" t="s">
        <v>292</v>
      </c>
      <c r="L523" s="50" t="s">
        <v>189</v>
      </c>
      <c r="M523" s="54">
        <v>2</v>
      </c>
      <c r="N523" s="51" t="str">
        <f t="shared" si="39"/>
        <v>東京実</v>
      </c>
      <c r="O523" s="51"/>
    </row>
    <row r="524" spans="1:15" x14ac:dyDescent="0.2">
      <c r="A524" s="50">
        <f t="shared" si="36"/>
        <v>13397</v>
      </c>
      <c r="B524" s="50">
        <f t="shared" si="37"/>
        <v>1</v>
      </c>
      <c r="C524" s="51">
        <f t="shared" si="38"/>
        <v>33</v>
      </c>
      <c r="D524" s="51">
        <v>13397</v>
      </c>
      <c r="E524" s="51" t="s">
        <v>8626</v>
      </c>
      <c r="F524" s="51" t="s">
        <v>11666</v>
      </c>
      <c r="G524" s="52" t="s">
        <v>8627</v>
      </c>
      <c r="H524" s="52" t="s">
        <v>6307</v>
      </c>
      <c r="I524" s="52" t="s">
        <v>6869</v>
      </c>
      <c r="J524" s="52" t="s">
        <v>6309</v>
      </c>
      <c r="K524" s="51" t="s">
        <v>292</v>
      </c>
      <c r="L524" s="51" t="s">
        <v>188</v>
      </c>
      <c r="M524" s="53">
        <v>2</v>
      </c>
      <c r="N524" s="51" t="str">
        <f t="shared" si="39"/>
        <v>東京実</v>
      </c>
      <c r="O524" s="51"/>
    </row>
    <row r="525" spans="1:15" x14ac:dyDescent="0.2">
      <c r="A525" s="50">
        <f t="shared" si="36"/>
        <v>13398</v>
      </c>
      <c r="B525" s="50">
        <f t="shared" si="37"/>
        <v>1</v>
      </c>
      <c r="C525" s="51">
        <f t="shared" si="38"/>
        <v>33</v>
      </c>
      <c r="D525" s="50">
        <v>13398</v>
      </c>
      <c r="E525" s="50" t="s">
        <v>3365</v>
      </c>
      <c r="F525" s="50" t="s">
        <v>15076</v>
      </c>
      <c r="G525" s="50" t="s">
        <v>1882</v>
      </c>
      <c r="H525" s="50" t="s">
        <v>6841</v>
      </c>
      <c r="I525" s="50" t="s">
        <v>1883</v>
      </c>
      <c r="J525" s="50" t="s">
        <v>6842</v>
      </c>
      <c r="K525" s="50" t="s">
        <v>292</v>
      </c>
      <c r="L525" s="50" t="s">
        <v>189</v>
      </c>
      <c r="M525" s="54">
        <v>2</v>
      </c>
      <c r="N525" s="51" t="str">
        <f t="shared" si="39"/>
        <v>東京実</v>
      </c>
      <c r="O525" s="51"/>
    </row>
    <row r="526" spans="1:15" x14ac:dyDescent="0.2">
      <c r="A526" s="50">
        <f t="shared" si="36"/>
        <v>13399</v>
      </c>
      <c r="B526" s="50">
        <f t="shared" si="37"/>
        <v>1</v>
      </c>
      <c r="C526" s="51">
        <f t="shared" si="38"/>
        <v>33</v>
      </c>
      <c r="D526" s="51">
        <v>13399</v>
      </c>
      <c r="E526" s="51" t="s">
        <v>4356</v>
      </c>
      <c r="F526" s="51" t="s">
        <v>15077</v>
      </c>
      <c r="G526" s="52" t="s">
        <v>4358</v>
      </c>
      <c r="H526" s="52" t="s">
        <v>4504</v>
      </c>
      <c r="I526" s="52" t="s">
        <v>4360</v>
      </c>
      <c r="J526" s="52" t="s">
        <v>4505</v>
      </c>
      <c r="K526" s="51" t="s">
        <v>292</v>
      </c>
      <c r="L526" s="51" t="s">
        <v>1029</v>
      </c>
      <c r="M526" s="53">
        <v>3</v>
      </c>
      <c r="N526" s="51" t="str">
        <f t="shared" si="39"/>
        <v>東京実</v>
      </c>
      <c r="O526" s="51"/>
    </row>
    <row r="527" spans="1:15" x14ac:dyDescent="0.2">
      <c r="A527" s="50">
        <f t="shared" si="36"/>
        <v>13401</v>
      </c>
      <c r="B527" s="50">
        <f t="shared" si="37"/>
        <v>1</v>
      </c>
      <c r="C527" s="51">
        <f t="shared" si="38"/>
        <v>34</v>
      </c>
      <c r="D527" s="51">
        <v>13401</v>
      </c>
      <c r="E527" s="51" t="s">
        <v>3941</v>
      </c>
      <c r="F527" s="51" t="s">
        <v>3942</v>
      </c>
      <c r="G527" s="52" t="s">
        <v>3943</v>
      </c>
      <c r="H527" s="52" t="s">
        <v>3944</v>
      </c>
      <c r="I527" s="52" t="s">
        <v>3945</v>
      </c>
      <c r="J527" s="52" t="s">
        <v>3946</v>
      </c>
      <c r="K527" s="51" t="s">
        <v>291</v>
      </c>
      <c r="L527" s="51" t="s">
        <v>189</v>
      </c>
      <c r="M527" s="53">
        <v>1</v>
      </c>
      <c r="N527" s="51" t="str">
        <f t="shared" si="39"/>
        <v>日体大荏原</v>
      </c>
      <c r="O527" s="51"/>
    </row>
    <row r="528" spans="1:15" x14ac:dyDescent="0.2">
      <c r="A528" s="50">
        <f t="shared" si="36"/>
        <v>13402</v>
      </c>
      <c r="B528" s="50">
        <f t="shared" si="37"/>
        <v>1</v>
      </c>
      <c r="C528" s="51">
        <f t="shared" si="38"/>
        <v>34</v>
      </c>
      <c r="D528" s="51">
        <v>13402</v>
      </c>
      <c r="E528" s="51" t="s">
        <v>3947</v>
      </c>
      <c r="F528" s="51" t="s">
        <v>3948</v>
      </c>
      <c r="G528" s="52" t="s">
        <v>3949</v>
      </c>
      <c r="H528" s="52" t="s">
        <v>1217</v>
      </c>
      <c r="I528" s="52" t="s">
        <v>3950</v>
      </c>
      <c r="J528" s="52" t="s">
        <v>1218</v>
      </c>
      <c r="K528" s="51" t="s">
        <v>291</v>
      </c>
      <c r="L528" s="51" t="s">
        <v>185</v>
      </c>
      <c r="M528" s="53">
        <v>1</v>
      </c>
      <c r="N528" s="51" t="str">
        <f t="shared" si="39"/>
        <v>日体大荏原</v>
      </c>
    </row>
    <row r="529" spans="1:15" x14ac:dyDescent="0.2">
      <c r="A529" s="50">
        <f t="shared" si="36"/>
        <v>13403</v>
      </c>
      <c r="B529" s="50">
        <f t="shared" si="37"/>
        <v>1</v>
      </c>
      <c r="C529" s="51">
        <f t="shared" si="38"/>
        <v>34</v>
      </c>
      <c r="D529" s="51">
        <v>13403</v>
      </c>
      <c r="E529" s="51" t="s">
        <v>3951</v>
      </c>
      <c r="F529" s="51" t="s">
        <v>3952</v>
      </c>
      <c r="G529" s="52" t="s">
        <v>3953</v>
      </c>
      <c r="H529" s="52" t="s">
        <v>1042</v>
      </c>
      <c r="I529" s="52" t="s">
        <v>3954</v>
      </c>
      <c r="J529" s="52" t="s">
        <v>1043</v>
      </c>
      <c r="K529" s="51" t="s">
        <v>291</v>
      </c>
      <c r="L529" s="51" t="s">
        <v>189</v>
      </c>
      <c r="M529" s="53">
        <v>1</v>
      </c>
      <c r="N529" s="51" t="str">
        <f t="shared" si="39"/>
        <v>日体大荏原</v>
      </c>
    </row>
    <row r="530" spans="1:15" x14ac:dyDescent="0.2">
      <c r="A530" s="50">
        <f t="shared" si="36"/>
        <v>13404</v>
      </c>
      <c r="B530" s="50">
        <f t="shared" si="37"/>
        <v>1</v>
      </c>
      <c r="C530" s="51">
        <f t="shared" si="38"/>
        <v>34</v>
      </c>
      <c r="D530" s="51">
        <v>13404</v>
      </c>
      <c r="E530" s="51" t="s">
        <v>60</v>
      </c>
      <c r="F530" s="51" t="s">
        <v>848</v>
      </c>
      <c r="G530" s="52" t="s">
        <v>1313</v>
      </c>
      <c r="H530" s="52" t="s">
        <v>2366</v>
      </c>
      <c r="I530" s="52" t="s">
        <v>1315</v>
      </c>
      <c r="J530" s="52" t="s">
        <v>2367</v>
      </c>
      <c r="K530" s="51" t="s">
        <v>291</v>
      </c>
      <c r="L530" s="51" t="s">
        <v>1029</v>
      </c>
      <c r="M530" s="53">
        <v>3</v>
      </c>
      <c r="N530" s="51" t="str">
        <f t="shared" si="39"/>
        <v>日体大荏原</v>
      </c>
      <c r="O530" s="51"/>
    </row>
    <row r="531" spans="1:15" x14ac:dyDescent="0.2">
      <c r="A531" s="50">
        <f t="shared" si="36"/>
        <v>13405</v>
      </c>
      <c r="B531" s="50">
        <f t="shared" si="37"/>
        <v>1</v>
      </c>
      <c r="C531" s="51">
        <f t="shared" si="38"/>
        <v>34</v>
      </c>
      <c r="D531" s="51">
        <v>13405</v>
      </c>
      <c r="E531" s="51" t="s">
        <v>849</v>
      </c>
      <c r="F531" s="51" t="s">
        <v>632</v>
      </c>
      <c r="G531" s="52" t="s">
        <v>2368</v>
      </c>
      <c r="H531" s="52" t="s">
        <v>1121</v>
      </c>
      <c r="I531" s="52" t="s">
        <v>2369</v>
      </c>
      <c r="J531" s="52" t="s">
        <v>1584</v>
      </c>
      <c r="K531" s="51" t="s">
        <v>291</v>
      </c>
      <c r="L531" s="51" t="s">
        <v>1029</v>
      </c>
      <c r="M531" s="53">
        <v>3</v>
      </c>
      <c r="N531" s="51" t="str">
        <f t="shared" si="39"/>
        <v>日体大荏原</v>
      </c>
      <c r="O531" s="51"/>
    </row>
    <row r="532" spans="1:15" x14ac:dyDescent="0.2">
      <c r="A532" s="50">
        <f t="shared" si="36"/>
        <v>13406</v>
      </c>
      <c r="B532" s="50">
        <f t="shared" si="37"/>
        <v>1</v>
      </c>
      <c r="C532" s="51">
        <f t="shared" si="38"/>
        <v>34</v>
      </c>
      <c r="D532" s="50">
        <v>13406</v>
      </c>
      <c r="E532" s="50" t="s">
        <v>24</v>
      </c>
      <c r="F532" s="50" t="s">
        <v>3955</v>
      </c>
      <c r="G532" s="50" t="s">
        <v>2538</v>
      </c>
      <c r="H532" s="50" t="s">
        <v>1222</v>
      </c>
      <c r="I532" s="50" t="s">
        <v>2539</v>
      </c>
      <c r="J532" s="50" t="s">
        <v>1223</v>
      </c>
      <c r="K532" s="50" t="s">
        <v>291</v>
      </c>
      <c r="L532" s="50" t="s">
        <v>189</v>
      </c>
      <c r="M532" s="54">
        <v>1</v>
      </c>
      <c r="N532" s="51" t="str">
        <f t="shared" si="39"/>
        <v>日体大荏原</v>
      </c>
      <c r="O532" s="51"/>
    </row>
    <row r="533" spans="1:15" x14ac:dyDescent="0.2">
      <c r="A533" s="50">
        <f t="shared" si="36"/>
        <v>13407</v>
      </c>
      <c r="B533" s="50">
        <f t="shared" si="37"/>
        <v>1</v>
      </c>
      <c r="C533" s="51">
        <f t="shared" si="38"/>
        <v>34</v>
      </c>
      <c r="D533" s="50">
        <v>13407</v>
      </c>
      <c r="E533" s="50" t="s">
        <v>3956</v>
      </c>
      <c r="F533" s="50" t="s">
        <v>3957</v>
      </c>
      <c r="G533" s="50" t="s">
        <v>3958</v>
      </c>
      <c r="H533" s="50" t="s">
        <v>3959</v>
      </c>
      <c r="I533" s="50" t="s">
        <v>3960</v>
      </c>
      <c r="J533" s="50" t="s">
        <v>3961</v>
      </c>
      <c r="K533" s="50" t="s">
        <v>291</v>
      </c>
      <c r="L533" s="50" t="s">
        <v>189</v>
      </c>
      <c r="M533" s="54">
        <v>1</v>
      </c>
      <c r="N533" s="51" t="str">
        <f t="shared" si="39"/>
        <v>日体大荏原</v>
      </c>
    </row>
    <row r="534" spans="1:15" x14ac:dyDescent="0.2">
      <c r="A534" s="50">
        <f t="shared" si="36"/>
        <v>13408</v>
      </c>
      <c r="B534" s="50">
        <f t="shared" si="37"/>
        <v>1</v>
      </c>
      <c r="C534" s="51">
        <f t="shared" si="38"/>
        <v>34</v>
      </c>
      <c r="D534" s="50">
        <v>13408</v>
      </c>
      <c r="E534" s="50" t="s">
        <v>28</v>
      </c>
      <c r="F534" s="50" t="s">
        <v>2370</v>
      </c>
      <c r="G534" s="50" t="s">
        <v>1083</v>
      </c>
      <c r="H534" s="50" t="s">
        <v>2371</v>
      </c>
      <c r="I534" s="50" t="s">
        <v>1084</v>
      </c>
      <c r="J534" s="50" t="s">
        <v>2372</v>
      </c>
      <c r="K534" s="50" t="s">
        <v>291</v>
      </c>
      <c r="L534" s="50" t="s">
        <v>188</v>
      </c>
      <c r="M534" s="54">
        <v>2</v>
      </c>
      <c r="N534" s="51" t="str">
        <f t="shared" si="39"/>
        <v>日体大荏原</v>
      </c>
    </row>
    <row r="535" spans="1:15" x14ac:dyDescent="0.2">
      <c r="A535" s="50">
        <f t="shared" si="36"/>
        <v>13410</v>
      </c>
      <c r="B535" s="50">
        <f t="shared" si="37"/>
        <v>1</v>
      </c>
      <c r="C535" s="51">
        <f t="shared" si="38"/>
        <v>34</v>
      </c>
      <c r="D535" s="51">
        <v>13410</v>
      </c>
      <c r="E535" s="51" t="s">
        <v>484</v>
      </c>
      <c r="F535" s="51" t="s">
        <v>119</v>
      </c>
      <c r="G535" s="52" t="s">
        <v>1117</v>
      </c>
      <c r="H535" s="52" t="s">
        <v>1662</v>
      </c>
      <c r="I535" s="52" t="s">
        <v>1119</v>
      </c>
      <c r="J535" s="52" t="s">
        <v>1663</v>
      </c>
      <c r="K535" s="51" t="s">
        <v>291</v>
      </c>
      <c r="L535" s="51" t="s">
        <v>1029</v>
      </c>
      <c r="M535" s="53">
        <v>3</v>
      </c>
      <c r="N535" s="51" t="str">
        <f t="shared" si="39"/>
        <v>日体大荏原</v>
      </c>
    </row>
    <row r="536" spans="1:15" x14ac:dyDescent="0.2">
      <c r="A536" s="50">
        <f t="shared" si="36"/>
        <v>13411</v>
      </c>
      <c r="B536" s="50">
        <f t="shared" si="37"/>
        <v>1</v>
      </c>
      <c r="C536" s="51">
        <f t="shared" si="38"/>
        <v>34</v>
      </c>
      <c r="D536" s="50">
        <v>13411</v>
      </c>
      <c r="E536" s="50" t="s">
        <v>47</v>
      </c>
      <c r="F536" s="50" t="s">
        <v>2374</v>
      </c>
      <c r="G536" s="50" t="s">
        <v>1087</v>
      </c>
      <c r="H536" s="50" t="s">
        <v>2375</v>
      </c>
      <c r="I536" s="50" t="s">
        <v>1089</v>
      </c>
      <c r="J536" s="50" t="s">
        <v>2376</v>
      </c>
      <c r="K536" s="50" t="s">
        <v>291</v>
      </c>
      <c r="L536" s="50" t="s">
        <v>188</v>
      </c>
      <c r="M536" s="54">
        <v>2</v>
      </c>
      <c r="N536" s="51" t="str">
        <f t="shared" si="39"/>
        <v>日体大荏原</v>
      </c>
      <c r="O536" s="51"/>
    </row>
    <row r="537" spans="1:15" x14ac:dyDescent="0.2">
      <c r="A537" s="50">
        <f t="shared" si="36"/>
        <v>13412</v>
      </c>
      <c r="B537" s="50">
        <f t="shared" si="37"/>
        <v>1</v>
      </c>
      <c r="C537" s="51">
        <f t="shared" si="38"/>
        <v>34</v>
      </c>
      <c r="D537" s="50">
        <v>13412</v>
      </c>
      <c r="E537" s="50" t="s">
        <v>99</v>
      </c>
      <c r="F537" s="50" t="s">
        <v>850</v>
      </c>
      <c r="G537" s="50" t="s">
        <v>1822</v>
      </c>
      <c r="H537" s="50" t="s">
        <v>1916</v>
      </c>
      <c r="I537" s="50" t="s">
        <v>1824</v>
      </c>
      <c r="J537" s="50" t="s">
        <v>1917</v>
      </c>
      <c r="K537" s="50" t="s">
        <v>291</v>
      </c>
      <c r="L537" s="50" t="s">
        <v>1029</v>
      </c>
      <c r="M537" s="54">
        <v>3</v>
      </c>
      <c r="N537" s="51" t="str">
        <f t="shared" si="39"/>
        <v>日体大荏原</v>
      </c>
    </row>
    <row r="538" spans="1:15" x14ac:dyDescent="0.2">
      <c r="A538" s="50">
        <f t="shared" si="36"/>
        <v>13413</v>
      </c>
      <c r="B538" s="50">
        <f t="shared" si="37"/>
        <v>1</v>
      </c>
      <c r="C538" s="51">
        <f t="shared" si="38"/>
        <v>34</v>
      </c>
      <c r="D538" s="51">
        <v>13413</v>
      </c>
      <c r="E538" s="51" t="s">
        <v>2377</v>
      </c>
      <c r="F538" s="51" t="s">
        <v>2378</v>
      </c>
      <c r="G538" s="52" t="s">
        <v>2379</v>
      </c>
      <c r="H538" s="52" t="s">
        <v>2380</v>
      </c>
      <c r="I538" s="52" t="s">
        <v>2381</v>
      </c>
      <c r="J538" s="52" t="s">
        <v>2382</v>
      </c>
      <c r="K538" s="51" t="s">
        <v>291</v>
      </c>
      <c r="L538" s="51" t="s">
        <v>188</v>
      </c>
      <c r="M538" s="53">
        <v>2</v>
      </c>
      <c r="N538" s="51" t="str">
        <f t="shared" si="39"/>
        <v>日体大荏原</v>
      </c>
      <c r="O538" s="51"/>
    </row>
    <row r="539" spans="1:15" x14ac:dyDescent="0.2">
      <c r="A539" s="50">
        <f t="shared" si="36"/>
        <v>13414</v>
      </c>
      <c r="B539" s="50">
        <f t="shared" si="37"/>
        <v>1</v>
      </c>
      <c r="C539" s="51">
        <f t="shared" si="38"/>
        <v>34</v>
      </c>
      <c r="D539" s="50">
        <v>13414</v>
      </c>
      <c r="E539" s="50" t="s">
        <v>1826</v>
      </c>
      <c r="F539" s="50" t="s">
        <v>2383</v>
      </c>
      <c r="G539" s="50" t="s">
        <v>2384</v>
      </c>
      <c r="H539" s="50" t="s">
        <v>2385</v>
      </c>
      <c r="I539" s="50" t="s">
        <v>2386</v>
      </c>
      <c r="J539" s="50" t="s">
        <v>2387</v>
      </c>
      <c r="K539" s="50" t="s">
        <v>291</v>
      </c>
      <c r="L539" s="50" t="s">
        <v>188</v>
      </c>
      <c r="M539" s="54">
        <v>2</v>
      </c>
      <c r="N539" s="51" t="str">
        <f t="shared" si="39"/>
        <v>日体大荏原</v>
      </c>
    </row>
    <row r="540" spans="1:15" x14ac:dyDescent="0.2">
      <c r="A540" s="50">
        <f t="shared" si="36"/>
        <v>13415</v>
      </c>
      <c r="B540" s="50">
        <f t="shared" si="37"/>
        <v>1</v>
      </c>
      <c r="C540" s="51">
        <f t="shared" si="38"/>
        <v>34</v>
      </c>
      <c r="D540" s="50">
        <v>13415</v>
      </c>
      <c r="E540" s="50" t="s">
        <v>51</v>
      </c>
      <c r="F540" s="50" t="s">
        <v>2388</v>
      </c>
      <c r="G540" s="50" t="s">
        <v>1303</v>
      </c>
      <c r="H540" s="50" t="s">
        <v>2389</v>
      </c>
      <c r="I540" s="50" t="s">
        <v>1304</v>
      </c>
      <c r="J540" s="50" t="s">
        <v>2390</v>
      </c>
      <c r="K540" s="50" t="s">
        <v>291</v>
      </c>
      <c r="L540" s="50" t="s">
        <v>188</v>
      </c>
      <c r="M540" s="54">
        <v>2</v>
      </c>
      <c r="N540" s="51" t="str">
        <f t="shared" si="39"/>
        <v>日体大荏原</v>
      </c>
    </row>
    <row r="541" spans="1:15" x14ac:dyDescent="0.2">
      <c r="A541" s="50">
        <f t="shared" si="36"/>
        <v>13418</v>
      </c>
      <c r="B541" s="50">
        <f t="shared" si="37"/>
        <v>1</v>
      </c>
      <c r="C541" s="51">
        <f t="shared" si="38"/>
        <v>34</v>
      </c>
      <c r="D541" s="50">
        <v>13418</v>
      </c>
      <c r="E541" s="50" t="s">
        <v>986</v>
      </c>
      <c r="F541" s="50" t="s">
        <v>2395</v>
      </c>
      <c r="G541" s="50" t="s">
        <v>2396</v>
      </c>
      <c r="H541" s="50" t="s">
        <v>2397</v>
      </c>
      <c r="I541" s="50" t="s">
        <v>2398</v>
      </c>
      <c r="J541" s="50" t="s">
        <v>2399</v>
      </c>
      <c r="K541" s="50" t="s">
        <v>291</v>
      </c>
      <c r="L541" s="50" t="s">
        <v>188</v>
      </c>
      <c r="M541" s="54">
        <v>2</v>
      </c>
      <c r="N541" s="51" t="str">
        <f t="shared" si="39"/>
        <v>日体大荏原</v>
      </c>
    </row>
    <row r="542" spans="1:15" x14ac:dyDescent="0.2">
      <c r="A542" s="50">
        <f t="shared" si="36"/>
        <v>13419</v>
      </c>
      <c r="B542" s="50">
        <f t="shared" si="37"/>
        <v>1</v>
      </c>
      <c r="C542" s="51">
        <f t="shared" si="38"/>
        <v>34</v>
      </c>
      <c r="D542" s="50">
        <v>13419</v>
      </c>
      <c r="E542" s="50" t="s">
        <v>3962</v>
      </c>
      <c r="F542" s="50" t="s">
        <v>3963</v>
      </c>
      <c r="G542" s="50" t="s">
        <v>3964</v>
      </c>
      <c r="H542" s="50" t="s">
        <v>3965</v>
      </c>
      <c r="I542" s="50" t="s">
        <v>3966</v>
      </c>
      <c r="J542" s="50" t="s">
        <v>3967</v>
      </c>
      <c r="K542" s="50" t="s">
        <v>291</v>
      </c>
      <c r="L542" s="50" t="s">
        <v>189</v>
      </c>
      <c r="M542" s="54">
        <v>1</v>
      </c>
      <c r="N542" s="51" t="str">
        <f t="shared" si="39"/>
        <v>日体大荏原</v>
      </c>
    </row>
    <row r="543" spans="1:15" x14ac:dyDescent="0.2">
      <c r="A543" s="50">
        <f t="shared" si="36"/>
        <v>13421</v>
      </c>
      <c r="B543" s="50">
        <f t="shared" si="37"/>
        <v>1</v>
      </c>
      <c r="C543" s="51">
        <f t="shared" si="38"/>
        <v>34</v>
      </c>
      <c r="D543" s="50">
        <v>13421</v>
      </c>
      <c r="E543" s="50" t="s">
        <v>2400</v>
      </c>
      <c r="F543" s="50" t="s">
        <v>2401</v>
      </c>
      <c r="G543" s="50" t="s">
        <v>2402</v>
      </c>
      <c r="H543" s="50" t="s">
        <v>1009</v>
      </c>
      <c r="I543" s="50" t="s">
        <v>2403</v>
      </c>
      <c r="J543" s="50" t="s">
        <v>1028</v>
      </c>
      <c r="K543" s="50" t="s">
        <v>291</v>
      </c>
      <c r="L543" s="50" t="s">
        <v>188</v>
      </c>
      <c r="M543" s="54">
        <v>2</v>
      </c>
      <c r="N543" s="51" t="str">
        <f t="shared" si="39"/>
        <v>日体大荏原</v>
      </c>
    </row>
    <row r="544" spans="1:15" x14ac:dyDescent="0.2">
      <c r="A544" s="50">
        <f t="shared" si="36"/>
        <v>13422</v>
      </c>
      <c r="B544" s="50">
        <f t="shared" si="37"/>
        <v>1</v>
      </c>
      <c r="C544" s="51">
        <f t="shared" si="38"/>
        <v>34</v>
      </c>
      <c r="D544" s="51">
        <v>13422</v>
      </c>
      <c r="E544" s="51" t="s">
        <v>2404</v>
      </c>
      <c r="F544" s="51" t="s">
        <v>2405</v>
      </c>
      <c r="G544" s="52" t="s">
        <v>2406</v>
      </c>
      <c r="H544" s="52" t="s">
        <v>1332</v>
      </c>
      <c r="I544" s="52" t="s">
        <v>2407</v>
      </c>
      <c r="J544" s="52" t="s">
        <v>1783</v>
      </c>
      <c r="K544" s="51" t="s">
        <v>291</v>
      </c>
      <c r="L544" s="51" t="s">
        <v>188</v>
      </c>
      <c r="M544" s="53">
        <v>2</v>
      </c>
      <c r="N544" s="51" t="str">
        <f t="shared" si="39"/>
        <v>日体大荏原</v>
      </c>
    </row>
    <row r="545" spans="1:15" x14ac:dyDescent="0.2">
      <c r="A545" s="50">
        <f t="shared" si="36"/>
        <v>13423</v>
      </c>
      <c r="B545" s="50">
        <f t="shared" si="37"/>
        <v>1</v>
      </c>
      <c r="C545" s="51">
        <f t="shared" si="38"/>
        <v>34</v>
      </c>
      <c r="D545" s="50">
        <v>13423</v>
      </c>
      <c r="E545" s="50" t="s">
        <v>742</v>
      </c>
      <c r="F545" s="50" t="s">
        <v>436</v>
      </c>
      <c r="G545" s="50" t="s">
        <v>1726</v>
      </c>
      <c r="H545" s="50" t="s">
        <v>1034</v>
      </c>
      <c r="I545" s="50" t="s">
        <v>1727</v>
      </c>
      <c r="J545" s="50" t="s">
        <v>1036</v>
      </c>
      <c r="K545" s="50" t="s">
        <v>291</v>
      </c>
      <c r="L545" s="50" t="s">
        <v>189</v>
      </c>
      <c r="M545" s="54">
        <v>1</v>
      </c>
      <c r="N545" s="51" t="str">
        <f t="shared" si="39"/>
        <v>日体大荏原</v>
      </c>
    </row>
    <row r="546" spans="1:15" x14ac:dyDescent="0.2">
      <c r="A546" s="50">
        <f t="shared" si="36"/>
        <v>13425</v>
      </c>
      <c r="B546" s="50">
        <f t="shared" si="37"/>
        <v>1</v>
      </c>
      <c r="C546" s="51">
        <f t="shared" si="38"/>
        <v>34</v>
      </c>
      <c r="D546" s="50">
        <v>13425</v>
      </c>
      <c r="E546" s="50" t="s">
        <v>64</v>
      </c>
      <c r="F546" s="50" t="s">
        <v>2408</v>
      </c>
      <c r="G546" s="50" t="s">
        <v>2409</v>
      </c>
      <c r="H546" s="50" t="s">
        <v>2410</v>
      </c>
      <c r="I546" s="50" t="s">
        <v>2411</v>
      </c>
      <c r="J546" s="50" t="s">
        <v>2412</v>
      </c>
      <c r="K546" s="50" t="s">
        <v>291</v>
      </c>
      <c r="L546" s="50" t="s">
        <v>188</v>
      </c>
      <c r="M546" s="54">
        <v>2</v>
      </c>
      <c r="N546" s="51" t="str">
        <f t="shared" si="39"/>
        <v>日体大荏原</v>
      </c>
    </row>
    <row r="547" spans="1:15" x14ac:dyDescent="0.2">
      <c r="A547" s="50">
        <f t="shared" si="36"/>
        <v>13426</v>
      </c>
      <c r="B547" s="50">
        <f t="shared" si="37"/>
        <v>1</v>
      </c>
      <c r="C547" s="51">
        <f t="shared" si="38"/>
        <v>34</v>
      </c>
      <c r="D547" s="51">
        <v>13426</v>
      </c>
      <c r="E547" s="51" t="s">
        <v>2413</v>
      </c>
      <c r="F547" s="51" t="s">
        <v>2414</v>
      </c>
      <c r="G547" s="52" t="s">
        <v>2415</v>
      </c>
      <c r="H547" s="52" t="s">
        <v>1241</v>
      </c>
      <c r="I547" s="52" t="s">
        <v>2416</v>
      </c>
      <c r="J547" s="52" t="s">
        <v>1242</v>
      </c>
      <c r="K547" s="51" t="s">
        <v>291</v>
      </c>
      <c r="L547" s="51" t="s">
        <v>188</v>
      </c>
      <c r="M547" s="53">
        <v>2</v>
      </c>
      <c r="N547" s="51" t="str">
        <f t="shared" si="39"/>
        <v>日体大荏原</v>
      </c>
    </row>
    <row r="548" spans="1:15" x14ac:dyDescent="0.2">
      <c r="A548" s="50">
        <f t="shared" si="36"/>
        <v>13427</v>
      </c>
      <c r="B548" s="50">
        <f t="shared" si="37"/>
        <v>1</v>
      </c>
      <c r="C548" s="51">
        <f t="shared" si="38"/>
        <v>34</v>
      </c>
      <c r="D548" s="51">
        <v>13427</v>
      </c>
      <c r="E548" s="51" t="s">
        <v>643</v>
      </c>
      <c r="F548" s="51" t="s">
        <v>2417</v>
      </c>
      <c r="G548" s="52" t="s">
        <v>2418</v>
      </c>
      <c r="H548" s="52" t="s">
        <v>2419</v>
      </c>
      <c r="I548" s="52" t="s">
        <v>2420</v>
      </c>
      <c r="J548" s="52" t="s">
        <v>2421</v>
      </c>
      <c r="K548" s="51" t="s">
        <v>291</v>
      </c>
      <c r="L548" s="51" t="s">
        <v>188</v>
      </c>
      <c r="M548" s="53">
        <v>2</v>
      </c>
      <c r="N548" s="51" t="str">
        <f t="shared" si="39"/>
        <v>日体大荏原</v>
      </c>
    </row>
    <row r="549" spans="1:15" x14ac:dyDescent="0.2">
      <c r="A549" s="50">
        <f t="shared" si="36"/>
        <v>13428</v>
      </c>
      <c r="B549" s="50">
        <f t="shared" si="37"/>
        <v>1</v>
      </c>
      <c r="C549" s="51">
        <f t="shared" si="38"/>
        <v>34</v>
      </c>
      <c r="D549" s="51">
        <v>13428</v>
      </c>
      <c r="E549" s="51" t="s">
        <v>2422</v>
      </c>
      <c r="F549" s="51" t="s">
        <v>2423</v>
      </c>
      <c r="G549" s="52" t="s">
        <v>2424</v>
      </c>
      <c r="H549" s="52" t="s">
        <v>1121</v>
      </c>
      <c r="I549" s="52" t="s">
        <v>2425</v>
      </c>
      <c r="J549" s="52" t="s">
        <v>1584</v>
      </c>
      <c r="K549" s="51" t="s">
        <v>291</v>
      </c>
      <c r="L549" s="51" t="s">
        <v>188</v>
      </c>
      <c r="M549" s="53">
        <v>2</v>
      </c>
      <c r="N549" s="51" t="str">
        <f t="shared" si="39"/>
        <v>日体大荏原</v>
      </c>
    </row>
    <row r="550" spans="1:15" x14ac:dyDescent="0.2">
      <c r="A550" s="50">
        <f t="shared" si="36"/>
        <v>13429</v>
      </c>
      <c r="B550" s="50">
        <f t="shared" si="37"/>
        <v>1</v>
      </c>
      <c r="C550" s="51">
        <f t="shared" si="38"/>
        <v>34</v>
      </c>
      <c r="D550" s="51">
        <v>13429</v>
      </c>
      <c r="E550" s="51" t="s">
        <v>2426</v>
      </c>
      <c r="F550" s="51" t="s">
        <v>2427</v>
      </c>
      <c r="G550" s="52" t="s">
        <v>2428</v>
      </c>
      <c r="H550" s="52" t="s">
        <v>2429</v>
      </c>
      <c r="I550" s="52" t="s">
        <v>2430</v>
      </c>
      <c r="J550" s="52" t="s">
        <v>2431</v>
      </c>
      <c r="K550" s="51" t="s">
        <v>291</v>
      </c>
      <c r="L550" s="51" t="s">
        <v>188</v>
      </c>
      <c r="M550" s="53">
        <v>2</v>
      </c>
      <c r="N550" s="51" t="str">
        <f t="shared" si="39"/>
        <v>日体大荏原</v>
      </c>
    </row>
    <row r="551" spans="1:15" x14ac:dyDescent="0.2">
      <c r="A551" s="50">
        <f t="shared" si="36"/>
        <v>13434</v>
      </c>
      <c r="B551" s="50">
        <f t="shared" si="37"/>
        <v>1</v>
      </c>
      <c r="C551" s="51">
        <f t="shared" si="38"/>
        <v>34</v>
      </c>
      <c r="D551" s="51">
        <v>13434</v>
      </c>
      <c r="E551" s="51" t="s">
        <v>3968</v>
      </c>
      <c r="F551" s="51" t="s">
        <v>3969</v>
      </c>
      <c r="G551" s="52" t="s">
        <v>3970</v>
      </c>
      <c r="H551" s="52" t="s">
        <v>3971</v>
      </c>
      <c r="I551" s="52" t="s">
        <v>3972</v>
      </c>
      <c r="J551" s="52" t="s">
        <v>3973</v>
      </c>
      <c r="K551" s="51" t="s">
        <v>291</v>
      </c>
      <c r="L551" s="51" t="s">
        <v>185</v>
      </c>
      <c r="M551" s="53">
        <v>1</v>
      </c>
      <c r="N551" s="51" t="str">
        <f t="shared" si="39"/>
        <v>日体大荏原</v>
      </c>
    </row>
    <row r="552" spans="1:15" x14ac:dyDescent="0.2">
      <c r="A552" s="50">
        <f t="shared" si="36"/>
        <v>13435</v>
      </c>
      <c r="B552" s="50">
        <f t="shared" si="37"/>
        <v>1</v>
      </c>
      <c r="C552" s="51">
        <f t="shared" si="38"/>
        <v>34</v>
      </c>
      <c r="D552" s="50">
        <v>13435</v>
      </c>
      <c r="E552" s="50" t="s">
        <v>28</v>
      </c>
      <c r="F552" s="50" t="s">
        <v>3974</v>
      </c>
      <c r="G552" s="50" t="s">
        <v>1083</v>
      </c>
      <c r="H552" s="50" t="s">
        <v>2033</v>
      </c>
      <c r="I552" s="50" t="s">
        <v>1084</v>
      </c>
      <c r="J552" s="50" t="s">
        <v>2920</v>
      </c>
      <c r="K552" s="50" t="s">
        <v>291</v>
      </c>
      <c r="L552" s="50" t="s">
        <v>189</v>
      </c>
      <c r="M552" s="54">
        <v>1</v>
      </c>
      <c r="N552" s="51" t="str">
        <f t="shared" si="39"/>
        <v>日体大荏原</v>
      </c>
    </row>
    <row r="553" spans="1:15" x14ac:dyDescent="0.2">
      <c r="A553" s="50">
        <f t="shared" si="36"/>
        <v>13441</v>
      </c>
      <c r="B553" s="50">
        <f t="shared" si="37"/>
        <v>1</v>
      </c>
      <c r="C553" s="51">
        <f t="shared" si="38"/>
        <v>34</v>
      </c>
      <c r="D553" s="50">
        <v>13441</v>
      </c>
      <c r="E553" s="50" t="s">
        <v>2436</v>
      </c>
      <c r="F553" s="50" t="s">
        <v>1682</v>
      </c>
      <c r="G553" s="50" t="s">
        <v>2437</v>
      </c>
      <c r="H553" s="50" t="s">
        <v>1185</v>
      </c>
      <c r="I553" s="50" t="s">
        <v>2438</v>
      </c>
      <c r="J553" s="50" t="s">
        <v>1187</v>
      </c>
      <c r="K553" s="50" t="s">
        <v>291</v>
      </c>
      <c r="L553" s="50" t="s">
        <v>188</v>
      </c>
      <c r="M553" s="54">
        <v>2</v>
      </c>
      <c r="N553" s="51" t="str">
        <f t="shared" si="39"/>
        <v>日体大荏原</v>
      </c>
    </row>
    <row r="554" spans="1:15" x14ac:dyDescent="0.2">
      <c r="A554" s="50">
        <f t="shared" si="36"/>
        <v>13445</v>
      </c>
      <c r="B554" s="50">
        <f t="shared" si="37"/>
        <v>1</v>
      </c>
      <c r="C554" s="51">
        <f t="shared" si="38"/>
        <v>34</v>
      </c>
      <c r="D554" s="50">
        <v>13445</v>
      </c>
      <c r="E554" s="50" t="s">
        <v>26</v>
      </c>
      <c r="F554" s="50" t="s">
        <v>851</v>
      </c>
      <c r="G554" s="50" t="s">
        <v>1451</v>
      </c>
      <c r="H554" s="50" t="s">
        <v>1023</v>
      </c>
      <c r="I554" s="50" t="s">
        <v>1544</v>
      </c>
      <c r="J554" s="50" t="s">
        <v>1024</v>
      </c>
      <c r="K554" s="50" t="s">
        <v>291</v>
      </c>
      <c r="L554" s="50" t="s">
        <v>188</v>
      </c>
      <c r="M554" s="54">
        <v>3</v>
      </c>
      <c r="N554" s="51" t="str">
        <f t="shared" si="39"/>
        <v>日体大荏原</v>
      </c>
    </row>
    <row r="555" spans="1:15" x14ac:dyDescent="0.2">
      <c r="A555" s="50">
        <f t="shared" si="36"/>
        <v>13447</v>
      </c>
      <c r="B555" s="50">
        <f t="shared" si="37"/>
        <v>1</v>
      </c>
      <c r="C555" s="51">
        <f t="shared" si="38"/>
        <v>34</v>
      </c>
      <c r="D555" s="50">
        <v>13447</v>
      </c>
      <c r="E555" s="50" t="s">
        <v>3975</v>
      </c>
      <c r="F555" s="50" t="s">
        <v>2985</v>
      </c>
      <c r="G555" s="50" t="s">
        <v>3976</v>
      </c>
      <c r="H555" s="50" t="s">
        <v>1810</v>
      </c>
      <c r="I555" s="50" t="s">
        <v>3977</v>
      </c>
      <c r="J555" s="50" t="s">
        <v>1811</v>
      </c>
      <c r="K555" s="50" t="s">
        <v>291</v>
      </c>
      <c r="L555" s="50" t="s">
        <v>189</v>
      </c>
      <c r="M555" s="54">
        <v>1</v>
      </c>
      <c r="N555" s="51" t="str">
        <f t="shared" si="39"/>
        <v>日体大荏原</v>
      </c>
    </row>
    <row r="556" spans="1:15" x14ac:dyDescent="0.2">
      <c r="A556" s="50">
        <f t="shared" si="36"/>
        <v>13450</v>
      </c>
      <c r="B556" s="50">
        <f t="shared" si="37"/>
        <v>1</v>
      </c>
      <c r="C556" s="51">
        <f t="shared" si="38"/>
        <v>34</v>
      </c>
      <c r="D556" s="51">
        <v>13450</v>
      </c>
      <c r="E556" s="51" t="s">
        <v>2443</v>
      </c>
      <c r="F556" s="51" t="s">
        <v>2444</v>
      </c>
      <c r="G556" s="52" t="s">
        <v>2445</v>
      </c>
      <c r="H556" s="52" t="s">
        <v>2446</v>
      </c>
      <c r="I556" s="52" t="s">
        <v>2447</v>
      </c>
      <c r="J556" s="52" t="s">
        <v>2448</v>
      </c>
      <c r="K556" s="51" t="s">
        <v>292</v>
      </c>
      <c r="L556" s="51" t="s">
        <v>188</v>
      </c>
      <c r="M556" s="53">
        <v>2</v>
      </c>
      <c r="N556" s="51" t="str">
        <f t="shared" si="39"/>
        <v>日体大荏原</v>
      </c>
    </row>
    <row r="557" spans="1:15" x14ac:dyDescent="0.2">
      <c r="A557" s="50">
        <f t="shared" si="36"/>
        <v>13451</v>
      </c>
      <c r="B557" s="50">
        <f t="shared" si="37"/>
        <v>1</v>
      </c>
      <c r="C557" s="51">
        <f t="shared" si="38"/>
        <v>34</v>
      </c>
      <c r="D557" s="51">
        <v>13451</v>
      </c>
      <c r="E557" s="51" t="s">
        <v>360</v>
      </c>
      <c r="F557" s="51" t="s">
        <v>2449</v>
      </c>
      <c r="G557" s="52" t="s">
        <v>2450</v>
      </c>
      <c r="H557" s="52" t="s">
        <v>2253</v>
      </c>
      <c r="I557" s="52" t="s">
        <v>2451</v>
      </c>
      <c r="J557" s="52" t="s">
        <v>2255</v>
      </c>
      <c r="K557" s="51" t="s">
        <v>292</v>
      </c>
      <c r="L557" s="51" t="s">
        <v>188</v>
      </c>
      <c r="M557" s="53">
        <v>2</v>
      </c>
      <c r="N557" s="51" t="str">
        <f t="shared" si="39"/>
        <v>日体大荏原</v>
      </c>
    </row>
    <row r="558" spans="1:15" x14ac:dyDescent="0.2">
      <c r="A558" s="50">
        <f t="shared" si="36"/>
        <v>13452</v>
      </c>
      <c r="B558" s="50">
        <f t="shared" si="37"/>
        <v>1</v>
      </c>
      <c r="C558" s="51">
        <f t="shared" si="38"/>
        <v>34</v>
      </c>
      <c r="D558" s="51">
        <v>13452</v>
      </c>
      <c r="E558" s="51" t="s">
        <v>74</v>
      </c>
      <c r="F558" s="51" t="s">
        <v>852</v>
      </c>
      <c r="G558" s="52" t="s">
        <v>2087</v>
      </c>
      <c r="H558" s="52" t="s">
        <v>1700</v>
      </c>
      <c r="I558" s="52" t="s">
        <v>2088</v>
      </c>
      <c r="J558" s="52" t="s">
        <v>1702</v>
      </c>
      <c r="K558" s="51" t="s">
        <v>292</v>
      </c>
      <c r="L558" s="51" t="s">
        <v>188</v>
      </c>
      <c r="M558" s="53">
        <v>3</v>
      </c>
      <c r="N558" s="51" t="str">
        <f t="shared" si="39"/>
        <v>日体大荏原</v>
      </c>
    </row>
    <row r="559" spans="1:15" x14ac:dyDescent="0.2">
      <c r="A559" s="50">
        <f t="shared" si="36"/>
        <v>13453</v>
      </c>
      <c r="B559" s="50">
        <f t="shared" si="37"/>
        <v>1</v>
      </c>
      <c r="C559" s="51">
        <f t="shared" si="38"/>
        <v>34</v>
      </c>
      <c r="D559" s="50">
        <v>13453</v>
      </c>
      <c r="E559" s="50" t="s">
        <v>2452</v>
      </c>
      <c r="F559" s="50" t="s">
        <v>2453</v>
      </c>
      <c r="G559" s="50" t="s">
        <v>2454</v>
      </c>
      <c r="H559" s="50" t="s">
        <v>2455</v>
      </c>
      <c r="I559" s="50" t="s">
        <v>2456</v>
      </c>
      <c r="J559" s="50" t="s">
        <v>2457</v>
      </c>
      <c r="K559" s="50" t="s">
        <v>292</v>
      </c>
      <c r="L559" s="50" t="s">
        <v>188</v>
      </c>
      <c r="M559" s="54">
        <v>2</v>
      </c>
      <c r="N559" s="51" t="str">
        <f t="shared" si="39"/>
        <v>日体大荏原</v>
      </c>
    </row>
    <row r="560" spans="1:15" x14ac:dyDescent="0.2">
      <c r="A560" s="50">
        <f t="shared" si="36"/>
        <v>13457</v>
      </c>
      <c r="B560" s="50">
        <f t="shared" si="37"/>
        <v>1</v>
      </c>
      <c r="C560" s="51">
        <f t="shared" si="38"/>
        <v>34</v>
      </c>
      <c r="D560" s="50">
        <v>13457</v>
      </c>
      <c r="E560" s="50" t="s">
        <v>26</v>
      </c>
      <c r="F560" s="50" t="s">
        <v>591</v>
      </c>
      <c r="G560" s="50" t="s">
        <v>1451</v>
      </c>
      <c r="H560" s="50" t="s">
        <v>1226</v>
      </c>
      <c r="I560" s="50" t="s">
        <v>1544</v>
      </c>
      <c r="J560" s="50" t="s">
        <v>1227</v>
      </c>
      <c r="K560" s="50" t="s">
        <v>292</v>
      </c>
      <c r="L560" s="50" t="s">
        <v>188</v>
      </c>
      <c r="M560" s="54">
        <v>2</v>
      </c>
      <c r="N560" s="51" t="str">
        <f t="shared" si="39"/>
        <v>日体大荏原</v>
      </c>
      <c r="O560" s="51"/>
    </row>
    <row r="561" spans="1:15" x14ac:dyDescent="0.2">
      <c r="A561" s="50">
        <f t="shared" si="36"/>
        <v>13459</v>
      </c>
      <c r="B561" s="50">
        <f t="shared" si="37"/>
        <v>1</v>
      </c>
      <c r="C561" s="51">
        <f t="shared" si="38"/>
        <v>34</v>
      </c>
      <c r="D561" s="50">
        <v>13459</v>
      </c>
      <c r="E561" s="50" t="s">
        <v>1339</v>
      </c>
      <c r="F561" s="50" t="s">
        <v>638</v>
      </c>
      <c r="G561" s="50" t="s">
        <v>2459</v>
      </c>
      <c r="H561" s="50" t="s">
        <v>1981</v>
      </c>
      <c r="I561" s="50" t="s">
        <v>2460</v>
      </c>
      <c r="J561" s="50" t="s">
        <v>1982</v>
      </c>
      <c r="K561" s="50" t="s">
        <v>292</v>
      </c>
      <c r="L561" s="50" t="s">
        <v>188</v>
      </c>
      <c r="M561" s="54">
        <v>2</v>
      </c>
      <c r="N561" s="51" t="str">
        <f t="shared" si="39"/>
        <v>日体大荏原</v>
      </c>
      <c r="O561" s="51"/>
    </row>
    <row r="562" spans="1:15" x14ac:dyDescent="0.2">
      <c r="A562" s="50">
        <f t="shared" si="36"/>
        <v>13462</v>
      </c>
      <c r="B562" s="50">
        <f t="shared" si="37"/>
        <v>1</v>
      </c>
      <c r="C562" s="51">
        <f t="shared" si="38"/>
        <v>34</v>
      </c>
      <c r="D562" s="50">
        <v>13462</v>
      </c>
      <c r="E562" s="50" t="s">
        <v>853</v>
      </c>
      <c r="F562" s="50" t="s">
        <v>679</v>
      </c>
      <c r="G562" s="50" t="s">
        <v>2461</v>
      </c>
      <c r="H562" s="50" t="s">
        <v>2462</v>
      </c>
      <c r="I562" s="50" t="s">
        <v>2463</v>
      </c>
      <c r="J562" s="50" t="s">
        <v>2464</v>
      </c>
      <c r="K562" s="50" t="s">
        <v>292</v>
      </c>
      <c r="L562" s="50" t="s">
        <v>188</v>
      </c>
      <c r="M562" s="54">
        <v>3</v>
      </c>
      <c r="N562" s="51" t="str">
        <f t="shared" si="39"/>
        <v>日体大荏原</v>
      </c>
      <c r="O562" s="51"/>
    </row>
    <row r="563" spans="1:15" x14ac:dyDescent="0.2">
      <c r="A563" s="50">
        <f t="shared" si="36"/>
        <v>13464</v>
      </c>
      <c r="B563" s="50">
        <f t="shared" si="37"/>
        <v>1</v>
      </c>
      <c r="C563" s="51">
        <f t="shared" si="38"/>
        <v>34</v>
      </c>
      <c r="D563" s="51">
        <v>13464</v>
      </c>
      <c r="E563" s="51" t="s">
        <v>52</v>
      </c>
      <c r="F563" s="51" t="s">
        <v>98</v>
      </c>
      <c r="G563" s="52" t="s">
        <v>1842</v>
      </c>
      <c r="H563" s="52" t="s">
        <v>1336</v>
      </c>
      <c r="I563" s="52" t="s">
        <v>1843</v>
      </c>
      <c r="J563" s="52" t="s">
        <v>1187</v>
      </c>
      <c r="K563" s="51" t="s">
        <v>292</v>
      </c>
      <c r="L563" s="51" t="s">
        <v>1029</v>
      </c>
      <c r="M563" s="53">
        <v>3</v>
      </c>
      <c r="N563" s="51" t="str">
        <f t="shared" si="39"/>
        <v>日体大荏原</v>
      </c>
      <c r="O563" s="51"/>
    </row>
    <row r="564" spans="1:15" x14ac:dyDescent="0.2">
      <c r="A564" s="50">
        <f t="shared" si="36"/>
        <v>13465</v>
      </c>
      <c r="B564" s="50">
        <f t="shared" si="37"/>
        <v>1</v>
      </c>
      <c r="C564" s="51">
        <f t="shared" si="38"/>
        <v>34</v>
      </c>
      <c r="D564" s="51">
        <v>13465</v>
      </c>
      <c r="E564" s="51" t="s">
        <v>854</v>
      </c>
      <c r="F564" s="51" t="s">
        <v>855</v>
      </c>
      <c r="G564" s="52" t="s">
        <v>2465</v>
      </c>
      <c r="H564" s="52" t="s">
        <v>1164</v>
      </c>
      <c r="I564" s="52" t="s">
        <v>2466</v>
      </c>
      <c r="J564" s="52" t="s">
        <v>1166</v>
      </c>
      <c r="K564" s="51" t="s">
        <v>292</v>
      </c>
      <c r="L564" s="51" t="s">
        <v>1029</v>
      </c>
      <c r="M564" s="53">
        <v>3</v>
      </c>
      <c r="N564" s="51" t="str">
        <f t="shared" si="39"/>
        <v>日体大荏原</v>
      </c>
      <c r="O564" s="51"/>
    </row>
    <row r="565" spans="1:15" x14ac:dyDescent="0.2">
      <c r="A565" s="50">
        <f t="shared" si="36"/>
        <v>13480</v>
      </c>
      <c r="B565" s="50">
        <f t="shared" si="37"/>
        <v>1</v>
      </c>
      <c r="C565" s="51">
        <f t="shared" si="38"/>
        <v>34</v>
      </c>
      <c r="D565" s="50">
        <v>13480</v>
      </c>
      <c r="E565" s="50" t="s">
        <v>794</v>
      </c>
      <c r="F565" s="50" t="s">
        <v>3978</v>
      </c>
      <c r="G565" s="50" t="s">
        <v>2113</v>
      </c>
      <c r="H565" s="50" t="s">
        <v>3979</v>
      </c>
      <c r="I565" s="50" t="s">
        <v>2114</v>
      </c>
      <c r="J565" s="50" t="s">
        <v>3980</v>
      </c>
      <c r="K565" s="50" t="s">
        <v>292</v>
      </c>
      <c r="L565" s="50" t="s">
        <v>185</v>
      </c>
      <c r="M565" s="54">
        <v>1</v>
      </c>
      <c r="N565" s="51" t="str">
        <f t="shared" si="39"/>
        <v>日体大荏原</v>
      </c>
      <c r="O565" s="51"/>
    </row>
    <row r="566" spans="1:15" x14ac:dyDescent="0.2">
      <c r="A566" s="50">
        <f t="shared" si="36"/>
        <v>13481</v>
      </c>
      <c r="B566" s="50">
        <f t="shared" si="37"/>
        <v>1</v>
      </c>
      <c r="C566" s="51">
        <f t="shared" si="38"/>
        <v>34</v>
      </c>
      <c r="D566" s="51">
        <v>13481</v>
      </c>
      <c r="E566" s="51" t="s">
        <v>360</v>
      </c>
      <c r="F566" s="51" t="s">
        <v>3981</v>
      </c>
      <c r="G566" s="52" t="s">
        <v>2450</v>
      </c>
      <c r="H566" s="52" t="s">
        <v>2734</v>
      </c>
      <c r="I566" s="52" t="s">
        <v>2451</v>
      </c>
      <c r="J566" s="52" t="s">
        <v>2735</v>
      </c>
      <c r="K566" s="51" t="s">
        <v>292</v>
      </c>
      <c r="L566" s="51" t="s">
        <v>189</v>
      </c>
      <c r="M566" s="53">
        <v>1</v>
      </c>
      <c r="N566" s="51" t="str">
        <f t="shared" si="39"/>
        <v>日体大荏原</v>
      </c>
      <c r="O566" s="51"/>
    </row>
    <row r="567" spans="1:15" x14ac:dyDescent="0.2">
      <c r="A567" s="50">
        <f t="shared" si="36"/>
        <v>13482</v>
      </c>
      <c r="B567" s="50">
        <f t="shared" si="37"/>
        <v>1</v>
      </c>
      <c r="C567" s="51">
        <f t="shared" si="38"/>
        <v>34</v>
      </c>
      <c r="D567" s="50">
        <v>13482</v>
      </c>
      <c r="E567" s="50" t="s">
        <v>3982</v>
      </c>
      <c r="F567" s="50" t="s">
        <v>3983</v>
      </c>
      <c r="G567" s="50" t="s">
        <v>1111</v>
      </c>
      <c r="H567" s="50" t="s">
        <v>3984</v>
      </c>
      <c r="I567" s="50" t="s">
        <v>1113</v>
      </c>
      <c r="J567" s="50" t="s">
        <v>3985</v>
      </c>
      <c r="K567" s="50" t="s">
        <v>292</v>
      </c>
      <c r="L567" s="50" t="s">
        <v>185</v>
      </c>
      <c r="M567" s="54">
        <v>1</v>
      </c>
      <c r="N567" s="51" t="str">
        <f t="shared" si="39"/>
        <v>日体大荏原</v>
      </c>
    </row>
    <row r="568" spans="1:15" x14ac:dyDescent="0.2">
      <c r="A568" s="50">
        <f t="shared" si="36"/>
        <v>13483</v>
      </c>
      <c r="B568" s="50">
        <f t="shared" si="37"/>
        <v>1</v>
      </c>
      <c r="C568" s="51">
        <f t="shared" si="38"/>
        <v>34</v>
      </c>
      <c r="D568" s="50">
        <v>13483</v>
      </c>
      <c r="E568" s="50" t="s">
        <v>3986</v>
      </c>
      <c r="F568" s="50" t="s">
        <v>3987</v>
      </c>
      <c r="G568" s="50" t="s">
        <v>3988</v>
      </c>
      <c r="H568" s="50" t="s">
        <v>3989</v>
      </c>
      <c r="I568" s="50" t="s">
        <v>3990</v>
      </c>
      <c r="J568" s="50" t="s">
        <v>3991</v>
      </c>
      <c r="K568" s="50" t="s">
        <v>292</v>
      </c>
      <c r="L568" s="50" t="s">
        <v>189</v>
      </c>
      <c r="M568" s="54">
        <v>1</v>
      </c>
      <c r="N568" s="51" t="str">
        <f t="shared" si="39"/>
        <v>日体大荏原</v>
      </c>
    </row>
    <row r="569" spans="1:15" x14ac:dyDescent="0.2">
      <c r="A569" s="50">
        <f t="shared" si="36"/>
        <v>13484</v>
      </c>
      <c r="B569" s="50">
        <f t="shared" si="37"/>
        <v>1</v>
      </c>
      <c r="C569" s="51">
        <f t="shared" si="38"/>
        <v>34</v>
      </c>
      <c r="D569" s="51">
        <v>13484</v>
      </c>
      <c r="E569" s="51" t="s">
        <v>3992</v>
      </c>
      <c r="F569" s="51" t="s">
        <v>3993</v>
      </c>
      <c r="G569" s="52" t="s">
        <v>3994</v>
      </c>
      <c r="H569" s="52" t="s">
        <v>1609</v>
      </c>
      <c r="I569" s="52" t="s">
        <v>3995</v>
      </c>
      <c r="J569" s="52" t="s">
        <v>1611</v>
      </c>
      <c r="K569" s="51" t="s">
        <v>292</v>
      </c>
      <c r="L569" s="51" t="s">
        <v>189</v>
      </c>
      <c r="M569" s="53">
        <v>1</v>
      </c>
      <c r="N569" s="51" t="str">
        <f t="shared" si="39"/>
        <v>日体大荏原</v>
      </c>
    </row>
    <row r="570" spans="1:15" x14ac:dyDescent="0.2">
      <c r="A570" s="50">
        <f t="shared" si="36"/>
        <v>13485</v>
      </c>
      <c r="B570" s="50">
        <f t="shared" si="37"/>
        <v>1</v>
      </c>
      <c r="C570" s="51">
        <f t="shared" si="38"/>
        <v>34</v>
      </c>
      <c r="D570" s="51">
        <v>13485</v>
      </c>
      <c r="E570" s="51" t="s">
        <v>22</v>
      </c>
      <c r="F570" s="51" t="s">
        <v>668</v>
      </c>
      <c r="G570" s="52" t="s">
        <v>1070</v>
      </c>
      <c r="H570" s="52" t="s">
        <v>1878</v>
      </c>
      <c r="I570" s="52" t="s">
        <v>1610</v>
      </c>
      <c r="J570" s="52" t="s">
        <v>1879</v>
      </c>
      <c r="K570" s="51" t="s">
        <v>292</v>
      </c>
      <c r="L570" s="51" t="s">
        <v>185</v>
      </c>
      <c r="M570" s="53">
        <v>1</v>
      </c>
      <c r="N570" s="51" t="str">
        <f t="shared" si="39"/>
        <v>日体大荏原</v>
      </c>
    </row>
    <row r="571" spans="1:15" x14ac:dyDescent="0.2">
      <c r="A571" s="50">
        <f t="shared" si="36"/>
        <v>13486</v>
      </c>
      <c r="B571" s="50">
        <f t="shared" si="37"/>
        <v>1</v>
      </c>
      <c r="C571" s="51">
        <f t="shared" si="38"/>
        <v>34</v>
      </c>
      <c r="D571" s="51">
        <v>13486</v>
      </c>
      <c r="E571" s="51" t="s">
        <v>3996</v>
      </c>
      <c r="F571" s="51" t="s">
        <v>3997</v>
      </c>
      <c r="G571" s="52" t="s">
        <v>3998</v>
      </c>
      <c r="H571" s="52" t="s">
        <v>3999</v>
      </c>
      <c r="I571" s="52" t="s">
        <v>4000</v>
      </c>
      <c r="J571" s="52" t="s">
        <v>4001</v>
      </c>
      <c r="K571" s="51" t="s">
        <v>292</v>
      </c>
      <c r="L571" s="51" t="s">
        <v>189</v>
      </c>
      <c r="M571" s="53">
        <v>1</v>
      </c>
      <c r="N571" s="51" t="str">
        <f t="shared" si="39"/>
        <v>日体大荏原</v>
      </c>
    </row>
    <row r="572" spans="1:15" x14ac:dyDescent="0.2">
      <c r="A572" s="50">
        <f t="shared" si="36"/>
        <v>13489</v>
      </c>
      <c r="B572" s="50">
        <f t="shared" si="37"/>
        <v>1</v>
      </c>
      <c r="C572" s="51">
        <f t="shared" si="38"/>
        <v>34</v>
      </c>
      <c r="D572" s="51">
        <v>13489</v>
      </c>
      <c r="E572" s="51" t="s">
        <v>2797</v>
      </c>
      <c r="F572" s="51" t="s">
        <v>4002</v>
      </c>
      <c r="G572" s="52" t="s">
        <v>2799</v>
      </c>
      <c r="H572" s="52" t="s">
        <v>4003</v>
      </c>
      <c r="I572" s="52" t="s">
        <v>2800</v>
      </c>
      <c r="J572" s="52" t="s">
        <v>4004</v>
      </c>
      <c r="K572" s="51" t="s">
        <v>292</v>
      </c>
      <c r="L572" s="51" t="s">
        <v>189</v>
      </c>
      <c r="M572" s="53">
        <v>1</v>
      </c>
      <c r="N572" s="51" t="str">
        <f t="shared" si="39"/>
        <v>日体大荏原</v>
      </c>
    </row>
    <row r="573" spans="1:15" x14ac:dyDescent="0.2">
      <c r="A573" s="50">
        <f t="shared" si="36"/>
        <v>13701</v>
      </c>
      <c r="B573" s="50">
        <f t="shared" si="37"/>
        <v>1</v>
      </c>
      <c r="C573" s="51">
        <f t="shared" si="38"/>
        <v>37</v>
      </c>
      <c r="D573" s="51">
        <v>13701</v>
      </c>
      <c r="E573" s="51" t="s">
        <v>4005</v>
      </c>
      <c r="F573" s="51" t="s">
        <v>4006</v>
      </c>
      <c r="G573" s="52" t="s">
        <v>4007</v>
      </c>
      <c r="H573" s="52" t="s">
        <v>1235</v>
      </c>
      <c r="I573" s="52" t="s">
        <v>4008</v>
      </c>
      <c r="J573" s="52" t="s">
        <v>1236</v>
      </c>
      <c r="K573" s="51" t="s">
        <v>291</v>
      </c>
      <c r="L573" s="51" t="s">
        <v>189</v>
      </c>
      <c r="M573" s="53">
        <v>1</v>
      </c>
      <c r="N573" s="51" t="str">
        <f t="shared" si="39"/>
        <v>都駒場</v>
      </c>
      <c r="O573" s="51"/>
    </row>
    <row r="574" spans="1:15" x14ac:dyDescent="0.2">
      <c r="A574" s="50">
        <f t="shared" si="36"/>
        <v>13702</v>
      </c>
      <c r="B574" s="50">
        <f t="shared" si="37"/>
        <v>1</v>
      </c>
      <c r="C574" s="51">
        <f t="shared" si="38"/>
        <v>37</v>
      </c>
      <c r="D574" s="50">
        <v>13702</v>
      </c>
      <c r="E574" s="50" t="s">
        <v>4009</v>
      </c>
      <c r="F574" s="50" t="s">
        <v>4010</v>
      </c>
      <c r="G574" s="50" t="s">
        <v>4011</v>
      </c>
      <c r="H574" s="50" t="s">
        <v>4012</v>
      </c>
      <c r="I574" s="50" t="s">
        <v>4013</v>
      </c>
      <c r="J574" s="50" t="s">
        <v>4014</v>
      </c>
      <c r="K574" s="50" t="s">
        <v>291</v>
      </c>
      <c r="L574" s="50" t="s">
        <v>189</v>
      </c>
      <c r="M574" s="54">
        <v>1</v>
      </c>
      <c r="N574" s="51" t="str">
        <f t="shared" si="39"/>
        <v>都駒場</v>
      </c>
      <c r="O574" s="51"/>
    </row>
    <row r="575" spans="1:15" x14ac:dyDescent="0.2">
      <c r="A575" s="50">
        <f t="shared" si="36"/>
        <v>13703</v>
      </c>
      <c r="B575" s="50">
        <f t="shared" si="37"/>
        <v>1</v>
      </c>
      <c r="C575" s="51">
        <f t="shared" si="38"/>
        <v>37</v>
      </c>
      <c r="D575" s="51">
        <v>13703</v>
      </c>
      <c r="E575" s="51" t="s">
        <v>4015</v>
      </c>
      <c r="F575" s="51" t="s">
        <v>766</v>
      </c>
      <c r="G575" s="52" t="s">
        <v>4016</v>
      </c>
      <c r="H575" s="52" t="s">
        <v>4017</v>
      </c>
      <c r="I575" s="52" t="s">
        <v>4018</v>
      </c>
      <c r="J575" s="52" t="s">
        <v>4019</v>
      </c>
      <c r="K575" s="51" t="s">
        <v>291</v>
      </c>
      <c r="L575" s="51" t="s">
        <v>189</v>
      </c>
      <c r="M575" s="53">
        <v>1</v>
      </c>
      <c r="N575" s="51" t="str">
        <f t="shared" si="39"/>
        <v>都駒場</v>
      </c>
      <c r="O575" s="51"/>
    </row>
    <row r="576" spans="1:15" x14ac:dyDescent="0.2">
      <c r="A576" s="50">
        <f t="shared" si="36"/>
        <v>13704</v>
      </c>
      <c r="B576" s="50">
        <f t="shared" si="37"/>
        <v>1</v>
      </c>
      <c r="C576" s="51">
        <f t="shared" si="38"/>
        <v>37</v>
      </c>
      <c r="D576" s="50">
        <v>13704</v>
      </c>
      <c r="E576" s="50" t="s">
        <v>4020</v>
      </c>
      <c r="F576" s="50" t="s">
        <v>4021</v>
      </c>
      <c r="G576" s="50" t="s">
        <v>1991</v>
      </c>
      <c r="H576" s="50" t="s">
        <v>4022</v>
      </c>
      <c r="I576" s="50" t="s">
        <v>1992</v>
      </c>
      <c r="J576" s="50" t="s">
        <v>4023</v>
      </c>
      <c r="K576" s="50" t="s">
        <v>291</v>
      </c>
      <c r="L576" s="50" t="s">
        <v>189</v>
      </c>
      <c r="M576" s="54">
        <v>1</v>
      </c>
      <c r="N576" s="51" t="str">
        <f t="shared" si="39"/>
        <v>都駒場</v>
      </c>
      <c r="O576" s="51"/>
    </row>
    <row r="577" spans="1:15" x14ac:dyDescent="0.2">
      <c r="A577" s="50">
        <f t="shared" si="36"/>
        <v>13705</v>
      </c>
      <c r="B577" s="50">
        <f t="shared" si="37"/>
        <v>1</v>
      </c>
      <c r="C577" s="51">
        <f t="shared" si="38"/>
        <v>37</v>
      </c>
      <c r="D577" s="50">
        <v>13705</v>
      </c>
      <c r="E577" s="50" t="s">
        <v>28</v>
      </c>
      <c r="F577" s="50" t="s">
        <v>4024</v>
      </c>
      <c r="G577" s="50" t="s">
        <v>1083</v>
      </c>
      <c r="H577" s="50" t="s">
        <v>4025</v>
      </c>
      <c r="I577" s="50" t="s">
        <v>1084</v>
      </c>
      <c r="J577" s="50" t="s">
        <v>4026</v>
      </c>
      <c r="K577" s="50" t="s">
        <v>291</v>
      </c>
      <c r="L577" s="50" t="s">
        <v>189</v>
      </c>
      <c r="M577" s="54">
        <v>1</v>
      </c>
      <c r="N577" s="51" t="str">
        <f t="shared" si="39"/>
        <v>都駒場</v>
      </c>
      <c r="O577" s="51"/>
    </row>
    <row r="578" spans="1:15" x14ac:dyDescent="0.2">
      <c r="A578" s="50">
        <f t="shared" ref="A578:A641" si="40">D578</f>
        <v>13706</v>
      </c>
      <c r="B578" s="50">
        <f t="shared" ref="B578:B641" si="41">ROUNDDOWN(D578/10000,0)</f>
        <v>1</v>
      </c>
      <c r="C578" s="51">
        <f t="shared" ref="C578:C641" si="42">ROUNDDOWN((D578-B578*10000)/100,0)</f>
        <v>37</v>
      </c>
      <c r="D578" s="50">
        <v>13706</v>
      </c>
      <c r="E578" s="50" t="s">
        <v>856</v>
      </c>
      <c r="F578" s="50" t="s">
        <v>489</v>
      </c>
      <c r="G578" s="50" t="s">
        <v>2469</v>
      </c>
      <c r="H578" s="50" t="s">
        <v>1648</v>
      </c>
      <c r="I578" s="50" t="s">
        <v>2470</v>
      </c>
      <c r="J578" s="50" t="s">
        <v>1649</v>
      </c>
      <c r="K578" s="50" t="s">
        <v>291</v>
      </c>
      <c r="L578" s="50" t="s">
        <v>188</v>
      </c>
      <c r="M578" s="54">
        <v>3</v>
      </c>
      <c r="N578" s="51" t="str">
        <f t="shared" ref="N578:N641" si="43">VLOOKUP(B578*100+C578,$AB$2:$AF$400,2,0)</f>
        <v>都駒場</v>
      </c>
      <c r="O578" s="51"/>
    </row>
    <row r="579" spans="1:15" x14ac:dyDescent="0.2">
      <c r="A579" s="50">
        <f t="shared" si="40"/>
        <v>13707</v>
      </c>
      <c r="B579" s="50">
        <f t="shared" si="41"/>
        <v>1</v>
      </c>
      <c r="C579" s="51">
        <f t="shared" si="42"/>
        <v>37</v>
      </c>
      <c r="D579" s="50">
        <v>13707</v>
      </c>
      <c r="E579" s="50" t="s">
        <v>4599</v>
      </c>
      <c r="F579" s="50" t="s">
        <v>585</v>
      </c>
      <c r="G579" s="50" t="s">
        <v>4600</v>
      </c>
      <c r="H579" s="50" t="s">
        <v>1023</v>
      </c>
      <c r="I579" s="50" t="s">
        <v>4601</v>
      </c>
      <c r="J579" s="50" t="s">
        <v>1024</v>
      </c>
      <c r="K579" s="50" t="s">
        <v>291</v>
      </c>
      <c r="L579" s="50" t="s">
        <v>189</v>
      </c>
      <c r="M579" s="54">
        <v>1</v>
      </c>
      <c r="N579" s="51" t="str">
        <f t="shared" si="43"/>
        <v>都駒場</v>
      </c>
    </row>
    <row r="580" spans="1:15" x14ac:dyDescent="0.2">
      <c r="A580" s="50">
        <f t="shared" si="40"/>
        <v>13708</v>
      </c>
      <c r="B580" s="50">
        <f t="shared" si="41"/>
        <v>1</v>
      </c>
      <c r="C580" s="51">
        <f t="shared" si="42"/>
        <v>37</v>
      </c>
      <c r="D580" s="50">
        <v>13708</v>
      </c>
      <c r="E580" s="50" t="s">
        <v>35</v>
      </c>
      <c r="F580" s="50" t="s">
        <v>858</v>
      </c>
      <c r="G580" s="50" t="s">
        <v>1239</v>
      </c>
      <c r="H580" s="50" t="s">
        <v>2473</v>
      </c>
      <c r="I580" s="50" t="s">
        <v>1240</v>
      </c>
      <c r="J580" s="50" t="s">
        <v>2474</v>
      </c>
      <c r="K580" s="50" t="s">
        <v>291</v>
      </c>
      <c r="L580" s="50" t="s">
        <v>188</v>
      </c>
      <c r="M580" s="54">
        <v>3</v>
      </c>
      <c r="N580" s="51" t="str">
        <f t="shared" si="43"/>
        <v>都駒場</v>
      </c>
    </row>
    <row r="581" spans="1:15" x14ac:dyDescent="0.2">
      <c r="A581" s="50">
        <f t="shared" si="40"/>
        <v>13709</v>
      </c>
      <c r="B581" s="50">
        <f t="shared" si="41"/>
        <v>1</v>
      </c>
      <c r="C581" s="51">
        <f t="shared" si="42"/>
        <v>37</v>
      </c>
      <c r="D581" s="50">
        <v>13709</v>
      </c>
      <c r="E581" s="50" t="s">
        <v>60</v>
      </c>
      <c r="F581" s="50" t="s">
        <v>859</v>
      </c>
      <c r="G581" s="50" t="s">
        <v>1313</v>
      </c>
      <c r="H581" s="50" t="s">
        <v>1185</v>
      </c>
      <c r="I581" s="50" t="s">
        <v>1315</v>
      </c>
      <c r="J581" s="50" t="s">
        <v>1187</v>
      </c>
      <c r="K581" s="50" t="s">
        <v>291</v>
      </c>
      <c r="L581" s="50" t="s">
        <v>1029</v>
      </c>
      <c r="M581" s="54">
        <v>3</v>
      </c>
      <c r="N581" s="51" t="str">
        <f t="shared" si="43"/>
        <v>都駒場</v>
      </c>
    </row>
    <row r="582" spans="1:15" x14ac:dyDescent="0.2">
      <c r="A582" s="50">
        <f t="shared" si="40"/>
        <v>13710</v>
      </c>
      <c r="B582" s="50">
        <f t="shared" si="41"/>
        <v>1</v>
      </c>
      <c r="C582" s="51">
        <f t="shared" si="42"/>
        <v>37</v>
      </c>
      <c r="D582" s="51">
        <v>13710</v>
      </c>
      <c r="E582" s="51" t="s">
        <v>45</v>
      </c>
      <c r="F582" s="51" t="s">
        <v>69</v>
      </c>
      <c r="G582" s="52" t="s">
        <v>1184</v>
      </c>
      <c r="H582" s="52" t="s">
        <v>1625</v>
      </c>
      <c r="I582" s="52" t="s">
        <v>1186</v>
      </c>
      <c r="J582" s="52" t="s">
        <v>1627</v>
      </c>
      <c r="K582" s="51" t="s">
        <v>291</v>
      </c>
      <c r="L582" s="51" t="s">
        <v>1029</v>
      </c>
      <c r="M582" s="53">
        <v>3</v>
      </c>
      <c r="N582" s="51" t="str">
        <f t="shared" si="43"/>
        <v>都駒場</v>
      </c>
    </row>
    <row r="583" spans="1:15" x14ac:dyDescent="0.2">
      <c r="A583" s="50">
        <f t="shared" si="40"/>
        <v>13711</v>
      </c>
      <c r="B583" s="50">
        <f t="shared" si="41"/>
        <v>1</v>
      </c>
      <c r="C583" s="51">
        <f t="shared" si="42"/>
        <v>37</v>
      </c>
      <c r="D583" s="51">
        <v>13711</v>
      </c>
      <c r="E583" s="51" t="s">
        <v>578</v>
      </c>
      <c r="F583" s="51" t="s">
        <v>860</v>
      </c>
      <c r="G583" s="52" t="s">
        <v>2475</v>
      </c>
      <c r="H583" s="52" t="s">
        <v>2476</v>
      </c>
      <c r="I583" s="52" t="s">
        <v>2477</v>
      </c>
      <c r="J583" s="52" t="s">
        <v>2478</v>
      </c>
      <c r="K583" s="51" t="s">
        <v>291</v>
      </c>
      <c r="L583" s="51" t="s">
        <v>1029</v>
      </c>
      <c r="M583" s="53">
        <v>3</v>
      </c>
      <c r="N583" s="51" t="str">
        <f t="shared" si="43"/>
        <v>都駒場</v>
      </c>
    </row>
    <row r="584" spans="1:15" x14ac:dyDescent="0.2">
      <c r="A584" s="50">
        <f t="shared" si="40"/>
        <v>13712</v>
      </c>
      <c r="B584" s="50">
        <f t="shared" si="41"/>
        <v>1</v>
      </c>
      <c r="C584" s="51">
        <f t="shared" si="42"/>
        <v>37</v>
      </c>
      <c r="D584" s="51">
        <v>13712</v>
      </c>
      <c r="E584" s="51" t="s">
        <v>861</v>
      </c>
      <c r="F584" s="51" t="s">
        <v>862</v>
      </c>
      <c r="G584" s="52" t="s">
        <v>2479</v>
      </c>
      <c r="H584" s="52" t="s">
        <v>1286</v>
      </c>
      <c r="I584" s="52" t="s">
        <v>2480</v>
      </c>
      <c r="J584" s="52" t="s">
        <v>1288</v>
      </c>
      <c r="K584" s="51" t="s">
        <v>291</v>
      </c>
      <c r="L584" s="51" t="s">
        <v>1029</v>
      </c>
      <c r="M584" s="53">
        <v>3</v>
      </c>
      <c r="N584" s="51" t="str">
        <f t="shared" si="43"/>
        <v>都駒場</v>
      </c>
      <c r="O584" s="51"/>
    </row>
    <row r="585" spans="1:15" x14ac:dyDescent="0.2">
      <c r="A585" s="50">
        <f t="shared" si="40"/>
        <v>13713</v>
      </c>
      <c r="B585" s="50">
        <f t="shared" si="41"/>
        <v>1</v>
      </c>
      <c r="C585" s="51">
        <f t="shared" si="42"/>
        <v>37</v>
      </c>
      <c r="D585" s="51">
        <v>13713</v>
      </c>
      <c r="E585" s="51" t="s">
        <v>727</v>
      </c>
      <c r="F585" s="51" t="s">
        <v>615</v>
      </c>
      <c r="G585" s="52" t="s">
        <v>1578</v>
      </c>
      <c r="H585" s="52" t="s">
        <v>1118</v>
      </c>
      <c r="I585" s="52" t="s">
        <v>1580</v>
      </c>
      <c r="J585" s="52" t="s">
        <v>1120</v>
      </c>
      <c r="K585" s="51" t="s">
        <v>291</v>
      </c>
      <c r="L585" s="51" t="s">
        <v>188</v>
      </c>
      <c r="M585" s="53">
        <v>2</v>
      </c>
      <c r="N585" s="51" t="str">
        <f t="shared" si="43"/>
        <v>都駒場</v>
      </c>
      <c r="O585" s="51"/>
    </row>
    <row r="586" spans="1:15" x14ac:dyDescent="0.2">
      <c r="A586" s="50">
        <f t="shared" si="40"/>
        <v>13714</v>
      </c>
      <c r="B586" s="50">
        <f t="shared" si="41"/>
        <v>1</v>
      </c>
      <c r="C586" s="51">
        <f t="shared" si="42"/>
        <v>37</v>
      </c>
      <c r="D586" s="50">
        <v>13714</v>
      </c>
      <c r="E586" s="50" t="s">
        <v>473</v>
      </c>
      <c r="F586" s="50" t="s">
        <v>2481</v>
      </c>
      <c r="G586" s="50" t="s">
        <v>1048</v>
      </c>
      <c r="H586" s="50" t="s">
        <v>2482</v>
      </c>
      <c r="I586" s="50" t="s">
        <v>2483</v>
      </c>
      <c r="J586" s="50" t="s">
        <v>2484</v>
      </c>
      <c r="K586" s="50" t="s">
        <v>291</v>
      </c>
      <c r="L586" s="50" t="s">
        <v>189</v>
      </c>
      <c r="M586" s="54">
        <v>2</v>
      </c>
      <c r="N586" s="51" t="str">
        <f t="shared" si="43"/>
        <v>都駒場</v>
      </c>
      <c r="O586" s="51"/>
    </row>
    <row r="587" spans="1:15" x14ac:dyDescent="0.2">
      <c r="A587" s="50">
        <f t="shared" si="40"/>
        <v>13715</v>
      </c>
      <c r="B587" s="50">
        <f t="shared" si="41"/>
        <v>1</v>
      </c>
      <c r="C587" s="51">
        <f t="shared" si="42"/>
        <v>37</v>
      </c>
      <c r="D587" s="50">
        <v>13715</v>
      </c>
      <c r="E587" s="50" t="s">
        <v>2485</v>
      </c>
      <c r="F587" s="50" t="s">
        <v>620</v>
      </c>
      <c r="G587" s="50" t="s">
        <v>2486</v>
      </c>
      <c r="H587" s="50" t="s">
        <v>1844</v>
      </c>
      <c r="I587" s="50" t="s">
        <v>2487</v>
      </c>
      <c r="J587" s="50" t="s">
        <v>1845</v>
      </c>
      <c r="K587" s="50" t="s">
        <v>291</v>
      </c>
      <c r="L587" s="50" t="s">
        <v>188</v>
      </c>
      <c r="M587" s="54">
        <v>2</v>
      </c>
      <c r="N587" s="51" t="str">
        <f t="shared" si="43"/>
        <v>都駒場</v>
      </c>
    </row>
    <row r="588" spans="1:15" x14ac:dyDescent="0.2">
      <c r="A588" s="50">
        <f t="shared" si="40"/>
        <v>13716</v>
      </c>
      <c r="B588" s="50">
        <f t="shared" si="41"/>
        <v>1</v>
      </c>
      <c r="C588" s="51">
        <f t="shared" si="42"/>
        <v>37</v>
      </c>
      <c r="D588" s="50">
        <v>13716</v>
      </c>
      <c r="E588" s="50" t="s">
        <v>73</v>
      </c>
      <c r="F588" s="50" t="s">
        <v>676</v>
      </c>
      <c r="G588" s="50" t="s">
        <v>1897</v>
      </c>
      <c r="H588" s="50" t="s">
        <v>1198</v>
      </c>
      <c r="I588" s="50" t="s">
        <v>1899</v>
      </c>
      <c r="J588" s="50" t="s">
        <v>1200</v>
      </c>
      <c r="K588" s="50" t="s">
        <v>291</v>
      </c>
      <c r="L588" s="50" t="s">
        <v>189</v>
      </c>
      <c r="M588" s="54">
        <v>2</v>
      </c>
      <c r="N588" s="51" t="str">
        <f t="shared" si="43"/>
        <v>都駒場</v>
      </c>
    </row>
    <row r="589" spans="1:15" x14ac:dyDescent="0.2">
      <c r="A589" s="50">
        <f t="shared" si="40"/>
        <v>13717</v>
      </c>
      <c r="B589" s="50">
        <f t="shared" si="41"/>
        <v>1</v>
      </c>
      <c r="C589" s="51">
        <f t="shared" si="42"/>
        <v>37</v>
      </c>
      <c r="D589" s="50">
        <v>13717</v>
      </c>
      <c r="E589" s="50" t="s">
        <v>52</v>
      </c>
      <c r="F589" s="50" t="s">
        <v>4027</v>
      </c>
      <c r="G589" s="50" t="s">
        <v>1842</v>
      </c>
      <c r="H589" s="50" t="s">
        <v>2488</v>
      </c>
      <c r="I589" s="50" t="s">
        <v>1843</v>
      </c>
      <c r="J589" s="50" t="s">
        <v>2489</v>
      </c>
      <c r="K589" s="50" t="s">
        <v>291</v>
      </c>
      <c r="L589" s="50" t="s">
        <v>189</v>
      </c>
      <c r="M589" s="54">
        <v>2</v>
      </c>
      <c r="N589" s="51" t="str">
        <f t="shared" si="43"/>
        <v>都駒場</v>
      </c>
    </row>
    <row r="590" spans="1:15" x14ac:dyDescent="0.2">
      <c r="A590" s="50">
        <f t="shared" si="40"/>
        <v>13718</v>
      </c>
      <c r="B590" s="50">
        <f t="shared" si="41"/>
        <v>1</v>
      </c>
      <c r="C590" s="51">
        <f t="shared" si="42"/>
        <v>37</v>
      </c>
      <c r="D590" s="50">
        <v>13718</v>
      </c>
      <c r="E590" s="50" t="s">
        <v>2490</v>
      </c>
      <c r="F590" s="50" t="s">
        <v>2491</v>
      </c>
      <c r="G590" s="50" t="s">
        <v>1722</v>
      </c>
      <c r="H590" s="50" t="s">
        <v>2492</v>
      </c>
      <c r="I590" s="50" t="s">
        <v>1724</v>
      </c>
      <c r="J590" s="50" t="s">
        <v>2493</v>
      </c>
      <c r="K590" s="50" t="s">
        <v>291</v>
      </c>
      <c r="L590" s="50" t="s">
        <v>188</v>
      </c>
      <c r="M590" s="54">
        <v>2</v>
      </c>
      <c r="N590" s="51" t="str">
        <f t="shared" si="43"/>
        <v>都駒場</v>
      </c>
    </row>
    <row r="591" spans="1:15" x14ac:dyDescent="0.2">
      <c r="A591" s="50">
        <f t="shared" si="40"/>
        <v>13719</v>
      </c>
      <c r="B591" s="50">
        <f t="shared" si="41"/>
        <v>1</v>
      </c>
      <c r="C591" s="51">
        <f t="shared" si="42"/>
        <v>37</v>
      </c>
      <c r="D591" s="50">
        <v>13719</v>
      </c>
      <c r="E591" s="50" t="s">
        <v>22</v>
      </c>
      <c r="F591" s="50" t="s">
        <v>983</v>
      </c>
      <c r="G591" s="50" t="s">
        <v>1070</v>
      </c>
      <c r="H591" s="50" t="s">
        <v>1875</v>
      </c>
      <c r="I591" s="50" t="s">
        <v>1610</v>
      </c>
      <c r="J591" s="50" t="s">
        <v>1877</v>
      </c>
      <c r="K591" s="50" t="s">
        <v>291</v>
      </c>
      <c r="L591" s="50" t="s">
        <v>188</v>
      </c>
      <c r="M591" s="54">
        <v>2</v>
      </c>
      <c r="N591" s="51" t="str">
        <f t="shared" si="43"/>
        <v>都駒場</v>
      </c>
    </row>
    <row r="592" spans="1:15" x14ac:dyDescent="0.2">
      <c r="A592" s="50">
        <f t="shared" si="40"/>
        <v>13720</v>
      </c>
      <c r="B592" s="50">
        <f t="shared" si="41"/>
        <v>1</v>
      </c>
      <c r="C592" s="51">
        <f t="shared" si="42"/>
        <v>37</v>
      </c>
      <c r="D592" s="50">
        <v>13720</v>
      </c>
      <c r="E592" s="50" t="s">
        <v>2494</v>
      </c>
      <c r="F592" s="50" t="s">
        <v>2495</v>
      </c>
      <c r="G592" s="50" t="s">
        <v>2496</v>
      </c>
      <c r="H592" s="50" t="s">
        <v>2497</v>
      </c>
      <c r="I592" s="50" t="s">
        <v>2498</v>
      </c>
      <c r="J592" s="50" t="s">
        <v>2499</v>
      </c>
      <c r="K592" s="50" t="s">
        <v>291</v>
      </c>
      <c r="L592" s="50" t="s">
        <v>188</v>
      </c>
      <c r="M592" s="54">
        <v>2</v>
      </c>
      <c r="N592" s="51" t="str">
        <f t="shared" si="43"/>
        <v>都駒場</v>
      </c>
    </row>
    <row r="593" spans="1:15" x14ac:dyDescent="0.2">
      <c r="A593" s="50">
        <f t="shared" si="40"/>
        <v>13721</v>
      </c>
      <c r="B593" s="50">
        <f t="shared" si="41"/>
        <v>1</v>
      </c>
      <c r="C593" s="51">
        <f t="shared" si="42"/>
        <v>37</v>
      </c>
      <c r="D593" s="50">
        <v>13721</v>
      </c>
      <c r="E593" s="50" t="s">
        <v>2500</v>
      </c>
      <c r="F593" s="50" t="s">
        <v>2501</v>
      </c>
      <c r="G593" s="50" t="s">
        <v>2502</v>
      </c>
      <c r="H593" s="50" t="s">
        <v>2503</v>
      </c>
      <c r="I593" s="50" t="s">
        <v>2504</v>
      </c>
      <c r="J593" s="50" t="s">
        <v>2505</v>
      </c>
      <c r="K593" s="50" t="s">
        <v>291</v>
      </c>
      <c r="L593" s="50" t="s">
        <v>188</v>
      </c>
      <c r="M593" s="54">
        <v>2</v>
      </c>
      <c r="N593" s="51" t="str">
        <f t="shared" si="43"/>
        <v>都駒場</v>
      </c>
    </row>
    <row r="594" spans="1:15" x14ac:dyDescent="0.2">
      <c r="A594" s="50">
        <f t="shared" si="40"/>
        <v>13722</v>
      </c>
      <c r="B594" s="50">
        <f t="shared" si="41"/>
        <v>1</v>
      </c>
      <c r="C594" s="51">
        <f t="shared" si="42"/>
        <v>37</v>
      </c>
      <c r="D594" s="50">
        <v>13722</v>
      </c>
      <c r="E594" s="50" t="s">
        <v>908</v>
      </c>
      <c r="F594" s="50" t="s">
        <v>2506</v>
      </c>
      <c r="G594" s="50" t="s">
        <v>2507</v>
      </c>
      <c r="H594" s="50" t="s">
        <v>2508</v>
      </c>
      <c r="I594" s="50" t="s">
        <v>2509</v>
      </c>
      <c r="J594" s="50" t="s">
        <v>2510</v>
      </c>
      <c r="K594" s="50" t="s">
        <v>291</v>
      </c>
      <c r="L594" s="50" t="s">
        <v>189</v>
      </c>
      <c r="M594" s="54">
        <v>2</v>
      </c>
      <c r="N594" s="51" t="str">
        <f t="shared" si="43"/>
        <v>都駒場</v>
      </c>
      <c r="O594" s="51"/>
    </row>
    <row r="595" spans="1:15" x14ac:dyDescent="0.2">
      <c r="A595" s="50">
        <f t="shared" si="40"/>
        <v>13723</v>
      </c>
      <c r="B595" s="50">
        <f t="shared" si="41"/>
        <v>1</v>
      </c>
      <c r="C595" s="51">
        <f t="shared" si="42"/>
        <v>37</v>
      </c>
      <c r="D595" s="51">
        <v>13723</v>
      </c>
      <c r="E595" s="51" t="s">
        <v>73</v>
      </c>
      <c r="F595" s="51" t="s">
        <v>4602</v>
      </c>
      <c r="G595" s="52" t="s">
        <v>1897</v>
      </c>
      <c r="H595" s="52" t="s">
        <v>1125</v>
      </c>
      <c r="I595" s="52" t="s">
        <v>1899</v>
      </c>
      <c r="J595" s="52" t="s">
        <v>1914</v>
      </c>
      <c r="K595" s="51" t="s">
        <v>291</v>
      </c>
      <c r="L595" s="51" t="s">
        <v>188</v>
      </c>
      <c r="M595" s="53">
        <v>1</v>
      </c>
      <c r="N595" s="51" t="str">
        <f t="shared" si="43"/>
        <v>都駒場</v>
      </c>
    </row>
    <row r="596" spans="1:15" x14ac:dyDescent="0.2">
      <c r="A596" s="50">
        <f t="shared" si="40"/>
        <v>13724</v>
      </c>
      <c r="B596" s="50">
        <f t="shared" si="41"/>
        <v>1</v>
      </c>
      <c r="C596" s="51">
        <f t="shared" si="42"/>
        <v>37</v>
      </c>
      <c r="D596" s="51">
        <v>13724</v>
      </c>
      <c r="E596" s="51" t="s">
        <v>2511</v>
      </c>
      <c r="F596" s="51" t="s">
        <v>2512</v>
      </c>
      <c r="G596" s="52" t="s">
        <v>2513</v>
      </c>
      <c r="H596" s="52" t="s">
        <v>2514</v>
      </c>
      <c r="I596" s="52" t="s">
        <v>2515</v>
      </c>
      <c r="J596" s="52" t="s">
        <v>2516</v>
      </c>
      <c r="K596" s="51" t="s">
        <v>291</v>
      </c>
      <c r="L596" s="51" t="s">
        <v>189</v>
      </c>
      <c r="M596" s="53">
        <v>2</v>
      </c>
      <c r="N596" s="51" t="str">
        <f t="shared" si="43"/>
        <v>都駒場</v>
      </c>
      <c r="O596" s="51"/>
    </row>
    <row r="597" spans="1:15" x14ac:dyDescent="0.2">
      <c r="A597" s="50">
        <f t="shared" si="40"/>
        <v>13725</v>
      </c>
      <c r="B597" s="50">
        <f t="shared" si="41"/>
        <v>1</v>
      </c>
      <c r="C597" s="51">
        <f t="shared" si="42"/>
        <v>37</v>
      </c>
      <c r="D597" s="50">
        <v>13725</v>
      </c>
      <c r="E597" s="50" t="s">
        <v>1469</v>
      </c>
      <c r="F597" s="50" t="s">
        <v>449</v>
      </c>
      <c r="G597" s="50" t="s">
        <v>1471</v>
      </c>
      <c r="H597" s="50" t="s">
        <v>1436</v>
      </c>
      <c r="I597" s="50" t="s">
        <v>1473</v>
      </c>
      <c r="J597" s="50" t="s">
        <v>1951</v>
      </c>
      <c r="K597" s="50" t="s">
        <v>291</v>
      </c>
      <c r="L597" s="50" t="s">
        <v>188</v>
      </c>
      <c r="M597" s="54">
        <v>2</v>
      </c>
      <c r="N597" s="51" t="str">
        <f t="shared" si="43"/>
        <v>都駒場</v>
      </c>
    </row>
    <row r="598" spans="1:15" x14ac:dyDescent="0.2">
      <c r="A598" s="50">
        <f t="shared" si="40"/>
        <v>13726</v>
      </c>
      <c r="B598" s="50">
        <f t="shared" si="41"/>
        <v>1</v>
      </c>
      <c r="C598" s="51">
        <f t="shared" si="42"/>
        <v>37</v>
      </c>
      <c r="D598" s="50">
        <v>13726</v>
      </c>
      <c r="E598" s="50" t="s">
        <v>26</v>
      </c>
      <c r="F598" s="50" t="s">
        <v>981</v>
      </c>
      <c r="G598" s="50" t="s">
        <v>1451</v>
      </c>
      <c r="H598" s="50" t="s">
        <v>1906</v>
      </c>
      <c r="I598" s="50" t="s">
        <v>1544</v>
      </c>
      <c r="J598" s="50" t="s">
        <v>1907</v>
      </c>
      <c r="K598" s="50" t="s">
        <v>291</v>
      </c>
      <c r="L598" s="50" t="s">
        <v>188</v>
      </c>
      <c r="M598" s="54">
        <v>2</v>
      </c>
      <c r="N598" s="51" t="str">
        <f t="shared" si="43"/>
        <v>都駒場</v>
      </c>
    </row>
    <row r="599" spans="1:15" x14ac:dyDescent="0.2">
      <c r="A599" s="50">
        <f t="shared" si="40"/>
        <v>13727</v>
      </c>
      <c r="B599" s="50">
        <f t="shared" si="41"/>
        <v>1</v>
      </c>
      <c r="C599" s="51">
        <f t="shared" si="42"/>
        <v>37</v>
      </c>
      <c r="D599" s="50">
        <v>13727</v>
      </c>
      <c r="E599" s="50" t="s">
        <v>2517</v>
      </c>
      <c r="F599" s="50" t="s">
        <v>358</v>
      </c>
      <c r="G599" s="50" t="s">
        <v>2338</v>
      </c>
      <c r="H599" s="50" t="s">
        <v>1906</v>
      </c>
      <c r="I599" s="50" t="s">
        <v>2339</v>
      </c>
      <c r="J599" s="50" t="s">
        <v>1907</v>
      </c>
      <c r="K599" s="50" t="s">
        <v>291</v>
      </c>
      <c r="L599" s="50" t="s">
        <v>188</v>
      </c>
      <c r="M599" s="54">
        <v>2</v>
      </c>
      <c r="N599" s="51" t="str">
        <f t="shared" si="43"/>
        <v>都駒場</v>
      </c>
    </row>
    <row r="600" spans="1:15" x14ac:dyDescent="0.2">
      <c r="A600" s="50">
        <f t="shared" si="40"/>
        <v>13728</v>
      </c>
      <c r="B600" s="50">
        <f t="shared" si="41"/>
        <v>1</v>
      </c>
      <c r="C600" s="51">
        <f t="shared" si="42"/>
        <v>37</v>
      </c>
      <c r="D600" s="50">
        <v>13728</v>
      </c>
      <c r="E600" s="50" t="s">
        <v>28</v>
      </c>
      <c r="F600" s="50" t="s">
        <v>4028</v>
      </c>
      <c r="G600" s="50" t="s">
        <v>1083</v>
      </c>
      <c r="H600" s="50" t="s">
        <v>1025</v>
      </c>
      <c r="I600" s="50" t="s">
        <v>1084</v>
      </c>
      <c r="J600" s="50" t="s">
        <v>2534</v>
      </c>
      <c r="K600" s="50" t="s">
        <v>291</v>
      </c>
      <c r="L600" s="50" t="s">
        <v>189</v>
      </c>
      <c r="M600" s="54">
        <v>1</v>
      </c>
      <c r="N600" s="51" t="str">
        <f t="shared" si="43"/>
        <v>都駒場</v>
      </c>
    </row>
    <row r="601" spans="1:15" x14ac:dyDescent="0.2">
      <c r="A601" s="50">
        <f t="shared" si="40"/>
        <v>13729</v>
      </c>
      <c r="B601" s="50">
        <f t="shared" si="41"/>
        <v>1</v>
      </c>
      <c r="C601" s="51">
        <f t="shared" si="42"/>
        <v>37</v>
      </c>
      <c r="D601" s="50">
        <v>13729</v>
      </c>
      <c r="E601" s="50" t="s">
        <v>456</v>
      </c>
      <c r="F601" s="50" t="s">
        <v>588</v>
      </c>
      <c r="G601" s="50" t="s">
        <v>1722</v>
      </c>
      <c r="H601" s="50" t="s">
        <v>1341</v>
      </c>
      <c r="I601" s="50" t="s">
        <v>1724</v>
      </c>
      <c r="J601" s="50" t="s">
        <v>1343</v>
      </c>
      <c r="K601" s="50" t="s">
        <v>291</v>
      </c>
      <c r="L601" s="50" t="s">
        <v>189</v>
      </c>
      <c r="M601" s="54">
        <v>1</v>
      </c>
      <c r="N601" s="51" t="str">
        <f t="shared" si="43"/>
        <v>都駒場</v>
      </c>
    </row>
    <row r="602" spans="1:15" x14ac:dyDescent="0.2">
      <c r="A602" s="50">
        <f t="shared" si="40"/>
        <v>13730</v>
      </c>
      <c r="B602" s="50">
        <f t="shared" si="41"/>
        <v>1</v>
      </c>
      <c r="C602" s="51">
        <f t="shared" si="42"/>
        <v>37</v>
      </c>
      <c r="D602" s="50">
        <v>13730</v>
      </c>
      <c r="E602" s="50" t="s">
        <v>53</v>
      </c>
      <c r="F602" s="50" t="s">
        <v>870</v>
      </c>
      <c r="G602" s="50" t="s">
        <v>1239</v>
      </c>
      <c r="H602" s="50" t="s">
        <v>1226</v>
      </c>
      <c r="I602" s="50" t="s">
        <v>1240</v>
      </c>
      <c r="J602" s="50" t="s">
        <v>1227</v>
      </c>
      <c r="K602" s="50" t="s">
        <v>291</v>
      </c>
      <c r="L602" s="50" t="s">
        <v>185</v>
      </c>
      <c r="M602" s="54">
        <v>1</v>
      </c>
      <c r="N602" s="51" t="str">
        <f t="shared" si="43"/>
        <v>都駒場</v>
      </c>
    </row>
    <row r="603" spans="1:15" x14ac:dyDescent="0.2">
      <c r="A603" s="50">
        <f t="shared" si="40"/>
        <v>13731</v>
      </c>
      <c r="B603" s="50">
        <f t="shared" si="41"/>
        <v>1</v>
      </c>
      <c r="C603" s="51">
        <f t="shared" si="42"/>
        <v>37</v>
      </c>
      <c r="D603" s="50">
        <v>13731</v>
      </c>
      <c r="E603" s="50" t="s">
        <v>4029</v>
      </c>
      <c r="F603" s="50" t="s">
        <v>393</v>
      </c>
      <c r="G603" s="50" t="s">
        <v>3335</v>
      </c>
      <c r="H603" s="50" t="s">
        <v>1222</v>
      </c>
      <c r="I603" s="50" t="s">
        <v>3337</v>
      </c>
      <c r="J603" s="50" t="s">
        <v>1223</v>
      </c>
      <c r="K603" s="50" t="s">
        <v>291</v>
      </c>
      <c r="L603" s="50" t="s">
        <v>185</v>
      </c>
      <c r="M603" s="54">
        <v>1</v>
      </c>
      <c r="N603" s="51" t="str">
        <f t="shared" si="43"/>
        <v>都駒場</v>
      </c>
      <c r="O603" s="51"/>
    </row>
    <row r="604" spans="1:15" x14ac:dyDescent="0.2">
      <c r="A604" s="50">
        <f t="shared" si="40"/>
        <v>13732</v>
      </c>
      <c r="B604" s="50">
        <f t="shared" si="41"/>
        <v>1</v>
      </c>
      <c r="C604" s="51">
        <f t="shared" si="42"/>
        <v>37</v>
      </c>
      <c r="D604" s="50">
        <v>13732</v>
      </c>
      <c r="E604" s="50" t="s">
        <v>4030</v>
      </c>
      <c r="F604" s="50" t="s">
        <v>4031</v>
      </c>
      <c r="G604" s="50" t="s">
        <v>4032</v>
      </c>
      <c r="H604" s="50" t="s">
        <v>1930</v>
      </c>
      <c r="I604" s="50" t="s">
        <v>4033</v>
      </c>
      <c r="J604" s="50" t="s">
        <v>1931</v>
      </c>
      <c r="K604" s="50" t="s">
        <v>291</v>
      </c>
      <c r="L604" s="50" t="s">
        <v>189</v>
      </c>
      <c r="M604" s="54">
        <v>1</v>
      </c>
      <c r="N604" s="51" t="str">
        <f t="shared" si="43"/>
        <v>都駒場</v>
      </c>
      <c r="O604" s="51"/>
    </row>
    <row r="605" spans="1:15" x14ac:dyDescent="0.2">
      <c r="A605" s="50">
        <f t="shared" si="40"/>
        <v>13733</v>
      </c>
      <c r="B605" s="50">
        <f t="shared" si="41"/>
        <v>1</v>
      </c>
      <c r="C605" s="51">
        <f t="shared" si="42"/>
        <v>37</v>
      </c>
      <c r="D605" s="50">
        <v>13733</v>
      </c>
      <c r="E605" s="50" t="s">
        <v>3061</v>
      </c>
      <c r="F605" s="50" t="s">
        <v>4034</v>
      </c>
      <c r="G605" s="50" t="s">
        <v>3063</v>
      </c>
      <c r="H605" s="50" t="s">
        <v>4035</v>
      </c>
      <c r="I605" s="50" t="s">
        <v>3064</v>
      </c>
      <c r="J605" s="50" t="s">
        <v>4036</v>
      </c>
      <c r="K605" s="50" t="s">
        <v>291</v>
      </c>
      <c r="L605" s="50" t="s">
        <v>189</v>
      </c>
      <c r="M605" s="54">
        <v>1</v>
      </c>
      <c r="N605" s="51" t="str">
        <f t="shared" si="43"/>
        <v>都駒場</v>
      </c>
      <c r="O605" s="51"/>
    </row>
    <row r="606" spans="1:15" x14ac:dyDescent="0.2">
      <c r="A606" s="50">
        <f t="shared" si="40"/>
        <v>13734</v>
      </c>
      <c r="B606" s="50">
        <f t="shared" si="41"/>
        <v>1</v>
      </c>
      <c r="C606" s="51">
        <f t="shared" si="42"/>
        <v>37</v>
      </c>
      <c r="D606" s="50">
        <v>13734</v>
      </c>
      <c r="E606" s="50" t="s">
        <v>4037</v>
      </c>
      <c r="F606" s="50" t="s">
        <v>4038</v>
      </c>
      <c r="G606" s="50" t="s">
        <v>4039</v>
      </c>
      <c r="H606" s="50" t="s">
        <v>3620</v>
      </c>
      <c r="I606" s="50" t="s">
        <v>4040</v>
      </c>
      <c r="J606" s="50" t="s">
        <v>3622</v>
      </c>
      <c r="K606" s="50" t="s">
        <v>291</v>
      </c>
      <c r="L606" s="50" t="s">
        <v>185</v>
      </c>
      <c r="M606" s="54">
        <v>1</v>
      </c>
      <c r="N606" s="51" t="str">
        <f t="shared" si="43"/>
        <v>都駒場</v>
      </c>
      <c r="O606" s="51"/>
    </row>
    <row r="607" spans="1:15" x14ac:dyDescent="0.2">
      <c r="A607" s="50">
        <f t="shared" si="40"/>
        <v>13735</v>
      </c>
      <c r="B607" s="50">
        <f t="shared" si="41"/>
        <v>1</v>
      </c>
      <c r="C607" s="51">
        <f t="shared" si="42"/>
        <v>37</v>
      </c>
      <c r="D607" s="50">
        <v>13735</v>
      </c>
      <c r="E607" s="50" t="s">
        <v>71</v>
      </c>
      <c r="F607" s="50" t="s">
        <v>4041</v>
      </c>
      <c r="G607" s="50" t="s">
        <v>2815</v>
      </c>
      <c r="H607" s="50" t="s">
        <v>1121</v>
      </c>
      <c r="I607" s="50" t="s">
        <v>2816</v>
      </c>
      <c r="J607" s="50" t="s">
        <v>1584</v>
      </c>
      <c r="K607" s="50" t="s">
        <v>291</v>
      </c>
      <c r="L607" s="50" t="s">
        <v>189</v>
      </c>
      <c r="M607" s="54">
        <v>1</v>
      </c>
      <c r="N607" s="51" t="str">
        <f t="shared" si="43"/>
        <v>都駒場</v>
      </c>
      <c r="O607" s="51"/>
    </row>
    <row r="608" spans="1:15" x14ac:dyDescent="0.2">
      <c r="A608" s="50">
        <f t="shared" si="40"/>
        <v>13736</v>
      </c>
      <c r="B608" s="50">
        <f t="shared" si="41"/>
        <v>1</v>
      </c>
      <c r="C608" s="51">
        <f t="shared" si="42"/>
        <v>37</v>
      </c>
      <c r="D608" s="50">
        <v>13736</v>
      </c>
      <c r="E608" s="50" t="s">
        <v>4042</v>
      </c>
      <c r="F608" s="50" t="s">
        <v>1219</v>
      </c>
      <c r="G608" s="50" t="s">
        <v>4043</v>
      </c>
      <c r="H608" s="50" t="s">
        <v>1444</v>
      </c>
      <c r="I608" s="50" t="s">
        <v>4044</v>
      </c>
      <c r="J608" s="50" t="s">
        <v>1446</v>
      </c>
      <c r="K608" s="50" t="s">
        <v>291</v>
      </c>
      <c r="L608" s="50" t="s">
        <v>189</v>
      </c>
      <c r="M608" s="54">
        <v>1</v>
      </c>
      <c r="N608" s="51" t="str">
        <f t="shared" si="43"/>
        <v>都駒場</v>
      </c>
      <c r="O608" s="51"/>
    </row>
    <row r="609" spans="1:15" x14ac:dyDescent="0.2">
      <c r="A609" s="50">
        <f t="shared" si="40"/>
        <v>13737</v>
      </c>
      <c r="B609" s="50">
        <f t="shared" si="41"/>
        <v>1</v>
      </c>
      <c r="C609" s="51">
        <f t="shared" si="42"/>
        <v>37</v>
      </c>
      <c r="D609" s="50">
        <v>13737</v>
      </c>
      <c r="E609" s="50" t="s">
        <v>30</v>
      </c>
      <c r="F609" s="50" t="s">
        <v>4045</v>
      </c>
      <c r="G609" s="50" t="s">
        <v>1081</v>
      </c>
      <c r="H609" s="50" t="s">
        <v>1432</v>
      </c>
      <c r="I609" s="50" t="s">
        <v>1082</v>
      </c>
      <c r="J609" s="50" t="s">
        <v>1433</v>
      </c>
      <c r="K609" s="50" t="s">
        <v>291</v>
      </c>
      <c r="L609" s="50" t="s">
        <v>189</v>
      </c>
      <c r="M609" s="54">
        <v>1</v>
      </c>
      <c r="N609" s="51" t="str">
        <f t="shared" si="43"/>
        <v>都駒場</v>
      </c>
    </row>
    <row r="610" spans="1:15" x14ac:dyDescent="0.2">
      <c r="A610" s="50">
        <f t="shared" si="40"/>
        <v>13738</v>
      </c>
      <c r="B610" s="50">
        <f t="shared" si="41"/>
        <v>1</v>
      </c>
      <c r="C610" s="51">
        <f t="shared" si="42"/>
        <v>37</v>
      </c>
      <c r="D610" s="50">
        <v>13738</v>
      </c>
      <c r="E610" s="50" t="s">
        <v>863</v>
      </c>
      <c r="F610" s="50" t="s">
        <v>864</v>
      </c>
      <c r="G610" s="50" t="s">
        <v>2362</v>
      </c>
      <c r="H610" s="50" t="s">
        <v>1922</v>
      </c>
      <c r="I610" s="50" t="s">
        <v>2363</v>
      </c>
      <c r="J610" s="50" t="s">
        <v>1923</v>
      </c>
      <c r="K610" s="50" t="s">
        <v>291</v>
      </c>
      <c r="L610" s="50" t="s">
        <v>188</v>
      </c>
      <c r="M610" s="54">
        <v>3</v>
      </c>
      <c r="N610" s="51" t="str">
        <f t="shared" si="43"/>
        <v>都駒場</v>
      </c>
    </row>
    <row r="611" spans="1:15" x14ac:dyDescent="0.2">
      <c r="A611" s="50">
        <f t="shared" si="40"/>
        <v>13739</v>
      </c>
      <c r="B611" s="50">
        <f t="shared" si="41"/>
        <v>1</v>
      </c>
      <c r="C611" s="51">
        <f t="shared" si="42"/>
        <v>37</v>
      </c>
      <c r="D611" s="50">
        <v>13739</v>
      </c>
      <c r="E611" s="50" t="s">
        <v>463</v>
      </c>
      <c r="F611" s="50" t="s">
        <v>865</v>
      </c>
      <c r="G611" s="50" t="s">
        <v>2518</v>
      </c>
      <c r="H611" s="50" t="s">
        <v>2519</v>
      </c>
      <c r="I611" s="50" t="s">
        <v>2520</v>
      </c>
      <c r="J611" s="50" t="s">
        <v>2521</v>
      </c>
      <c r="K611" s="50" t="s">
        <v>291</v>
      </c>
      <c r="L611" s="50" t="s">
        <v>188</v>
      </c>
      <c r="M611" s="54">
        <v>3</v>
      </c>
      <c r="N611" s="51" t="str">
        <f t="shared" si="43"/>
        <v>都駒場</v>
      </c>
      <c r="O611" s="51"/>
    </row>
    <row r="612" spans="1:15" x14ac:dyDescent="0.2">
      <c r="A612" s="50">
        <f t="shared" si="40"/>
        <v>13740</v>
      </c>
      <c r="B612" s="50">
        <f t="shared" si="41"/>
        <v>1</v>
      </c>
      <c r="C612" s="51">
        <f t="shared" si="42"/>
        <v>37</v>
      </c>
      <c r="D612" s="50">
        <v>13740</v>
      </c>
      <c r="E612" s="50" t="s">
        <v>866</v>
      </c>
      <c r="F612" s="50" t="s">
        <v>84</v>
      </c>
      <c r="G612" s="50" t="s">
        <v>2522</v>
      </c>
      <c r="H612" s="50" t="s">
        <v>1491</v>
      </c>
      <c r="I612" s="50" t="s">
        <v>2523</v>
      </c>
      <c r="J612" s="50" t="s">
        <v>1493</v>
      </c>
      <c r="K612" s="50" t="s">
        <v>291</v>
      </c>
      <c r="L612" s="50" t="s">
        <v>1029</v>
      </c>
      <c r="M612" s="54">
        <v>3</v>
      </c>
      <c r="N612" s="51" t="str">
        <f t="shared" si="43"/>
        <v>都駒場</v>
      </c>
      <c r="O612" s="51"/>
    </row>
    <row r="613" spans="1:15" x14ac:dyDescent="0.2">
      <c r="A613" s="50">
        <f t="shared" si="40"/>
        <v>13741</v>
      </c>
      <c r="B613" s="50">
        <f t="shared" si="41"/>
        <v>1</v>
      </c>
      <c r="C613" s="51">
        <f t="shared" si="42"/>
        <v>37</v>
      </c>
      <c r="D613" s="50">
        <v>13741</v>
      </c>
      <c r="E613" s="50" t="s">
        <v>4603</v>
      </c>
      <c r="F613" s="50" t="s">
        <v>1943</v>
      </c>
      <c r="G613" s="50" t="s">
        <v>4604</v>
      </c>
      <c r="H613" s="50" t="s">
        <v>1139</v>
      </c>
      <c r="I613" s="50" t="s">
        <v>4605</v>
      </c>
      <c r="J613" s="50" t="s">
        <v>1140</v>
      </c>
      <c r="K613" s="50" t="s">
        <v>291</v>
      </c>
      <c r="L613" s="50" t="s">
        <v>189</v>
      </c>
      <c r="M613" s="54">
        <v>1</v>
      </c>
      <c r="N613" s="51" t="str">
        <f t="shared" si="43"/>
        <v>都駒場</v>
      </c>
      <c r="O613" s="51"/>
    </row>
    <row r="614" spans="1:15" x14ac:dyDescent="0.2">
      <c r="A614" s="50">
        <f t="shared" si="40"/>
        <v>13742</v>
      </c>
      <c r="B614" s="50">
        <f t="shared" si="41"/>
        <v>1</v>
      </c>
      <c r="C614" s="51">
        <f t="shared" si="42"/>
        <v>37</v>
      </c>
      <c r="D614" s="50">
        <v>13742</v>
      </c>
      <c r="E614" s="50" t="s">
        <v>867</v>
      </c>
      <c r="F614" s="50" t="s">
        <v>624</v>
      </c>
      <c r="G614" s="50" t="s">
        <v>2524</v>
      </c>
      <c r="H614" s="50" t="s">
        <v>1428</v>
      </c>
      <c r="I614" s="50" t="s">
        <v>2525</v>
      </c>
      <c r="J614" s="50" t="s">
        <v>1430</v>
      </c>
      <c r="K614" s="50" t="s">
        <v>291</v>
      </c>
      <c r="L614" s="50" t="s">
        <v>1029</v>
      </c>
      <c r="M614" s="54">
        <v>3</v>
      </c>
      <c r="N614" s="51" t="str">
        <f t="shared" si="43"/>
        <v>都駒場</v>
      </c>
      <c r="O614" s="51"/>
    </row>
    <row r="615" spans="1:15" x14ac:dyDescent="0.2">
      <c r="A615" s="50">
        <f t="shared" si="40"/>
        <v>13743</v>
      </c>
      <c r="B615" s="50">
        <f t="shared" si="41"/>
        <v>1</v>
      </c>
      <c r="C615" s="51">
        <f t="shared" si="42"/>
        <v>37</v>
      </c>
      <c r="D615" s="50">
        <v>13743</v>
      </c>
      <c r="E615" s="50" t="s">
        <v>443</v>
      </c>
      <c r="F615" s="50" t="s">
        <v>868</v>
      </c>
      <c r="G615" s="50" t="s">
        <v>2526</v>
      </c>
      <c r="H615" s="50" t="s">
        <v>1920</v>
      </c>
      <c r="I615" s="50" t="s">
        <v>2527</v>
      </c>
      <c r="J615" s="50" t="s">
        <v>1921</v>
      </c>
      <c r="K615" s="50" t="s">
        <v>291</v>
      </c>
      <c r="L615" s="50" t="s">
        <v>1029</v>
      </c>
      <c r="M615" s="54">
        <v>3</v>
      </c>
      <c r="N615" s="51" t="str">
        <f t="shared" si="43"/>
        <v>都駒場</v>
      </c>
    </row>
    <row r="616" spans="1:15" x14ac:dyDescent="0.2">
      <c r="A616" s="50">
        <f t="shared" si="40"/>
        <v>13744</v>
      </c>
      <c r="B616" s="50">
        <f t="shared" si="41"/>
        <v>1</v>
      </c>
      <c r="C616" s="51">
        <f t="shared" si="42"/>
        <v>37</v>
      </c>
      <c r="D616" s="50">
        <v>13744</v>
      </c>
      <c r="E616" s="50" t="s">
        <v>670</v>
      </c>
      <c r="F616" s="50" t="s">
        <v>869</v>
      </c>
      <c r="G616" s="50" t="s">
        <v>2528</v>
      </c>
      <c r="H616" s="50" t="s">
        <v>2529</v>
      </c>
      <c r="I616" s="50" t="s">
        <v>2530</v>
      </c>
      <c r="J616" s="50" t="s">
        <v>2531</v>
      </c>
      <c r="K616" s="50" t="s">
        <v>291</v>
      </c>
      <c r="L616" s="50" t="s">
        <v>1029</v>
      </c>
      <c r="M616" s="54">
        <v>3</v>
      </c>
      <c r="N616" s="51" t="str">
        <f t="shared" si="43"/>
        <v>都駒場</v>
      </c>
    </row>
    <row r="617" spans="1:15" x14ac:dyDescent="0.2">
      <c r="A617" s="50">
        <f t="shared" si="40"/>
        <v>13745</v>
      </c>
      <c r="B617" s="50">
        <f t="shared" si="41"/>
        <v>1</v>
      </c>
      <c r="C617" s="51">
        <f t="shared" si="42"/>
        <v>37</v>
      </c>
      <c r="D617" s="50">
        <v>13745</v>
      </c>
      <c r="E617" s="50" t="s">
        <v>64</v>
      </c>
      <c r="F617" s="50" t="s">
        <v>4606</v>
      </c>
      <c r="G617" s="50" t="s">
        <v>2409</v>
      </c>
      <c r="H617" s="50" t="s">
        <v>2780</v>
      </c>
      <c r="I617" s="50" t="s">
        <v>2411</v>
      </c>
      <c r="J617" s="50" t="s">
        <v>1914</v>
      </c>
      <c r="K617" s="50" t="s">
        <v>291</v>
      </c>
      <c r="L617" s="50" t="s">
        <v>189</v>
      </c>
      <c r="M617" s="54">
        <v>1</v>
      </c>
      <c r="N617" s="51" t="str">
        <f t="shared" si="43"/>
        <v>都駒場</v>
      </c>
    </row>
    <row r="618" spans="1:15" x14ac:dyDescent="0.2">
      <c r="A618" s="50">
        <f t="shared" si="40"/>
        <v>13746</v>
      </c>
      <c r="B618" s="50">
        <f t="shared" si="41"/>
        <v>1</v>
      </c>
      <c r="C618" s="51">
        <f t="shared" si="42"/>
        <v>37</v>
      </c>
      <c r="D618" s="50">
        <v>13746</v>
      </c>
      <c r="E618" s="50" t="s">
        <v>30</v>
      </c>
      <c r="F618" s="50" t="s">
        <v>600</v>
      </c>
      <c r="G618" s="50" t="s">
        <v>1081</v>
      </c>
      <c r="H618" s="50" t="s">
        <v>2532</v>
      </c>
      <c r="I618" s="50" t="s">
        <v>1082</v>
      </c>
      <c r="J618" s="50" t="s">
        <v>2533</v>
      </c>
      <c r="K618" s="50" t="s">
        <v>291</v>
      </c>
      <c r="L618" s="50" t="s">
        <v>1029</v>
      </c>
      <c r="M618" s="54">
        <v>3</v>
      </c>
      <c r="N618" s="51" t="str">
        <f t="shared" si="43"/>
        <v>都駒場</v>
      </c>
    </row>
    <row r="619" spans="1:15" x14ac:dyDescent="0.2">
      <c r="A619" s="50">
        <f t="shared" si="40"/>
        <v>13747</v>
      </c>
      <c r="B619" s="50">
        <f t="shared" si="41"/>
        <v>1</v>
      </c>
      <c r="C619" s="51">
        <f t="shared" si="42"/>
        <v>37</v>
      </c>
      <c r="D619" s="50">
        <v>13747</v>
      </c>
      <c r="E619" s="50" t="s">
        <v>4046</v>
      </c>
      <c r="F619" s="50" t="s">
        <v>4047</v>
      </c>
      <c r="G619" s="50" t="s">
        <v>4048</v>
      </c>
      <c r="H619" s="50" t="s">
        <v>1030</v>
      </c>
      <c r="I619" s="50" t="s">
        <v>4049</v>
      </c>
      <c r="J619" s="50" t="s">
        <v>1282</v>
      </c>
      <c r="K619" s="50" t="s">
        <v>291</v>
      </c>
      <c r="L619" s="50" t="s">
        <v>189</v>
      </c>
      <c r="M619" s="54">
        <v>1</v>
      </c>
      <c r="N619" s="51" t="str">
        <f t="shared" si="43"/>
        <v>都駒場</v>
      </c>
      <c r="O619" s="51"/>
    </row>
    <row r="620" spans="1:15" x14ac:dyDescent="0.2">
      <c r="A620" s="50">
        <f t="shared" si="40"/>
        <v>13748</v>
      </c>
      <c r="B620" s="50">
        <f t="shared" si="41"/>
        <v>1</v>
      </c>
      <c r="C620" s="51">
        <f t="shared" si="42"/>
        <v>37</v>
      </c>
      <c r="D620" s="50">
        <v>13748</v>
      </c>
      <c r="E620" s="50" t="s">
        <v>2967</v>
      </c>
      <c r="F620" s="50" t="s">
        <v>4050</v>
      </c>
      <c r="G620" s="50" t="s">
        <v>2968</v>
      </c>
      <c r="H620" s="50" t="s">
        <v>2655</v>
      </c>
      <c r="I620" s="50" t="s">
        <v>2969</v>
      </c>
      <c r="J620" s="50" t="s">
        <v>2656</v>
      </c>
      <c r="K620" s="50" t="s">
        <v>291</v>
      </c>
      <c r="L620" s="50" t="s">
        <v>189</v>
      </c>
      <c r="M620" s="54">
        <v>1</v>
      </c>
      <c r="N620" s="51" t="str">
        <f t="shared" si="43"/>
        <v>都駒場</v>
      </c>
      <c r="O620" s="51"/>
    </row>
    <row r="621" spans="1:15" x14ac:dyDescent="0.2">
      <c r="A621" s="50">
        <f t="shared" si="40"/>
        <v>13749</v>
      </c>
      <c r="B621" s="50">
        <f t="shared" si="41"/>
        <v>1</v>
      </c>
      <c r="C621" s="51">
        <f t="shared" si="42"/>
        <v>37</v>
      </c>
      <c r="D621" s="50">
        <v>13749</v>
      </c>
      <c r="E621" s="50" t="s">
        <v>4051</v>
      </c>
      <c r="F621" s="50" t="s">
        <v>4052</v>
      </c>
      <c r="G621" s="50" t="s">
        <v>4053</v>
      </c>
      <c r="H621" s="50" t="s">
        <v>4054</v>
      </c>
      <c r="I621" s="50" t="s">
        <v>4055</v>
      </c>
      <c r="J621" s="50" t="s">
        <v>4056</v>
      </c>
      <c r="K621" s="50" t="s">
        <v>291</v>
      </c>
      <c r="L621" s="50" t="s">
        <v>189</v>
      </c>
      <c r="M621" s="54">
        <v>1</v>
      </c>
      <c r="N621" s="51" t="str">
        <f t="shared" si="43"/>
        <v>都駒場</v>
      </c>
      <c r="O621" s="51"/>
    </row>
    <row r="622" spans="1:15" x14ac:dyDescent="0.2">
      <c r="A622" s="50">
        <f t="shared" si="40"/>
        <v>13750</v>
      </c>
      <c r="B622" s="50">
        <f t="shared" si="41"/>
        <v>1</v>
      </c>
      <c r="C622" s="51">
        <f t="shared" si="42"/>
        <v>37</v>
      </c>
      <c r="D622" s="50">
        <v>13750</v>
      </c>
      <c r="E622" s="50" t="s">
        <v>4057</v>
      </c>
      <c r="F622" s="50" t="s">
        <v>1183</v>
      </c>
      <c r="G622" s="50" t="s">
        <v>4058</v>
      </c>
      <c r="H622" s="50" t="s">
        <v>1185</v>
      </c>
      <c r="I622" s="50" t="s">
        <v>4059</v>
      </c>
      <c r="J622" s="50" t="s">
        <v>1187</v>
      </c>
      <c r="K622" s="50" t="s">
        <v>291</v>
      </c>
      <c r="L622" s="50" t="s">
        <v>189</v>
      </c>
      <c r="M622" s="54">
        <v>1</v>
      </c>
      <c r="N622" s="51" t="str">
        <f t="shared" si="43"/>
        <v>都駒場</v>
      </c>
      <c r="O622" s="51"/>
    </row>
    <row r="623" spans="1:15" x14ac:dyDescent="0.2">
      <c r="A623" s="50">
        <f t="shared" si="40"/>
        <v>13751</v>
      </c>
      <c r="B623" s="50">
        <f t="shared" si="41"/>
        <v>1</v>
      </c>
      <c r="C623" s="51">
        <f t="shared" si="42"/>
        <v>37</v>
      </c>
      <c r="D623" s="50">
        <v>13751</v>
      </c>
      <c r="E623" s="50" t="s">
        <v>4060</v>
      </c>
      <c r="F623" s="50" t="s">
        <v>834</v>
      </c>
      <c r="G623" s="50" t="s">
        <v>4061</v>
      </c>
      <c r="H623" s="50" t="s">
        <v>2283</v>
      </c>
      <c r="I623" s="50" t="s">
        <v>4062</v>
      </c>
      <c r="J623" s="50" t="s">
        <v>2285</v>
      </c>
      <c r="K623" s="50" t="s">
        <v>292</v>
      </c>
      <c r="L623" s="50" t="s">
        <v>189</v>
      </c>
      <c r="M623" s="54">
        <v>1</v>
      </c>
      <c r="N623" s="51" t="str">
        <f t="shared" si="43"/>
        <v>都駒場</v>
      </c>
      <c r="O623" s="51"/>
    </row>
    <row r="624" spans="1:15" x14ac:dyDescent="0.2">
      <c r="A624" s="50">
        <f t="shared" si="40"/>
        <v>13752</v>
      </c>
      <c r="B624" s="50">
        <f t="shared" si="41"/>
        <v>1</v>
      </c>
      <c r="C624" s="51">
        <f t="shared" si="42"/>
        <v>37</v>
      </c>
      <c r="D624" s="50">
        <v>13752</v>
      </c>
      <c r="E624" s="50" t="s">
        <v>674</v>
      </c>
      <c r="F624" s="50" t="s">
        <v>4063</v>
      </c>
      <c r="G624" s="50" t="s">
        <v>3087</v>
      </c>
      <c r="H624" s="50" t="s">
        <v>2169</v>
      </c>
      <c r="I624" s="50" t="s">
        <v>3089</v>
      </c>
      <c r="J624" s="50" t="s">
        <v>2171</v>
      </c>
      <c r="K624" s="50" t="s">
        <v>292</v>
      </c>
      <c r="L624" s="50" t="s">
        <v>189</v>
      </c>
      <c r="M624" s="54">
        <v>1</v>
      </c>
      <c r="N624" s="51" t="str">
        <f t="shared" si="43"/>
        <v>都駒場</v>
      </c>
    </row>
    <row r="625" spans="1:15" x14ac:dyDescent="0.2">
      <c r="A625" s="50">
        <f t="shared" si="40"/>
        <v>13753</v>
      </c>
      <c r="B625" s="50">
        <f t="shared" si="41"/>
        <v>1</v>
      </c>
      <c r="C625" s="51">
        <f t="shared" si="42"/>
        <v>37</v>
      </c>
      <c r="D625" s="50">
        <v>13753</v>
      </c>
      <c r="E625" s="50" t="s">
        <v>4064</v>
      </c>
      <c r="F625" s="50" t="s">
        <v>4065</v>
      </c>
      <c r="G625" s="50" t="s">
        <v>4066</v>
      </c>
      <c r="H625" s="50" t="s">
        <v>2198</v>
      </c>
      <c r="I625" s="50" t="s">
        <v>4067</v>
      </c>
      <c r="J625" s="50" t="s">
        <v>2199</v>
      </c>
      <c r="K625" s="50" t="s">
        <v>292</v>
      </c>
      <c r="L625" s="50" t="s">
        <v>189</v>
      </c>
      <c r="M625" s="54">
        <v>1</v>
      </c>
      <c r="N625" s="51" t="str">
        <f t="shared" si="43"/>
        <v>都駒場</v>
      </c>
    </row>
    <row r="626" spans="1:15" x14ac:dyDescent="0.2">
      <c r="A626" s="50">
        <f t="shared" si="40"/>
        <v>13754</v>
      </c>
      <c r="B626" s="50">
        <f t="shared" si="41"/>
        <v>1</v>
      </c>
      <c r="C626" s="51">
        <f t="shared" si="42"/>
        <v>37</v>
      </c>
      <c r="D626" s="50">
        <v>13754</v>
      </c>
      <c r="E626" s="50" t="s">
        <v>57</v>
      </c>
      <c r="F626" s="50" t="s">
        <v>2066</v>
      </c>
      <c r="G626" s="50" t="s">
        <v>1202</v>
      </c>
      <c r="H626" s="50" t="s">
        <v>1088</v>
      </c>
      <c r="I626" s="50" t="s">
        <v>1204</v>
      </c>
      <c r="J626" s="50" t="s">
        <v>1090</v>
      </c>
      <c r="K626" s="50" t="s">
        <v>292</v>
      </c>
      <c r="L626" s="50" t="s">
        <v>189</v>
      </c>
      <c r="M626" s="54">
        <v>1</v>
      </c>
      <c r="N626" s="51" t="str">
        <f t="shared" si="43"/>
        <v>都駒場</v>
      </c>
    </row>
    <row r="627" spans="1:15" x14ac:dyDescent="0.2">
      <c r="A627" s="50">
        <f t="shared" si="40"/>
        <v>13755</v>
      </c>
      <c r="B627" s="50">
        <f t="shared" si="41"/>
        <v>1</v>
      </c>
      <c r="C627" s="51">
        <f t="shared" si="42"/>
        <v>37</v>
      </c>
      <c r="D627" s="50">
        <v>13755</v>
      </c>
      <c r="E627" s="50" t="s">
        <v>4068</v>
      </c>
      <c r="F627" s="50" t="s">
        <v>4069</v>
      </c>
      <c r="G627" s="50" t="s">
        <v>4070</v>
      </c>
      <c r="H627" s="50" t="s">
        <v>1241</v>
      </c>
      <c r="I627" s="50" t="s">
        <v>4071</v>
      </c>
      <c r="J627" s="50" t="s">
        <v>1242</v>
      </c>
      <c r="K627" s="50" t="s">
        <v>292</v>
      </c>
      <c r="L627" s="50" t="s">
        <v>189</v>
      </c>
      <c r="M627" s="54">
        <v>1</v>
      </c>
      <c r="N627" s="51" t="str">
        <f t="shared" si="43"/>
        <v>都駒場</v>
      </c>
    </row>
    <row r="628" spans="1:15" x14ac:dyDescent="0.2">
      <c r="A628" s="50">
        <f t="shared" si="40"/>
        <v>13756</v>
      </c>
      <c r="B628" s="50">
        <f t="shared" si="41"/>
        <v>1</v>
      </c>
      <c r="C628" s="51">
        <f t="shared" si="42"/>
        <v>37</v>
      </c>
      <c r="D628" s="50">
        <v>13756</v>
      </c>
      <c r="E628" s="50" t="s">
        <v>2923</v>
      </c>
      <c r="F628" s="50" t="s">
        <v>4072</v>
      </c>
      <c r="G628" s="50" t="s">
        <v>2924</v>
      </c>
      <c r="H628" s="50" t="s">
        <v>1381</v>
      </c>
      <c r="I628" s="50" t="s">
        <v>2925</v>
      </c>
      <c r="J628" s="50" t="s">
        <v>1383</v>
      </c>
      <c r="K628" s="50" t="s">
        <v>292</v>
      </c>
      <c r="L628" s="50" t="s">
        <v>189</v>
      </c>
      <c r="M628" s="54">
        <v>1</v>
      </c>
      <c r="N628" s="51" t="str">
        <f t="shared" si="43"/>
        <v>都駒場</v>
      </c>
    </row>
    <row r="629" spans="1:15" x14ac:dyDescent="0.2">
      <c r="A629" s="50">
        <f t="shared" si="40"/>
        <v>13757</v>
      </c>
      <c r="B629" s="50">
        <f t="shared" si="41"/>
        <v>1</v>
      </c>
      <c r="C629" s="51">
        <f t="shared" si="42"/>
        <v>37</v>
      </c>
      <c r="D629" s="50">
        <v>13757</v>
      </c>
      <c r="E629" s="50" t="s">
        <v>57</v>
      </c>
      <c r="F629" s="50" t="s">
        <v>591</v>
      </c>
      <c r="G629" s="50" t="s">
        <v>1202</v>
      </c>
      <c r="H629" s="50" t="s">
        <v>1226</v>
      </c>
      <c r="I629" s="50" t="s">
        <v>1204</v>
      </c>
      <c r="J629" s="50" t="s">
        <v>1227</v>
      </c>
      <c r="K629" s="50" t="s">
        <v>292</v>
      </c>
      <c r="L629" s="50" t="s">
        <v>188</v>
      </c>
      <c r="M629" s="54">
        <v>3</v>
      </c>
      <c r="N629" s="51" t="str">
        <f t="shared" si="43"/>
        <v>都駒場</v>
      </c>
    </row>
    <row r="630" spans="1:15" x14ac:dyDescent="0.2">
      <c r="A630" s="50">
        <f t="shared" si="40"/>
        <v>13758</v>
      </c>
      <c r="B630" s="50">
        <f t="shared" si="41"/>
        <v>1</v>
      </c>
      <c r="C630" s="51">
        <f t="shared" si="42"/>
        <v>37</v>
      </c>
      <c r="D630" s="50">
        <v>13758</v>
      </c>
      <c r="E630" s="50" t="s">
        <v>871</v>
      </c>
      <c r="F630" s="50" t="s">
        <v>872</v>
      </c>
      <c r="G630" s="50" t="s">
        <v>2536</v>
      </c>
      <c r="H630" s="50" t="s">
        <v>1776</v>
      </c>
      <c r="I630" s="50" t="s">
        <v>2537</v>
      </c>
      <c r="J630" s="50" t="s">
        <v>1871</v>
      </c>
      <c r="K630" s="50" t="s">
        <v>292</v>
      </c>
      <c r="L630" s="50" t="s">
        <v>1029</v>
      </c>
      <c r="M630" s="54">
        <v>3</v>
      </c>
      <c r="N630" s="51" t="str">
        <f t="shared" si="43"/>
        <v>都駒場</v>
      </c>
    </row>
    <row r="631" spans="1:15" x14ac:dyDescent="0.2">
      <c r="A631" s="50">
        <f t="shared" si="40"/>
        <v>13759</v>
      </c>
      <c r="B631" s="50">
        <f t="shared" si="41"/>
        <v>1</v>
      </c>
      <c r="C631" s="51">
        <f t="shared" si="42"/>
        <v>37</v>
      </c>
      <c r="D631" s="50">
        <v>13759</v>
      </c>
      <c r="E631" s="50" t="s">
        <v>24</v>
      </c>
      <c r="F631" s="50" t="s">
        <v>873</v>
      </c>
      <c r="G631" s="50" t="s">
        <v>2538</v>
      </c>
      <c r="H631" s="50" t="s">
        <v>2111</v>
      </c>
      <c r="I631" s="50" t="s">
        <v>2539</v>
      </c>
      <c r="J631" s="50" t="s">
        <v>2112</v>
      </c>
      <c r="K631" s="50" t="s">
        <v>292</v>
      </c>
      <c r="L631" s="50" t="s">
        <v>1029</v>
      </c>
      <c r="M631" s="54">
        <v>3</v>
      </c>
      <c r="N631" s="51" t="str">
        <f t="shared" si="43"/>
        <v>都駒場</v>
      </c>
    </row>
    <row r="632" spans="1:15" x14ac:dyDescent="0.2">
      <c r="A632" s="50">
        <f t="shared" si="40"/>
        <v>13760</v>
      </c>
      <c r="B632" s="50">
        <f t="shared" si="41"/>
        <v>1</v>
      </c>
      <c r="C632" s="51">
        <f t="shared" si="42"/>
        <v>37</v>
      </c>
      <c r="D632" s="50">
        <v>13760</v>
      </c>
      <c r="E632" s="50" t="s">
        <v>611</v>
      </c>
      <c r="F632" s="50" t="s">
        <v>874</v>
      </c>
      <c r="G632" s="50" t="s">
        <v>2353</v>
      </c>
      <c r="H632" s="50" t="s">
        <v>2540</v>
      </c>
      <c r="I632" s="50" t="s">
        <v>2355</v>
      </c>
      <c r="J632" s="50" t="s">
        <v>2541</v>
      </c>
      <c r="K632" s="50" t="s">
        <v>292</v>
      </c>
      <c r="L632" s="50" t="s">
        <v>1029</v>
      </c>
      <c r="M632" s="54">
        <v>3</v>
      </c>
      <c r="N632" s="51" t="str">
        <f t="shared" si="43"/>
        <v>都駒場</v>
      </c>
    </row>
    <row r="633" spans="1:15" x14ac:dyDescent="0.2">
      <c r="A633" s="50">
        <f t="shared" si="40"/>
        <v>13762</v>
      </c>
      <c r="B633" s="50">
        <f t="shared" si="41"/>
        <v>1</v>
      </c>
      <c r="C633" s="51">
        <f t="shared" si="42"/>
        <v>37</v>
      </c>
      <c r="D633" s="50">
        <v>13762</v>
      </c>
      <c r="E633" s="50" t="s">
        <v>52</v>
      </c>
      <c r="F633" s="50" t="s">
        <v>855</v>
      </c>
      <c r="G633" s="50" t="s">
        <v>1842</v>
      </c>
      <c r="H633" s="50" t="s">
        <v>1164</v>
      </c>
      <c r="I633" s="50" t="s">
        <v>1843</v>
      </c>
      <c r="J633" s="50" t="s">
        <v>1166</v>
      </c>
      <c r="K633" s="50" t="s">
        <v>292</v>
      </c>
      <c r="L633" s="50" t="s">
        <v>1029</v>
      </c>
      <c r="M633" s="54">
        <v>3</v>
      </c>
      <c r="N633" s="51" t="str">
        <f t="shared" si="43"/>
        <v>都駒場</v>
      </c>
    </row>
    <row r="634" spans="1:15" x14ac:dyDescent="0.2">
      <c r="A634" s="50">
        <f t="shared" si="40"/>
        <v>13763</v>
      </c>
      <c r="B634" s="50">
        <f t="shared" si="41"/>
        <v>1</v>
      </c>
      <c r="C634" s="51">
        <f t="shared" si="42"/>
        <v>37</v>
      </c>
      <c r="D634" s="50">
        <v>13763</v>
      </c>
      <c r="E634" s="50" t="s">
        <v>125</v>
      </c>
      <c r="F634" s="50" t="s">
        <v>609</v>
      </c>
      <c r="G634" s="50" t="s">
        <v>1143</v>
      </c>
      <c r="H634" s="50" t="s">
        <v>1060</v>
      </c>
      <c r="I634" s="50" t="s">
        <v>1144</v>
      </c>
      <c r="J634" s="50" t="s">
        <v>1062</v>
      </c>
      <c r="K634" s="50" t="s">
        <v>292</v>
      </c>
      <c r="L634" s="50" t="s">
        <v>1029</v>
      </c>
      <c r="M634" s="54">
        <v>3</v>
      </c>
      <c r="N634" s="51" t="str">
        <f t="shared" si="43"/>
        <v>都駒場</v>
      </c>
    </row>
    <row r="635" spans="1:15" x14ac:dyDescent="0.2">
      <c r="A635" s="50">
        <f t="shared" si="40"/>
        <v>13764</v>
      </c>
      <c r="B635" s="50">
        <f t="shared" si="41"/>
        <v>1</v>
      </c>
      <c r="C635" s="51">
        <f t="shared" si="42"/>
        <v>37</v>
      </c>
      <c r="D635" s="50">
        <v>13764</v>
      </c>
      <c r="E635" s="50" t="s">
        <v>453</v>
      </c>
      <c r="F635" s="50" t="s">
        <v>875</v>
      </c>
      <c r="G635" s="50" t="s">
        <v>1044</v>
      </c>
      <c r="H635" s="50" t="s">
        <v>1920</v>
      </c>
      <c r="I635" s="50" t="s">
        <v>1045</v>
      </c>
      <c r="J635" s="50" t="s">
        <v>1921</v>
      </c>
      <c r="K635" s="50" t="s">
        <v>292</v>
      </c>
      <c r="L635" s="50" t="s">
        <v>188</v>
      </c>
      <c r="M635" s="54">
        <v>3</v>
      </c>
      <c r="N635" s="51" t="str">
        <f t="shared" si="43"/>
        <v>都駒場</v>
      </c>
      <c r="O635" s="51"/>
    </row>
    <row r="636" spans="1:15" x14ac:dyDescent="0.2">
      <c r="A636" s="50">
        <f t="shared" si="40"/>
        <v>13765</v>
      </c>
      <c r="B636" s="50">
        <f t="shared" si="41"/>
        <v>1</v>
      </c>
      <c r="C636" s="51">
        <f t="shared" si="42"/>
        <v>37</v>
      </c>
      <c r="D636" s="50">
        <v>13765</v>
      </c>
      <c r="E636" s="50" t="s">
        <v>876</v>
      </c>
      <c r="F636" s="50" t="s">
        <v>877</v>
      </c>
      <c r="G636" s="50" t="s">
        <v>2542</v>
      </c>
      <c r="H636" s="50" t="s">
        <v>1818</v>
      </c>
      <c r="I636" s="50" t="s">
        <v>2543</v>
      </c>
      <c r="J636" s="50" t="s">
        <v>1820</v>
      </c>
      <c r="K636" s="50" t="s">
        <v>292</v>
      </c>
      <c r="L636" s="50" t="s">
        <v>1029</v>
      </c>
      <c r="M636" s="54">
        <v>3</v>
      </c>
      <c r="N636" s="51" t="str">
        <f t="shared" si="43"/>
        <v>都駒場</v>
      </c>
      <c r="O636" s="51"/>
    </row>
    <row r="637" spans="1:15" x14ac:dyDescent="0.2">
      <c r="A637" s="50">
        <f t="shared" si="40"/>
        <v>13766</v>
      </c>
      <c r="B637" s="50">
        <f t="shared" si="41"/>
        <v>1</v>
      </c>
      <c r="C637" s="51">
        <f t="shared" si="42"/>
        <v>37</v>
      </c>
      <c r="D637" s="50">
        <v>13766</v>
      </c>
      <c r="E637" s="50" t="s">
        <v>4073</v>
      </c>
      <c r="F637" s="50" t="s">
        <v>2449</v>
      </c>
      <c r="G637" s="50" t="s">
        <v>4074</v>
      </c>
      <c r="H637" s="50" t="s">
        <v>2253</v>
      </c>
      <c r="I637" s="50" t="s">
        <v>4075</v>
      </c>
      <c r="J637" s="50" t="s">
        <v>2255</v>
      </c>
      <c r="K637" s="50" t="s">
        <v>292</v>
      </c>
      <c r="L637" s="50" t="s">
        <v>189</v>
      </c>
      <c r="M637" s="54">
        <v>1</v>
      </c>
      <c r="N637" s="51" t="str">
        <f t="shared" si="43"/>
        <v>都駒場</v>
      </c>
      <c r="O637" s="51"/>
    </row>
    <row r="638" spans="1:15" x14ac:dyDescent="0.2">
      <c r="A638" s="50">
        <f t="shared" si="40"/>
        <v>13767</v>
      </c>
      <c r="B638" s="50">
        <f t="shared" si="41"/>
        <v>1</v>
      </c>
      <c r="C638" s="51">
        <f t="shared" si="42"/>
        <v>37</v>
      </c>
      <c r="D638" s="50">
        <v>13767</v>
      </c>
      <c r="E638" s="50" t="s">
        <v>389</v>
      </c>
      <c r="F638" s="50" t="s">
        <v>774</v>
      </c>
      <c r="G638" s="50" t="s">
        <v>1117</v>
      </c>
      <c r="H638" s="50" t="s">
        <v>2005</v>
      </c>
      <c r="I638" s="50" t="s">
        <v>1119</v>
      </c>
      <c r="J638" s="50" t="s">
        <v>2006</v>
      </c>
      <c r="K638" s="50" t="s">
        <v>292</v>
      </c>
      <c r="L638" s="50" t="s">
        <v>189</v>
      </c>
      <c r="M638" s="54">
        <v>1</v>
      </c>
      <c r="N638" s="51" t="str">
        <f t="shared" si="43"/>
        <v>都駒場</v>
      </c>
      <c r="O638" s="51"/>
    </row>
    <row r="639" spans="1:15" x14ac:dyDescent="0.2">
      <c r="A639" s="50">
        <f t="shared" si="40"/>
        <v>13768</v>
      </c>
      <c r="B639" s="50">
        <f t="shared" si="41"/>
        <v>1</v>
      </c>
      <c r="C639" s="51">
        <f t="shared" si="42"/>
        <v>37</v>
      </c>
      <c r="D639" s="50">
        <v>13768</v>
      </c>
      <c r="E639" s="50" t="s">
        <v>4076</v>
      </c>
      <c r="F639" s="50" t="s">
        <v>4077</v>
      </c>
      <c r="G639" s="50" t="s">
        <v>4078</v>
      </c>
      <c r="H639" s="50" t="s">
        <v>4079</v>
      </c>
      <c r="I639" s="50" t="s">
        <v>4080</v>
      </c>
      <c r="J639" s="50" t="s">
        <v>4081</v>
      </c>
      <c r="K639" s="50" t="s">
        <v>292</v>
      </c>
      <c r="L639" s="50" t="s">
        <v>189</v>
      </c>
      <c r="M639" s="54">
        <v>1</v>
      </c>
      <c r="N639" s="51" t="str">
        <f t="shared" si="43"/>
        <v>都駒場</v>
      </c>
      <c r="O639" s="51"/>
    </row>
    <row r="640" spans="1:15" x14ac:dyDescent="0.2">
      <c r="A640" s="50">
        <f t="shared" si="40"/>
        <v>13777</v>
      </c>
      <c r="B640" s="50">
        <f t="shared" si="41"/>
        <v>1</v>
      </c>
      <c r="C640" s="51">
        <f t="shared" si="42"/>
        <v>37</v>
      </c>
      <c r="D640" s="50">
        <v>13777</v>
      </c>
      <c r="E640" s="50" t="s">
        <v>878</v>
      </c>
      <c r="F640" s="50" t="s">
        <v>879</v>
      </c>
      <c r="G640" s="50" t="s">
        <v>2546</v>
      </c>
      <c r="H640" s="50" t="s">
        <v>2547</v>
      </c>
      <c r="I640" s="50" t="s">
        <v>2548</v>
      </c>
      <c r="J640" s="50" t="s">
        <v>2549</v>
      </c>
      <c r="K640" s="50" t="s">
        <v>292</v>
      </c>
      <c r="L640" s="50" t="s">
        <v>1029</v>
      </c>
      <c r="M640" s="54">
        <v>3</v>
      </c>
      <c r="N640" s="51" t="str">
        <f t="shared" si="43"/>
        <v>都駒場</v>
      </c>
    </row>
    <row r="641" spans="1:15" x14ac:dyDescent="0.2">
      <c r="A641" s="50">
        <f t="shared" si="40"/>
        <v>13784</v>
      </c>
      <c r="B641" s="50">
        <f t="shared" si="41"/>
        <v>1</v>
      </c>
      <c r="C641" s="51">
        <f t="shared" si="42"/>
        <v>37</v>
      </c>
      <c r="D641" s="50">
        <v>13784</v>
      </c>
      <c r="E641" s="50" t="s">
        <v>60</v>
      </c>
      <c r="F641" s="50" t="s">
        <v>880</v>
      </c>
      <c r="G641" s="50" t="s">
        <v>1313</v>
      </c>
      <c r="H641" s="50" t="s">
        <v>2232</v>
      </c>
      <c r="I641" s="50" t="s">
        <v>1315</v>
      </c>
      <c r="J641" s="50" t="s">
        <v>2233</v>
      </c>
      <c r="K641" s="50" t="s">
        <v>292</v>
      </c>
      <c r="L641" s="50" t="s">
        <v>1029</v>
      </c>
      <c r="M641" s="54">
        <v>3</v>
      </c>
      <c r="N641" s="51" t="str">
        <f t="shared" si="43"/>
        <v>都駒場</v>
      </c>
    </row>
    <row r="642" spans="1:15" x14ac:dyDescent="0.2">
      <c r="A642" s="50">
        <f t="shared" ref="A642:A705" si="44">D642</f>
        <v>13785</v>
      </c>
      <c r="B642" s="50">
        <f t="shared" ref="B642:B705" si="45">ROUNDDOWN(D642/10000,0)</f>
        <v>1</v>
      </c>
      <c r="C642" s="51">
        <f t="shared" ref="C642:C705" si="46">ROUNDDOWN((D642-B642*10000)/100,0)</f>
        <v>37</v>
      </c>
      <c r="D642" s="50">
        <v>13785</v>
      </c>
      <c r="E642" s="50" t="s">
        <v>494</v>
      </c>
      <c r="F642" s="50" t="s">
        <v>2550</v>
      </c>
      <c r="G642" s="50" t="s">
        <v>2393</v>
      </c>
      <c r="H642" s="50" t="s">
        <v>2551</v>
      </c>
      <c r="I642" s="50" t="s">
        <v>2394</v>
      </c>
      <c r="J642" s="50" t="s">
        <v>2552</v>
      </c>
      <c r="K642" s="50" t="s">
        <v>292</v>
      </c>
      <c r="L642" s="50" t="s">
        <v>188</v>
      </c>
      <c r="M642" s="54">
        <v>2</v>
      </c>
      <c r="N642" s="51" t="str">
        <f t="shared" ref="N642:N705" si="47">VLOOKUP(B642*100+C642,$AB$2:$AF$400,2,0)</f>
        <v>都駒場</v>
      </c>
    </row>
    <row r="643" spans="1:15" x14ac:dyDescent="0.2">
      <c r="A643" s="50">
        <f t="shared" si="44"/>
        <v>13786</v>
      </c>
      <c r="B643" s="50">
        <f t="shared" si="45"/>
        <v>1</v>
      </c>
      <c r="C643" s="51">
        <f t="shared" si="46"/>
        <v>37</v>
      </c>
      <c r="D643" s="50">
        <v>13786</v>
      </c>
      <c r="E643" s="50" t="s">
        <v>115</v>
      </c>
      <c r="F643" s="50" t="s">
        <v>759</v>
      </c>
      <c r="G643" s="50" t="s">
        <v>1124</v>
      </c>
      <c r="H643" s="50" t="s">
        <v>2553</v>
      </c>
      <c r="I643" s="50" t="s">
        <v>1126</v>
      </c>
      <c r="J643" s="50" t="s">
        <v>2554</v>
      </c>
      <c r="K643" s="50" t="s">
        <v>292</v>
      </c>
      <c r="L643" s="50" t="s">
        <v>188</v>
      </c>
      <c r="M643" s="54">
        <v>2</v>
      </c>
      <c r="N643" s="51" t="str">
        <f t="shared" si="47"/>
        <v>都駒場</v>
      </c>
      <c r="O643" s="51"/>
    </row>
    <row r="644" spans="1:15" x14ac:dyDescent="0.2">
      <c r="A644" s="50">
        <f t="shared" si="44"/>
        <v>13787</v>
      </c>
      <c r="B644" s="50">
        <f t="shared" si="45"/>
        <v>1</v>
      </c>
      <c r="C644" s="51">
        <f t="shared" si="46"/>
        <v>37</v>
      </c>
      <c r="D644" s="50">
        <v>13787</v>
      </c>
      <c r="E644" s="50" t="s">
        <v>117</v>
      </c>
      <c r="F644" s="50" t="s">
        <v>2555</v>
      </c>
      <c r="G644" s="50" t="s">
        <v>1197</v>
      </c>
      <c r="H644" s="50" t="s">
        <v>2256</v>
      </c>
      <c r="I644" s="50" t="s">
        <v>1199</v>
      </c>
      <c r="J644" s="50" t="s">
        <v>2257</v>
      </c>
      <c r="K644" s="50" t="s">
        <v>292</v>
      </c>
      <c r="L644" s="50" t="s">
        <v>188</v>
      </c>
      <c r="M644" s="54">
        <v>2</v>
      </c>
      <c r="N644" s="51" t="str">
        <f t="shared" si="47"/>
        <v>都駒場</v>
      </c>
      <c r="O644" s="51"/>
    </row>
    <row r="645" spans="1:15" x14ac:dyDescent="0.2">
      <c r="A645" s="50">
        <f t="shared" si="44"/>
        <v>13788</v>
      </c>
      <c r="B645" s="50">
        <f t="shared" si="45"/>
        <v>1</v>
      </c>
      <c r="C645" s="51">
        <f t="shared" si="46"/>
        <v>37</v>
      </c>
      <c r="D645" s="50">
        <v>13788</v>
      </c>
      <c r="E645" s="50" t="s">
        <v>40</v>
      </c>
      <c r="F645" s="50" t="s">
        <v>472</v>
      </c>
      <c r="G645" s="50" t="s">
        <v>1704</v>
      </c>
      <c r="H645" s="50" t="s">
        <v>1920</v>
      </c>
      <c r="I645" s="50" t="s">
        <v>1706</v>
      </c>
      <c r="J645" s="50" t="s">
        <v>1921</v>
      </c>
      <c r="K645" s="50" t="s">
        <v>292</v>
      </c>
      <c r="L645" s="50" t="s">
        <v>188</v>
      </c>
      <c r="M645" s="54">
        <v>2</v>
      </c>
      <c r="N645" s="51" t="str">
        <f t="shared" si="47"/>
        <v>都駒場</v>
      </c>
      <c r="O645" s="51"/>
    </row>
    <row r="646" spans="1:15" x14ac:dyDescent="0.2">
      <c r="A646" s="50">
        <f t="shared" si="44"/>
        <v>13789</v>
      </c>
      <c r="B646" s="50">
        <f t="shared" si="45"/>
        <v>1</v>
      </c>
      <c r="C646" s="51">
        <f t="shared" si="46"/>
        <v>37</v>
      </c>
      <c r="D646" s="50">
        <v>13789</v>
      </c>
      <c r="E646" s="50" t="s">
        <v>2556</v>
      </c>
      <c r="F646" s="50" t="s">
        <v>2557</v>
      </c>
      <c r="G646" s="50" t="s">
        <v>2558</v>
      </c>
      <c r="H646" s="50" t="s">
        <v>2277</v>
      </c>
      <c r="I646" s="50" t="s">
        <v>2559</v>
      </c>
      <c r="J646" s="50" t="s">
        <v>2279</v>
      </c>
      <c r="K646" s="50" t="s">
        <v>292</v>
      </c>
      <c r="L646" s="50" t="s">
        <v>188</v>
      </c>
      <c r="M646" s="54">
        <v>2</v>
      </c>
      <c r="N646" s="51" t="str">
        <f t="shared" si="47"/>
        <v>都駒場</v>
      </c>
      <c r="O646" s="51"/>
    </row>
    <row r="647" spans="1:15" x14ac:dyDescent="0.2">
      <c r="A647" s="50">
        <f t="shared" si="44"/>
        <v>13790</v>
      </c>
      <c r="B647" s="50">
        <f t="shared" si="45"/>
        <v>1</v>
      </c>
      <c r="C647" s="51">
        <f t="shared" si="46"/>
        <v>37</v>
      </c>
      <c r="D647" s="50">
        <v>13790</v>
      </c>
      <c r="E647" s="50" t="s">
        <v>2560</v>
      </c>
      <c r="F647" s="50" t="s">
        <v>2561</v>
      </c>
      <c r="G647" s="50" t="s">
        <v>2562</v>
      </c>
      <c r="H647" s="50" t="s">
        <v>1131</v>
      </c>
      <c r="I647" s="50" t="s">
        <v>2563</v>
      </c>
      <c r="J647" s="50" t="s">
        <v>1132</v>
      </c>
      <c r="K647" s="50" t="s">
        <v>292</v>
      </c>
      <c r="L647" s="50" t="s">
        <v>188</v>
      </c>
      <c r="M647" s="54">
        <v>2</v>
      </c>
      <c r="N647" s="51" t="str">
        <f t="shared" si="47"/>
        <v>都駒場</v>
      </c>
      <c r="O647" s="51"/>
    </row>
    <row r="648" spans="1:15" x14ac:dyDescent="0.2">
      <c r="A648" s="50">
        <f t="shared" si="44"/>
        <v>13791</v>
      </c>
      <c r="B648" s="50">
        <f t="shared" si="45"/>
        <v>1</v>
      </c>
      <c r="C648" s="51">
        <f t="shared" si="46"/>
        <v>37</v>
      </c>
      <c r="D648" s="50">
        <v>13791</v>
      </c>
      <c r="E648" s="50" t="s">
        <v>82</v>
      </c>
      <c r="F648" s="50" t="s">
        <v>2564</v>
      </c>
      <c r="G648" s="50" t="s">
        <v>1202</v>
      </c>
      <c r="H648" s="50" t="s">
        <v>2547</v>
      </c>
      <c r="I648" s="50" t="s">
        <v>1204</v>
      </c>
      <c r="J648" s="50" t="s">
        <v>2549</v>
      </c>
      <c r="K648" s="50" t="s">
        <v>292</v>
      </c>
      <c r="L648" s="50" t="s">
        <v>188</v>
      </c>
      <c r="M648" s="54">
        <v>2</v>
      </c>
      <c r="N648" s="51" t="str">
        <f t="shared" si="47"/>
        <v>都駒場</v>
      </c>
      <c r="O648" s="51"/>
    </row>
    <row r="649" spans="1:15" x14ac:dyDescent="0.2">
      <c r="A649" s="50">
        <f t="shared" si="44"/>
        <v>13792</v>
      </c>
      <c r="B649" s="50">
        <f t="shared" si="45"/>
        <v>1</v>
      </c>
      <c r="C649" s="51">
        <f t="shared" si="46"/>
        <v>37</v>
      </c>
      <c r="D649" s="50">
        <v>13792</v>
      </c>
      <c r="E649" s="50" t="s">
        <v>2565</v>
      </c>
      <c r="F649" s="50" t="s">
        <v>2566</v>
      </c>
      <c r="G649" s="50" t="s">
        <v>2567</v>
      </c>
      <c r="H649" s="50" t="s">
        <v>2568</v>
      </c>
      <c r="I649" s="50" t="s">
        <v>2569</v>
      </c>
      <c r="J649" s="50" t="s">
        <v>2570</v>
      </c>
      <c r="K649" s="50" t="s">
        <v>292</v>
      </c>
      <c r="L649" s="50" t="s">
        <v>189</v>
      </c>
      <c r="M649" s="54">
        <v>2</v>
      </c>
      <c r="N649" s="51" t="str">
        <f t="shared" si="47"/>
        <v>都駒場</v>
      </c>
      <c r="O649" s="51"/>
    </row>
    <row r="650" spans="1:15" x14ac:dyDescent="0.2">
      <c r="A650" s="50">
        <f t="shared" si="44"/>
        <v>13793</v>
      </c>
      <c r="B650" s="50">
        <f t="shared" si="45"/>
        <v>1</v>
      </c>
      <c r="C650" s="51">
        <f t="shared" si="46"/>
        <v>37</v>
      </c>
      <c r="D650" s="50">
        <v>13793</v>
      </c>
      <c r="E650" s="50" t="s">
        <v>2571</v>
      </c>
      <c r="F650" s="50" t="s">
        <v>607</v>
      </c>
      <c r="G650" s="50" t="s">
        <v>2572</v>
      </c>
      <c r="H650" s="50" t="s">
        <v>2573</v>
      </c>
      <c r="I650" s="50" t="s">
        <v>2574</v>
      </c>
      <c r="J650" s="50" t="s">
        <v>2575</v>
      </c>
      <c r="K650" s="50" t="s">
        <v>292</v>
      </c>
      <c r="L650" s="50" t="s">
        <v>189</v>
      </c>
      <c r="M650" s="54">
        <v>2</v>
      </c>
      <c r="N650" s="51" t="str">
        <f t="shared" si="47"/>
        <v>都駒場</v>
      </c>
      <c r="O650" s="51"/>
    </row>
    <row r="651" spans="1:15" x14ac:dyDescent="0.2">
      <c r="A651" s="50">
        <f t="shared" si="44"/>
        <v>13794</v>
      </c>
      <c r="B651" s="50">
        <f t="shared" si="45"/>
        <v>1</v>
      </c>
      <c r="C651" s="51">
        <f t="shared" si="46"/>
        <v>37</v>
      </c>
      <c r="D651" s="50">
        <v>13794</v>
      </c>
      <c r="E651" s="50" t="s">
        <v>2576</v>
      </c>
      <c r="F651" s="50" t="s">
        <v>2577</v>
      </c>
      <c r="G651" s="50" t="s">
        <v>2578</v>
      </c>
      <c r="H651" s="50" t="s">
        <v>2579</v>
      </c>
      <c r="I651" s="50" t="s">
        <v>2580</v>
      </c>
      <c r="J651" s="50" t="s">
        <v>2581</v>
      </c>
      <c r="K651" s="50" t="s">
        <v>292</v>
      </c>
      <c r="L651" s="50" t="s">
        <v>188</v>
      </c>
      <c r="M651" s="54">
        <v>2</v>
      </c>
      <c r="N651" s="51" t="str">
        <f t="shared" si="47"/>
        <v>都駒場</v>
      </c>
      <c r="O651" s="51"/>
    </row>
    <row r="652" spans="1:15" x14ac:dyDescent="0.2">
      <c r="A652" s="50">
        <f t="shared" si="44"/>
        <v>13795</v>
      </c>
      <c r="B652" s="50">
        <f t="shared" si="45"/>
        <v>1</v>
      </c>
      <c r="C652" s="51">
        <f t="shared" si="46"/>
        <v>37</v>
      </c>
      <c r="D652" s="50">
        <v>13795</v>
      </c>
      <c r="E652" s="50" t="s">
        <v>2582</v>
      </c>
      <c r="F652" s="50" t="s">
        <v>2583</v>
      </c>
      <c r="G652" s="50" t="s">
        <v>1894</v>
      </c>
      <c r="H652" s="50" t="s">
        <v>2584</v>
      </c>
      <c r="I652" s="50" t="s">
        <v>1895</v>
      </c>
      <c r="J652" s="50" t="s">
        <v>2585</v>
      </c>
      <c r="K652" s="50" t="s">
        <v>292</v>
      </c>
      <c r="L652" s="50" t="s">
        <v>188</v>
      </c>
      <c r="M652" s="54">
        <v>2</v>
      </c>
      <c r="N652" s="51" t="str">
        <f t="shared" si="47"/>
        <v>都駒場</v>
      </c>
      <c r="O652" s="51"/>
    </row>
    <row r="653" spans="1:15" x14ac:dyDescent="0.2">
      <c r="A653" s="50">
        <f t="shared" si="44"/>
        <v>13796</v>
      </c>
      <c r="B653" s="50">
        <f t="shared" si="45"/>
        <v>1</v>
      </c>
      <c r="C653" s="51">
        <f t="shared" si="46"/>
        <v>37</v>
      </c>
      <c r="D653" s="50">
        <v>13796</v>
      </c>
      <c r="E653" s="50" t="s">
        <v>2586</v>
      </c>
      <c r="F653" s="50" t="s">
        <v>598</v>
      </c>
      <c r="G653" s="50" t="s">
        <v>2587</v>
      </c>
      <c r="H653" s="50" t="s">
        <v>1341</v>
      </c>
      <c r="I653" s="50" t="s">
        <v>2588</v>
      </c>
      <c r="J653" s="50" t="s">
        <v>1343</v>
      </c>
      <c r="K653" s="50" t="s">
        <v>292</v>
      </c>
      <c r="L653" s="50" t="s">
        <v>188</v>
      </c>
      <c r="M653" s="54">
        <v>2</v>
      </c>
      <c r="N653" s="51" t="str">
        <f t="shared" si="47"/>
        <v>都駒場</v>
      </c>
      <c r="O653" s="51"/>
    </row>
    <row r="654" spans="1:15" x14ac:dyDescent="0.2">
      <c r="A654" s="50">
        <f t="shared" si="44"/>
        <v>13797</v>
      </c>
      <c r="B654" s="50">
        <f t="shared" si="45"/>
        <v>1</v>
      </c>
      <c r="C654" s="51">
        <f t="shared" si="46"/>
        <v>37</v>
      </c>
      <c r="D654" s="50">
        <v>13797</v>
      </c>
      <c r="E654" s="50" t="s">
        <v>2589</v>
      </c>
      <c r="F654" s="50" t="s">
        <v>2590</v>
      </c>
      <c r="G654" s="50" t="s">
        <v>2591</v>
      </c>
      <c r="H654" s="50" t="s">
        <v>2592</v>
      </c>
      <c r="I654" s="50" t="s">
        <v>2593</v>
      </c>
      <c r="J654" s="50" t="s">
        <v>2594</v>
      </c>
      <c r="K654" s="50" t="s">
        <v>292</v>
      </c>
      <c r="L654" s="50" t="s">
        <v>189</v>
      </c>
      <c r="M654" s="54">
        <v>2</v>
      </c>
      <c r="N654" s="51" t="str">
        <f t="shared" si="47"/>
        <v>都駒場</v>
      </c>
    </row>
    <row r="655" spans="1:15" x14ac:dyDescent="0.2">
      <c r="A655" s="50">
        <f t="shared" si="44"/>
        <v>13798</v>
      </c>
      <c r="B655" s="50">
        <f t="shared" si="45"/>
        <v>1</v>
      </c>
      <c r="C655" s="51">
        <f t="shared" si="46"/>
        <v>37</v>
      </c>
      <c r="D655" s="50">
        <v>13798</v>
      </c>
      <c r="E655" s="50" t="s">
        <v>3209</v>
      </c>
      <c r="F655" s="50" t="s">
        <v>492</v>
      </c>
      <c r="G655" s="50" t="s">
        <v>3211</v>
      </c>
      <c r="H655" s="50" t="s">
        <v>1359</v>
      </c>
      <c r="I655" s="50" t="s">
        <v>3212</v>
      </c>
      <c r="J655" s="50" t="s">
        <v>1360</v>
      </c>
      <c r="K655" s="50" t="s">
        <v>292</v>
      </c>
      <c r="L655" s="50" t="s">
        <v>189</v>
      </c>
      <c r="M655" s="54">
        <v>2</v>
      </c>
      <c r="N655" s="51" t="str">
        <f t="shared" si="47"/>
        <v>都駒場</v>
      </c>
    </row>
    <row r="656" spans="1:15" x14ac:dyDescent="0.2">
      <c r="A656" s="50">
        <f t="shared" si="44"/>
        <v>14030</v>
      </c>
      <c r="B656" s="50">
        <f t="shared" si="45"/>
        <v>1</v>
      </c>
      <c r="C656" s="51">
        <f t="shared" si="46"/>
        <v>40</v>
      </c>
      <c r="D656" s="50">
        <v>14030</v>
      </c>
      <c r="E656" s="50" t="s">
        <v>4082</v>
      </c>
      <c r="F656" s="50" t="s">
        <v>4083</v>
      </c>
      <c r="G656" s="50" t="s">
        <v>4084</v>
      </c>
      <c r="H656" s="50" t="s">
        <v>2439</v>
      </c>
      <c r="I656" s="50" t="s">
        <v>4085</v>
      </c>
      <c r="J656" s="50" t="s">
        <v>2440</v>
      </c>
      <c r="K656" s="50" t="s">
        <v>291</v>
      </c>
      <c r="L656" s="50" t="s">
        <v>185</v>
      </c>
      <c r="M656" s="54">
        <v>1</v>
      </c>
      <c r="N656" s="51" t="str">
        <f t="shared" si="47"/>
        <v>自由ヶ丘学園</v>
      </c>
    </row>
    <row r="657" spans="1:15" x14ac:dyDescent="0.2">
      <c r="A657" s="50">
        <f t="shared" si="44"/>
        <v>14031</v>
      </c>
      <c r="B657" s="50">
        <f t="shared" si="45"/>
        <v>1</v>
      </c>
      <c r="C657" s="51">
        <f t="shared" si="46"/>
        <v>40</v>
      </c>
      <c r="D657" s="50">
        <v>14031</v>
      </c>
      <c r="E657" s="50" t="s">
        <v>775</v>
      </c>
      <c r="F657" s="50" t="s">
        <v>4086</v>
      </c>
      <c r="G657" s="50" t="s">
        <v>1320</v>
      </c>
      <c r="H657" s="50" t="s">
        <v>651</v>
      </c>
      <c r="I657" s="50" t="s">
        <v>1322</v>
      </c>
      <c r="J657" s="50" t="s">
        <v>1948</v>
      </c>
      <c r="K657" s="50" t="s">
        <v>291</v>
      </c>
      <c r="L657" s="50" t="s">
        <v>189</v>
      </c>
      <c r="M657" s="54">
        <v>1</v>
      </c>
      <c r="N657" s="51" t="str">
        <f t="shared" si="47"/>
        <v>自由ヶ丘学園</v>
      </c>
    </row>
    <row r="658" spans="1:15" x14ac:dyDescent="0.2">
      <c r="A658" s="50">
        <f t="shared" si="44"/>
        <v>14032</v>
      </c>
      <c r="B658" s="50">
        <f t="shared" si="45"/>
        <v>1</v>
      </c>
      <c r="C658" s="51">
        <f t="shared" si="46"/>
        <v>40</v>
      </c>
      <c r="D658" s="50">
        <v>14032</v>
      </c>
      <c r="E658" s="50" t="s">
        <v>4087</v>
      </c>
      <c r="F658" s="50" t="s">
        <v>4088</v>
      </c>
      <c r="G658" s="50" t="s">
        <v>4089</v>
      </c>
      <c r="H658" s="50" t="s">
        <v>1009</v>
      </c>
      <c r="I658" s="50" t="s">
        <v>4090</v>
      </c>
      <c r="J658" s="50" t="s">
        <v>1028</v>
      </c>
      <c r="K658" s="50" t="s">
        <v>291</v>
      </c>
      <c r="L658" s="50" t="s">
        <v>189</v>
      </c>
      <c r="M658" s="54">
        <v>1</v>
      </c>
      <c r="N658" s="51" t="str">
        <f t="shared" si="47"/>
        <v>自由ヶ丘学園</v>
      </c>
    </row>
    <row r="659" spans="1:15" x14ac:dyDescent="0.2">
      <c r="A659" s="50">
        <f t="shared" si="44"/>
        <v>14033</v>
      </c>
      <c r="B659" s="50">
        <f t="shared" si="45"/>
        <v>1</v>
      </c>
      <c r="C659" s="51">
        <f t="shared" si="46"/>
        <v>40</v>
      </c>
      <c r="D659" s="50">
        <v>14033</v>
      </c>
      <c r="E659" s="50" t="s">
        <v>4091</v>
      </c>
      <c r="F659" s="50" t="s">
        <v>4092</v>
      </c>
      <c r="G659" s="50" t="s">
        <v>4093</v>
      </c>
      <c r="H659" s="50" t="s">
        <v>4094</v>
      </c>
      <c r="I659" s="50" t="s">
        <v>4095</v>
      </c>
      <c r="J659" s="50" t="s">
        <v>4096</v>
      </c>
      <c r="K659" s="50" t="s">
        <v>291</v>
      </c>
      <c r="L659" s="50" t="s">
        <v>189</v>
      </c>
      <c r="M659" s="54">
        <v>1</v>
      </c>
      <c r="N659" s="51" t="str">
        <f t="shared" si="47"/>
        <v>自由ヶ丘学園</v>
      </c>
    </row>
    <row r="660" spans="1:15" x14ac:dyDescent="0.2">
      <c r="A660" s="50">
        <f t="shared" si="44"/>
        <v>14034</v>
      </c>
      <c r="B660" s="50">
        <f t="shared" si="45"/>
        <v>1</v>
      </c>
      <c r="C660" s="51">
        <f t="shared" si="46"/>
        <v>40</v>
      </c>
      <c r="D660" s="50">
        <v>14034</v>
      </c>
      <c r="E660" s="50" t="s">
        <v>4097</v>
      </c>
      <c r="F660" s="50" t="s">
        <v>4098</v>
      </c>
      <c r="G660" s="50" t="s">
        <v>4099</v>
      </c>
      <c r="H660" s="50" t="s">
        <v>4100</v>
      </c>
      <c r="I660" s="50" t="s">
        <v>4101</v>
      </c>
      <c r="J660" s="50" t="s">
        <v>4102</v>
      </c>
      <c r="K660" s="50" t="s">
        <v>291</v>
      </c>
      <c r="L660" s="50" t="s">
        <v>189</v>
      </c>
      <c r="M660" s="54">
        <v>1</v>
      </c>
      <c r="N660" s="51" t="str">
        <f t="shared" si="47"/>
        <v>自由ヶ丘学園</v>
      </c>
    </row>
    <row r="661" spans="1:15" x14ac:dyDescent="0.2">
      <c r="A661" s="50">
        <f t="shared" si="44"/>
        <v>14035</v>
      </c>
      <c r="B661" s="50">
        <f t="shared" si="45"/>
        <v>1</v>
      </c>
      <c r="C661" s="51">
        <f t="shared" si="46"/>
        <v>40</v>
      </c>
      <c r="D661" s="50">
        <v>14035</v>
      </c>
      <c r="E661" s="50" t="s">
        <v>47</v>
      </c>
      <c r="F661" s="50" t="s">
        <v>4103</v>
      </c>
      <c r="G661" s="50" t="s">
        <v>1087</v>
      </c>
      <c r="H661" s="50" t="s">
        <v>2010</v>
      </c>
      <c r="I661" s="50" t="s">
        <v>1089</v>
      </c>
      <c r="J661" s="50" t="s">
        <v>4104</v>
      </c>
      <c r="K661" s="50" t="s">
        <v>291</v>
      </c>
      <c r="L661" s="50" t="s">
        <v>188</v>
      </c>
      <c r="M661" s="54">
        <v>2</v>
      </c>
      <c r="N661" s="51" t="str">
        <f t="shared" si="47"/>
        <v>自由ヶ丘学園</v>
      </c>
    </row>
    <row r="662" spans="1:15" x14ac:dyDescent="0.2">
      <c r="A662" s="50">
        <f t="shared" si="44"/>
        <v>14036</v>
      </c>
      <c r="B662" s="50">
        <f t="shared" si="45"/>
        <v>1</v>
      </c>
      <c r="C662" s="51">
        <f t="shared" si="46"/>
        <v>40</v>
      </c>
      <c r="D662" s="50">
        <v>14036</v>
      </c>
      <c r="E662" s="50" t="s">
        <v>2794</v>
      </c>
      <c r="F662" s="50" t="s">
        <v>4105</v>
      </c>
      <c r="G662" s="50" t="s">
        <v>2795</v>
      </c>
      <c r="H662" s="50" t="s">
        <v>4106</v>
      </c>
      <c r="I662" s="50" t="s">
        <v>2796</v>
      </c>
      <c r="J662" s="50" t="s">
        <v>4107</v>
      </c>
      <c r="K662" s="50" t="s">
        <v>291</v>
      </c>
      <c r="L662" s="50" t="s">
        <v>188</v>
      </c>
      <c r="M662" s="54">
        <v>2</v>
      </c>
      <c r="N662" s="51" t="str">
        <f t="shared" si="47"/>
        <v>自由ヶ丘学園</v>
      </c>
      <c r="O662" s="51"/>
    </row>
    <row r="663" spans="1:15" x14ac:dyDescent="0.2">
      <c r="A663" s="50">
        <f t="shared" si="44"/>
        <v>14046</v>
      </c>
      <c r="B663" s="50">
        <f t="shared" si="45"/>
        <v>1</v>
      </c>
      <c r="C663" s="51">
        <f t="shared" si="46"/>
        <v>40</v>
      </c>
      <c r="D663" s="50">
        <v>14046</v>
      </c>
      <c r="E663" s="50" t="s">
        <v>28</v>
      </c>
      <c r="F663" s="50" t="s">
        <v>881</v>
      </c>
      <c r="G663" s="50" t="s">
        <v>1083</v>
      </c>
      <c r="H663" s="50" t="s">
        <v>2097</v>
      </c>
      <c r="I663" s="50" t="s">
        <v>1084</v>
      </c>
      <c r="J663" s="50" t="s">
        <v>2098</v>
      </c>
      <c r="K663" s="50" t="s">
        <v>291</v>
      </c>
      <c r="L663" s="50" t="s">
        <v>188</v>
      </c>
      <c r="M663" s="54">
        <v>3</v>
      </c>
      <c r="N663" s="51" t="str">
        <f t="shared" si="47"/>
        <v>自由ヶ丘学園</v>
      </c>
      <c r="O663" s="51"/>
    </row>
    <row r="664" spans="1:15" x14ac:dyDescent="0.2">
      <c r="A664" s="50">
        <f t="shared" si="44"/>
        <v>14048</v>
      </c>
      <c r="B664" s="50">
        <f t="shared" si="45"/>
        <v>1</v>
      </c>
      <c r="C664" s="51">
        <f t="shared" si="46"/>
        <v>40</v>
      </c>
      <c r="D664" s="50">
        <v>14048</v>
      </c>
      <c r="E664" s="50" t="s">
        <v>882</v>
      </c>
      <c r="F664" s="50" t="s">
        <v>883</v>
      </c>
      <c r="G664" s="50" t="s">
        <v>2047</v>
      </c>
      <c r="H664" s="50" t="s">
        <v>2598</v>
      </c>
      <c r="I664" s="50" t="s">
        <v>2049</v>
      </c>
      <c r="J664" s="50" t="s">
        <v>2599</v>
      </c>
      <c r="K664" s="50" t="s">
        <v>291</v>
      </c>
      <c r="L664" s="50" t="s">
        <v>1029</v>
      </c>
      <c r="M664" s="54">
        <v>3</v>
      </c>
      <c r="N664" s="51" t="str">
        <f t="shared" si="47"/>
        <v>自由ヶ丘学園</v>
      </c>
      <c r="O664" s="51"/>
    </row>
    <row r="665" spans="1:15" x14ac:dyDescent="0.2">
      <c r="A665" s="50">
        <f t="shared" si="44"/>
        <v>14049</v>
      </c>
      <c r="B665" s="50">
        <f t="shared" si="45"/>
        <v>1</v>
      </c>
      <c r="C665" s="51">
        <f t="shared" si="46"/>
        <v>40</v>
      </c>
      <c r="D665" s="50">
        <v>14049</v>
      </c>
      <c r="E665" s="50" t="s">
        <v>2600</v>
      </c>
      <c r="F665" s="50" t="s">
        <v>644</v>
      </c>
      <c r="G665" s="50" t="s">
        <v>2601</v>
      </c>
      <c r="H665" s="50" t="s">
        <v>1003</v>
      </c>
      <c r="I665" s="50" t="s">
        <v>2602</v>
      </c>
      <c r="J665" s="50" t="s">
        <v>1005</v>
      </c>
      <c r="K665" s="50" t="s">
        <v>291</v>
      </c>
      <c r="L665" s="50" t="s">
        <v>188</v>
      </c>
      <c r="M665" s="54">
        <v>3</v>
      </c>
      <c r="N665" s="51" t="str">
        <f t="shared" si="47"/>
        <v>自由ヶ丘学園</v>
      </c>
      <c r="O665" s="51"/>
    </row>
    <row r="666" spans="1:15" x14ac:dyDescent="0.2">
      <c r="A666" s="50">
        <f t="shared" si="44"/>
        <v>14052</v>
      </c>
      <c r="B666" s="50">
        <f t="shared" si="45"/>
        <v>1</v>
      </c>
      <c r="C666" s="51">
        <f t="shared" si="46"/>
        <v>40</v>
      </c>
      <c r="D666" s="50">
        <v>14052</v>
      </c>
      <c r="E666" s="50" t="s">
        <v>25</v>
      </c>
      <c r="F666" s="50" t="s">
        <v>1608</v>
      </c>
      <c r="G666" s="50" t="s">
        <v>2603</v>
      </c>
      <c r="H666" s="50" t="s">
        <v>1609</v>
      </c>
      <c r="I666" s="50" t="s">
        <v>2604</v>
      </c>
      <c r="J666" s="50" t="s">
        <v>1611</v>
      </c>
      <c r="K666" s="50" t="s">
        <v>291</v>
      </c>
      <c r="L666" s="50" t="s">
        <v>188</v>
      </c>
      <c r="M666" s="54">
        <v>2</v>
      </c>
      <c r="N666" s="51" t="str">
        <f t="shared" si="47"/>
        <v>自由ヶ丘学園</v>
      </c>
      <c r="O666" s="51"/>
    </row>
    <row r="667" spans="1:15" x14ac:dyDescent="0.2">
      <c r="A667" s="50">
        <f t="shared" si="44"/>
        <v>14053</v>
      </c>
      <c r="B667" s="50">
        <f t="shared" si="45"/>
        <v>1</v>
      </c>
      <c r="C667" s="51">
        <f t="shared" si="46"/>
        <v>40</v>
      </c>
      <c r="D667" s="50">
        <v>14053</v>
      </c>
      <c r="E667" s="50" t="s">
        <v>2605</v>
      </c>
      <c r="F667" s="50" t="s">
        <v>684</v>
      </c>
      <c r="G667" s="50" t="s">
        <v>1882</v>
      </c>
      <c r="H667" s="50" t="s">
        <v>1283</v>
      </c>
      <c r="I667" s="50" t="s">
        <v>1883</v>
      </c>
      <c r="J667" s="50" t="s">
        <v>1284</v>
      </c>
      <c r="K667" s="50" t="s">
        <v>291</v>
      </c>
      <c r="L667" s="50" t="s">
        <v>1029</v>
      </c>
      <c r="M667" s="54">
        <v>3</v>
      </c>
      <c r="N667" s="51" t="str">
        <f t="shared" si="47"/>
        <v>自由ヶ丘学園</v>
      </c>
      <c r="O667" s="51"/>
    </row>
    <row r="668" spans="1:15" x14ac:dyDescent="0.2">
      <c r="A668" s="50">
        <f t="shared" si="44"/>
        <v>14125</v>
      </c>
      <c r="B668" s="50">
        <f t="shared" si="45"/>
        <v>1</v>
      </c>
      <c r="C668" s="51">
        <f t="shared" si="46"/>
        <v>41</v>
      </c>
      <c r="D668" s="50">
        <v>14125</v>
      </c>
      <c r="E668" s="50" t="s">
        <v>125</v>
      </c>
      <c r="F668" s="50" t="s">
        <v>2606</v>
      </c>
      <c r="G668" s="50" t="s">
        <v>1143</v>
      </c>
      <c r="H668" s="50" t="s">
        <v>1235</v>
      </c>
      <c r="I668" s="50" t="s">
        <v>1144</v>
      </c>
      <c r="J668" s="50" t="s">
        <v>1236</v>
      </c>
      <c r="K668" s="50" t="s">
        <v>291</v>
      </c>
      <c r="L668" s="50" t="s">
        <v>188</v>
      </c>
      <c r="M668" s="54">
        <v>2</v>
      </c>
      <c r="N668" s="51" t="str">
        <f t="shared" si="47"/>
        <v>都桜修館中等</v>
      </c>
      <c r="O668" s="51"/>
    </row>
    <row r="669" spans="1:15" x14ac:dyDescent="0.2">
      <c r="A669" s="50">
        <f t="shared" si="44"/>
        <v>14126</v>
      </c>
      <c r="B669" s="50">
        <f t="shared" si="45"/>
        <v>1</v>
      </c>
      <c r="C669" s="51">
        <f t="shared" si="46"/>
        <v>41</v>
      </c>
      <c r="D669" s="50">
        <v>14126</v>
      </c>
      <c r="E669" s="50" t="s">
        <v>623</v>
      </c>
      <c r="F669" s="50" t="s">
        <v>1257</v>
      </c>
      <c r="G669" s="50" t="s">
        <v>1421</v>
      </c>
      <c r="H669" s="50" t="s">
        <v>1259</v>
      </c>
      <c r="I669" s="50" t="s">
        <v>1423</v>
      </c>
      <c r="J669" s="50" t="s">
        <v>1261</v>
      </c>
      <c r="K669" s="50" t="s">
        <v>291</v>
      </c>
      <c r="L669" s="50" t="s">
        <v>188</v>
      </c>
      <c r="M669" s="54">
        <v>2</v>
      </c>
      <c r="N669" s="51" t="str">
        <f t="shared" si="47"/>
        <v>都桜修館中等</v>
      </c>
      <c r="O669" s="51"/>
    </row>
    <row r="670" spans="1:15" x14ac:dyDescent="0.2">
      <c r="A670" s="50">
        <f t="shared" si="44"/>
        <v>14127</v>
      </c>
      <c r="B670" s="50">
        <f t="shared" si="45"/>
        <v>1</v>
      </c>
      <c r="C670" s="51">
        <f t="shared" si="46"/>
        <v>41</v>
      </c>
      <c r="D670" s="50">
        <v>14127</v>
      </c>
      <c r="E670" s="50" t="s">
        <v>4607</v>
      </c>
      <c r="F670" s="50" t="s">
        <v>1007</v>
      </c>
      <c r="G670" s="50" t="s">
        <v>4608</v>
      </c>
      <c r="H670" s="50" t="s">
        <v>1009</v>
      </c>
      <c r="I670" s="50" t="s">
        <v>4609</v>
      </c>
      <c r="J670" s="50" t="s">
        <v>1028</v>
      </c>
      <c r="K670" s="50" t="s">
        <v>291</v>
      </c>
      <c r="L670" s="50" t="s">
        <v>189</v>
      </c>
      <c r="M670" s="54">
        <v>1</v>
      </c>
      <c r="N670" s="51" t="str">
        <f t="shared" si="47"/>
        <v>都桜修館中等</v>
      </c>
    </row>
    <row r="671" spans="1:15" x14ac:dyDescent="0.2">
      <c r="A671" s="50">
        <f t="shared" si="44"/>
        <v>14128</v>
      </c>
      <c r="B671" s="50">
        <f t="shared" si="45"/>
        <v>1</v>
      </c>
      <c r="C671" s="51">
        <f t="shared" si="46"/>
        <v>41</v>
      </c>
      <c r="D671" s="50">
        <v>14128</v>
      </c>
      <c r="E671" s="50" t="s">
        <v>28</v>
      </c>
      <c r="F671" s="50" t="s">
        <v>933</v>
      </c>
      <c r="G671" s="50" t="s">
        <v>1083</v>
      </c>
      <c r="H671" s="50" t="s">
        <v>1025</v>
      </c>
      <c r="I671" s="50" t="s">
        <v>1084</v>
      </c>
      <c r="J671" s="50" t="s">
        <v>2534</v>
      </c>
      <c r="K671" s="50" t="s">
        <v>291</v>
      </c>
      <c r="L671" s="50" t="s">
        <v>189</v>
      </c>
      <c r="M671" s="54">
        <v>1</v>
      </c>
      <c r="N671" s="51" t="str">
        <f t="shared" si="47"/>
        <v>都桜修館中等</v>
      </c>
    </row>
    <row r="672" spans="1:15" x14ac:dyDescent="0.2">
      <c r="A672" s="50">
        <f t="shared" si="44"/>
        <v>14151</v>
      </c>
      <c r="B672" s="50">
        <f t="shared" si="45"/>
        <v>1</v>
      </c>
      <c r="C672" s="51">
        <f t="shared" si="46"/>
        <v>41</v>
      </c>
      <c r="D672" s="50">
        <v>14151</v>
      </c>
      <c r="E672" s="50" t="s">
        <v>392</v>
      </c>
      <c r="F672" s="50" t="s">
        <v>4110</v>
      </c>
      <c r="G672" s="50" t="s">
        <v>1065</v>
      </c>
      <c r="H672" s="50" t="s">
        <v>1066</v>
      </c>
      <c r="I672" s="50" t="s">
        <v>1067</v>
      </c>
      <c r="J672" s="50" t="s">
        <v>1068</v>
      </c>
      <c r="K672" s="50" t="s">
        <v>292</v>
      </c>
      <c r="L672" s="50" t="s">
        <v>189</v>
      </c>
      <c r="M672" s="54">
        <v>1</v>
      </c>
      <c r="N672" s="51" t="str">
        <f t="shared" si="47"/>
        <v>都桜修館中等</v>
      </c>
    </row>
    <row r="673" spans="1:15" x14ac:dyDescent="0.2">
      <c r="A673" s="50">
        <f t="shared" si="44"/>
        <v>14152</v>
      </c>
      <c r="B673" s="50">
        <f t="shared" si="45"/>
        <v>1</v>
      </c>
      <c r="C673" s="51">
        <f t="shared" si="46"/>
        <v>41</v>
      </c>
      <c r="D673" s="50">
        <v>14152</v>
      </c>
      <c r="E673" s="50" t="s">
        <v>580</v>
      </c>
      <c r="F673" s="50" t="s">
        <v>4108</v>
      </c>
      <c r="G673" s="50" t="s">
        <v>1749</v>
      </c>
      <c r="H673" s="50" t="s">
        <v>1172</v>
      </c>
      <c r="I673" s="50" t="s">
        <v>1751</v>
      </c>
      <c r="J673" s="50" t="s">
        <v>1174</v>
      </c>
      <c r="K673" s="50" t="s">
        <v>292</v>
      </c>
      <c r="L673" s="50" t="s">
        <v>189</v>
      </c>
      <c r="M673" s="54">
        <v>1</v>
      </c>
      <c r="N673" s="51" t="str">
        <f t="shared" si="47"/>
        <v>都桜修館中等</v>
      </c>
    </row>
    <row r="674" spans="1:15" x14ac:dyDescent="0.2">
      <c r="A674" s="50">
        <f t="shared" si="44"/>
        <v>14153</v>
      </c>
      <c r="B674" s="50">
        <f t="shared" si="45"/>
        <v>1</v>
      </c>
      <c r="C674" s="51">
        <f t="shared" si="46"/>
        <v>41</v>
      </c>
      <c r="D674" s="50">
        <v>14153</v>
      </c>
      <c r="E674" s="50" t="s">
        <v>4030</v>
      </c>
      <c r="F674" s="50" t="s">
        <v>4109</v>
      </c>
      <c r="G674" s="50" t="s">
        <v>4032</v>
      </c>
      <c r="H674" s="50" t="s">
        <v>1213</v>
      </c>
      <c r="I674" s="50" t="s">
        <v>4033</v>
      </c>
      <c r="J674" s="50" t="s">
        <v>1215</v>
      </c>
      <c r="K674" s="50" t="s">
        <v>292</v>
      </c>
      <c r="L674" s="50" t="s">
        <v>189</v>
      </c>
      <c r="M674" s="54">
        <v>1</v>
      </c>
      <c r="N674" s="51" t="str">
        <f t="shared" si="47"/>
        <v>都桜修館中等</v>
      </c>
      <c r="O674" s="51"/>
    </row>
    <row r="675" spans="1:15" x14ac:dyDescent="0.2">
      <c r="A675" s="50">
        <f t="shared" si="44"/>
        <v>14154</v>
      </c>
      <c r="B675" s="50">
        <f t="shared" si="45"/>
        <v>1</v>
      </c>
      <c r="C675" s="51">
        <f t="shared" si="46"/>
        <v>41</v>
      </c>
      <c r="D675" s="50">
        <v>14154</v>
      </c>
      <c r="E675" s="50" t="s">
        <v>4111</v>
      </c>
      <c r="F675" s="50" t="s">
        <v>4112</v>
      </c>
      <c r="G675" s="50" t="s">
        <v>4113</v>
      </c>
      <c r="H675" s="50" t="s">
        <v>4114</v>
      </c>
      <c r="I675" s="50" t="s">
        <v>4115</v>
      </c>
      <c r="J675" s="50" t="s">
        <v>4116</v>
      </c>
      <c r="K675" s="50" t="s">
        <v>292</v>
      </c>
      <c r="L675" s="50" t="s">
        <v>185</v>
      </c>
      <c r="M675" s="54">
        <v>1</v>
      </c>
      <c r="N675" s="51" t="str">
        <f t="shared" si="47"/>
        <v>都桜修館中等</v>
      </c>
      <c r="O675" s="51"/>
    </row>
    <row r="676" spans="1:15" x14ac:dyDescent="0.2">
      <c r="A676" s="50">
        <f t="shared" si="44"/>
        <v>14156</v>
      </c>
      <c r="B676" s="50">
        <f t="shared" si="45"/>
        <v>1</v>
      </c>
      <c r="C676" s="51">
        <f t="shared" si="46"/>
        <v>41</v>
      </c>
      <c r="D676" s="50">
        <v>14156</v>
      </c>
      <c r="E676" s="50" t="s">
        <v>465</v>
      </c>
      <c r="F676" s="50" t="s">
        <v>4117</v>
      </c>
      <c r="G676" s="50" t="s">
        <v>1306</v>
      </c>
      <c r="H676" s="50" t="s">
        <v>1776</v>
      </c>
      <c r="I676" s="50" t="s">
        <v>1307</v>
      </c>
      <c r="J676" s="50" t="s">
        <v>1871</v>
      </c>
      <c r="K676" s="50" t="s">
        <v>292</v>
      </c>
      <c r="L676" s="50" t="s">
        <v>189</v>
      </c>
      <c r="M676" s="54">
        <v>1</v>
      </c>
      <c r="N676" s="51" t="str">
        <f t="shared" si="47"/>
        <v>都桜修館中等</v>
      </c>
      <c r="O676" s="51"/>
    </row>
    <row r="677" spans="1:15" x14ac:dyDescent="0.2">
      <c r="A677" s="50">
        <f t="shared" si="44"/>
        <v>14184</v>
      </c>
      <c r="B677" s="50">
        <f t="shared" si="45"/>
        <v>1</v>
      </c>
      <c r="C677" s="51">
        <f t="shared" si="46"/>
        <v>41</v>
      </c>
      <c r="D677" s="50">
        <v>14184</v>
      </c>
      <c r="E677" s="50" t="s">
        <v>655</v>
      </c>
      <c r="F677" s="50" t="s">
        <v>884</v>
      </c>
      <c r="G677" s="50" t="s">
        <v>2441</v>
      </c>
      <c r="H677" s="50" t="s">
        <v>2607</v>
      </c>
      <c r="I677" s="50" t="s">
        <v>2442</v>
      </c>
      <c r="J677" s="50" t="s">
        <v>2608</v>
      </c>
      <c r="K677" s="50" t="s">
        <v>292</v>
      </c>
      <c r="L677" s="50" t="s">
        <v>188</v>
      </c>
      <c r="M677" s="54">
        <v>3</v>
      </c>
      <c r="N677" s="51" t="str">
        <f t="shared" si="47"/>
        <v>都桜修館中等</v>
      </c>
      <c r="O677" s="51"/>
    </row>
    <row r="678" spans="1:15" x14ac:dyDescent="0.2">
      <c r="A678" s="50">
        <f t="shared" si="44"/>
        <v>14186</v>
      </c>
      <c r="B678" s="50">
        <f t="shared" si="45"/>
        <v>1</v>
      </c>
      <c r="C678" s="51">
        <f t="shared" si="46"/>
        <v>41</v>
      </c>
      <c r="D678" s="50">
        <v>14186</v>
      </c>
      <c r="E678" s="50" t="s">
        <v>908</v>
      </c>
      <c r="F678" s="50" t="s">
        <v>2609</v>
      </c>
      <c r="G678" s="50" t="s">
        <v>2507</v>
      </c>
      <c r="H678" s="50" t="s">
        <v>2610</v>
      </c>
      <c r="I678" s="50" t="s">
        <v>2509</v>
      </c>
      <c r="J678" s="50" t="s">
        <v>2611</v>
      </c>
      <c r="K678" s="50" t="s">
        <v>292</v>
      </c>
      <c r="L678" s="50" t="s">
        <v>188</v>
      </c>
      <c r="M678" s="54">
        <v>2</v>
      </c>
      <c r="N678" s="51" t="str">
        <f t="shared" si="47"/>
        <v>都桜修館中等</v>
      </c>
      <c r="O678" s="51"/>
    </row>
    <row r="679" spans="1:15" x14ac:dyDescent="0.2">
      <c r="A679" s="50">
        <f t="shared" si="44"/>
        <v>14189</v>
      </c>
      <c r="B679" s="50">
        <f t="shared" si="45"/>
        <v>1</v>
      </c>
      <c r="C679" s="51">
        <f t="shared" si="46"/>
        <v>41</v>
      </c>
      <c r="D679" s="50">
        <v>14189</v>
      </c>
      <c r="E679" s="50" t="s">
        <v>2612</v>
      </c>
      <c r="F679" s="50" t="s">
        <v>2613</v>
      </c>
      <c r="G679" s="50" t="s">
        <v>2614</v>
      </c>
      <c r="H679" s="50" t="s">
        <v>2615</v>
      </c>
      <c r="I679" s="50" t="s">
        <v>2616</v>
      </c>
      <c r="J679" s="50" t="s">
        <v>2617</v>
      </c>
      <c r="K679" s="50" t="s">
        <v>292</v>
      </c>
      <c r="L679" s="50" t="s">
        <v>188</v>
      </c>
      <c r="M679" s="54">
        <v>2</v>
      </c>
      <c r="N679" s="51" t="str">
        <f t="shared" si="47"/>
        <v>都桜修館中等</v>
      </c>
      <c r="O679" s="51"/>
    </row>
    <row r="680" spans="1:15" x14ac:dyDescent="0.2">
      <c r="A680" s="50">
        <f t="shared" si="44"/>
        <v>14191</v>
      </c>
      <c r="B680" s="50">
        <f t="shared" si="45"/>
        <v>1</v>
      </c>
      <c r="C680" s="51">
        <f t="shared" si="46"/>
        <v>41</v>
      </c>
      <c r="D680" s="50">
        <v>14191</v>
      </c>
      <c r="E680" s="50" t="s">
        <v>74</v>
      </c>
      <c r="F680" s="50" t="s">
        <v>885</v>
      </c>
      <c r="G680" s="50" t="s">
        <v>2087</v>
      </c>
      <c r="H680" s="50" t="s">
        <v>2618</v>
      </c>
      <c r="I680" s="50" t="s">
        <v>2088</v>
      </c>
      <c r="J680" s="50" t="s">
        <v>2619</v>
      </c>
      <c r="K680" s="50" t="s">
        <v>292</v>
      </c>
      <c r="L680" s="50" t="s">
        <v>1029</v>
      </c>
      <c r="M680" s="54">
        <v>3</v>
      </c>
      <c r="N680" s="51" t="str">
        <f t="shared" si="47"/>
        <v>都桜修館中等</v>
      </c>
      <c r="O680" s="51"/>
    </row>
    <row r="681" spans="1:15" x14ac:dyDescent="0.2">
      <c r="A681" s="50">
        <f t="shared" si="44"/>
        <v>14193</v>
      </c>
      <c r="B681" s="50">
        <f t="shared" si="45"/>
        <v>1</v>
      </c>
      <c r="C681" s="51">
        <f t="shared" si="46"/>
        <v>41</v>
      </c>
      <c r="D681" s="50">
        <v>14193</v>
      </c>
      <c r="E681" s="50" t="s">
        <v>60</v>
      </c>
      <c r="F681" s="50" t="s">
        <v>2620</v>
      </c>
      <c r="G681" s="50" t="s">
        <v>1313</v>
      </c>
      <c r="H681" s="50" t="s">
        <v>1100</v>
      </c>
      <c r="I681" s="50" t="s">
        <v>1315</v>
      </c>
      <c r="J681" s="50" t="s">
        <v>2163</v>
      </c>
      <c r="K681" s="50" t="s">
        <v>292</v>
      </c>
      <c r="L681" s="50" t="s">
        <v>188</v>
      </c>
      <c r="M681" s="54">
        <v>2</v>
      </c>
      <c r="N681" s="51" t="str">
        <f t="shared" si="47"/>
        <v>都桜修館中等</v>
      </c>
      <c r="O681" s="51"/>
    </row>
    <row r="682" spans="1:15" x14ac:dyDescent="0.2">
      <c r="A682" s="50">
        <f t="shared" si="44"/>
        <v>14194</v>
      </c>
      <c r="B682" s="50">
        <f t="shared" si="45"/>
        <v>1</v>
      </c>
      <c r="C682" s="51">
        <f t="shared" si="46"/>
        <v>41</v>
      </c>
      <c r="D682" s="50">
        <v>14194</v>
      </c>
      <c r="E682" s="50" t="s">
        <v>60</v>
      </c>
      <c r="F682" s="50" t="s">
        <v>636</v>
      </c>
      <c r="G682" s="50" t="s">
        <v>1313</v>
      </c>
      <c r="H682" s="50" t="s">
        <v>1878</v>
      </c>
      <c r="I682" s="50" t="s">
        <v>1315</v>
      </c>
      <c r="J682" s="50" t="s">
        <v>1879</v>
      </c>
      <c r="K682" s="50" t="s">
        <v>292</v>
      </c>
      <c r="L682" s="50" t="s">
        <v>188</v>
      </c>
      <c r="M682" s="54">
        <v>2</v>
      </c>
      <c r="N682" s="51" t="str">
        <f t="shared" si="47"/>
        <v>都桜修館中等</v>
      </c>
      <c r="O682" s="51"/>
    </row>
    <row r="683" spans="1:15" x14ac:dyDescent="0.2">
      <c r="A683" s="50">
        <f t="shared" si="44"/>
        <v>14201</v>
      </c>
      <c r="B683" s="50">
        <f t="shared" si="45"/>
        <v>1</v>
      </c>
      <c r="C683" s="51">
        <f t="shared" si="46"/>
        <v>42</v>
      </c>
      <c r="D683" s="50">
        <v>14201</v>
      </c>
      <c r="E683" s="50" t="s">
        <v>886</v>
      </c>
      <c r="F683" s="50" t="s">
        <v>887</v>
      </c>
      <c r="G683" s="50" t="s">
        <v>2621</v>
      </c>
      <c r="H683" s="50" t="s">
        <v>1237</v>
      </c>
      <c r="I683" s="50" t="s">
        <v>2622</v>
      </c>
      <c r="J683" s="50" t="s">
        <v>1238</v>
      </c>
      <c r="K683" s="50" t="s">
        <v>291</v>
      </c>
      <c r="L683" s="50" t="s">
        <v>1029</v>
      </c>
      <c r="M683" s="54">
        <v>3</v>
      </c>
      <c r="N683" s="51" t="str">
        <f t="shared" si="47"/>
        <v>日本工大駒場</v>
      </c>
      <c r="O683" s="51"/>
    </row>
    <row r="684" spans="1:15" x14ac:dyDescent="0.2">
      <c r="A684" s="50">
        <f t="shared" si="44"/>
        <v>14202</v>
      </c>
      <c r="B684" s="50">
        <f t="shared" si="45"/>
        <v>1</v>
      </c>
      <c r="C684" s="51">
        <f t="shared" si="46"/>
        <v>42</v>
      </c>
      <c r="D684" s="50">
        <v>14202</v>
      </c>
      <c r="E684" s="50" t="s">
        <v>888</v>
      </c>
      <c r="F684" s="50" t="s">
        <v>889</v>
      </c>
      <c r="G684" s="50" t="s">
        <v>2623</v>
      </c>
      <c r="H684" s="50" t="s">
        <v>1286</v>
      </c>
      <c r="I684" s="50" t="s">
        <v>2624</v>
      </c>
      <c r="J684" s="50" t="s">
        <v>1288</v>
      </c>
      <c r="K684" s="50" t="s">
        <v>291</v>
      </c>
      <c r="L684" s="50" t="s">
        <v>1029</v>
      </c>
      <c r="M684" s="54">
        <v>3</v>
      </c>
      <c r="N684" s="51" t="str">
        <f t="shared" si="47"/>
        <v>日本工大駒場</v>
      </c>
    </row>
    <row r="685" spans="1:15" x14ac:dyDescent="0.2">
      <c r="A685" s="50">
        <f t="shared" si="44"/>
        <v>14203</v>
      </c>
      <c r="B685" s="50">
        <f t="shared" si="45"/>
        <v>1</v>
      </c>
      <c r="C685" s="51">
        <f t="shared" si="46"/>
        <v>42</v>
      </c>
      <c r="D685" s="50">
        <v>14203</v>
      </c>
      <c r="E685" s="50" t="s">
        <v>890</v>
      </c>
      <c r="F685" s="50" t="s">
        <v>891</v>
      </c>
      <c r="G685" s="50" t="s">
        <v>2625</v>
      </c>
      <c r="H685" s="50" t="s">
        <v>1922</v>
      </c>
      <c r="I685" s="50" t="s">
        <v>2626</v>
      </c>
      <c r="J685" s="50" t="s">
        <v>1923</v>
      </c>
      <c r="K685" s="50" t="s">
        <v>291</v>
      </c>
      <c r="L685" s="50" t="s">
        <v>1029</v>
      </c>
      <c r="M685" s="54">
        <v>3</v>
      </c>
      <c r="N685" s="51" t="str">
        <f t="shared" si="47"/>
        <v>日本工大駒場</v>
      </c>
      <c r="O685" s="51"/>
    </row>
    <row r="686" spans="1:15" x14ac:dyDescent="0.2">
      <c r="A686" s="50">
        <f t="shared" si="44"/>
        <v>14207</v>
      </c>
      <c r="B686" s="50">
        <f t="shared" si="45"/>
        <v>1</v>
      </c>
      <c r="C686" s="51">
        <f t="shared" si="46"/>
        <v>42</v>
      </c>
      <c r="D686" s="50">
        <v>14207</v>
      </c>
      <c r="E686" s="50" t="s">
        <v>464</v>
      </c>
      <c r="F686" s="50" t="s">
        <v>67</v>
      </c>
      <c r="G686" s="50" t="s">
        <v>2627</v>
      </c>
      <c r="H686" s="50" t="s">
        <v>1160</v>
      </c>
      <c r="I686" s="50" t="s">
        <v>2628</v>
      </c>
      <c r="J686" s="50" t="s">
        <v>1767</v>
      </c>
      <c r="K686" s="50" t="s">
        <v>291</v>
      </c>
      <c r="L686" s="50" t="s">
        <v>1029</v>
      </c>
      <c r="M686" s="54">
        <v>3</v>
      </c>
      <c r="N686" s="51" t="str">
        <f t="shared" si="47"/>
        <v>日本工大駒場</v>
      </c>
    </row>
    <row r="687" spans="1:15" x14ac:dyDescent="0.2">
      <c r="A687" s="50">
        <f t="shared" si="44"/>
        <v>14208</v>
      </c>
      <c r="B687" s="50">
        <f t="shared" si="45"/>
        <v>1</v>
      </c>
      <c r="C687" s="51">
        <f t="shared" si="46"/>
        <v>42</v>
      </c>
      <c r="D687" s="50">
        <v>14208</v>
      </c>
      <c r="E687" s="50" t="s">
        <v>892</v>
      </c>
      <c r="F687" s="50" t="s">
        <v>41</v>
      </c>
      <c r="G687" s="50" t="s">
        <v>2629</v>
      </c>
      <c r="H687" s="50" t="s">
        <v>1040</v>
      </c>
      <c r="I687" s="50" t="s">
        <v>2630</v>
      </c>
      <c r="J687" s="50" t="s">
        <v>1041</v>
      </c>
      <c r="K687" s="50" t="s">
        <v>291</v>
      </c>
      <c r="L687" s="50" t="s">
        <v>1029</v>
      </c>
      <c r="M687" s="54">
        <v>3</v>
      </c>
      <c r="N687" s="51" t="str">
        <f t="shared" si="47"/>
        <v>日本工大駒場</v>
      </c>
    </row>
    <row r="688" spans="1:15" x14ac:dyDescent="0.2">
      <c r="A688" s="50">
        <f t="shared" si="44"/>
        <v>14209</v>
      </c>
      <c r="B688" s="50">
        <f t="shared" si="45"/>
        <v>1</v>
      </c>
      <c r="C688" s="51">
        <f t="shared" si="46"/>
        <v>42</v>
      </c>
      <c r="D688" s="50">
        <v>14209</v>
      </c>
      <c r="E688" s="50" t="s">
        <v>45</v>
      </c>
      <c r="F688" s="50" t="s">
        <v>893</v>
      </c>
      <c r="G688" s="50" t="s">
        <v>1184</v>
      </c>
      <c r="H688" s="50" t="s">
        <v>2631</v>
      </c>
      <c r="I688" s="50" t="s">
        <v>1186</v>
      </c>
      <c r="J688" s="50" t="s">
        <v>2632</v>
      </c>
      <c r="K688" s="50" t="s">
        <v>291</v>
      </c>
      <c r="L688" s="50" t="s">
        <v>1029</v>
      </c>
      <c r="M688" s="54">
        <v>3</v>
      </c>
      <c r="N688" s="51" t="str">
        <f t="shared" si="47"/>
        <v>日本工大駒場</v>
      </c>
    </row>
    <row r="689" spans="1:15" x14ac:dyDescent="0.2">
      <c r="A689" s="50">
        <f t="shared" si="44"/>
        <v>14210</v>
      </c>
      <c r="B689" s="50">
        <f t="shared" si="45"/>
        <v>1</v>
      </c>
      <c r="C689" s="51">
        <f t="shared" si="46"/>
        <v>42</v>
      </c>
      <c r="D689" s="50">
        <v>14210</v>
      </c>
      <c r="E689" s="50" t="s">
        <v>894</v>
      </c>
      <c r="F689" s="50" t="s">
        <v>895</v>
      </c>
      <c r="G689" s="50" t="s">
        <v>2633</v>
      </c>
      <c r="H689" s="50" t="s">
        <v>2634</v>
      </c>
      <c r="I689" s="50" t="s">
        <v>2635</v>
      </c>
      <c r="J689" s="50" t="s">
        <v>2636</v>
      </c>
      <c r="K689" s="50" t="s">
        <v>291</v>
      </c>
      <c r="L689" s="50" t="s">
        <v>1029</v>
      </c>
      <c r="M689" s="54">
        <v>3</v>
      </c>
      <c r="N689" s="51" t="str">
        <f t="shared" si="47"/>
        <v>日本工大駒場</v>
      </c>
      <c r="O689" s="51"/>
    </row>
    <row r="690" spans="1:15" x14ac:dyDescent="0.2">
      <c r="A690" s="50">
        <f t="shared" si="44"/>
        <v>14215</v>
      </c>
      <c r="B690" s="50">
        <f t="shared" si="45"/>
        <v>1</v>
      </c>
      <c r="C690" s="51">
        <f t="shared" si="46"/>
        <v>42</v>
      </c>
      <c r="D690" s="50">
        <v>14215</v>
      </c>
      <c r="E690" s="50" t="s">
        <v>896</v>
      </c>
      <c r="F690" s="50" t="s">
        <v>449</v>
      </c>
      <c r="G690" s="50" t="s">
        <v>2637</v>
      </c>
      <c r="H690" s="50" t="s">
        <v>1436</v>
      </c>
      <c r="I690" s="50" t="s">
        <v>2638</v>
      </c>
      <c r="J690" s="50" t="s">
        <v>1438</v>
      </c>
      <c r="K690" s="50" t="s">
        <v>291</v>
      </c>
      <c r="L690" s="50" t="s">
        <v>1029</v>
      </c>
      <c r="M690" s="54">
        <v>3</v>
      </c>
      <c r="N690" s="51" t="str">
        <f t="shared" si="47"/>
        <v>日本工大駒場</v>
      </c>
      <c r="O690" s="51"/>
    </row>
    <row r="691" spans="1:15" x14ac:dyDescent="0.2">
      <c r="A691" s="50">
        <f t="shared" si="44"/>
        <v>14216</v>
      </c>
      <c r="B691" s="50">
        <f t="shared" si="45"/>
        <v>1</v>
      </c>
      <c r="C691" s="51">
        <f t="shared" si="46"/>
        <v>42</v>
      </c>
      <c r="D691" s="50">
        <v>14216</v>
      </c>
      <c r="E691" s="50" t="s">
        <v>1097</v>
      </c>
      <c r="F691" s="50" t="s">
        <v>659</v>
      </c>
      <c r="G691" s="50" t="s">
        <v>1099</v>
      </c>
      <c r="H691" s="50" t="s">
        <v>1930</v>
      </c>
      <c r="I691" s="50" t="s">
        <v>2639</v>
      </c>
      <c r="J691" s="50" t="s">
        <v>1931</v>
      </c>
      <c r="K691" s="50" t="s">
        <v>291</v>
      </c>
      <c r="L691" s="50" t="s">
        <v>188</v>
      </c>
      <c r="M691" s="54">
        <v>2</v>
      </c>
      <c r="N691" s="51" t="str">
        <f t="shared" si="47"/>
        <v>日本工大駒場</v>
      </c>
      <c r="O691" s="51"/>
    </row>
    <row r="692" spans="1:15" x14ac:dyDescent="0.2">
      <c r="A692" s="50">
        <f t="shared" si="44"/>
        <v>14217</v>
      </c>
      <c r="B692" s="50">
        <f t="shared" si="45"/>
        <v>1</v>
      </c>
      <c r="C692" s="51">
        <f t="shared" si="46"/>
        <v>42</v>
      </c>
      <c r="D692" s="50">
        <v>14217</v>
      </c>
      <c r="E692" s="50" t="s">
        <v>2640</v>
      </c>
      <c r="F692" s="50" t="s">
        <v>2641</v>
      </c>
      <c r="G692" s="50" t="s">
        <v>2642</v>
      </c>
      <c r="H692" s="50" t="s">
        <v>1185</v>
      </c>
      <c r="I692" s="50" t="s">
        <v>2643</v>
      </c>
      <c r="J692" s="50" t="s">
        <v>1187</v>
      </c>
      <c r="K692" s="50" t="s">
        <v>291</v>
      </c>
      <c r="L692" s="50" t="s">
        <v>188</v>
      </c>
      <c r="M692" s="54">
        <v>2</v>
      </c>
      <c r="N692" s="51" t="str">
        <f t="shared" si="47"/>
        <v>日本工大駒場</v>
      </c>
      <c r="O692" s="51"/>
    </row>
    <row r="693" spans="1:15" x14ac:dyDescent="0.2">
      <c r="A693" s="50">
        <f t="shared" si="44"/>
        <v>14218</v>
      </c>
      <c r="B693" s="50">
        <f t="shared" si="45"/>
        <v>1</v>
      </c>
      <c r="C693" s="51">
        <f t="shared" si="46"/>
        <v>42</v>
      </c>
      <c r="D693" s="50">
        <v>14218</v>
      </c>
      <c r="E693" s="50" t="s">
        <v>2644</v>
      </c>
      <c r="F693" s="50" t="s">
        <v>2645</v>
      </c>
      <c r="G693" s="50" t="s">
        <v>2646</v>
      </c>
      <c r="H693" s="50" t="s">
        <v>2647</v>
      </c>
      <c r="I693" s="50" t="s">
        <v>2648</v>
      </c>
      <c r="J693" s="50" t="s">
        <v>1178</v>
      </c>
      <c r="K693" s="50" t="s">
        <v>291</v>
      </c>
      <c r="L693" s="50" t="s">
        <v>188</v>
      </c>
      <c r="M693" s="54">
        <v>2</v>
      </c>
      <c r="N693" s="51" t="str">
        <f t="shared" si="47"/>
        <v>日本工大駒場</v>
      </c>
      <c r="O693" s="51"/>
    </row>
    <row r="694" spans="1:15" x14ac:dyDescent="0.2">
      <c r="A694" s="50">
        <f t="shared" si="44"/>
        <v>14219</v>
      </c>
      <c r="B694" s="50">
        <f t="shared" si="45"/>
        <v>1</v>
      </c>
      <c r="C694" s="51">
        <f t="shared" si="46"/>
        <v>42</v>
      </c>
      <c r="D694" s="50">
        <v>14219</v>
      </c>
      <c r="E694" s="50" t="s">
        <v>2649</v>
      </c>
      <c r="F694" s="50" t="s">
        <v>2650</v>
      </c>
      <c r="G694" s="50" t="s">
        <v>2651</v>
      </c>
      <c r="H694" s="50" t="s">
        <v>2652</v>
      </c>
      <c r="I694" s="50" t="s">
        <v>2653</v>
      </c>
      <c r="J694" s="50" t="s">
        <v>2654</v>
      </c>
      <c r="K694" s="50" t="s">
        <v>291</v>
      </c>
      <c r="L694" s="50" t="s">
        <v>188</v>
      </c>
      <c r="M694" s="54">
        <v>2</v>
      </c>
      <c r="N694" s="51" t="str">
        <f t="shared" si="47"/>
        <v>日本工大駒場</v>
      </c>
      <c r="O694" s="51"/>
    </row>
    <row r="695" spans="1:15" x14ac:dyDescent="0.2">
      <c r="A695" s="50">
        <f t="shared" si="44"/>
        <v>14220</v>
      </c>
      <c r="B695" s="50">
        <f t="shared" si="45"/>
        <v>1</v>
      </c>
      <c r="C695" s="51">
        <f t="shared" si="46"/>
        <v>42</v>
      </c>
      <c r="D695" s="50">
        <v>14220</v>
      </c>
      <c r="E695" s="50" t="s">
        <v>4118</v>
      </c>
      <c r="F695" s="50" t="s">
        <v>15078</v>
      </c>
      <c r="G695" s="50" t="s">
        <v>4119</v>
      </c>
      <c r="H695" s="50" t="s">
        <v>1283</v>
      </c>
      <c r="I695" s="50" t="s">
        <v>4120</v>
      </c>
      <c r="J695" s="50" t="s">
        <v>1284</v>
      </c>
      <c r="K695" s="50" t="s">
        <v>291</v>
      </c>
      <c r="L695" s="50" t="s">
        <v>189</v>
      </c>
      <c r="M695" s="54">
        <v>1</v>
      </c>
      <c r="N695" s="51" t="str">
        <f t="shared" si="47"/>
        <v>日本工大駒場</v>
      </c>
      <c r="O695" s="51"/>
    </row>
    <row r="696" spans="1:15" x14ac:dyDescent="0.2">
      <c r="A696" s="50">
        <f t="shared" si="44"/>
        <v>14221</v>
      </c>
      <c r="B696" s="50">
        <f t="shared" si="45"/>
        <v>1</v>
      </c>
      <c r="C696" s="51">
        <f t="shared" si="46"/>
        <v>42</v>
      </c>
      <c r="D696" s="50">
        <v>14221</v>
      </c>
      <c r="E696" s="50" t="s">
        <v>4121</v>
      </c>
      <c r="F696" s="50" t="s">
        <v>4122</v>
      </c>
      <c r="G696" s="50" t="s">
        <v>4123</v>
      </c>
      <c r="H696" s="50" t="s">
        <v>1267</v>
      </c>
      <c r="I696" s="50" t="s">
        <v>4124</v>
      </c>
      <c r="J696" s="50" t="s">
        <v>1269</v>
      </c>
      <c r="K696" s="50" t="s">
        <v>291</v>
      </c>
      <c r="L696" s="50" t="s">
        <v>189</v>
      </c>
      <c r="M696" s="54">
        <v>1</v>
      </c>
      <c r="N696" s="51" t="str">
        <f t="shared" si="47"/>
        <v>日本工大駒場</v>
      </c>
      <c r="O696" s="51"/>
    </row>
    <row r="697" spans="1:15" x14ac:dyDescent="0.2">
      <c r="A697" s="50">
        <f t="shared" si="44"/>
        <v>14222</v>
      </c>
      <c r="B697" s="50">
        <f t="shared" si="45"/>
        <v>1</v>
      </c>
      <c r="C697" s="51">
        <f t="shared" si="46"/>
        <v>42</v>
      </c>
      <c r="D697" s="50">
        <v>14222</v>
      </c>
      <c r="E697" s="50" t="s">
        <v>4125</v>
      </c>
      <c r="F697" s="50" t="s">
        <v>4126</v>
      </c>
      <c r="G697" s="50" t="s">
        <v>4127</v>
      </c>
      <c r="H697" s="50" t="s">
        <v>1147</v>
      </c>
      <c r="I697" s="50" t="s">
        <v>4128</v>
      </c>
      <c r="J697" s="50" t="s">
        <v>1149</v>
      </c>
      <c r="K697" s="50" t="s">
        <v>291</v>
      </c>
      <c r="L697" s="50" t="s">
        <v>189</v>
      </c>
      <c r="M697" s="54">
        <v>1</v>
      </c>
      <c r="N697" s="51" t="str">
        <f t="shared" si="47"/>
        <v>日本工大駒場</v>
      </c>
    </row>
    <row r="698" spans="1:15" x14ac:dyDescent="0.2">
      <c r="A698" s="50">
        <f t="shared" si="44"/>
        <v>14223</v>
      </c>
      <c r="B698" s="50">
        <f t="shared" si="45"/>
        <v>1</v>
      </c>
      <c r="C698" s="51">
        <f t="shared" si="46"/>
        <v>42</v>
      </c>
      <c r="D698" s="50">
        <v>14223</v>
      </c>
      <c r="E698" s="50" t="s">
        <v>4129</v>
      </c>
      <c r="F698" s="50" t="s">
        <v>4130</v>
      </c>
      <c r="G698" s="50" t="s">
        <v>4131</v>
      </c>
      <c r="H698" s="50" t="s">
        <v>1030</v>
      </c>
      <c r="I698" s="50" t="s">
        <v>4132</v>
      </c>
      <c r="J698" s="50" t="s">
        <v>1031</v>
      </c>
      <c r="K698" s="50" t="s">
        <v>291</v>
      </c>
      <c r="L698" s="50" t="s">
        <v>189</v>
      </c>
      <c r="M698" s="54">
        <v>1</v>
      </c>
      <c r="N698" s="51" t="str">
        <f t="shared" si="47"/>
        <v>日本工大駒場</v>
      </c>
    </row>
    <row r="699" spans="1:15" x14ac:dyDescent="0.2">
      <c r="A699" s="50">
        <f t="shared" si="44"/>
        <v>14231</v>
      </c>
      <c r="B699" s="50">
        <f t="shared" si="45"/>
        <v>1</v>
      </c>
      <c r="C699" s="51">
        <f t="shared" si="46"/>
        <v>42</v>
      </c>
      <c r="D699" s="50">
        <v>14231</v>
      </c>
      <c r="E699" s="50" t="s">
        <v>2659</v>
      </c>
      <c r="F699" s="50" t="s">
        <v>2660</v>
      </c>
      <c r="G699" s="50" t="s">
        <v>2661</v>
      </c>
      <c r="H699" s="50" t="s">
        <v>1232</v>
      </c>
      <c r="I699" s="50" t="s">
        <v>2662</v>
      </c>
      <c r="J699" s="50" t="s">
        <v>1233</v>
      </c>
      <c r="K699" s="50" t="s">
        <v>291</v>
      </c>
      <c r="L699" s="50" t="s">
        <v>188</v>
      </c>
      <c r="M699" s="54">
        <v>2</v>
      </c>
      <c r="N699" s="51" t="str">
        <f t="shared" si="47"/>
        <v>日本工大駒場</v>
      </c>
    </row>
    <row r="700" spans="1:15" x14ac:dyDescent="0.2">
      <c r="A700" s="50">
        <f t="shared" si="44"/>
        <v>14232</v>
      </c>
      <c r="B700" s="50">
        <f t="shared" si="45"/>
        <v>1</v>
      </c>
      <c r="C700" s="51">
        <f t="shared" si="46"/>
        <v>42</v>
      </c>
      <c r="D700" s="50">
        <v>14232</v>
      </c>
      <c r="E700" s="50" t="s">
        <v>746</v>
      </c>
      <c r="F700" s="50" t="s">
        <v>625</v>
      </c>
      <c r="G700" s="50" t="s">
        <v>2663</v>
      </c>
      <c r="H700" s="50" t="s">
        <v>1139</v>
      </c>
      <c r="I700" s="50" t="s">
        <v>2664</v>
      </c>
      <c r="J700" s="50" t="s">
        <v>1140</v>
      </c>
      <c r="K700" s="50" t="s">
        <v>291</v>
      </c>
      <c r="L700" s="50" t="s">
        <v>188</v>
      </c>
      <c r="M700" s="54">
        <v>2</v>
      </c>
      <c r="N700" s="51" t="str">
        <f t="shared" si="47"/>
        <v>日本工大駒場</v>
      </c>
    </row>
    <row r="701" spans="1:15" x14ac:dyDescent="0.2">
      <c r="A701" s="50">
        <f t="shared" si="44"/>
        <v>14233</v>
      </c>
      <c r="B701" s="50">
        <f t="shared" si="45"/>
        <v>1</v>
      </c>
      <c r="C701" s="51">
        <f t="shared" si="46"/>
        <v>42</v>
      </c>
      <c r="D701" s="50">
        <v>14233</v>
      </c>
      <c r="E701" s="50" t="s">
        <v>2665</v>
      </c>
      <c r="F701" s="50" t="s">
        <v>461</v>
      </c>
      <c r="G701" s="50" t="s">
        <v>2666</v>
      </c>
      <c r="H701" s="50" t="s">
        <v>1230</v>
      </c>
      <c r="I701" s="50" t="s">
        <v>2667</v>
      </c>
      <c r="J701" s="50" t="s">
        <v>1231</v>
      </c>
      <c r="K701" s="50" t="s">
        <v>291</v>
      </c>
      <c r="L701" s="50" t="s">
        <v>188</v>
      </c>
      <c r="M701" s="54">
        <v>2</v>
      </c>
      <c r="N701" s="51" t="str">
        <f t="shared" si="47"/>
        <v>日本工大駒場</v>
      </c>
    </row>
    <row r="702" spans="1:15" x14ac:dyDescent="0.2">
      <c r="A702" s="50">
        <f t="shared" si="44"/>
        <v>14235</v>
      </c>
      <c r="B702" s="50">
        <f t="shared" si="45"/>
        <v>1</v>
      </c>
      <c r="C702" s="51">
        <f t="shared" si="46"/>
        <v>42</v>
      </c>
      <c r="D702" s="50">
        <v>14235</v>
      </c>
      <c r="E702" s="50" t="s">
        <v>2668</v>
      </c>
      <c r="F702" s="50" t="s">
        <v>2669</v>
      </c>
      <c r="G702" s="50" t="s">
        <v>2670</v>
      </c>
      <c r="H702" s="50" t="s">
        <v>1669</v>
      </c>
      <c r="I702" s="50" t="s">
        <v>2671</v>
      </c>
      <c r="J702" s="50" t="s">
        <v>1670</v>
      </c>
      <c r="K702" s="50" t="s">
        <v>291</v>
      </c>
      <c r="L702" s="50" t="s">
        <v>189</v>
      </c>
      <c r="M702" s="54">
        <v>2</v>
      </c>
      <c r="N702" s="51" t="str">
        <f t="shared" si="47"/>
        <v>日本工大駒場</v>
      </c>
    </row>
    <row r="703" spans="1:15" x14ac:dyDescent="0.2">
      <c r="A703" s="50">
        <f t="shared" si="44"/>
        <v>14236</v>
      </c>
      <c r="B703" s="50">
        <f t="shared" si="45"/>
        <v>1</v>
      </c>
      <c r="C703" s="51">
        <f t="shared" si="46"/>
        <v>42</v>
      </c>
      <c r="D703" s="50">
        <v>14236</v>
      </c>
      <c r="E703" s="50" t="s">
        <v>439</v>
      </c>
      <c r="F703" s="50" t="s">
        <v>2672</v>
      </c>
      <c r="G703" s="50" t="s">
        <v>1163</v>
      </c>
      <c r="H703" s="50" t="s">
        <v>2673</v>
      </c>
      <c r="I703" s="50" t="s">
        <v>1165</v>
      </c>
      <c r="J703" s="50" t="s">
        <v>2674</v>
      </c>
      <c r="K703" s="50" t="s">
        <v>291</v>
      </c>
      <c r="L703" s="50" t="s">
        <v>189</v>
      </c>
      <c r="M703" s="54">
        <v>2</v>
      </c>
      <c r="N703" s="51" t="str">
        <f t="shared" si="47"/>
        <v>日本工大駒場</v>
      </c>
    </row>
    <row r="704" spans="1:15" x14ac:dyDescent="0.2">
      <c r="A704" s="50">
        <f t="shared" si="44"/>
        <v>14237</v>
      </c>
      <c r="B704" s="50">
        <f t="shared" si="45"/>
        <v>1</v>
      </c>
      <c r="C704" s="51">
        <f t="shared" si="46"/>
        <v>42</v>
      </c>
      <c r="D704" s="50">
        <v>14237</v>
      </c>
      <c r="E704" s="50" t="s">
        <v>124</v>
      </c>
      <c r="F704" s="50" t="s">
        <v>2675</v>
      </c>
      <c r="G704" s="50" t="s">
        <v>1115</v>
      </c>
      <c r="H704" s="50" t="s">
        <v>2439</v>
      </c>
      <c r="I704" s="50" t="s">
        <v>1116</v>
      </c>
      <c r="J704" s="50" t="s">
        <v>2440</v>
      </c>
      <c r="K704" s="50" t="s">
        <v>291</v>
      </c>
      <c r="L704" s="50" t="s">
        <v>188</v>
      </c>
      <c r="M704" s="54">
        <v>2</v>
      </c>
      <c r="N704" s="51" t="str">
        <f t="shared" si="47"/>
        <v>日本工大駒場</v>
      </c>
    </row>
    <row r="705" spans="1:15" x14ac:dyDescent="0.2">
      <c r="A705" s="50">
        <f t="shared" si="44"/>
        <v>14238</v>
      </c>
      <c r="B705" s="50">
        <f t="shared" si="45"/>
        <v>1</v>
      </c>
      <c r="C705" s="51">
        <f t="shared" si="46"/>
        <v>42</v>
      </c>
      <c r="D705" s="50">
        <v>14238</v>
      </c>
      <c r="E705" s="50" t="s">
        <v>118</v>
      </c>
      <c r="F705" s="50" t="s">
        <v>2676</v>
      </c>
      <c r="G705" s="50" t="s">
        <v>1135</v>
      </c>
      <c r="H705" s="50" t="s">
        <v>2677</v>
      </c>
      <c r="I705" s="50" t="s">
        <v>1136</v>
      </c>
      <c r="J705" s="50" t="s">
        <v>2678</v>
      </c>
      <c r="K705" s="50" t="s">
        <v>291</v>
      </c>
      <c r="L705" s="50" t="s">
        <v>188</v>
      </c>
      <c r="M705" s="54">
        <v>2</v>
      </c>
      <c r="N705" s="51" t="str">
        <f t="shared" si="47"/>
        <v>日本工大駒場</v>
      </c>
    </row>
    <row r="706" spans="1:15" x14ac:dyDescent="0.2">
      <c r="A706" s="50">
        <f t="shared" ref="A706:A769" si="48">D706</f>
        <v>14239</v>
      </c>
      <c r="B706" s="50">
        <f t="shared" ref="B706:B769" si="49">ROUNDDOWN(D706/10000,0)</f>
        <v>1</v>
      </c>
      <c r="C706" s="51">
        <f t="shared" ref="C706:C769" si="50">ROUNDDOWN((D706-B706*10000)/100,0)</f>
        <v>42</v>
      </c>
      <c r="D706" s="50">
        <v>14239</v>
      </c>
      <c r="E706" s="50" t="s">
        <v>2679</v>
      </c>
      <c r="F706" s="50" t="s">
        <v>2680</v>
      </c>
      <c r="G706" s="50" t="s">
        <v>2681</v>
      </c>
      <c r="H706" s="50" t="s">
        <v>2682</v>
      </c>
      <c r="I706" s="50" t="s">
        <v>2683</v>
      </c>
      <c r="J706" s="50" t="s">
        <v>2684</v>
      </c>
      <c r="K706" s="50" t="s">
        <v>291</v>
      </c>
      <c r="L706" s="50" t="s">
        <v>188</v>
      </c>
      <c r="M706" s="54">
        <v>2</v>
      </c>
      <c r="N706" s="51" t="str">
        <f t="shared" ref="N706:N769" si="51">VLOOKUP(B706*100+C706,$AB$2:$AF$400,2,0)</f>
        <v>日本工大駒場</v>
      </c>
    </row>
    <row r="707" spans="1:15" x14ac:dyDescent="0.2">
      <c r="A707" s="50">
        <f t="shared" si="48"/>
        <v>14240</v>
      </c>
      <c r="B707" s="50">
        <f t="shared" si="49"/>
        <v>1</v>
      </c>
      <c r="C707" s="51">
        <f t="shared" si="50"/>
        <v>42</v>
      </c>
      <c r="D707" s="50">
        <v>14240</v>
      </c>
      <c r="E707" s="50" t="s">
        <v>911</v>
      </c>
      <c r="F707" s="50" t="s">
        <v>58</v>
      </c>
      <c r="G707" s="50" t="s">
        <v>2685</v>
      </c>
      <c r="H707" s="50" t="s">
        <v>1023</v>
      </c>
      <c r="I707" s="50" t="s">
        <v>2686</v>
      </c>
      <c r="J707" s="50" t="s">
        <v>1024</v>
      </c>
      <c r="K707" s="50" t="s">
        <v>291</v>
      </c>
      <c r="L707" s="50" t="s">
        <v>188</v>
      </c>
      <c r="M707" s="54">
        <v>2</v>
      </c>
      <c r="N707" s="51" t="str">
        <f t="shared" si="51"/>
        <v>日本工大駒場</v>
      </c>
    </row>
    <row r="708" spans="1:15" x14ac:dyDescent="0.2">
      <c r="A708" s="50">
        <f t="shared" si="48"/>
        <v>14242</v>
      </c>
      <c r="B708" s="50">
        <f t="shared" si="49"/>
        <v>1</v>
      </c>
      <c r="C708" s="51">
        <f t="shared" si="50"/>
        <v>42</v>
      </c>
      <c r="D708" s="50">
        <v>14242</v>
      </c>
      <c r="E708" s="50" t="s">
        <v>2687</v>
      </c>
      <c r="F708" s="50" t="s">
        <v>2688</v>
      </c>
      <c r="G708" s="50" t="s">
        <v>2689</v>
      </c>
      <c r="H708" s="50" t="s">
        <v>1030</v>
      </c>
      <c r="I708" s="50" t="s">
        <v>2690</v>
      </c>
      <c r="J708" s="50" t="s">
        <v>1282</v>
      </c>
      <c r="K708" s="50" t="s">
        <v>291</v>
      </c>
      <c r="L708" s="50" t="s">
        <v>188</v>
      </c>
      <c r="M708" s="54">
        <v>2</v>
      </c>
      <c r="N708" s="51" t="str">
        <f t="shared" si="51"/>
        <v>日本工大駒場</v>
      </c>
    </row>
    <row r="709" spans="1:15" x14ac:dyDescent="0.2">
      <c r="A709" s="50">
        <f t="shared" si="48"/>
        <v>14243</v>
      </c>
      <c r="B709" s="50">
        <f t="shared" si="49"/>
        <v>1</v>
      </c>
      <c r="C709" s="51">
        <f t="shared" si="50"/>
        <v>42</v>
      </c>
      <c r="D709" s="50">
        <v>14243</v>
      </c>
      <c r="E709" s="50" t="s">
        <v>51</v>
      </c>
      <c r="F709" s="50" t="s">
        <v>2691</v>
      </c>
      <c r="G709" s="50" t="s">
        <v>1303</v>
      </c>
      <c r="H709" s="50" t="s">
        <v>1370</v>
      </c>
      <c r="I709" s="50" t="s">
        <v>1304</v>
      </c>
      <c r="J709" s="50" t="s">
        <v>1371</v>
      </c>
      <c r="K709" s="50" t="s">
        <v>291</v>
      </c>
      <c r="L709" s="50" t="s">
        <v>188</v>
      </c>
      <c r="M709" s="54">
        <v>2</v>
      </c>
      <c r="N709" s="51" t="str">
        <f t="shared" si="51"/>
        <v>日本工大駒場</v>
      </c>
    </row>
    <row r="710" spans="1:15" x14ac:dyDescent="0.2">
      <c r="A710" s="50">
        <f t="shared" si="48"/>
        <v>14250</v>
      </c>
      <c r="B710" s="50">
        <f t="shared" si="49"/>
        <v>1</v>
      </c>
      <c r="C710" s="51">
        <f t="shared" si="50"/>
        <v>42</v>
      </c>
      <c r="D710" s="50">
        <v>14250</v>
      </c>
      <c r="E710" s="50" t="s">
        <v>595</v>
      </c>
      <c r="F710" s="50" t="s">
        <v>2692</v>
      </c>
      <c r="G710" s="50" t="s">
        <v>1280</v>
      </c>
      <c r="H710" s="50" t="s">
        <v>2693</v>
      </c>
      <c r="I710" s="50" t="s">
        <v>1281</v>
      </c>
      <c r="J710" s="50" t="s">
        <v>2694</v>
      </c>
      <c r="K710" s="50" t="s">
        <v>292</v>
      </c>
      <c r="L710" s="50" t="s">
        <v>188</v>
      </c>
      <c r="M710" s="54">
        <v>2</v>
      </c>
      <c r="N710" s="51" t="str">
        <f t="shared" si="51"/>
        <v>日本工大駒場</v>
      </c>
      <c r="O710" s="51"/>
    </row>
    <row r="711" spans="1:15" x14ac:dyDescent="0.2">
      <c r="A711" s="50">
        <f t="shared" si="48"/>
        <v>14251</v>
      </c>
      <c r="B711" s="50">
        <f t="shared" si="49"/>
        <v>1</v>
      </c>
      <c r="C711" s="51">
        <f t="shared" si="50"/>
        <v>42</v>
      </c>
      <c r="D711" s="50">
        <v>14251</v>
      </c>
      <c r="E711" s="50" t="s">
        <v>918</v>
      </c>
      <c r="F711" s="50" t="s">
        <v>2695</v>
      </c>
      <c r="G711" s="50" t="s">
        <v>1362</v>
      </c>
      <c r="H711" s="50" t="s">
        <v>2696</v>
      </c>
      <c r="I711" s="50" t="s">
        <v>1364</v>
      </c>
      <c r="J711" s="50" t="s">
        <v>2697</v>
      </c>
      <c r="K711" s="50" t="s">
        <v>292</v>
      </c>
      <c r="L711" s="50" t="s">
        <v>189</v>
      </c>
      <c r="M711" s="54">
        <v>2</v>
      </c>
      <c r="N711" s="51" t="str">
        <f t="shared" si="51"/>
        <v>日本工大駒場</v>
      </c>
      <c r="O711" s="51"/>
    </row>
    <row r="712" spans="1:15" x14ac:dyDescent="0.2">
      <c r="A712" s="50">
        <f t="shared" si="48"/>
        <v>14252</v>
      </c>
      <c r="B712" s="50">
        <f t="shared" si="49"/>
        <v>1</v>
      </c>
      <c r="C712" s="51">
        <f t="shared" si="50"/>
        <v>42</v>
      </c>
      <c r="D712" s="50">
        <v>14252</v>
      </c>
      <c r="E712" s="50" t="s">
        <v>2698</v>
      </c>
      <c r="F712" s="50" t="s">
        <v>359</v>
      </c>
      <c r="G712" s="50" t="s">
        <v>2428</v>
      </c>
      <c r="H712" s="50" t="s">
        <v>2336</v>
      </c>
      <c r="I712" s="50" t="s">
        <v>2430</v>
      </c>
      <c r="J712" s="50" t="s">
        <v>2337</v>
      </c>
      <c r="K712" s="50" t="s">
        <v>292</v>
      </c>
      <c r="L712" s="50" t="s">
        <v>188</v>
      </c>
      <c r="M712" s="54">
        <v>2</v>
      </c>
      <c r="N712" s="51" t="str">
        <f t="shared" si="51"/>
        <v>日本工大駒場</v>
      </c>
      <c r="O712" s="51"/>
    </row>
    <row r="713" spans="1:15" x14ac:dyDescent="0.2">
      <c r="A713" s="50">
        <f t="shared" si="48"/>
        <v>14253</v>
      </c>
      <c r="B713" s="50">
        <f t="shared" si="49"/>
        <v>1</v>
      </c>
      <c r="C713" s="51">
        <f t="shared" si="50"/>
        <v>42</v>
      </c>
      <c r="D713" s="50">
        <v>14253</v>
      </c>
      <c r="E713" s="50" t="s">
        <v>4133</v>
      </c>
      <c r="F713" s="50" t="s">
        <v>98</v>
      </c>
      <c r="G713" s="50" t="s">
        <v>4134</v>
      </c>
      <c r="H713" s="50" t="s">
        <v>1185</v>
      </c>
      <c r="I713" s="50" t="s">
        <v>4135</v>
      </c>
      <c r="J713" s="50" t="s">
        <v>1305</v>
      </c>
      <c r="K713" s="50" t="s">
        <v>292</v>
      </c>
      <c r="L713" s="50" t="s">
        <v>189</v>
      </c>
      <c r="M713" s="54">
        <v>1</v>
      </c>
      <c r="N713" s="51" t="str">
        <f t="shared" si="51"/>
        <v>日本工大駒場</v>
      </c>
      <c r="O713" s="51"/>
    </row>
    <row r="714" spans="1:15" x14ac:dyDescent="0.2">
      <c r="A714" s="50">
        <f t="shared" si="48"/>
        <v>14254</v>
      </c>
      <c r="B714" s="50">
        <f t="shared" si="49"/>
        <v>1</v>
      </c>
      <c r="C714" s="51">
        <f t="shared" si="50"/>
        <v>42</v>
      </c>
      <c r="D714" s="50">
        <v>14254</v>
      </c>
      <c r="E714" s="50" t="s">
        <v>4136</v>
      </c>
      <c r="F714" s="50" t="s">
        <v>4137</v>
      </c>
      <c r="G714" s="50" t="s">
        <v>4138</v>
      </c>
      <c r="H714" s="50" t="s">
        <v>1519</v>
      </c>
      <c r="I714" s="50" t="s">
        <v>4139</v>
      </c>
      <c r="J714" s="50" t="s">
        <v>1520</v>
      </c>
      <c r="K714" s="50" t="s">
        <v>292</v>
      </c>
      <c r="L714" s="50" t="s">
        <v>189</v>
      </c>
      <c r="M714" s="54">
        <v>1</v>
      </c>
      <c r="N714" s="51" t="str">
        <f t="shared" si="51"/>
        <v>日本工大駒場</v>
      </c>
      <c r="O714" s="51"/>
    </row>
    <row r="715" spans="1:15" x14ac:dyDescent="0.2">
      <c r="A715" s="50">
        <f t="shared" si="48"/>
        <v>14255</v>
      </c>
      <c r="B715" s="50">
        <f t="shared" si="49"/>
        <v>1</v>
      </c>
      <c r="C715" s="51">
        <f t="shared" si="50"/>
        <v>42</v>
      </c>
      <c r="D715" s="50">
        <v>14255</v>
      </c>
      <c r="E715" s="50" t="s">
        <v>22</v>
      </c>
      <c r="F715" s="50" t="s">
        <v>4140</v>
      </c>
      <c r="G715" s="50" t="s">
        <v>1070</v>
      </c>
      <c r="H715" s="50" t="s">
        <v>2128</v>
      </c>
      <c r="I715" s="50" t="s">
        <v>1072</v>
      </c>
      <c r="J715" s="50" t="s">
        <v>4141</v>
      </c>
      <c r="K715" s="50" t="s">
        <v>292</v>
      </c>
      <c r="L715" s="50" t="s">
        <v>189</v>
      </c>
      <c r="M715" s="54">
        <v>1</v>
      </c>
      <c r="N715" s="51" t="str">
        <f t="shared" si="51"/>
        <v>日本工大駒場</v>
      </c>
    </row>
    <row r="716" spans="1:15" x14ac:dyDescent="0.2">
      <c r="A716" s="50">
        <f t="shared" si="48"/>
        <v>14256</v>
      </c>
      <c r="B716" s="50">
        <f t="shared" si="49"/>
        <v>1</v>
      </c>
      <c r="C716" s="51">
        <f t="shared" si="50"/>
        <v>42</v>
      </c>
      <c r="D716" s="50">
        <v>14256</v>
      </c>
      <c r="E716" s="50" t="s">
        <v>4142</v>
      </c>
      <c r="F716" s="50" t="s">
        <v>4143</v>
      </c>
      <c r="G716" s="50" t="s">
        <v>4144</v>
      </c>
      <c r="H716" s="50" t="s">
        <v>1167</v>
      </c>
      <c r="I716" s="50" t="s">
        <v>4145</v>
      </c>
      <c r="J716" s="50" t="s">
        <v>1168</v>
      </c>
      <c r="K716" s="50" t="s">
        <v>292</v>
      </c>
      <c r="L716" s="50" t="s">
        <v>189</v>
      </c>
      <c r="M716" s="54">
        <v>1</v>
      </c>
      <c r="N716" s="51" t="str">
        <f t="shared" si="51"/>
        <v>日本工大駒場</v>
      </c>
    </row>
    <row r="717" spans="1:15" x14ac:dyDescent="0.2">
      <c r="A717" s="50">
        <f t="shared" si="48"/>
        <v>14257</v>
      </c>
      <c r="B717" s="50">
        <f t="shared" si="49"/>
        <v>1</v>
      </c>
      <c r="C717" s="51">
        <f t="shared" si="50"/>
        <v>42</v>
      </c>
      <c r="D717" s="50">
        <v>14257</v>
      </c>
      <c r="E717" s="50" t="s">
        <v>912</v>
      </c>
      <c r="F717" s="50" t="s">
        <v>821</v>
      </c>
      <c r="G717" s="50" t="s">
        <v>2853</v>
      </c>
      <c r="H717" s="50" t="s">
        <v>2256</v>
      </c>
      <c r="I717" s="50" t="s">
        <v>2855</v>
      </c>
      <c r="J717" s="50" t="s">
        <v>2257</v>
      </c>
      <c r="K717" s="50" t="s">
        <v>292</v>
      </c>
      <c r="L717" s="50" t="s">
        <v>189</v>
      </c>
      <c r="M717" s="54">
        <v>1</v>
      </c>
      <c r="N717" s="51" t="str">
        <f t="shared" si="51"/>
        <v>日本工大駒場</v>
      </c>
      <c r="O717" s="51"/>
    </row>
    <row r="718" spans="1:15" x14ac:dyDescent="0.2">
      <c r="A718" s="50">
        <f t="shared" si="48"/>
        <v>14258</v>
      </c>
      <c r="B718" s="50">
        <f t="shared" si="49"/>
        <v>1</v>
      </c>
      <c r="C718" s="51">
        <f t="shared" si="50"/>
        <v>42</v>
      </c>
      <c r="D718" s="50">
        <v>14258</v>
      </c>
      <c r="E718" s="50" t="s">
        <v>362</v>
      </c>
      <c r="F718" s="50" t="s">
        <v>4146</v>
      </c>
      <c r="G718" s="50" t="s">
        <v>1515</v>
      </c>
      <c r="H718" s="50" t="s">
        <v>4147</v>
      </c>
      <c r="I718" s="50" t="s">
        <v>1516</v>
      </c>
      <c r="J718" s="50" t="s">
        <v>4148</v>
      </c>
      <c r="K718" s="50" t="s">
        <v>292</v>
      </c>
      <c r="L718" s="50" t="s">
        <v>185</v>
      </c>
      <c r="M718" s="54">
        <v>1</v>
      </c>
      <c r="N718" s="51" t="str">
        <f t="shared" si="51"/>
        <v>日本工大駒場</v>
      </c>
      <c r="O718" s="51"/>
    </row>
    <row r="719" spans="1:15" x14ac:dyDescent="0.2">
      <c r="A719" s="50">
        <f t="shared" si="48"/>
        <v>14259</v>
      </c>
      <c r="B719" s="50">
        <f t="shared" si="49"/>
        <v>1</v>
      </c>
      <c r="C719" s="51">
        <f t="shared" si="50"/>
        <v>42</v>
      </c>
      <c r="D719" s="50">
        <v>14259</v>
      </c>
      <c r="E719" s="50" t="s">
        <v>22</v>
      </c>
      <c r="F719" s="50" t="s">
        <v>4149</v>
      </c>
      <c r="G719" s="50" t="s">
        <v>1070</v>
      </c>
      <c r="H719" s="50" t="s">
        <v>4150</v>
      </c>
      <c r="I719" s="50" t="s">
        <v>1072</v>
      </c>
      <c r="J719" s="50" t="s">
        <v>4151</v>
      </c>
      <c r="K719" s="50" t="s">
        <v>292</v>
      </c>
      <c r="L719" s="50" t="s">
        <v>185</v>
      </c>
      <c r="M719" s="54">
        <v>1</v>
      </c>
      <c r="N719" s="51" t="str">
        <f t="shared" si="51"/>
        <v>日本工大駒場</v>
      </c>
      <c r="O719" s="51"/>
    </row>
    <row r="720" spans="1:15" x14ac:dyDescent="0.2">
      <c r="A720" s="50">
        <f t="shared" si="48"/>
        <v>14260</v>
      </c>
      <c r="B720" s="50">
        <f t="shared" si="49"/>
        <v>1</v>
      </c>
      <c r="C720" s="51">
        <f t="shared" si="50"/>
        <v>42</v>
      </c>
      <c r="D720" s="50">
        <v>14260</v>
      </c>
      <c r="E720" s="50" t="s">
        <v>2700</v>
      </c>
      <c r="F720" s="50" t="s">
        <v>2701</v>
      </c>
      <c r="G720" s="50" t="s">
        <v>2702</v>
      </c>
      <c r="H720" s="50" t="s">
        <v>2703</v>
      </c>
      <c r="I720" s="50" t="s">
        <v>2704</v>
      </c>
      <c r="J720" s="50" t="s">
        <v>2705</v>
      </c>
      <c r="K720" s="50" t="s">
        <v>292</v>
      </c>
      <c r="L720" s="50" t="s">
        <v>188</v>
      </c>
      <c r="M720" s="54">
        <v>2</v>
      </c>
      <c r="N720" s="51" t="str">
        <f t="shared" si="51"/>
        <v>日本工大駒場</v>
      </c>
    </row>
    <row r="721" spans="1:15" x14ac:dyDescent="0.2">
      <c r="A721" s="50">
        <f t="shared" si="48"/>
        <v>14261</v>
      </c>
      <c r="B721" s="50">
        <f t="shared" si="49"/>
        <v>1</v>
      </c>
      <c r="C721" s="51">
        <f t="shared" si="50"/>
        <v>42</v>
      </c>
      <c r="D721" s="50">
        <v>14261</v>
      </c>
      <c r="E721" s="50" t="s">
        <v>2706</v>
      </c>
      <c r="F721" s="50" t="s">
        <v>2707</v>
      </c>
      <c r="G721" s="50" t="s">
        <v>2708</v>
      </c>
      <c r="H721" s="50" t="s">
        <v>2573</v>
      </c>
      <c r="I721" s="50" t="s">
        <v>2709</v>
      </c>
      <c r="J721" s="50" t="s">
        <v>2575</v>
      </c>
      <c r="K721" s="50" t="s">
        <v>292</v>
      </c>
      <c r="L721" s="50" t="s">
        <v>188</v>
      </c>
      <c r="M721" s="54">
        <v>2</v>
      </c>
      <c r="N721" s="51" t="str">
        <f t="shared" si="51"/>
        <v>日本工大駒場</v>
      </c>
    </row>
    <row r="722" spans="1:15" x14ac:dyDescent="0.2">
      <c r="A722" s="50">
        <f t="shared" si="48"/>
        <v>14262</v>
      </c>
      <c r="B722" s="50">
        <f t="shared" si="49"/>
        <v>1</v>
      </c>
      <c r="C722" s="51">
        <f t="shared" si="50"/>
        <v>42</v>
      </c>
      <c r="D722" s="50">
        <v>14262</v>
      </c>
      <c r="E722" s="50" t="s">
        <v>363</v>
      </c>
      <c r="F722" s="50" t="s">
        <v>2710</v>
      </c>
      <c r="G722" s="50" t="s">
        <v>2711</v>
      </c>
      <c r="H722" s="50" t="s">
        <v>1392</v>
      </c>
      <c r="I722" s="50" t="s">
        <v>2712</v>
      </c>
      <c r="J722" s="50" t="s">
        <v>1393</v>
      </c>
      <c r="K722" s="50" t="s">
        <v>292</v>
      </c>
      <c r="L722" s="50" t="s">
        <v>188</v>
      </c>
      <c r="M722" s="54">
        <v>2</v>
      </c>
      <c r="N722" s="51" t="str">
        <f t="shared" si="51"/>
        <v>日本工大駒場</v>
      </c>
    </row>
    <row r="723" spans="1:15" x14ac:dyDescent="0.2">
      <c r="A723" s="50">
        <f t="shared" si="48"/>
        <v>14263</v>
      </c>
      <c r="B723" s="50">
        <f t="shared" si="49"/>
        <v>1</v>
      </c>
      <c r="C723" s="51">
        <f t="shared" si="50"/>
        <v>42</v>
      </c>
      <c r="D723" s="50">
        <v>14263</v>
      </c>
      <c r="E723" s="50" t="s">
        <v>2713</v>
      </c>
      <c r="F723" s="50" t="s">
        <v>2714</v>
      </c>
      <c r="G723" s="50" t="s">
        <v>2715</v>
      </c>
      <c r="H723" s="50" t="s">
        <v>1750</v>
      </c>
      <c r="I723" s="50" t="s">
        <v>2716</v>
      </c>
      <c r="J723" s="50" t="s">
        <v>1752</v>
      </c>
      <c r="K723" s="50" t="s">
        <v>292</v>
      </c>
      <c r="L723" s="50" t="s">
        <v>188</v>
      </c>
      <c r="M723" s="54">
        <v>2</v>
      </c>
      <c r="N723" s="51" t="str">
        <f t="shared" si="51"/>
        <v>日本工大駒場</v>
      </c>
      <c r="O723" s="51"/>
    </row>
    <row r="724" spans="1:15" x14ac:dyDescent="0.2">
      <c r="A724" s="50">
        <f t="shared" si="48"/>
        <v>14264</v>
      </c>
      <c r="B724" s="50">
        <f t="shared" si="49"/>
        <v>1</v>
      </c>
      <c r="C724" s="51">
        <f t="shared" si="50"/>
        <v>42</v>
      </c>
      <c r="D724" s="50">
        <v>14264</v>
      </c>
      <c r="E724" s="50" t="s">
        <v>2717</v>
      </c>
      <c r="F724" s="50" t="s">
        <v>593</v>
      </c>
      <c r="G724" s="50" t="s">
        <v>2718</v>
      </c>
      <c r="H724" s="50" t="s">
        <v>1020</v>
      </c>
      <c r="I724" s="50" t="s">
        <v>2719</v>
      </c>
      <c r="J724" s="50" t="s">
        <v>1022</v>
      </c>
      <c r="K724" s="50" t="s">
        <v>292</v>
      </c>
      <c r="L724" s="50" t="s">
        <v>188</v>
      </c>
      <c r="M724" s="54">
        <v>2</v>
      </c>
      <c r="N724" s="51" t="str">
        <f t="shared" si="51"/>
        <v>日本工大駒場</v>
      </c>
      <c r="O724" s="51"/>
    </row>
    <row r="725" spans="1:15" x14ac:dyDescent="0.2">
      <c r="A725" s="50">
        <f t="shared" si="48"/>
        <v>14265</v>
      </c>
      <c r="B725" s="50">
        <f t="shared" si="49"/>
        <v>1</v>
      </c>
      <c r="C725" s="51">
        <f t="shared" si="50"/>
        <v>42</v>
      </c>
      <c r="D725" s="50">
        <v>14265</v>
      </c>
      <c r="E725" s="50" t="s">
        <v>2720</v>
      </c>
      <c r="F725" s="50" t="s">
        <v>2721</v>
      </c>
      <c r="G725" s="50" t="s">
        <v>2722</v>
      </c>
      <c r="H725" s="50" t="s">
        <v>2723</v>
      </c>
      <c r="I725" s="50" t="s">
        <v>2724</v>
      </c>
      <c r="J725" s="50" t="s">
        <v>2725</v>
      </c>
      <c r="K725" s="50" t="s">
        <v>292</v>
      </c>
      <c r="L725" s="50" t="s">
        <v>188</v>
      </c>
      <c r="M725" s="54">
        <v>2</v>
      </c>
      <c r="N725" s="51" t="str">
        <f t="shared" si="51"/>
        <v>日本工大駒場</v>
      </c>
      <c r="O725" s="51"/>
    </row>
    <row r="726" spans="1:15" x14ac:dyDescent="0.2">
      <c r="A726" s="50">
        <f t="shared" si="48"/>
        <v>14266</v>
      </c>
      <c r="B726" s="50">
        <f t="shared" si="49"/>
        <v>1</v>
      </c>
      <c r="C726" s="51">
        <f t="shared" si="50"/>
        <v>42</v>
      </c>
      <c r="D726" s="50">
        <v>14266</v>
      </c>
      <c r="E726" s="50" t="s">
        <v>2726</v>
      </c>
      <c r="F726" s="50" t="s">
        <v>2727</v>
      </c>
      <c r="G726" s="50" t="s">
        <v>2728</v>
      </c>
      <c r="H726" s="50" t="s">
        <v>2729</v>
      </c>
      <c r="I726" s="50" t="s">
        <v>2730</v>
      </c>
      <c r="J726" s="50" t="s">
        <v>2731</v>
      </c>
      <c r="K726" s="50" t="s">
        <v>292</v>
      </c>
      <c r="L726" s="50" t="s">
        <v>188</v>
      </c>
      <c r="M726" s="54">
        <v>2</v>
      </c>
      <c r="N726" s="51" t="str">
        <f t="shared" si="51"/>
        <v>日本工大駒場</v>
      </c>
      <c r="O726" s="51"/>
    </row>
    <row r="727" spans="1:15" x14ac:dyDescent="0.2">
      <c r="A727" s="50">
        <f t="shared" si="48"/>
        <v>14267</v>
      </c>
      <c r="B727" s="50">
        <f t="shared" si="49"/>
        <v>1</v>
      </c>
      <c r="C727" s="51">
        <f t="shared" si="50"/>
        <v>42</v>
      </c>
      <c r="D727" s="50">
        <v>14267</v>
      </c>
      <c r="E727" s="50" t="s">
        <v>1256</v>
      </c>
      <c r="F727" s="50" t="s">
        <v>4152</v>
      </c>
      <c r="G727" s="50" t="s">
        <v>1258</v>
      </c>
      <c r="H727" s="50" t="s">
        <v>1407</v>
      </c>
      <c r="I727" s="50" t="s">
        <v>1260</v>
      </c>
      <c r="J727" s="50" t="s">
        <v>1409</v>
      </c>
      <c r="K727" s="50" t="s">
        <v>292</v>
      </c>
      <c r="L727" s="50" t="s">
        <v>189</v>
      </c>
      <c r="M727" s="54">
        <v>1</v>
      </c>
      <c r="N727" s="51" t="str">
        <f t="shared" si="51"/>
        <v>日本工大駒場</v>
      </c>
      <c r="O727" s="51"/>
    </row>
    <row r="728" spans="1:15" x14ac:dyDescent="0.2">
      <c r="A728" s="50">
        <f t="shared" si="48"/>
        <v>14268</v>
      </c>
      <c r="B728" s="50">
        <f t="shared" si="49"/>
        <v>1</v>
      </c>
      <c r="C728" s="51">
        <f t="shared" si="50"/>
        <v>42</v>
      </c>
      <c r="D728" s="50">
        <v>14268</v>
      </c>
      <c r="E728" s="50" t="s">
        <v>4153</v>
      </c>
      <c r="F728" s="50" t="s">
        <v>4154</v>
      </c>
      <c r="G728" s="50" t="s">
        <v>4155</v>
      </c>
      <c r="H728" s="50" t="s">
        <v>4156</v>
      </c>
      <c r="I728" s="50" t="s">
        <v>4157</v>
      </c>
      <c r="J728" s="50" t="s">
        <v>4158</v>
      </c>
      <c r="K728" s="50" t="s">
        <v>292</v>
      </c>
      <c r="L728" s="50" t="s">
        <v>189</v>
      </c>
      <c r="M728" s="54">
        <v>1</v>
      </c>
      <c r="N728" s="51" t="str">
        <f t="shared" si="51"/>
        <v>日本工大駒場</v>
      </c>
      <c r="O728" s="51"/>
    </row>
    <row r="729" spans="1:15" x14ac:dyDescent="0.2">
      <c r="A729" s="50">
        <f t="shared" si="48"/>
        <v>14276</v>
      </c>
      <c r="B729" s="50">
        <f t="shared" si="49"/>
        <v>1</v>
      </c>
      <c r="C729" s="51">
        <f t="shared" si="50"/>
        <v>42</v>
      </c>
      <c r="D729" s="50">
        <v>14276</v>
      </c>
      <c r="E729" s="50" t="s">
        <v>2736</v>
      </c>
      <c r="F729" s="50" t="s">
        <v>2737</v>
      </c>
      <c r="G729" s="50" t="s">
        <v>2738</v>
      </c>
      <c r="H729" s="50" t="s">
        <v>2739</v>
      </c>
      <c r="I729" s="50" t="s">
        <v>2740</v>
      </c>
      <c r="J729" s="50" t="s">
        <v>2741</v>
      </c>
      <c r="K729" s="50" t="s">
        <v>292</v>
      </c>
      <c r="L729" s="50" t="s">
        <v>188</v>
      </c>
      <c r="M729" s="54">
        <v>2</v>
      </c>
      <c r="N729" s="51" t="str">
        <f t="shared" si="51"/>
        <v>日本工大駒場</v>
      </c>
    </row>
    <row r="730" spans="1:15" x14ac:dyDescent="0.2">
      <c r="A730" s="50">
        <f t="shared" si="48"/>
        <v>14277</v>
      </c>
      <c r="B730" s="50">
        <f t="shared" si="49"/>
        <v>1</v>
      </c>
      <c r="C730" s="51">
        <f t="shared" si="50"/>
        <v>42</v>
      </c>
      <c r="D730" s="50">
        <v>14277</v>
      </c>
      <c r="E730" s="50" t="s">
        <v>68</v>
      </c>
      <c r="F730" s="50" t="s">
        <v>588</v>
      </c>
      <c r="G730" s="50" t="s">
        <v>1127</v>
      </c>
      <c r="H730" s="50" t="s">
        <v>2742</v>
      </c>
      <c r="I730" s="50" t="s">
        <v>1128</v>
      </c>
      <c r="J730" s="50" t="s">
        <v>2743</v>
      </c>
      <c r="K730" s="50" t="s">
        <v>292</v>
      </c>
      <c r="L730" s="50" t="s">
        <v>188</v>
      </c>
      <c r="M730" s="54">
        <v>2</v>
      </c>
      <c r="N730" s="51" t="str">
        <f t="shared" si="51"/>
        <v>日本工大駒場</v>
      </c>
      <c r="O730" s="51"/>
    </row>
    <row r="731" spans="1:15" x14ac:dyDescent="0.2">
      <c r="A731" s="50">
        <f t="shared" si="48"/>
        <v>14278</v>
      </c>
      <c r="B731" s="50">
        <f t="shared" si="49"/>
        <v>1</v>
      </c>
      <c r="C731" s="51">
        <f t="shared" si="50"/>
        <v>42</v>
      </c>
      <c r="D731" s="50">
        <v>14278</v>
      </c>
      <c r="E731" s="50" t="s">
        <v>73</v>
      </c>
      <c r="F731" s="50" t="s">
        <v>471</v>
      </c>
      <c r="G731" s="50" t="s">
        <v>1897</v>
      </c>
      <c r="H731" s="50" t="s">
        <v>2744</v>
      </c>
      <c r="I731" s="50" t="s">
        <v>1899</v>
      </c>
      <c r="J731" s="50" t="s">
        <v>2745</v>
      </c>
      <c r="K731" s="50" t="s">
        <v>292</v>
      </c>
      <c r="L731" s="50" t="s">
        <v>188</v>
      </c>
      <c r="M731" s="54">
        <v>2</v>
      </c>
      <c r="N731" s="51" t="str">
        <f t="shared" si="51"/>
        <v>日本工大駒場</v>
      </c>
      <c r="O731" s="51"/>
    </row>
    <row r="732" spans="1:15" x14ac:dyDescent="0.2">
      <c r="A732" s="50">
        <f t="shared" si="48"/>
        <v>14280</v>
      </c>
      <c r="B732" s="50">
        <f t="shared" si="49"/>
        <v>1</v>
      </c>
      <c r="C732" s="51">
        <f t="shared" si="50"/>
        <v>42</v>
      </c>
      <c r="D732" s="50">
        <v>14280</v>
      </c>
      <c r="E732" s="50" t="s">
        <v>897</v>
      </c>
      <c r="F732" s="50" t="s">
        <v>653</v>
      </c>
      <c r="G732" s="50" t="s">
        <v>2746</v>
      </c>
      <c r="H732" s="50" t="s">
        <v>2747</v>
      </c>
      <c r="I732" s="50" t="s">
        <v>2748</v>
      </c>
      <c r="J732" s="50" t="s">
        <v>2749</v>
      </c>
      <c r="K732" s="50" t="s">
        <v>292</v>
      </c>
      <c r="L732" s="50" t="s">
        <v>1029</v>
      </c>
      <c r="M732" s="54">
        <v>3</v>
      </c>
      <c r="N732" s="51" t="str">
        <f t="shared" si="51"/>
        <v>日本工大駒場</v>
      </c>
      <c r="O732" s="51"/>
    </row>
    <row r="733" spans="1:15" x14ac:dyDescent="0.2">
      <c r="A733" s="50">
        <f t="shared" si="48"/>
        <v>14281</v>
      </c>
      <c r="B733" s="50">
        <f t="shared" si="49"/>
        <v>1</v>
      </c>
      <c r="C733" s="51">
        <f t="shared" si="50"/>
        <v>42</v>
      </c>
      <c r="D733" s="50">
        <v>14281</v>
      </c>
      <c r="E733" s="50" t="s">
        <v>39</v>
      </c>
      <c r="F733" s="50" t="s">
        <v>898</v>
      </c>
      <c r="G733" s="50" t="s">
        <v>1317</v>
      </c>
      <c r="H733" s="50" t="s">
        <v>2732</v>
      </c>
      <c r="I733" s="50" t="s">
        <v>1318</v>
      </c>
      <c r="J733" s="50" t="s">
        <v>2733</v>
      </c>
      <c r="K733" s="50" t="s">
        <v>292</v>
      </c>
      <c r="L733" s="50" t="s">
        <v>1029</v>
      </c>
      <c r="M733" s="54">
        <v>3</v>
      </c>
      <c r="N733" s="51" t="str">
        <f t="shared" si="51"/>
        <v>日本工大駒場</v>
      </c>
      <c r="O733" s="51"/>
    </row>
    <row r="734" spans="1:15" x14ac:dyDescent="0.2">
      <c r="A734" s="50">
        <f t="shared" si="48"/>
        <v>14283</v>
      </c>
      <c r="B734" s="50">
        <f t="shared" si="49"/>
        <v>1</v>
      </c>
      <c r="C734" s="51">
        <f t="shared" si="50"/>
        <v>42</v>
      </c>
      <c r="D734" s="50">
        <v>14283</v>
      </c>
      <c r="E734" s="50" t="s">
        <v>899</v>
      </c>
      <c r="F734" s="50" t="s">
        <v>613</v>
      </c>
      <c r="G734" s="50" t="s">
        <v>2750</v>
      </c>
      <c r="H734" s="50" t="s">
        <v>1066</v>
      </c>
      <c r="I734" s="50" t="s">
        <v>2751</v>
      </c>
      <c r="J734" s="50" t="s">
        <v>1068</v>
      </c>
      <c r="K734" s="50" t="s">
        <v>292</v>
      </c>
      <c r="L734" s="50" t="s">
        <v>1029</v>
      </c>
      <c r="M734" s="54">
        <v>3</v>
      </c>
      <c r="N734" s="51" t="str">
        <f t="shared" si="51"/>
        <v>日本工大駒場</v>
      </c>
      <c r="O734" s="51"/>
    </row>
    <row r="735" spans="1:15" x14ac:dyDescent="0.2">
      <c r="A735" s="50">
        <f t="shared" si="48"/>
        <v>14284</v>
      </c>
      <c r="B735" s="50">
        <f t="shared" si="49"/>
        <v>1</v>
      </c>
      <c r="C735" s="51">
        <f t="shared" si="50"/>
        <v>42</v>
      </c>
      <c r="D735" s="50">
        <v>14284</v>
      </c>
      <c r="E735" s="50" t="s">
        <v>900</v>
      </c>
      <c r="F735" s="50" t="s">
        <v>901</v>
      </c>
      <c r="G735" s="50" t="s">
        <v>2752</v>
      </c>
      <c r="H735" s="50" t="s">
        <v>1832</v>
      </c>
      <c r="I735" s="50" t="s">
        <v>2753</v>
      </c>
      <c r="J735" s="50" t="s">
        <v>1833</v>
      </c>
      <c r="K735" s="50" t="s">
        <v>292</v>
      </c>
      <c r="L735" s="50" t="s">
        <v>1029</v>
      </c>
      <c r="M735" s="54">
        <v>3</v>
      </c>
      <c r="N735" s="51" t="str">
        <f t="shared" si="51"/>
        <v>日本工大駒場</v>
      </c>
    </row>
    <row r="736" spans="1:15" x14ac:dyDescent="0.2">
      <c r="A736" s="50">
        <f t="shared" si="48"/>
        <v>14285</v>
      </c>
      <c r="B736" s="50">
        <f t="shared" si="49"/>
        <v>1</v>
      </c>
      <c r="C736" s="51">
        <f t="shared" si="50"/>
        <v>42</v>
      </c>
      <c r="D736" s="50">
        <v>14285</v>
      </c>
      <c r="E736" s="50" t="s">
        <v>902</v>
      </c>
      <c r="F736" s="50" t="s">
        <v>903</v>
      </c>
      <c r="G736" s="50" t="s">
        <v>2754</v>
      </c>
      <c r="H736" s="50" t="s">
        <v>1106</v>
      </c>
      <c r="I736" s="50" t="s">
        <v>2755</v>
      </c>
      <c r="J736" s="50" t="s">
        <v>1108</v>
      </c>
      <c r="K736" s="50" t="s">
        <v>292</v>
      </c>
      <c r="L736" s="50" t="s">
        <v>1029</v>
      </c>
      <c r="M736" s="54">
        <v>3</v>
      </c>
      <c r="N736" s="51" t="str">
        <f t="shared" si="51"/>
        <v>日本工大駒場</v>
      </c>
    </row>
    <row r="737" spans="1:15" x14ac:dyDescent="0.2">
      <c r="A737" s="50">
        <f t="shared" si="48"/>
        <v>14289</v>
      </c>
      <c r="B737" s="50">
        <f t="shared" si="49"/>
        <v>1</v>
      </c>
      <c r="C737" s="51">
        <f t="shared" si="50"/>
        <v>42</v>
      </c>
      <c r="D737" s="50">
        <v>14289</v>
      </c>
      <c r="E737" s="50" t="s">
        <v>673</v>
      </c>
      <c r="F737" s="50" t="s">
        <v>2756</v>
      </c>
      <c r="G737" s="50" t="s">
        <v>2188</v>
      </c>
      <c r="H737" s="50" t="s">
        <v>2757</v>
      </c>
      <c r="I737" s="50" t="s">
        <v>2190</v>
      </c>
      <c r="J737" s="50" t="s">
        <v>2758</v>
      </c>
      <c r="K737" s="50" t="s">
        <v>291</v>
      </c>
      <c r="L737" s="50" t="s">
        <v>188</v>
      </c>
      <c r="M737" s="54">
        <v>2</v>
      </c>
      <c r="N737" s="51" t="str">
        <f t="shared" si="51"/>
        <v>日本工大駒場</v>
      </c>
    </row>
    <row r="738" spans="1:15" x14ac:dyDescent="0.2">
      <c r="A738" s="50">
        <f t="shared" si="48"/>
        <v>14506</v>
      </c>
      <c r="B738" s="50">
        <f t="shared" si="49"/>
        <v>1</v>
      </c>
      <c r="C738" s="51">
        <f t="shared" si="50"/>
        <v>45</v>
      </c>
      <c r="D738" s="50">
        <v>14506</v>
      </c>
      <c r="E738" s="50" t="s">
        <v>904</v>
      </c>
      <c r="F738" s="50" t="s">
        <v>905</v>
      </c>
      <c r="G738" s="50" t="s">
        <v>2759</v>
      </c>
      <c r="H738" s="50" t="s">
        <v>2553</v>
      </c>
      <c r="I738" s="50" t="s">
        <v>2760</v>
      </c>
      <c r="J738" s="50" t="s">
        <v>2554</v>
      </c>
      <c r="K738" s="50" t="s">
        <v>291</v>
      </c>
      <c r="L738" s="50" t="s">
        <v>1029</v>
      </c>
      <c r="M738" s="54">
        <v>3</v>
      </c>
      <c r="N738" s="51" t="str">
        <f t="shared" si="51"/>
        <v>目黒日大</v>
      </c>
      <c r="O738" s="51"/>
    </row>
    <row r="739" spans="1:15" x14ac:dyDescent="0.2">
      <c r="A739" s="50">
        <f t="shared" si="48"/>
        <v>14507</v>
      </c>
      <c r="B739" s="50">
        <f t="shared" si="49"/>
        <v>1</v>
      </c>
      <c r="C739" s="51">
        <f t="shared" si="50"/>
        <v>45</v>
      </c>
      <c r="D739" s="50">
        <v>14507</v>
      </c>
      <c r="E739" s="50" t="s">
        <v>906</v>
      </c>
      <c r="F739" s="50" t="s">
        <v>907</v>
      </c>
      <c r="G739" s="50" t="s">
        <v>2761</v>
      </c>
      <c r="H739" s="50" t="s">
        <v>1198</v>
      </c>
      <c r="I739" s="50" t="s">
        <v>2762</v>
      </c>
      <c r="J739" s="50" t="s">
        <v>2763</v>
      </c>
      <c r="K739" s="50" t="s">
        <v>291</v>
      </c>
      <c r="L739" s="50" t="s">
        <v>188</v>
      </c>
      <c r="M739" s="54">
        <v>3</v>
      </c>
      <c r="N739" s="51" t="str">
        <f t="shared" si="51"/>
        <v>目黒日大</v>
      </c>
      <c r="O739" s="51"/>
    </row>
    <row r="740" spans="1:15" x14ac:dyDescent="0.2">
      <c r="A740" s="50">
        <f t="shared" si="48"/>
        <v>14508</v>
      </c>
      <c r="B740" s="50">
        <f t="shared" si="49"/>
        <v>1</v>
      </c>
      <c r="C740" s="51">
        <f t="shared" si="50"/>
        <v>45</v>
      </c>
      <c r="D740" s="50">
        <v>14508</v>
      </c>
      <c r="E740" s="50" t="s">
        <v>34</v>
      </c>
      <c r="F740" s="50" t="s">
        <v>868</v>
      </c>
      <c r="G740" s="50" t="s">
        <v>1285</v>
      </c>
      <c r="H740" s="50" t="s">
        <v>1920</v>
      </c>
      <c r="I740" s="50" t="s">
        <v>1287</v>
      </c>
      <c r="J740" s="50" t="s">
        <v>1921</v>
      </c>
      <c r="K740" s="50" t="s">
        <v>291</v>
      </c>
      <c r="L740" s="50" t="s">
        <v>1029</v>
      </c>
      <c r="M740" s="54">
        <v>3</v>
      </c>
      <c r="N740" s="51" t="str">
        <f t="shared" si="51"/>
        <v>目黒日大</v>
      </c>
      <c r="O740" s="51"/>
    </row>
    <row r="741" spans="1:15" x14ac:dyDescent="0.2">
      <c r="A741" s="50">
        <f t="shared" si="48"/>
        <v>14509</v>
      </c>
      <c r="B741" s="50">
        <f t="shared" si="49"/>
        <v>1</v>
      </c>
      <c r="C741" s="51">
        <f t="shared" si="50"/>
        <v>45</v>
      </c>
      <c r="D741" s="50">
        <v>14509</v>
      </c>
      <c r="E741" s="50" t="s">
        <v>2764</v>
      </c>
      <c r="F741" s="50" t="s">
        <v>2765</v>
      </c>
      <c r="G741" s="50" t="s">
        <v>1377</v>
      </c>
      <c r="H741" s="50" t="s">
        <v>2766</v>
      </c>
      <c r="I741" s="50" t="s">
        <v>1378</v>
      </c>
      <c r="J741" s="50" t="s">
        <v>2767</v>
      </c>
      <c r="K741" s="50" t="s">
        <v>291</v>
      </c>
      <c r="L741" s="50" t="s">
        <v>188</v>
      </c>
      <c r="M741" s="54">
        <v>2</v>
      </c>
      <c r="N741" s="51" t="str">
        <f t="shared" si="51"/>
        <v>目黒日大</v>
      </c>
      <c r="O741" s="51"/>
    </row>
    <row r="742" spans="1:15" x14ac:dyDescent="0.2">
      <c r="A742" s="50">
        <f t="shared" si="48"/>
        <v>14510</v>
      </c>
      <c r="B742" s="50">
        <f t="shared" si="49"/>
        <v>1</v>
      </c>
      <c r="C742" s="51">
        <f t="shared" si="50"/>
        <v>45</v>
      </c>
      <c r="D742" s="50">
        <v>14510</v>
      </c>
      <c r="E742" s="50" t="s">
        <v>465</v>
      </c>
      <c r="F742" s="50" t="s">
        <v>2768</v>
      </c>
      <c r="G742" s="50" t="s">
        <v>1306</v>
      </c>
      <c r="H742" s="50" t="s">
        <v>2769</v>
      </c>
      <c r="I742" s="50" t="s">
        <v>1307</v>
      </c>
      <c r="J742" s="50" t="s">
        <v>2770</v>
      </c>
      <c r="K742" s="50" t="s">
        <v>291</v>
      </c>
      <c r="L742" s="50" t="s">
        <v>188</v>
      </c>
      <c r="M742" s="54">
        <v>2</v>
      </c>
      <c r="N742" s="51" t="str">
        <f t="shared" si="51"/>
        <v>目黒日大</v>
      </c>
      <c r="O742" s="51"/>
    </row>
    <row r="743" spans="1:15" x14ac:dyDescent="0.2">
      <c r="A743" s="50">
        <f t="shared" si="48"/>
        <v>14511</v>
      </c>
      <c r="B743" s="50">
        <f t="shared" si="49"/>
        <v>1</v>
      </c>
      <c r="C743" s="51">
        <f t="shared" si="50"/>
        <v>45</v>
      </c>
      <c r="D743" s="50">
        <v>14511</v>
      </c>
      <c r="E743" s="50" t="s">
        <v>678</v>
      </c>
      <c r="F743" s="50" t="s">
        <v>778</v>
      </c>
      <c r="G743" s="50" t="s">
        <v>2771</v>
      </c>
      <c r="H743" s="50" t="s">
        <v>1844</v>
      </c>
      <c r="I743" s="50" t="s">
        <v>2772</v>
      </c>
      <c r="J743" s="50" t="s">
        <v>1845</v>
      </c>
      <c r="K743" s="50" t="s">
        <v>291</v>
      </c>
      <c r="L743" s="50" t="s">
        <v>188</v>
      </c>
      <c r="M743" s="54">
        <v>2</v>
      </c>
      <c r="N743" s="51" t="str">
        <f t="shared" si="51"/>
        <v>目黒日大</v>
      </c>
      <c r="O743" s="51"/>
    </row>
    <row r="744" spans="1:15" x14ac:dyDescent="0.2">
      <c r="A744" s="50">
        <f t="shared" si="48"/>
        <v>14512</v>
      </c>
      <c r="B744" s="50">
        <f t="shared" si="49"/>
        <v>1</v>
      </c>
      <c r="C744" s="51">
        <f t="shared" si="50"/>
        <v>45</v>
      </c>
      <c r="D744" s="50">
        <v>14512</v>
      </c>
      <c r="E744" s="50" t="s">
        <v>675</v>
      </c>
      <c r="F744" s="50" t="s">
        <v>2773</v>
      </c>
      <c r="G744" s="50" t="s">
        <v>1212</v>
      </c>
      <c r="H744" s="50" t="s">
        <v>2774</v>
      </c>
      <c r="I744" s="50" t="s">
        <v>1214</v>
      </c>
      <c r="J744" s="50" t="s">
        <v>2775</v>
      </c>
      <c r="K744" s="50" t="s">
        <v>291</v>
      </c>
      <c r="L744" s="50" t="s">
        <v>188</v>
      </c>
      <c r="M744" s="54">
        <v>2</v>
      </c>
      <c r="N744" s="51" t="str">
        <f t="shared" si="51"/>
        <v>目黒日大</v>
      </c>
      <c r="O744" s="51"/>
    </row>
    <row r="745" spans="1:15" x14ac:dyDescent="0.2">
      <c r="A745" s="50">
        <f t="shared" si="48"/>
        <v>14513</v>
      </c>
      <c r="B745" s="50">
        <f t="shared" si="49"/>
        <v>1</v>
      </c>
      <c r="C745" s="51">
        <f t="shared" si="50"/>
        <v>45</v>
      </c>
      <c r="D745" s="50">
        <v>14513</v>
      </c>
      <c r="E745" s="50" t="s">
        <v>22</v>
      </c>
      <c r="F745" s="50" t="s">
        <v>4159</v>
      </c>
      <c r="G745" s="50" t="s">
        <v>1070</v>
      </c>
      <c r="H745" s="50" t="s">
        <v>4160</v>
      </c>
      <c r="I745" s="50" t="s">
        <v>1610</v>
      </c>
      <c r="J745" s="50" t="s">
        <v>4161</v>
      </c>
      <c r="K745" s="50" t="s">
        <v>291</v>
      </c>
      <c r="L745" s="50" t="s">
        <v>189</v>
      </c>
      <c r="M745" s="54">
        <v>1</v>
      </c>
      <c r="N745" s="51" t="str">
        <f t="shared" si="51"/>
        <v>目黒日大</v>
      </c>
      <c r="O745" s="51"/>
    </row>
    <row r="746" spans="1:15" x14ac:dyDescent="0.2">
      <c r="A746" s="50">
        <f t="shared" si="48"/>
        <v>14514</v>
      </c>
      <c r="B746" s="50">
        <f t="shared" si="49"/>
        <v>1</v>
      </c>
      <c r="C746" s="51">
        <f t="shared" si="50"/>
        <v>45</v>
      </c>
      <c r="D746" s="50">
        <v>14514</v>
      </c>
      <c r="E746" s="50" t="s">
        <v>4162</v>
      </c>
      <c r="F746" s="50" t="s">
        <v>4163</v>
      </c>
      <c r="G746" s="50" t="s">
        <v>4164</v>
      </c>
      <c r="H746" s="50" t="s">
        <v>2105</v>
      </c>
      <c r="I746" s="50" t="s">
        <v>4165</v>
      </c>
      <c r="J746" s="50" t="s">
        <v>3208</v>
      </c>
      <c r="K746" s="50" t="s">
        <v>291</v>
      </c>
      <c r="L746" s="50" t="s">
        <v>189</v>
      </c>
      <c r="M746" s="54">
        <v>1</v>
      </c>
      <c r="N746" s="51" t="str">
        <f t="shared" si="51"/>
        <v>目黒日大</v>
      </c>
    </row>
    <row r="747" spans="1:15" x14ac:dyDescent="0.2">
      <c r="A747" s="50">
        <f t="shared" si="48"/>
        <v>14515</v>
      </c>
      <c r="B747" s="50">
        <f t="shared" si="49"/>
        <v>1</v>
      </c>
      <c r="C747" s="51">
        <f t="shared" si="50"/>
        <v>45</v>
      </c>
      <c r="D747" s="50">
        <v>14515</v>
      </c>
      <c r="E747" s="50" t="s">
        <v>3633</v>
      </c>
      <c r="F747" s="50" t="s">
        <v>4166</v>
      </c>
      <c r="G747" s="50" t="s">
        <v>3635</v>
      </c>
      <c r="H747" s="50" t="s">
        <v>4167</v>
      </c>
      <c r="I747" s="50" t="s">
        <v>3636</v>
      </c>
      <c r="J747" s="50" t="s">
        <v>4168</v>
      </c>
      <c r="K747" s="50" t="s">
        <v>291</v>
      </c>
      <c r="L747" s="50" t="s">
        <v>189</v>
      </c>
      <c r="M747" s="54">
        <v>1</v>
      </c>
      <c r="N747" s="51" t="str">
        <f t="shared" si="51"/>
        <v>目黒日大</v>
      </c>
    </row>
    <row r="748" spans="1:15" x14ac:dyDescent="0.2">
      <c r="A748" s="50">
        <f t="shared" si="48"/>
        <v>14516</v>
      </c>
      <c r="B748" s="50">
        <f t="shared" si="49"/>
        <v>1</v>
      </c>
      <c r="C748" s="51">
        <f t="shared" si="50"/>
        <v>45</v>
      </c>
      <c r="D748" s="50">
        <v>14516</v>
      </c>
      <c r="E748" s="50" t="s">
        <v>22</v>
      </c>
      <c r="F748" s="50" t="s">
        <v>4169</v>
      </c>
      <c r="G748" s="50" t="s">
        <v>1070</v>
      </c>
      <c r="H748" s="50" t="s">
        <v>2761</v>
      </c>
      <c r="I748" s="50" t="s">
        <v>1610</v>
      </c>
      <c r="J748" s="50" t="s">
        <v>4170</v>
      </c>
      <c r="K748" s="50" t="s">
        <v>291</v>
      </c>
      <c r="L748" s="50" t="s">
        <v>185</v>
      </c>
      <c r="M748" s="54">
        <v>1</v>
      </c>
      <c r="N748" s="51" t="str">
        <f t="shared" si="51"/>
        <v>目黒日大</v>
      </c>
      <c r="O748" s="51"/>
    </row>
    <row r="749" spans="1:15" x14ac:dyDescent="0.2">
      <c r="A749" s="50">
        <f t="shared" si="48"/>
        <v>14517</v>
      </c>
      <c r="B749" s="50">
        <f t="shared" si="49"/>
        <v>1</v>
      </c>
      <c r="C749" s="51">
        <f t="shared" si="50"/>
        <v>45</v>
      </c>
      <c r="D749" s="50">
        <v>14517</v>
      </c>
      <c r="E749" s="50" t="s">
        <v>689</v>
      </c>
      <c r="F749" s="50" t="s">
        <v>4171</v>
      </c>
      <c r="G749" s="50" t="s">
        <v>3329</v>
      </c>
      <c r="H749" s="50" t="s">
        <v>1432</v>
      </c>
      <c r="I749" s="50" t="s">
        <v>3331</v>
      </c>
      <c r="J749" s="50" t="s">
        <v>1433</v>
      </c>
      <c r="K749" s="50" t="s">
        <v>291</v>
      </c>
      <c r="L749" s="50" t="s">
        <v>185</v>
      </c>
      <c r="M749" s="54">
        <v>1</v>
      </c>
      <c r="N749" s="51" t="str">
        <f t="shared" si="51"/>
        <v>目黒日大</v>
      </c>
      <c r="O749" s="51"/>
    </row>
    <row r="750" spans="1:15" x14ac:dyDescent="0.2">
      <c r="A750" s="50">
        <f t="shared" si="48"/>
        <v>14518</v>
      </c>
      <c r="B750" s="50">
        <f t="shared" si="49"/>
        <v>1</v>
      </c>
      <c r="C750" s="51">
        <f t="shared" si="50"/>
        <v>45</v>
      </c>
      <c r="D750" s="50">
        <v>14518</v>
      </c>
      <c r="E750" s="50" t="s">
        <v>22</v>
      </c>
      <c r="F750" s="50" t="s">
        <v>3198</v>
      </c>
      <c r="G750" s="50" t="s">
        <v>1070</v>
      </c>
      <c r="H750" s="50" t="s">
        <v>2099</v>
      </c>
      <c r="I750" s="50" t="s">
        <v>1610</v>
      </c>
      <c r="J750" s="50" t="s">
        <v>2100</v>
      </c>
      <c r="K750" s="50" t="s">
        <v>291</v>
      </c>
      <c r="L750" s="50" t="s">
        <v>189</v>
      </c>
      <c r="M750" s="54">
        <v>1</v>
      </c>
      <c r="N750" s="51" t="str">
        <f t="shared" si="51"/>
        <v>目黒日大</v>
      </c>
      <c r="O750" s="51"/>
    </row>
    <row r="751" spans="1:15" x14ac:dyDescent="0.2">
      <c r="A751" s="50">
        <f t="shared" si="48"/>
        <v>14558</v>
      </c>
      <c r="B751" s="50">
        <f t="shared" si="49"/>
        <v>1</v>
      </c>
      <c r="C751" s="51">
        <f t="shared" si="50"/>
        <v>45</v>
      </c>
      <c r="D751" s="50">
        <v>14558</v>
      </c>
      <c r="E751" s="50" t="s">
        <v>2776</v>
      </c>
      <c r="F751" s="50" t="s">
        <v>2777</v>
      </c>
      <c r="G751" s="50" t="s">
        <v>2778</v>
      </c>
      <c r="H751" s="50" t="s">
        <v>618</v>
      </c>
      <c r="I751" s="50" t="s">
        <v>2779</v>
      </c>
      <c r="J751" s="50" t="s">
        <v>1216</v>
      </c>
      <c r="K751" s="50" t="s">
        <v>292</v>
      </c>
      <c r="L751" s="50" t="s">
        <v>188</v>
      </c>
      <c r="M751" s="54">
        <v>2</v>
      </c>
      <c r="N751" s="51" t="str">
        <f t="shared" si="51"/>
        <v>目黒日大</v>
      </c>
      <c r="O751" s="51"/>
    </row>
    <row r="752" spans="1:15" x14ac:dyDescent="0.2">
      <c r="A752" s="50">
        <f t="shared" si="48"/>
        <v>14559</v>
      </c>
      <c r="B752" s="50">
        <f t="shared" si="49"/>
        <v>1</v>
      </c>
      <c r="C752" s="51">
        <f t="shared" si="50"/>
        <v>45</v>
      </c>
      <c r="D752" s="50">
        <v>14559</v>
      </c>
      <c r="E752" s="50" t="s">
        <v>2967</v>
      </c>
      <c r="F752" s="50" t="s">
        <v>4172</v>
      </c>
      <c r="G752" s="50" t="s">
        <v>2968</v>
      </c>
      <c r="H752" s="50" t="s">
        <v>1363</v>
      </c>
      <c r="I752" s="50" t="s">
        <v>2969</v>
      </c>
      <c r="J752" s="50" t="s">
        <v>1365</v>
      </c>
      <c r="K752" s="50" t="s">
        <v>292</v>
      </c>
      <c r="L752" s="50" t="s">
        <v>189</v>
      </c>
      <c r="M752" s="54">
        <v>1</v>
      </c>
      <c r="N752" s="51" t="str">
        <f t="shared" si="51"/>
        <v>目黒日大</v>
      </c>
      <c r="O752" s="51"/>
    </row>
    <row r="753" spans="1:15" x14ac:dyDescent="0.2">
      <c r="A753" s="50">
        <f t="shared" si="48"/>
        <v>14560</v>
      </c>
      <c r="B753" s="50">
        <f t="shared" si="49"/>
        <v>1</v>
      </c>
      <c r="C753" s="51">
        <f t="shared" si="50"/>
        <v>45</v>
      </c>
      <c r="D753" s="50">
        <v>14560</v>
      </c>
      <c r="E753" s="50" t="s">
        <v>3457</v>
      </c>
      <c r="F753" s="50" t="s">
        <v>4173</v>
      </c>
      <c r="G753" s="50" t="s">
        <v>4174</v>
      </c>
      <c r="H753" s="50" t="s">
        <v>1920</v>
      </c>
      <c r="I753" s="50" t="s">
        <v>3461</v>
      </c>
      <c r="J753" s="50" t="s">
        <v>1921</v>
      </c>
      <c r="K753" s="50" t="s">
        <v>292</v>
      </c>
      <c r="L753" s="50" t="s">
        <v>189</v>
      </c>
      <c r="M753" s="54">
        <v>1</v>
      </c>
      <c r="N753" s="51" t="str">
        <f t="shared" si="51"/>
        <v>目黒日大</v>
      </c>
      <c r="O753" s="51"/>
    </row>
    <row r="754" spans="1:15" x14ac:dyDescent="0.2">
      <c r="A754" s="50">
        <f t="shared" si="48"/>
        <v>14561</v>
      </c>
      <c r="B754" s="50">
        <f t="shared" si="49"/>
        <v>1</v>
      </c>
      <c r="C754" s="51">
        <f t="shared" si="50"/>
        <v>45</v>
      </c>
      <c r="D754" s="50">
        <v>14561</v>
      </c>
      <c r="E754" s="50" t="s">
        <v>4175</v>
      </c>
      <c r="F754" s="50" t="s">
        <v>4176</v>
      </c>
      <c r="G754" s="50" t="s">
        <v>2026</v>
      </c>
      <c r="H754" s="50" t="s">
        <v>4177</v>
      </c>
      <c r="I754" s="50" t="s">
        <v>2028</v>
      </c>
      <c r="J754" s="50" t="s">
        <v>4178</v>
      </c>
      <c r="K754" s="50" t="s">
        <v>292</v>
      </c>
      <c r="L754" s="50" t="s">
        <v>189</v>
      </c>
      <c r="M754" s="54">
        <v>1</v>
      </c>
      <c r="N754" s="51" t="str">
        <f t="shared" si="51"/>
        <v>目黒日大</v>
      </c>
    </row>
    <row r="755" spans="1:15" x14ac:dyDescent="0.2">
      <c r="A755" s="50">
        <f t="shared" si="48"/>
        <v>14624</v>
      </c>
      <c r="B755" s="50">
        <f t="shared" si="49"/>
        <v>1</v>
      </c>
      <c r="C755" s="51">
        <f t="shared" si="50"/>
        <v>46</v>
      </c>
      <c r="D755" s="50">
        <v>14624</v>
      </c>
      <c r="E755" s="50" t="s">
        <v>458</v>
      </c>
      <c r="F755" s="50" t="s">
        <v>2781</v>
      </c>
      <c r="G755" s="50" t="s">
        <v>2782</v>
      </c>
      <c r="H755" s="50" t="s">
        <v>2783</v>
      </c>
      <c r="I755" s="50" t="s">
        <v>2784</v>
      </c>
      <c r="J755" s="50" t="s">
        <v>2785</v>
      </c>
      <c r="K755" s="50" t="s">
        <v>291</v>
      </c>
      <c r="L755" s="50" t="s">
        <v>188</v>
      </c>
      <c r="M755" s="54">
        <v>2</v>
      </c>
      <c r="N755" s="51" t="str">
        <f t="shared" si="51"/>
        <v>目黒学院</v>
      </c>
      <c r="O755" s="51"/>
    </row>
    <row r="756" spans="1:15" x14ac:dyDescent="0.2">
      <c r="A756" s="50">
        <f t="shared" si="48"/>
        <v>14625</v>
      </c>
      <c r="B756" s="50">
        <f t="shared" si="49"/>
        <v>1</v>
      </c>
      <c r="C756" s="51">
        <f t="shared" si="50"/>
        <v>46</v>
      </c>
      <c r="D756" s="50">
        <v>14625</v>
      </c>
      <c r="E756" s="50" t="s">
        <v>28</v>
      </c>
      <c r="F756" s="50" t="s">
        <v>659</v>
      </c>
      <c r="G756" s="50" t="s">
        <v>1083</v>
      </c>
      <c r="H756" s="50" t="s">
        <v>1930</v>
      </c>
      <c r="I756" s="50" t="s">
        <v>1084</v>
      </c>
      <c r="J756" s="50" t="s">
        <v>1931</v>
      </c>
      <c r="K756" s="50" t="s">
        <v>291</v>
      </c>
      <c r="L756" s="50" t="s">
        <v>188</v>
      </c>
      <c r="M756" s="54">
        <v>2</v>
      </c>
      <c r="N756" s="51" t="str">
        <f t="shared" si="51"/>
        <v>目黒学院</v>
      </c>
    </row>
    <row r="757" spans="1:15" x14ac:dyDescent="0.2">
      <c r="A757" s="50">
        <f t="shared" si="48"/>
        <v>14626</v>
      </c>
      <c r="B757" s="50">
        <f t="shared" si="49"/>
        <v>1</v>
      </c>
      <c r="C757" s="51">
        <f t="shared" si="50"/>
        <v>46</v>
      </c>
      <c r="D757" s="50">
        <v>14626</v>
      </c>
      <c r="E757" s="50" t="s">
        <v>2786</v>
      </c>
      <c r="F757" s="50" t="s">
        <v>2787</v>
      </c>
      <c r="G757" s="50" t="s">
        <v>2788</v>
      </c>
      <c r="H757" s="50" t="s">
        <v>1930</v>
      </c>
      <c r="I757" s="50" t="s">
        <v>2789</v>
      </c>
      <c r="J757" s="50" t="s">
        <v>1931</v>
      </c>
      <c r="K757" s="50" t="s">
        <v>291</v>
      </c>
      <c r="L757" s="50" t="s">
        <v>188</v>
      </c>
      <c r="M757" s="54">
        <v>2</v>
      </c>
      <c r="N757" s="51" t="str">
        <f t="shared" si="51"/>
        <v>目黒学院</v>
      </c>
    </row>
    <row r="758" spans="1:15" x14ac:dyDescent="0.2">
      <c r="A758" s="50">
        <f t="shared" si="48"/>
        <v>14627</v>
      </c>
      <c r="B758" s="50">
        <f t="shared" si="49"/>
        <v>1</v>
      </c>
      <c r="C758" s="51">
        <f t="shared" si="50"/>
        <v>46</v>
      </c>
      <c r="D758" s="50">
        <v>14627</v>
      </c>
      <c r="E758" s="50" t="s">
        <v>629</v>
      </c>
      <c r="F758" s="50" t="s">
        <v>27</v>
      </c>
      <c r="G758" s="50" t="s">
        <v>2391</v>
      </c>
      <c r="H758" s="50" t="s">
        <v>2123</v>
      </c>
      <c r="I758" s="50" t="s">
        <v>2392</v>
      </c>
      <c r="J758" s="50" t="s">
        <v>2790</v>
      </c>
      <c r="K758" s="50" t="s">
        <v>291</v>
      </c>
      <c r="L758" s="50" t="s">
        <v>188</v>
      </c>
      <c r="M758" s="54">
        <v>2</v>
      </c>
      <c r="N758" s="51" t="str">
        <f t="shared" si="51"/>
        <v>目黒学院</v>
      </c>
      <c r="O758" s="51"/>
    </row>
    <row r="759" spans="1:15" x14ac:dyDescent="0.2">
      <c r="A759" s="50">
        <f t="shared" si="48"/>
        <v>14628</v>
      </c>
      <c r="B759" s="50">
        <f t="shared" si="49"/>
        <v>1</v>
      </c>
      <c r="C759" s="51">
        <f t="shared" si="50"/>
        <v>46</v>
      </c>
      <c r="D759" s="50">
        <v>14628</v>
      </c>
      <c r="E759" s="50" t="s">
        <v>45</v>
      </c>
      <c r="F759" s="50" t="s">
        <v>2791</v>
      </c>
      <c r="G759" s="50" t="s">
        <v>1184</v>
      </c>
      <c r="H759" s="50" t="s">
        <v>2792</v>
      </c>
      <c r="I759" s="50" t="s">
        <v>1186</v>
      </c>
      <c r="J759" s="50" t="s">
        <v>2793</v>
      </c>
      <c r="K759" s="50" t="s">
        <v>291</v>
      </c>
      <c r="L759" s="50" t="s">
        <v>188</v>
      </c>
      <c r="M759" s="54">
        <v>2</v>
      </c>
      <c r="N759" s="51" t="str">
        <f t="shared" si="51"/>
        <v>目黒学院</v>
      </c>
      <c r="O759" s="51"/>
    </row>
    <row r="760" spans="1:15" x14ac:dyDescent="0.2">
      <c r="A760" s="50">
        <f t="shared" si="48"/>
        <v>14629</v>
      </c>
      <c r="B760" s="50">
        <f t="shared" si="49"/>
        <v>1</v>
      </c>
      <c r="C760" s="51">
        <f t="shared" si="50"/>
        <v>46</v>
      </c>
      <c r="D760" s="50">
        <v>14629</v>
      </c>
      <c r="E760" s="50" t="s">
        <v>2794</v>
      </c>
      <c r="F760" s="50" t="s">
        <v>1251</v>
      </c>
      <c r="G760" s="50" t="s">
        <v>2795</v>
      </c>
      <c r="H760" s="50" t="s">
        <v>1253</v>
      </c>
      <c r="I760" s="50" t="s">
        <v>2796</v>
      </c>
      <c r="J760" s="50" t="s">
        <v>1255</v>
      </c>
      <c r="K760" s="50" t="s">
        <v>291</v>
      </c>
      <c r="L760" s="50" t="s">
        <v>188</v>
      </c>
      <c r="M760" s="54">
        <v>2</v>
      </c>
      <c r="N760" s="51" t="str">
        <f t="shared" si="51"/>
        <v>目黒学院</v>
      </c>
      <c r="O760" s="51"/>
    </row>
    <row r="761" spans="1:15" x14ac:dyDescent="0.2">
      <c r="A761" s="50">
        <f t="shared" si="48"/>
        <v>14630</v>
      </c>
      <c r="B761" s="50">
        <f t="shared" si="49"/>
        <v>1</v>
      </c>
      <c r="C761" s="51">
        <f t="shared" si="50"/>
        <v>46</v>
      </c>
      <c r="D761" s="50">
        <v>14630</v>
      </c>
      <c r="E761" s="50" t="s">
        <v>2797</v>
      </c>
      <c r="F761" s="50" t="s">
        <v>2798</v>
      </c>
      <c r="G761" s="50" t="s">
        <v>2799</v>
      </c>
      <c r="H761" s="50" t="s">
        <v>1139</v>
      </c>
      <c r="I761" s="50" t="s">
        <v>2800</v>
      </c>
      <c r="J761" s="50" t="s">
        <v>1140</v>
      </c>
      <c r="K761" s="50" t="s">
        <v>291</v>
      </c>
      <c r="L761" s="50" t="s">
        <v>188</v>
      </c>
      <c r="M761" s="54">
        <v>2</v>
      </c>
      <c r="N761" s="51" t="str">
        <f t="shared" si="51"/>
        <v>目黒学院</v>
      </c>
      <c r="O761" s="51"/>
    </row>
    <row r="762" spans="1:15" x14ac:dyDescent="0.2">
      <c r="A762" s="50">
        <f t="shared" si="48"/>
        <v>14631</v>
      </c>
      <c r="B762" s="50">
        <f t="shared" si="49"/>
        <v>1</v>
      </c>
      <c r="C762" s="51">
        <f t="shared" si="50"/>
        <v>46</v>
      </c>
      <c r="D762" s="50">
        <v>14631</v>
      </c>
      <c r="E762" s="50" t="s">
        <v>677</v>
      </c>
      <c r="F762" s="50" t="s">
        <v>3518</v>
      </c>
      <c r="G762" s="50" t="s">
        <v>1380</v>
      </c>
      <c r="H762" s="50" t="s">
        <v>3519</v>
      </c>
      <c r="I762" s="50" t="s">
        <v>1382</v>
      </c>
      <c r="J762" s="50" t="s">
        <v>3520</v>
      </c>
      <c r="K762" s="50" t="s">
        <v>291</v>
      </c>
      <c r="L762" s="50" t="s">
        <v>188</v>
      </c>
      <c r="M762" s="54">
        <v>2</v>
      </c>
      <c r="N762" s="51" t="str">
        <f t="shared" si="51"/>
        <v>目黒学院</v>
      </c>
      <c r="O762" s="51"/>
    </row>
    <row r="763" spans="1:15" x14ac:dyDescent="0.2">
      <c r="A763" s="50">
        <f t="shared" si="48"/>
        <v>14632</v>
      </c>
      <c r="B763" s="50">
        <f t="shared" si="49"/>
        <v>1</v>
      </c>
      <c r="C763" s="51">
        <f t="shared" si="50"/>
        <v>46</v>
      </c>
      <c r="D763" s="50">
        <v>14632</v>
      </c>
      <c r="E763" s="50" t="s">
        <v>26</v>
      </c>
      <c r="F763" s="50" t="s">
        <v>98</v>
      </c>
      <c r="G763" s="50" t="s">
        <v>1451</v>
      </c>
      <c r="H763" s="50" t="s">
        <v>1185</v>
      </c>
      <c r="I763" s="50" t="s">
        <v>1544</v>
      </c>
      <c r="J763" s="50" t="s">
        <v>1187</v>
      </c>
      <c r="K763" s="50" t="s">
        <v>291</v>
      </c>
      <c r="L763" s="50" t="s">
        <v>185</v>
      </c>
      <c r="M763" s="54">
        <v>1</v>
      </c>
      <c r="N763" s="51" t="str">
        <f t="shared" si="51"/>
        <v>目黒学院</v>
      </c>
      <c r="O763" s="51"/>
    </row>
    <row r="764" spans="1:15" x14ac:dyDescent="0.2">
      <c r="A764" s="50">
        <f t="shared" si="48"/>
        <v>14633</v>
      </c>
      <c r="B764" s="50">
        <f t="shared" si="49"/>
        <v>1</v>
      </c>
      <c r="C764" s="51">
        <f t="shared" si="50"/>
        <v>46</v>
      </c>
      <c r="D764" s="50">
        <v>14633</v>
      </c>
      <c r="E764" s="50" t="s">
        <v>4610</v>
      </c>
      <c r="F764" s="50" t="s">
        <v>3646</v>
      </c>
      <c r="G764" s="50" t="s">
        <v>4611</v>
      </c>
      <c r="H764" s="50" t="s">
        <v>3647</v>
      </c>
      <c r="I764" s="50" t="s">
        <v>4612</v>
      </c>
      <c r="J764" s="50" t="s">
        <v>3648</v>
      </c>
      <c r="K764" s="50" t="s">
        <v>291</v>
      </c>
      <c r="L764" s="50" t="s">
        <v>189</v>
      </c>
      <c r="M764" s="54">
        <v>1</v>
      </c>
      <c r="N764" s="51" t="str">
        <f t="shared" si="51"/>
        <v>目黒学院</v>
      </c>
    </row>
    <row r="765" spans="1:15" x14ac:dyDescent="0.2">
      <c r="A765" s="50">
        <f t="shared" si="48"/>
        <v>14634</v>
      </c>
      <c r="B765" s="50">
        <f t="shared" si="49"/>
        <v>1</v>
      </c>
      <c r="C765" s="51">
        <f t="shared" si="50"/>
        <v>46</v>
      </c>
      <c r="D765" s="50">
        <v>14634</v>
      </c>
      <c r="E765" s="50" t="s">
        <v>4613</v>
      </c>
      <c r="F765" s="50" t="s">
        <v>4614</v>
      </c>
      <c r="G765" s="50" t="s">
        <v>4615</v>
      </c>
      <c r="H765" s="50" t="s">
        <v>2336</v>
      </c>
      <c r="I765" s="50" t="s">
        <v>4616</v>
      </c>
      <c r="J765" s="50" t="s">
        <v>2337</v>
      </c>
      <c r="K765" s="50" t="s">
        <v>291</v>
      </c>
      <c r="L765" s="50" t="s">
        <v>189</v>
      </c>
      <c r="M765" s="54">
        <v>1</v>
      </c>
      <c r="N765" s="51" t="str">
        <f t="shared" si="51"/>
        <v>目黒学院</v>
      </c>
    </row>
    <row r="766" spans="1:15" x14ac:dyDescent="0.2">
      <c r="A766" s="50">
        <f t="shared" si="48"/>
        <v>14635</v>
      </c>
      <c r="B766" s="50">
        <f t="shared" si="49"/>
        <v>1</v>
      </c>
      <c r="C766" s="51">
        <f t="shared" si="50"/>
        <v>46</v>
      </c>
      <c r="D766" s="50">
        <v>14635</v>
      </c>
      <c r="E766" s="50" t="s">
        <v>4617</v>
      </c>
      <c r="F766" s="50" t="s">
        <v>1476</v>
      </c>
      <c r="G766" s="50" t="s">
        <v>4618</v>
      </c>
      <c r="H766" s="50" t="s">
        <v>1139</v>
      </c>
      <c r="I766" s="50" t="s">
        <v>4619</v>
      </c>
      <c r="J766" s="50" t="s">
        <v>1140</v>
      </c>
      <c r="K766" s="50" t="s">
        <v>291</v>
      </c>
      <c r="L766" s="50" t="s">
        <v>185</v>
      </c>
      <c r="M766" s="54">
        <v>1</v>
      </c>
      <c r="N766" s="51" t="str">
        <f t="shared" si="51"/>
        <v>目黒学院</v>
      </c>
      <c r="O766" s="51"/>
    </row>
    <row r="767" spans="1:15" x14ac:dyDescent="0.2">
      <c r="A767" s="50">
        <f t="shared" si="48"/>
        <v>14636</v>
      </c>
      <c r="B767" s="50">
        <f t="shared" si="49"/>
        <v>1</v>
      </c>
      <c r="C767" s="51">
        <f t="shared" si="50"/>
        <v>46</v>
      </c>
      <c r="D767" s="50">
        <v>14636</v>
      </c>
      <c r="E767" s="50" t="s">
        <v>4620</v>
      </c>
      <c r="F767" s="50" t="s">
        <v>4621</v>
      </c>
      <c r="G767" s="50" t="s">
        <v>4622</v>
      </c>
      <c r="H767" s="50" t="s">
        <v>1185</v>
      </c>
      <c r="I767" s="50" t="s">
        <v>4623</v>
      </c>
      <c r="J767" s="50" t="s">
        <v>1187</v>
      </c>
      <c r="K767" s="50" t="s">
        <v>291</v>
      </c>
      <c r="L767" s="50" t="s">
        <v>185</v>
      </c>
      <c r="M767" s="54">
        <v>1</v>
      </c>
      <c r="N767" s="51" t="str">
        <f t="shared" si="51"/>
        <v>目黒学院</v>
      </c>
      <c r="O767" s="51"/>
    </row>
    <row r="768" spans="1:15" x14ac:dyDescent="0.2">
      <c r="A768" s="50">
        <f t="shared" si="48"/>
        <v>14637</v>
      </c>
      <c r="B768" s="50">
        <f t="shared" si="49"/>
        <v>1</v>
      </c>
      <c r="C768" s="51">
        <f t="shared" si="50"/>
        <v>46</v>
      </c>
      <c r="D768" s="50">
        <v>14637</v>
      </c>
      <c r="E768" s="50" t="s">
        <v>4624</v>
      </c>
      <c r="F768" s="50" t="s">
        <v>4625</v>
      </c>
      <c r="G768" s="50" t="s">
        <v>4626</v>
      </c>
      <c r="H768" s="50" t="s">
        <v>4627</v>
      </c>
      <c r="I768" s="50" t="s">
        <v>4628</v>
      </c>
      <c r="J768" s="50" t="s">
        <v>4629</v>
      </c>
      <c r="K768" s="50" t="s">
        <v>291</v>
      </c>
      <c r="L768" s="50" t="s">
        <v>189</v>
      </c>
      <c r="M768" s="54">
        <v>1</v>
      </c>
      <c r="N768" s="51" t="str">
        <f t="shared" si="51"/>
        <v>目黒学院</v>
      </c>
      <c r="O768" s="51"/>
    </row>
    <row r="769" spans="1:15" x14ac:dyDescent="0.2">
      <c r="A769" s="50">
        <f t="shared" si="48"/>
        <v>14638</v>
      </c>
      <c r="B769" s="50">
        <f t="shared" si="49"/>
        <v>1</v>
      </c>
      <c r="C769" s="51">
        <f t="shared" si="50"/>
        <v>46</v>
      </c>
      <c r="D769" s="50">
        <v>14638</v>
      </c>
      <c r="E769" s="50" t="s">
        <v>4630</v>
      </c>
      <c r="F769" s="50" t="s">
        <v>4631</v>
      </c>
      <c r="G769" s="50" t="s">
        <v>4632</v>
      </c>
      <c r="H769" s="50" t="s">
        <v>1859</v>
      </c>
      <c r="I769" s="50" t="s">
        <v>4633</v>
      </c>
      <c r="J769" s="50" t="s">
        <v>1861</v>
      </c>
      <c r="K769" s="50" t="s">
        <v>291</v>
      </c>
      <c r="L769" s="50" t="s">
        <v>189</v>
      </c>
      <c r="M769" s="54">
        <v>1</v>
      </c>
      <c r="N769" s="51" t="str">
        <f t="shared" si="51"/>
        <v>目黒学院</v>
      </c>
    </row>
    <row r="770" spans="1:15" x14ac:dyDescent="0.2">
      <c r="A770" s="50">
        <f t="shared" ref="A770:A833" si="52">D770</f>
        <v>14658</v>
      </c>
      <c r="B770" s="50">
        <f t="shared" ref="B770:B833" si="53">ROUNDDOWN(D770/10000,0)</f>
        <v>1</v>
      </c>
      <c r="C770" s="51">
        <f t="shared" ref="C770:C833" si="54">ROUNDDOWN((D770-B770*10000)/100,0)</f>
        <v>46</v>
      </c>
      <c r="D770" s="50">
        <v>14658</v>
      </c>
      <c r="E770" s="50" t="s">
        <v>2801</v>
      </c>
      <c r="F770" s="50" t="s">
        <v>2802</v>
      </c>
      <c r="G770" s="50" t="s">
        <v>2803</v>
      </c>
      <c r="H770" s="50" t="s">
        <v>2804</v>
      </c>
      <c r="I770" s="50" t="s">
        <v>2805</v>
      </c>
      <c r="J770" s="50" t="s">
        <v>2806</v>
      </c>
      <c r="K770" s="50" t="s">
        <v>292</v>
      </c>
      <c r="L770" s="50" t="s">
        <v>188</v>
      </c>
      <c r="M770" s="54">
        <v>2</v>
      </c>
      <c r="N770" s="51" t="str">
        <f t="shared" ref="N770:N833" si="55">VLOOKUP(B770*100+C770,$AB$2:$AF$400,2,0)</f>
        <v>目黒学院</v>
      </c>
      <c r="O770" s="51"/>
    </row>
    <row r="771" spans="1:15" x14ac:dyDescent="0.2">
      <c r="A771" s="50">
        <f t="shared" si="52"/>
        <v>14659</v>
      </c>
      <c r="B771" s="50">
        <f t="shared" si="53"/>
        <v>1</v>
      </c>
      <c r="C771" s="51">
        <f t="shared" si="54"/>
        <v>46</v>
      </c>
      <c r="D771" s="50">
        <v>14659</v>
      </c>
      <c r="E771" s="50" t="s">
        <v>2807</v>
      </c>
      <c r="F771" s="50" t="s">
        <v>2808</v>
      </c>
      <c r="G771" s="50" t="s">
        <v>2809</v>
      </c>
      <c r="H771" s="50" t="s">
        <v>2810</v>
      </c>
      <c r="I771" s="50" t="s">
        <v>2811</v>
      </c>
      <c r="J771" s="50" t="s">
        <v>2812</v>
      </c>
      <c r="K771" s="50" t="s">
        <v>292</v>
      </c>
      <c r="L771" s="50" t="s">
        <v>188</v>
      </c>
      <c r="M771" s="54">
        <v>2</v>
      </c>
      <c r="N771" s="51" t="str">
        <f t="shared" si="55"/>
        <v>目黒学院</v>
      </c>
    </row>
    <row r="772" spans="1:15" x14ac:dyDescent="0.2">
      <c r="A772" s="50">
        <f t="shared" si="52"/>
        <v>14660</v>
      </c>
      <c r="B772" s="50">
        <f t="shared" si="53"/>
        <v>1</v>
      </c>
      <c r="C772" s="51">
        <f t="shared" si="54"/>
        <v>46</v>
      </c>
      <c r="D772" s="50">
        <v>14660</v>
      </c>
      <c r="E772" s="50" t="s">
        <v>63</v>
      </c>
      <c r="F772" s="50" t="s">
        <v>2813</v>
      </c>
      <c r="G772" s="50" t="s">
        <v>1406</v>
      </c>
      <c r="H772" s="50" t="s">
        <v>2253</v>
      </c>
      <c r="I772" s="50" t="s">
        <v>1796</v>
      </c>
      <c r="J772" s="50" t="s">
        <v>2255</v>
      </c>
      <c r="K772" s="50" t="s">
        <v>292</v>
      </c>
      <c r="L772" s="50" t="s">
        <v>188</v>
      </c>
      <c r="M772" s="54">
        <v>2</v>
      </c>
      <c r="N772" s="51" t="str">
        <f t="shared" si="55"/>
        <v>目黒学院</v>
      </c>
    </row>
    <row r="773" spans="1:15" x14ac:dyDescent="0.2">
      <c r="A773" s="50">
        <f t="shared" si="52"/>
        <v>14661</v>
      </c>
      <c r="B773" s="50">
        <f t="shared" si="53"/>
        <v>1</v>
      </c>
      <c r="C773" s="51">
        <f t="shared" si="54"/>
        <v>46</v>
      </c>
      <c r="D773" s="50">
        <v>14661</v>
      </c>
      <c r="E773" s="50" t="s">
        <v>765</v>
      </c>
      <c r="F773" s="50" t="s">
        <v>2814</v>
      </c>
      <c r="G773" s="50" t="s">
        <v>1908</v>
      </c>
      <c r="H773" s="50" t="s">
        <v>2734</v>
      </c>
      <c r="I773" s="50" t="s">
        <v>1910</v>
      </c>
      <c r="J773" s="50" t="s">
        <v>2735</v>
      </c>
      <c r="K773" s="50" t="s">
        <v>292</v>
      </c>
      <c r="L773" s="50" t="s">
        <v>188</v>
      </c>
      <c r="M773" s="54">
        <v>2</v>
      </c>
      <c r="N773" s="51" t="str">
        <f t="shared" si="55"/>
        <v>目黒学院</v>
      </c>
    </row>
    <row r="774" spans="1:15" x14ac:dyDescent="0.2">
      <c r="A774" s="50">
        <f t="shared" si="52"/>
        <v>14662</v>
      </c>
      <c r="B774" s="50">
        <f t="shared" si="53"/>
        <v>1</v>
      </c>
      <c r="C774" s="51">
        <f t="shared" si="54"/>
        <v>46</v>
      </c>
      <c r="D774" s="50">
        <v>14662</v>
      </c>
      <c r="E774" s="50" t="s">
        <v>4634</v>
      </c>
      <c r="F774" s="50" t="s">
        <v>3446</v>
      </c>
      <c r="G774" s="50" t="s">
        <v>4635</v>
      </c>
      <c r="H774" s="50" t="s">
        <v>1063</v>
      </c>
      <c r="I774" s="50" t="s">
        <v>4636</v>
      </c>
      <c r="J774" s="50" t="s">
        <v>1064</v>
      </c>
      <c r="K774" s="50" t="s">
        <v>292</v>
      </c>
      <c r="L774" s="50" t="s">
        <v>189</v>
      </c>
      <c r="M774" s="54">
        <v>1</v>
      </c>
      <c r="N774" s="51" t="str">
        <f t="shared" si="55"/>
        <v>目黒学院</v>
      </c>
    </row>
    <row r="775" spans="1:15" x14ac:dyDescent="0.2">
      <c r="A775" s="50">
        <f t="shared" si="52"/>
        <v>14663</v>
      </c>
      <c r="B775" s="50">
        <f t="shared" si="53"/>
        <v>1</v>
      </c>
      <c r="C775" s="51">
        <f t="shared" si="54"/>
        <v>46</v>
      </c>
      <c r="D775" s="50">
        <v>14663</v>
      </c>
      <c r="E775" s="50" t="s">
        <v>4637</v>
      </c>
      <c r="F775" s="50" t="s">
        <v>4638</v>
      </c>
      <c r="G775" s="50" t="s">
        <v>4639</v>
      </c>
      <c r="H775" s="50" t="s">
        <v>1741</v>
      </c>
      <c r="I775" s="50" t="s">
        <v>4640</v>
      </c>
      <c r="J775" s="50" t="s">
        <v>1743</v>
      </c>
      <c r="K775" s="50" t="s">
        <v>292</v>
      </c>
      <c r="L775" s="50" t="s">
        <v>189</v>
      </c>
      <c r="M775" s="54">
        <v>1</v>
      </c>
      <c r="N775" s="51" t="str">
        <f t="shared" si="55"/>
        <v>目黒学院</v>
      </c>
    </row>
    <row r="776" spans="1:15" x14ac:dyDescent="0.2">
      <c r="A776" s="50">
        <f t="shared" si="52"/>
        <v>14664</v>
      </c>
      <c r="B776" s="50">
        <f t="shared" si="53"/>
        <v>1</v>
      </c>
      <c r="C776" s="51">
        <f t="shared" si="54"/>
        <v>46</v>
      </c>
      <c r="D776" s="50">
        <v>14664</v>
      </c>
      <c r="E776" s="50" t="s">
        <v>42</v>
      </c>
      <c r="F776" s="50" t="s">
        <v>3897</v>
      </c>
      <c r="G776" s="50" t="s">
        <v>1582</v>
      </c>
      <c r="H776" s="50" t="s">
        <v>1100</v>
      </c>
      <c r="I776" s="50" t="s">
        <v>2246</v>
      </c>
      <c r="J776" s="50" t="s">
        <v>2163</v>
      </c>
      <c r="K776" s="50" t="s">
        <v>292</v>
      </c>
      <c r="L776" s="50" t="s">
        <v>189</v>
      </c>
      <c r="M776" s="54">
        <v>1</v>
      </c>
      <c r="N776" s="51" t="str">
        <f t="shared" si="55"/>
        <v>目黒学院</v>
      </c>
      <c r="O776" s="51"/>
    </row>
    <row r="777" spans="1:15" x14ac:dyDescent="0.2">
      <c r="A777" s="50">
        <f t="shared" si="52"/>
        <v>14895</v>
      </c>
      <c r="B777" s="50">
        <f t="shared" si="53"/>
        <v>1</v>
      </c>
      <c r="C777" s="51">
        <f t="shared" si="54"/>
        <v>48</v>
      </c>
      <c r="D777" s="50">
        <v>14895</v>
      </c>
      <c r="E777" s="50" t="s">
        <v>4179</v>
      </c>
      <c r="F777" s="50" t="s">
        <v>847</v>
      </c>
      <c r="G777" s="50" t="s">
        <v>4180</v>
      </c>
      <c r="H777" s="50" t="s">
        <v>1167</v>
      </c>
      <c r="I777" s="50" t="s">
        <v>4181</v>
      </c>
      <c r="J777" s="50" t="s">
        <v>1168</v>
      </c>
      <c r="K777" s="50" t="s">
        <v>292</v>
      </c>
      <c r="L777" s="50" t="s">
        <v>188</v>
      </c>
      <c r="M777" s="54">
        <v>2</v>
      </c>
      <c r="N777" s="51" t="str">
        <f t="shared" si="55"/>
        <v>八雲学園</v>
      </c>
      <c r="O777" s="51"/>
    </row>
    <row r="778" spans="1:15" x14ac:dyDescent="0.2">
      <c r="A778" s="50">
        <f t="shared" si="52"/>
        <v>14896</v>
      </c>
      <c r="B778" s="50">
        <f t="shared" si="53"/>
        <v>1</v>
      </c>
      <c r="C778" s="51">
        <f t="shared" si="54"/>
        <v>48</v>
      </c>
      <c r="D778" s="50">
        <v>14896</v>
      </c>
      <c r="E778" s="50" t="s">
        <v>4182</v>
      </c>
      <c r="F778" s="50" t="s">
        <v>750</v>
      </c>
      <c r="G778" s="50" t="s">
        <v>4183</v>
      </c>
      <c r="H778" s="50" t="s">
        <v>1213</v>
      </c>
      <c r="I778" s="50" t="s">
        <v>4184</v>
      </c>
      <c r="J778" s="50" t="s">
        <v>1215</v>
      </c>
      <c r="K778" s="50" t="s">
        <v>292</v>
      </c>
      <c r="L778" s="50" t="s">
        <v>189</v>
      </c>
      <c r="M778" s="54">
        <v>1</v>
      </c>
      <c r="N778" s="51" t="str">
        <f t="shared" si="55"/>
        <v>八雲学園</v>
      </c>
      <c r="O778" s="51"/>
    </row>
    <row r="779" spans="1:15" x14ac:dyDescent="0.2">
      <c r="A779" s="50">
        <f t="shared" si="52"/>
        <v>14897</v>
      </c>
      <c r="B779" s="50">
        <f t="shared" si="53"/>
        <v>1</v>
      </c>
      <c r="C779" s="51">
        <f t="shared" si="54"/>
        <v>48</v>
      </c>
      <c r="D779" s="50">
        <v>14897</v>
      </c>
      <c r="E779" s="50" t="s">
        <v>28</v>
      </c>
      <c r="F779" s="50" t="s">
        <v>4185</v>
      </c>
      <c r="G779" s="50" t="s">
        <v>1083</v>
      </c>
      <c r="H779" s="50" t="s">
        <v>4186</v>
      </c>
      <c r="I779" s="50" t="s">
        <v>1084</v>
      </c>
      <c r="J779" s="50" t="s">
        <v>4187</v>
      </c>
      <c r="K779" s="50" t="s">
        <v>292</v>
      </c>
      <c r="L779" s="50" t="s">
        <v>189</v>
      </c>
      <c r="M779" s="54">
        <v>1</v>
      </c>
      <c r="N779" s="51" t="str">
        <f t="shared" si="55"/>
        <v>八雲学園</v>
      </c>
      <c r="O779" s="51"/>
    </row>
    <row r="780" spans="1:15" x14ac:dyDescent="0.2">
      <c r="A780" s="50">
        <f t="shared" si="52"/>
        <v>14898</v>
      </c>
      <c r="B780" s="50">
        <f t="shared" si="53"/>
        <v>1</v>
      </c>
      <c r="C780" s="51">
        <f t="shared" si="54"/>
        <v>48</v>
      </c>
      <c r="D780" s="50">
        <v>14898</v>
      </c>
      <c r="E780" s="50" t="s">
        <v>601</v>
      </c>
      <c r="F780" s="50" t="s">
        <v>4188</v>
      </c>
      <c r="G780" s="50" t="s">
        <v>2353</v>
      </c>
      <c r="H780" s="50" t="s">
        <v>1384</v>
      </c>
      <c r="I780" s="50" t="s">
        <v>2355</v>
      </c>
      <c r="J780" s="50" t="s">
        <v>1385</v>
      </c>
      <c r="K780" s="50" t="s">
        <v>292</v>
      </c>
      <c r="L780" s="50" t="s">
        <v>189</v>
      </c>
      <c r="M780" s="54">
        <v>1</v>
      </c>
      <c r="N780" s="51" t="str">
        <f t="shared" si="55"/>
        <v>八雲学園</v>
      </c>
    </row>
    <row r="781" spans="1:15" x14ac:dyDescent="0.2">
      <c r="A781" s="50">
        <f t="shared" si="52"/>
        <v>15006</v>
      </c>
      <c r="B781" s="50">
        <f t="shared" si="53"/>
        <v>1</v>
      </c>
      <c r="C781" s="51">
        <f t="shared" si="54"/>
        <v>50</v>
      </c>
      <c r="D781" s="50">
        <v>15006</v>
      </c>
      <c r="E781" s="50" t="s">
        <v>2820</v>
      </c>
      <c r="F781" s="50" t="s">
        <v>2821</v>
      </c>
      <c r="G781" s="50" t="s">
        <v>2822</v>
      </c>
      <c r="H781" s="50" t="s">
        <v>2823</v>
      </c>
      <c r="I781" s="50" t="s">
        <v>2824</v>
      </c>
      <c r="J781" s="50" t="s">
        <v>2825</v>
      </c>
      <c r="K781" s="50" t="s">
        <v>291</v>
      </c>
      <c r="L781" s="50" t="s">
        <v>188</v>
      </c>
      <c r="M781" s="54">
        <v>2</v>
      </c>
      <c r="N781" s="51" t="str">
        <f t="shared" si="55"/>
        <v>都小山台</v>
      </c>
    </row>
    <row r="782" spans="1:15" x14ac:dyDescent="0.2">
      <c r="A782" s="50">
        <f t="shared" si="52"/>
        <v>15007</v>
      </c>
      <c r="B782" s="50">
        <f t="shared" si="53"/>
        <v>1</v>
      </c>
      <c r="C782" s="51">
        <f t="shared" si="54"/>
        <v>50</v>
      </c>
      <c r="D782" s="50">
        <v>15007</v>
      </c>
      <c r="E782" s="50" t="s">
        <v>2826</v>
      </c>
      <c r="F782" s="50" t="s">
        <v>2827</v>
      </c>
      <c r="G782" s="50" t="s">
        <v>2828</v>
      </c>
      <c r="H782" s="50" t="s">
        <v>1125</v>
      </c>
      <c r="I782" s="50" t="s">
        <v>2829</v>
      </c>
      <c r="J782" s="50" t="s">
        <v>2830</v>
      </c>
      <c r="K782" s="50" t="s">
        <v>291</v>
      </c>
      <c r="L782" s="50" t="s">
        <v>188</v>
      </c>
      <c r="M782" s="54">
        <v>2</v>
      </c>
      <c r="N782" s="51" t="str">
        <f t="shared" si="55"/>
        <v>都小山台</v>
      </c>
    </row>
    <row r="783" spans="1:15" x14ac:dyDescent="0.2">
      <c r="A783" s="50">
        <f t="shared" si="52"/>
        <v>15008</v>
      </c>
      <c r="B783" s="50">
        <f t="shared" si="53"/>
        <v>1</v>
      </c>
      <c r="C783" s="51">
        <f t="shared" si="54"/>
        <v>50</v>
      </c>
      <c r="D783" s="50">
        <v>15008</v>
      </c>
      <c r="E783" s="50" t="s">
        <v>660</v>
      </c>
      <c r="F783" s="50" t="s">
        <v>989</v>
      </c>
      <c r="G783" s="50" t="s">
        <v>2535</v>
      </c>
      <c r="H783" s="50" t="s">
        <v>2831</v>
      </c>
      <c r="I783" s="50" t="s">
        <v>2832</v>
      </c>
      <c r="J783" s="50" t="s">
        <v>2833</v>
      </c>
      <c r="K783" s="50" t="s">
        <v>291</v>
      </c>
      <c r="L783" s="50" t="s">
        <v>188</v>
      </c>
      <c r="M783" s="54">
        <v>2</v>
      </c>
      <c r="N783" s="51" t="str">
        <f t="shared" si="55"/>
        <v>都小山台</v>
      </c>
    </row>
    <row r="784" spans="1:15" x14ac:dyDescent="0.2">
      <c r="A784" s="50">
        <f t="shared" si="52"/>
        <v>15009</v>
      </c>
      <c r="B784" s="50">
        <f t="shared" si="53"/>
        <v>1</v>
      </c>
      <c r="C784" s="51">
        <f t="shared" si="54"/>
        <v>50</v>
      </c>
      <c r="D784" s="50">
        <v>15009</v>
      </c>
      <c r="E784" s="50" t="s">
        <v>2834</v>
      </c>
      <c r="F784" s="50" t="s">
        <v>2835</v>
      </c>
      <c r="G784" s="50" t="s">
        <v>1808</v>
      </c>
      <c r="H784" s="50" t="s">
        <v>1890</v>
      </c>
      <c r="I784" s="50" t="s">
        <v>1809</v>
      </c>
      <c r="J784" s="50" t="s">
        <v>1891</v>
      </c>
      <c r="K784" s="50" t="s">
        <v>291</v>
      </c>
      <c r="L784" s="50" t="s">
        <v>189</v>
      </c>
      <c r="M784" s="54">
        <v>2</v>
      </c>
      <c r="N784" s="51" t="str">
        <f t="shared" si="55"/>
        <v>都小山台</v>
      </c>
    </row>
    <row r="785" spans="1:14" x14ac:dyDescent="0.2">
      <c r="A785" s="50">
        <f t="shared" si="52"/>
        <v>15010</v>
      </c>
      <c r="B785" s="50">
        <f t="shared" si="53"/>
        <v>1</v>
      </c>
      <c r="C785" s="51">
        <f t="shared" si="54"/>
        <v>50</v>
      </c>
      <c r="D785" s="50">
        <v>15010</v>
      </c>
      <c r="E785" s="50" t="s">
        <v>631</v>
      </c>
      <c r="F785" s="50" t="s">
        <v>2836</v>
      </c>
      <c r="G785" s="50" t="s">
        <v>1551</v>
      </c>
      <c r="H785" s="50" t="s">
        <v>1844</v>
      </c>
      <c r="I785" s="50" t="s">
        <v>1552</v>
      </c>
      <c r="J785" s="50" t="s">
        <v>1845</v>
      </c>
      <c r="K785" s="50" t="s">
        <v>291</v>
      </c>
      <c r="L785" s="50" t="s">
        <v>188</v>
      </c>
      <c r="M785" s="54">
        <v>2</v>
      </c>
      <c r="N785" s="51" t="str">
        <f t="shared" si="55"/>
        <v>都小山台</v>
      </c>
    </row>
    <row r="786" spans="1:14" x14ac:dyDescent="0.2">
      <c r="A786" s="50">
        <f t="shared" si="52"/>
        <v>15012</v>
      </c>
      <c r="B786" s="50">
        <f t="shared" si="53"/>
        <v>1</v>
      </c>
      <c r="C786" s="51">
        <f t="shared" si="54"/>
        <v>50</v>
      </c>
      <c r="D786" s="50">
        <v>15012</v>
      </c>
      <c r="E786" s="50" t="s">
        <v>488</v>
      </c>
      <c r="F786" s="50" t="s">
        <v>2837</v>
      </c>
      <c r="G786" s="50" t="s">
        <v>1915</v>
      </c>
      <c r="H786" s="50" t="s">
        <v>2838</v>
      </c>
      <c r="I786" s="50" t="s">
        <v>2839</v>
      </c>
      <c r="J786" s="50" t="s">
        <v>2840</v>
      </c>
      <c r="K786" s="50" t="s">
        <v>291</v>
      </c>
      <c r="L786" s="50" t="s">
        <v>188</v>
      </c>
      <c r="M786" s="54">
        <v>2</v>
      </c>
      <c r="N786" s="51" t="str">
        <f t="shared" si="55"/>
        <v>都小山台</v>
      </c>
    </row>
    <row r="787" spans="1:14" x14ac:dyDescent="0.2">
      <c r="A787" s="50">
        <f t="shared" si="52"/>
        <v>15013</v>
      </c>
      <c r="B787" s="50">
        <f t="shared" si="53"/>
        <v>1</v>
      </c>
      <c r="C787" s="51">
        <f t="shared" si="54"/>
        <v>50</v>
      </c>
      <c r="D787" s="50">
        <v>15013</v>
      </c>
      <c r="E787" s="50" t="s">
        <v>100</v>
      </c>
      <c r="F787" s="50" t="s">
        <v>2841</v>
      </c>
      <c r="G787" s="50" t="s">
        <v>1572</v>
      </c>
      <c r="H787" s="50" t="s">
        <v>1924</v>
      </c>
      <c r="I787" s="50" t="s">
        <v>2842</v>
      </c>
      <c r="J787" s="50" t="s">
        <v>1925</v>
      </c>
      <c r="K787" s="50" t="s">
        <v>291</v>
      </c>
      <c r="L787" s="50" t="s">
        <v>188</v>
      </c>
      <c r="M787" s="54">
        <v>2</v>
      </c>
      <c r="N787" s="51" t="str">
        <f t="shared" si="55"/>
        <v>都小山台</v>
      </c>
    </row>
    <row r="788" spans="1:14" x14ac:dyDescent="0.2">
      <c r="A788" s="50">
        <f t="shared" si="52"/>
        <v>15014</v>
      </c>
      <c r="B788" s="50">
        <f t="shared" si="53"/>
        <v>1</v>
      </c>
      <c r="C788" s="51">
        <f t="shared" si="54"/>
        <v>50</v>
      </c>
      <c r="D788" s="50">
        <v>15014</v>
      </c>
      <c r="E788" s="50" t="s">
        <v>664</v>
      </c>
      <c r="F788" s="50" t="s">
        <v>2843</v>
      </c>
      <c r="G788" s="50" t="s">
        <v>2596</v>
      </c>
      <c r="H788" s="50" t="s">
        <v>2595</v>
      </c>
      <c r="I788" s="50" t="s">
        <v>2597</v>
      </c>
      <c r="J788" s="50" t="s">
        <v>2844</v>
      </c>
      <c r="K788" s="50" t="s">
        <v>291</v>
      </c>
      <c r="L788" s="50" t="s">
        <v>188</v>
      </c>
      <c r="M788" s="54">
        <v>2</v>
      </c>
      <c r="N788" s="51" t="str">
        <f t="shared" si="55"/>
        <v>都小山台</v>
      </c>
    </row>
    <row r="789" spans="1:14" x14ac:dyDescent="0.2">
      <c r="A789" s="50">
        <f t="shared" si="52"/>
        <v>15040</v>
      </c>
      <c r="B789" s="50">
        <f t="shared" si="53"/>
        <v>1</v>
      </c>
      <c r="C789" s="51">
        <f t="shared" si="54"/>
        <v>50</v>
      </c>
      <c r="D789" s="50">
        <v>15040</v>
      </c>
      <c r="E789" s="50" t="s">
        <v>4641</v>
      </c>
      <c r="F789" s="50" t="s">
        <v>4642</v>
      </c>
      <c r="G789" s="50" t="s">
        <v>4643</v>
      </c>
      <c r="H789" s="50" t="s">
        <v>1160</v>
      </c>
      <c r="I789" s="50" t="s">
        <v>4644</v>
      </c>
      <c r="J789" s="50" t="s">
        <v>1767</v>
      </c>
      <c r="K789" s="50" t="s">
        <v>291</v>
      </c>
      <c r="L789" s="50" t="s">
        <v>189</v>
      </c>
      <c r="M789" s="54">
        <v>1</v>
      </c>
      <c r="N789" s="51" t="str">
        <f t="shared" si="55"/>
        <v>都小山台</v>
      </c>
    </row>
    <row r="790" spans="1:14" x14ac:dyDescent="0.2">
      <c r="A790" s="50">
        <f t="shared" si="52"/>
        <v>15041</v>
      </c>
      <c r="B790" s="50">
        <f t="shared" si="53"/>
        <v>1</v>
      </c>
      <c r="C790" s="51">
        <f t="shared" si="54"/>
        <v>50</v>
      </c>
      <c r="D790" s="51">
        <v>15041</v>
      </c>
      <c r="E790" s="51" t="s">
        <v>4645</v>
      </c>
      <c r="F790" s="51" t="s">
        <v>4646</v>
      </c>
      <c r="G790" s="52" t="s">
        <v>4647</v>
      </c>
      <c r="H790" s="52" t="s">
        <v>1222</v>
      </c>
      <c r="I790" s="52" t="s">
        <v>4648</v>
      </c>
      <c r="J790" s="52" t="s">
        <v>1223</v>
      </c>
      <c r="K790" s="51" t="s">
        <v>291</v>
      </c>
      <c r="L790" s="51" t="s">
        <v>189</v>
      </c>
      <c r="M790" s="53">
        <v>1</v>
      </c>
      <c r="N790" s="51" t="str">
        <f t="shared" si="55"/>
        <v>都小山台</v>
      </c>
    </row>
    <row r="791" spans="1:14" x14ac:dyDescent="0.2">
      <c r="A791" s="50">
        <f t="shared" si="52"/>
        <v>15042</v>
      </c>
      <c r="B791" s="50">
        <f t="shared" si="53"/>
        <v>1</v>
      </c>
      <c r="C791" s="51">
        <f t="shared" si="54"/>
        <v>50</v>
      </c>
      <c r="D791" s="51">
        <v>15042</v>
      </c>
      <c r="E791" s="51" t="s">
        <v>4649</v>
      </c>
      <c r="F791" s="51" t="s">
        <v>4650</v>
      </c>
      <c r="G791" s="52" t="s">
        <v>4651</v>
      </c>
      <c r="H791" s="52" t="s">
        <v>2123</v>
      </c>
      <c r="I791" s="52" t="s">
        <v>4652</v>
      </c>
      <c r="J791" s="52" t="s">
        <v>2790</v>
      </c>
      <c r="K791" s="51" t="s">
        <v>291</v>
      </c>
      <c r="L791" s="51" t="s">
        <v>189</v>
      </c>
      <c r="M791" s="53">
        <v>1</v>
      </c>
      <c r="N791" s="51" t="str">
        <f t="shared" si="55"/>
        <v>都小山台</v>
      </c>
    </row>
    <row r="792" spans="1:14" x14ac:dyDescent="0.2">
      <c r="A792" s="50">
        <f t="shared" si="52"/>
        <v>15043</v>
      </c>
      <c r="B792" s="50">
        <f t="shared" si="53"/>
        <v>1</v>
      </c>
      <c r="C792" s="51">
        <f t="shared" si="54"/>
        <v>50</v>
      </c>
      <c r="D792" s="51">
        <v>15043</v>
      </c>
      <c r="E792" s="51" t="s">
        <v>4653</v>
      </c>
      <c r="F792" s="51" t="s">
        <v>4654</v>
      </c>
      <c r="G792" s="52" t="s">
        <v>4655</v>
      </c>
      <c r="H792" s="52" t="s">
        <v>1160</v>
      </c>
      <c r="I792" s="52" t="s">
        <v>4656</v>
      </c>
      <c r="J792" s="52" t="s">
        <v>1767</v>
      </c>
      <c r="K792" s="51" t="s">
        <v>291</v>
      </c>
      <c r="L792" s="51" t="s">
        <v>189</v>
      </c>
      <c r="M792" s="53">
        <v>1</v>
      </c>
      <c r="N792" s="51" t="str">
        <f t="shared" si="55"/>
        <v>都小山台</v>
      </c>
    </row>
    <row r="793" spans="1:14" x14ac:dyDescent="0.2">
      <c r="A793" s="50">
        <f t="shared" si="52"/>
        <v>15044</v>
      </c>
      <c r="B793" s="50">
        <f t="shared" si="53"/>
        <v>1</v>
      </c>
      <c r="C793" s="51">
        <f t="shared" si="54"/>
        <v>50</v>
      </c>
      <c r="D793" s="51">
        <v>15044</v>
      </c>
      <c r="E793" s="51" t="s">
        <v>4657</v>
      </c>
      <c r="F793" s="51" t="s">
        <v>585</v>
      </c>
      <c r="G793" s="52" t="s">
        <v>4658</v>
      </c>
      <c r="H793" s="52" t="s">
        <v>1579</v>
      </c>
      <c r="I793" s="52" t="s">
        <v>4659</v>
      </c>
      <c r="J793" s="52" t="s">
        <v>1581</v>
      </c>
      <c r="K793" s="51" t="s">
        <v>291</v>
      </c>
      <c r="L793" s="51" t="s">
        <v>189</v>
      </c>
      <c r="M793" s="53">
        <v>1</v>
      </c>
      <c r="N793" s="51" t="str">
        <f t="shared" si="55"/>
        <v>都小山台</v>
      </c>
    </row>
    <row r="794" spans="1:14" x14ac:dyDescent="0.2">
      <c r="A794" s="50">
        <f t="shared" si="52"/>
        <v>15045</v>
      </c>
      <c r="B794" s="50">
        <f t="shared" si="53"/>
        <v>1</v>
      </c>
      <c r="C794" s="51">
        <f t="shared" si="54"/>
        <v>50</v>
      </c>
      <c r="D794" s="51">
        <v>15045</v>
      </c>
      <c r="E794" s="51" t="s">
        <v>4660</v>
      </c>
      <c r="F794" s="51" t="s">
        <v>4661</v>
      </c>
      <c r="G794" s="52" t="s">
        <v>4662</v>
      </c>
      <c r="H794" s="52" t="s">
        <v>4663</v>
      </c>
      <c r="I794" s="52" t="s">
        <v>4664</v>
      </c>
      <c r="J794" s="52" t="s">
        <v>4665</v>
      </c>
      <c r="K794" s="51" t="s">
        <v>291</v>
      </c>
      <c r="L794" s="51" t="s">
        <v>189</v>
      </c>
      <c r="M794" s="53">
        <v>1</v>
      </c>
      <c r="N794" s="51" t="str">
        <f t="shared" si="55"/>
        <v>都小山台</v>
      </c>
    </row>
    <row r="795" spans="1:14" x14ac:dyDescent="0.2">
      <c r="A795" s="50">
        <f t="shared" si="52"/>
        <v>15046</v>
      </c>
      <c r="B795" s="50">
        <f t="shared" si="53"/>
        <v>1</v>
      </c>
      <c r="C795" s="51">
        <f t="shared" si="54"/>
        <v>50</v>
      </c>
      <c r="D795" s="51">
        <v>15046</v>
      </c>
      <c r="E795" s="51" t="s">
        <v>1052</v>
      </c>
      <c r="F795" s="51" t="s">
        <v>4666</v>
      </c>
      <c r="G795" s="52" t="s">
        <v>1054</v>
      </c>
      <c r="H795" s="52" t="s">
        <v>4667</v>
      </c>
      <c r="I795" s="52" t="s">
        <v>1056</v>
      </c>
      <c r="J795" s="52" t="s">
        <v>4668</v>
      </c>
      <c r="K795" s="51" t="s">
        <v>291</v>
      </c>
      <c r="L795" s="51" t="s">
        <v>189</v>
      </c>
      <c r="M795" s="53">
        <v>1</v>
      </c>
      <c r="N795" s="51" t="str">
        <f t="shared" si="55"/>
        <v>都小山台</v>
      </c>
    </row>
    <row r="796" spans="1:14" x14ac:dyDescent="0.2">
      <c r="A796" s="50">
        <f t="shared" si="52"/>
        <v>15054</v>
      </c>
      <c r="B796" s="50">
        <f t="shared" si="53"/>
        <v>1</v>
      </c>
      <c r="C796" s="51">
        <f t="shared" si="54"/>
        <v>50</v>
      </c>
      <c r="D796" s="51">
        <v>15054</v>
      </c>
      <c r="E796" s="51" t="s">
        <v>38</v>
      </c>
      <c r="F796" s="51" t="s">
        <v>2845</v>
      </c>
      <c r="G796" s="52" t="s">
        <v>1447</v>
      </c>
      <c r="H796" s="52" t="s">
        <v>1384</v>
      </c>
      <c r="I796" s="52" t="s">
        <v>2846</v>
      </c>
      <c r="J796" s="52" t="s">
        <v>1385</v>
      </c>
      <c r="K796" s="51" t="s">
        <v>292</v>
      </c>
      <c r="L796" s="51" t="s">
        <v>189</v>
      </c>
      <c r="M796" s="53">
        <v>2</v>
      </c>
      <c r="N796" s="51" t="str">
        <f t="shared" si="55"/>
        <v>都小山台</v>
      </c>
    </row>
    <row r="797" spans="1:14" x14ac:dyDescent="0.2">
      <c r="A797" s="50">
        <f t="shared" si="52"/>
        <v>15055</v>
      </c>
      <c r="B797" s="50">
        <f t="shared" si="53"/>
        <v>1</v>
      </c>
      <c r="C797" s="51">
        <f t="shared" si="54"/>
        <v>50</v>
      </c>
      <c r="D797" s="51">
        <v>15055</v>
      </c>
      <c r="E797" s="51" t="s">
        <v>33</v>
      </c>
      <c r="F797" s="51" t="s">
        <v>43</v>
      </c>
      <c r="G797" s="52" t="s">
        <v>1457</v>
      </c>
      <c r="H797" s="52" t="s">
        <v>1747</v>
      </c>
      <c r="I797" s="52" t="s">
        <v>2847</v>
      </c>
      <c r="J797" s="52" t="s">
        <v>1748</v>
      </c>
      <c r="K797" s="51" t="s">
        <v>292</v>
      </c>
      <c r="L797" s="51" t="s">
        <v>188</v>
      </c>
      <c r="M797" s="53">
        <v>2</v>
      </c>
      <c r="N797" s="51" t="str">
        <f t="shared" si="55"/>
        <v>都小山台</v>
      </c>
    </row>
    <row r="798" spans="1:14" x14ac:dyDescent="0.2">
      <c r="A798" s="50">
        <f t="shared" si="52"/>
        <v>15056</v>
      </c>
      <c r="B798" s="50">
        <f t="shared" si="53"/>
        <v>1</v>
      </c>
      <c r="C798" s="51">
        <f t="shared" si="54"/>
        <v>50</v>
      </c>
      <c r="D798" s="51">
        <v>15056</v>
      </c>
      <c r="E798" s="51" t="s">
        <v>118</v>
      </c>
      <c r="F798" s="51" t="s">
        <v>2848</v>
      </c>
      <c r="G798" s="52" t="s">
        <v>1135</v>
      </c>
      <c r="H798" s="52" t="s">
        <v>2849</v>
      </c>
      <c r="I798" s="52" t="s">
        <v>1136</v>
      </c>
      <c r="J798" s="52" t="s">
        <v>2850</v>
      </c>
      <c r="K798" s="51" t="s">
        <v>292</v>
      </c>
      <c r="L798" s="51" t="s">
        <v>188</v>
      </c>
      <c r="M798" s="53">
        <v>2</v>
      </c>
      <c r="N798" s="51" t="str">
        <f t="shared" si="55"/>
        <v>都小山台</v>
      </c>
    </row>
    <row r="799" spans="1:14" x14ac:dyDescent="0.2">
      <c r="A799" s="50">
        <f t="shared" si="52"/>
        <v>15080</v>
      </c>
      <c r="B799" s="50">
        <f t="shared" si="53"/>
        <v>1</v>
      </c>
      <c r="C799" s="51">
        <f t="shared" si="54"/>
        <v>50</v>
      </c>
      <c r="D799" s="51">
        <v>15080</v>
      </c>
      <c r="E799" s="51" t="s">
        <v>4669</v>
      </c>
      <c r="F799" s="51" t="s">
        <v>943</v>
      </c>
      <c r="G799" s="52" t="s">
        <v>4670</v>
      </c>
      <c r="H799" s="52" t="s">
        <v>3030</v>
      </c>
      <c r="I799" s="52" t="s">
        <v>4671</v>
      </c>
      <c r="J799" s="52" t="s">
        <v>3031</v>
      </c>
      <c r="K799" s="51" t="s">
        <v>292</v>
      </c>
      <c r="L799" s="51" t="s">
        <v>189</v>
      </c>
      <c r="M799" s="53">
        <v>1</v>
      </c>
      <c r="N799" s="51" t="str">
        <f t="shared" si="55"/>
        <v>都小山台</v>
      </c>
    </row>
    <row r="800" spans="1:14" x14ac:dyDescent="0.2">
      <c r="A800" s="50">
        <f t="shared" si="52"/>
        <v>15081</v>
      </c>
      <c r="B800" s="50">
        <f t="shared" si="53"/>
        <v>1</v>
      </c>
      <c r="C800" s="51">
        <f t="shared" si="54"/>
        <v>50</v>
      </c>
      <c r="D800" s="51">
        <v>15081</v>
      </c>
      <c r="E800" s="51" t="s">
        <v>4672</v>
      </c>
      <c r="F800" s="51" t="s">
        <v>4673</v>
      </c>
      <c r="G800" s="52" t="s">
        <v>4674</v>
      </c>
      <c r="H800" s="52" t="s">
        <v>4675</v>
      </c>
      <c r="I800" s="52" t="s">
        <v>4676</v>
      </c>
      <c r="J800" s="52" t="s">
        <v>4677</v>
      </c>
      <c r="K800" s="51" t="s">
        <v>292</v>
      </c>
      <c r="L800" s="51" t="s">
        <v>189</v>
      </c>
      <c r="M800" s="53">
        <v>1</v>
      </c>
      <c r="N800" s="51" t="str">
        <f t="shared" si="55"/>
        <v>都小山台</v>
      </c>
    </row>
    <row r="801" spans="1:14" x14ac:dyDescent="0.2">
      <c r="A801" s="50">
        <f t="shared" si="52"/>
        <v>15082</v>
      </c>
      <c r="B801" s="50">
        <f t="shared" si="53"/>
        <v>1</v>
      </c>
      <c r="C801" s="51">
        <f t="shared" si="54"/>
        <v>50</v>
      </c>
      <c r="D801" s="51">
        <v>15082</v>
      </c>
      <c r="E801" s="51" t="s">
        <v>3791</v>
      </c>
      <c r="F801" s="51" t="s">
        <v>4678</v>
      </c>
      <c r="G801" s="52" t="s">
        <v>3792</v>
      </c>
      <c r="H801" s="52" t="s">
        <v>4679</v>
      </c>
      <c r="I801" s="52" t="s">
        <v>3793</v>
      </c>
      <c r="J801" s="52" t="s">
        <v>4680</v>
      </c>
      <c r="K801" s="51" t="s">
        <v>292</v>
      </c>
      <c r="L801" s="51" t="s">
        <v>189</v>
      </c>
      <c r="M801" s="53">
        <v>1</v>
      </c>
      <c r="N801" s="51" t="str">
        <f t="shared" si="55"/>
        <v>都小山台</v>
      </c>
    </row>
    <row r="802" spans="1:14" x14ac:dyDescent="0.2">
      <c r="A802" s="50">
        <f t="shared" si="52"/>
        <v>15083</v>
      </c>
      <c r="B802" s="50">
        <f t="shared" si="53"/>
        <v>1</v>
      </c>
      <c r="C802" s="51">
        <f t="shared" si="54"/>
        <v>50</v>
      </c>
      <c r="D802" s="51">
        <v>15083</v>
      </c>
      <c r="E802" s="51" t="s">
        <v>2786</v>
      </c>
      <c r="F802" s="51" t="s">
        <v>4681</v>
      </c>
      <c r="G802" s="52" t="s">
        <v>2788</v>
      </c>
      <c r="H802" s="52" t="s">
        <v>1832</v>
      </c>
      <c r="I802" s="52" t="s">
        <v>2789</v>
      </c>
      <c r="J802" s="52" t="s">
        <v>1833</v>
      </c>
      <c r="K802" s="51" t="s">
        <v>292</v>
      </c>
      <c r="L802" s="51" t="s">
        <v>189</v>
      </c>
      <c r="M802" s="53">
        <v>1</v>
      </c>
      <c r="N802" s="51" t="str">
        <f t="shared" si="55"/>
        <v>都小山台</v>
      </c>
    </row>
    <row r="803" spans="1:14" x14ac:dyDescent="0.2">
      <c r="A803" s="50">
        <f t="shared" si="52"/>
        <v>15084</v>
      </c>
      <c r="B803" s="50">
        <f t="shared" si="53"/>
        <v>1</v>
      </c>
      <c r="C803" s="51">
        <f t="shared" si="54"/>
        <v>50</v>
      </c>
      <c r="D803" s="51">
        <v>15084</v>
      </c>
      <c r="E803" s="51" t="s">
        <v>21</v>
      </c>
      <c r="F803" s="51" t="s">
        <v>4682</v>
      </c>
      <c r="G803" s="52" t="s">
        <v>1244</v>
      </c>
      <c r="H803" s="52" t="s">
        <v>4683</v>
      </c>
      <c r="I803" s="52" t="s">
        <v>1246</v>
      </c>
      <c r="J803" s="52" t="s">
        <v>4684</v>
      </c>
      <c r="K803" s="51" t="s">
        <v>292</v>
      </c>
      <c r="L803" s="51" t="s">
        <v>185</v>
      </c>
      <c r="M803" s="53">
        <v>1</v>
      </c>
      <c r="N803" s="51" t="str">
        <f t="shared" si="55"/>
        <v>都小山台</v>
      </c>
    </row>
    <row r="804" spans="1:14" x14ac:dyDescent="0.2">
      <c r="A804" s="50">
        <f t="shared" si="52"/>
        <v>15085</v>
      </c>
      <c r="B804" s="50">
        <f t="shared" si="53"/>
        <v>1</v>
      </c>
      <c r="C804" s="50">
        <f t="shared" si="54"/>
        <v>50</v>
      </c>
      <c r="D804" s="51">
        <v>15085</v>
      </c>
      <c r="E804" s="51" t="s">
        <v>1932</v>
      </c>
      <c r="F804" s="51" t="s">
        <v>4685</v>
      </c>
      <c r="G804" s="52" t="s">
        <v>1934</v>
      </c>
      <c r="H804" s="52" t="s">
        <v>4686</v>
      </c>
      <c r="I804" s="52" t="s">
        <v>1935</v>
      </c>
      <c r="J804" s="52" t="s">
        <v>4687</v>
      </c>
      <c r="K804" s="51" t="s">
        <v>292</v>
      </c>
      <c r="L804" s="51" t="s">
        <v>189</v>
      </c>
      <c r="M804" s="53">
        <v>1</v>
      </c>
      <c r="N804" s="51" t="str">
        <f t="shared" si="55"/>
        <v>都小山台</v>
      </c>
    </row>
    <row r="805" spans="1:14" x14ac:dyDescent="0.2">
      <c r="A805" s="50">
        <f t="shared" si="52"/>
        <v>15086</v>
      </c>
      <c r="B805" s="50">
        <f t="shared" si="53"/>
        <v>1</v>
      </c>
      <c r="C805" s="50">
        <f t="shared" si="54"/>
        <v>50</v>
      </c>
      <c r="D805" s="51">
        <v>15086</v>
      </c>
      <c r="E805" s="51" t="s">
        <v>3794</v>
      </c>
      <c r="F805" s="51" t="s">
        <v>4688</v>
      </c>
      <c r="G805" s="52" t="s">
        <v>3795</v>
      </c>
      <c r="H805" s="52" t="s">
        <v>618</v>
      </c>
      <c r="I805" s="52" t="s">
        <v>3796</v>
      </c>
      <c r="J805" s="52" t="s">
        <v>1216</v>
      </c>
      <c r="K805" s="51" t="s">
        <v>292</v>
      </c>
      <c r="L805" s="51" t="s">
        <v>189</v>
      </c>
      <c r="M805" s="53">
        <v>1</v>
      </c>
      <c r="N805" s="51" t="str">
        <f t="shared" si="55"/>
        <v>都小山台</v>
      </c>
    </row>
    <row r="806" spans="1:14" x14ac:dyDescent="0.2">
      <c r="A806" s="50">
        <f t="shared" si="52"/>
        <v>15087</v>
      </c>
      <c r="B806" s="50">
        <f t="shared" si="53"/>
        <v>1</v>
      </c>
      <c r="C806" s="50">
        <f t="shared" si="54"/>
        <v>50</v>
      </c>
      <c r="D806" s="51">
        <v>15087</v>
      </c>
      <c r="E806" s="51" t="s">
        <v>4689</v>
      </c>
      <c r="F806" s="51" t="s">
        <v>4690</v>
      </c>
      <c r="G806" s="52" t="s">
        <v>4691</v>
      </c>
      <c r="H806" s="52" t="s">
        <v>4692</v>
      </c>
      <c r="I806" s="52" t="s">
        <v>4693</v>
      </c>
      <c r="J806" s="52" t="s">
        <v>4694</v>
      </c>
      <c r="K806" s="51" t="s">
        <v>292</v>
      </c>
      <c r="L806" s="51" t="s">
        <v>189</v>
      </c>
      <c r="M806" s="53">
        <v>1</v>
      </c>
      <c r="N806" s="51" t="str">
        <f t="shared" si="55"/>
        <v>都小山台</v>
      </c>
    </row>
    <row r="807" spans="1:14" x14ac:dyDescent="0.2">
      <c r="A807" s="50">
        <f t="shared" si="52"/>
        <v>15088</v>
      </c>
      <c r="B807" s="50">
        <f t="shared" si="53"/>
        <v>1</v>
      </c>
      <c r="C807" s="50">
        <f t="shared" si="54"/>
        <v>50</v>
      </c>
      <c r="D807" s="51">
        <v>15088</v>
      </c>
      <c r="E807" s="51" t="s">
        <v>4695</v>
      </c>
      <c r="F807" s="51" t="s">
        <v>4696</v>
      </c>
      <c r="G807" s="52" t="s">
        <v>4697</v>
      </c>
      <c r="H807" s="52" t="s">
        <v>4698</v>
      </c>
      <c r="I807" s="52" t="s">
        <v>4699</v>
      </c>
      <c r="J807" s="52" t="s">
        <v>4700</v>
      </c>
      <c r="K807" s="51" t="s">
        <v>292</v>
      </c>
      <c r="L807" s="51" t="s">
        <v>189</v>
      </c>
      <c r="M807" s="53">
        <v>1</v>
      </c>
      <c r="N807" s="51" t="str">
        <f t="shared" si="55"/>
        <v>都小山台</v>
      </c>
    </row>
    <row r="808" spans="1:14" x14ac:dyDescent="0.2">
      <c r="A808" s="50">
        <f t="shared" si="52"/>
        <v>15089</v>
      </c>
      <c r="B808" s="50">
        <f t="shared" si="53"/>
        <v>1</v>
      </c>
      <c r="C808" s="50">
        <f t="shared" si="54"/>
        <v>50</v>
      </c>
      <c r="D808" s="51">
        <v>15089</v>
      </c>
      <c r="E808" s="51" t="s">
        <v>4701</v>
      </c>
      <c r="F808" s="51" t="s">
        <v>4702</v>
      </c>
      <c r="G808" s="52" t="s">
        <v>4703</v>
      </c>
      <c r="H808" s="52" t="s">
        <v>2256</v>
      </c>
      <c r="I808" s="52" t="s">
        <v>4704</v>
      </c>
      <c r="J808" s="52" t="s">
        <v>2257</v>
      </c>
      <c r="K808" s="51" t="s">
        <v>292</v>
      </c>
      <c r="L808" s="51" t="s">
        <v>185</v>
      </c>
      <c r="M808" s="53">
        <v>1</v>
      </c>
      <c r="N808" s="51" t="str">
        <f t="shared" si="55"/>
        <v>都小山台</v>
      </c>
    </row>
    <row r="809" spans="1:14" x14ac:dyDescent="0.2">
      <c r="A809" s="50">
        <f t="shared" si="52"/>
        <v>15090</v>
      </c>
      <c r="B809" s="50">
        <f t="shared" si="53"/>
        <v>1</v>
      </c>
      <c r="C809" s="50">
        <f t="shared" si="54"/>
        <v>50</v>
      </c>
      <c r="D809" s="51">
        <v>15090</v>
      </c>
      <c r="E809" s="51" t="s">
        <v>34</v>
      </c>
      <c r="F809" s="51" t="s">
        <v>4705</v>
      </c>
      <c r="G809" s="52" t="s">
        <v>1285</v>
      </c>
      <c r="H809" s="52" t="s">
        <v>1131</v>
      </c>
      <c r="I809" s="52" t="s">
        <v>1287</v>
      </c>
      <c r="J809" s="52" t="s">
        <v>1132</v>
      </c>
      <c r="K809" s="51" t="s">
        <v>292</v>
      </c>
      <c r="L809" s="51" t="s">
        <v>189</v>
      </c>
      <c r="M809" s="53">
        <v>1</v>
      </c>
      <c r="N809" s="51" t="str">
        <f t="shared" si="55"/>
        <v>都小山台</v>
      </c>
    </row>
    <row r="810" spans="1:14" x14ac:dyDescent="0.2">
      <c r="A810" s="50">
        <f t="shared" si="52"/>
        <v>15211</v>
      </c>
      <c r="B810" s="50">
        <f t="shared" si="53"/>
        <v>1</v>
      </c>
      <c r="C810" s="50">
        <f t="shared" si="54"/>
        <v>52</v>
      </c>
      <c r="D810" s="51">
        <v>15211</v>
      </c>
      <c r="E810" s="51" t="s">
        <v>66</v>
      </c>
      <c r="F810" s="51" t="s">
        <v>4077</v>
      </c>
      <c r="G810" s="52" t="s">
        <v>1266</v>
      </c>
      <c r="H810" s="52" t="s">
        <v>2872</v>
      </c>
      <c r="I810" s="52" t="s">
        <v>1268</v>
      </c>
      <c r="J810" s="52" t="s">
        <v>2873</v>
      </c>
      <c r="K810" s="51" t="s">
        <v>291</v>
      </c>
      <c r="L810" s="51" t="s">
        <v>189</v>
      </c>
      <c r="M810" s="53">
        <v>1</v>
      </c>
      <c r="N810" s="51" t="str">
        <f t="shared" si="55"/>
        <v>都八潮</v>
      </c>
    </row>
    <row r="811" spans="1:14" x14ac:dyDescent="0.2">
      <c r="A811" s="50">
        <f t="shared" si="52"/>
        <v>15252</v>
      </c>
      <c r="B811" s="50">
        <f t="shared" si="53"/>
        <v>1</v>
      </c>
      <c r="C811" s="50">
        <f t="shared" si="54"/>
        <v>52</v>
      </c>
      <c r="D811" s="51">
        <v>15252</v>
      </c>
      <c r="E811" s="51" t="s">
        <v>15079</v>
      </c>
      <c r="F811" s="51" t="s">
        <v>15080</v>
      </c>
      <c r="G811" s="52" t="s">
        <v>15081</v>
      </c>
      <c r="H811" s="52" t="s">
        <v>15082</v>
      </c>
      <c r="I811" s="52" t="s">
        <v>15083</v>
      </c>
      <c r="J811" s="52" t="s">
        <v>15084</v>
      </c>
      <c r="K811" s="51" t="s">
        <v>292</v>
      </c>
      <c r="L811" s="51" t="s">
        <v>189</v>
      </c>
      <c r="M811" s="53">
        <v>1</v>
      </c>
      <c r="N811" s="51" t="str">
        <f t="shared" si="55"/>
        <v>都八潮</v>
      </c>
    </row>
    <row r="812" spans="1:14" x14ac:dyDescent="0.2">
      <c r="A812" s="50">
        <f t="shared" si="52"/>
        <v>15305</v>
      </c>
      <c r="B812" s="50">
        <f t="shared" si="53"/>
        <v>1</v>
      </c>
      <c r="C812" s="50">
        <f t="shared" si="54"/>
        <v>53</v>
      </c>
      <c r="D812" s="51">
        <v>15305</v>
      </c>
      <c r="E812" s="51" t="s">
        <v>912</v>
      </c>
      <c r="F812" s="51" t="s">
        <v>913</v>
      </c>
      <c r="G812" s="52" t="s">
        <v>2853</v>
      </c>
      <c r="H812" s="52" t="s">
        <v>2854</v>
      </c>
      <c r="I812" s="52" t="s">
        <v>2855</v>
      </c>
      <c r="J812" s="52" t="s">
        <v>2856</v>
      </c>
      <c r="K812" s="51" t="s">
        <v>291</v>
      </c>
      <c r="L812" s="51" t="s">
        <v>1029</v>
      </c>
      <c r="M812" s="53">
        <v>3</v>
      </c>
      <c r="N812" s="51" t="str">
        <f t="shared" si="55"/>
        <v>産技高専品川</v>
      </c>
    </row>
    <row r="813" spans="1:14" x14ac:dyDescent="0.2">
      <c r="A813" s="50">
        <f t="shared" si="52"/>
        <v>15306</v>
      </c>
      <c r="B813" s="50">
        <f t="shared" si="53"/>
        <v>1</v>
      </c>
      <c r="C813" s="50">
        <f t="shared" si="54"/>
        <v>53</v>
      </c>
      <c r="D813" s="51">
        <v>15306</v>
      </c>
      <c r="E813" s="51" t="s">
        <v>700</v>
      </c>
      <c r="F813" s="51" t="s">
        <v>914</v>
      </c>
      <c r="G813" s="52" t="s">
        <v>1133</v>
      </c>
      <c r="H813" s="52" t="s">
        <v>2857</v>
      </c>
      <c r="I813" s="52" t="s">
        <v>2858</v>
      </c>
      <c r="J813" s="52" t="s">
        <v>2859</v>
      </c>
      <c r="K813" s="51" t="s">
        <v>291</v>
      </c>
      <c r="L813" s="51" t="s">
        <v>1029</v>
      </c>
      <c r="M813" s="53">
        <v>3</v>
      </c>
      <c r="N813" s="51" t="str">
        <f t="shared" si="55"/>
        <v>産技高専品川</v>
      </c>
    </row>
    <row r="814" spans="1:14" x14ac:dyDescent="0.2">
      <c r="A814" s="50">
        <f t="shared" si="52"/>
        <v>15311</v>
      </c>
      <c r="B814" s="50">
        <f t="shared" si="53"/>
        <v>1</v>
      </c>
      <c r="C814" s="50">
        <f t="shared" si="54"/>
        <v>53</v>
      </c>
      <c r="D814" s="51">
        <v>15311</v>
      </c>
      <c r="E814" s="51" t="s">
        <v>1032</v>
      </c>
      <c r="F814" s="51" t="s">
        <v>2860</v>
      </c>
      <c r="G814" s="52" t="s">
        <v>1033</v>
      </c>
      <c r="H814" s="52" t="s">
        <v>1283</v>
      </c>
      <c r="I814" s="52" t="s">
        <v>1035</v>
      </c>
      <c r="J814" s="52" t="s">
        <v>1284</v>
      </c>
      <c r="K814" s="51" t="s">
        <v>291</v>
      </c>
      <c r="L814" s="51" t="s">
        <v>189</v>
      </c>
      <c r="M814" s="53">
        <v>2</v>
      </c>
      <c r="N814" s="51" t="str">
        <f t="shared" si="55"/>
        <v>産技高専品川</v>
      </c>
    </row>
    <row r="815" spans="1:14" x14ac:dyDescent="0.2">
      <c r="A815" s="50">
        <f t="shared" si="52"/>
        <v>15312</v>
      </c>
      <c r="B815" s="50">
        <f t="shared" si="53"/>
        <v>1</v>
      </c>
      <c r="C815" s="50">
        <f t="shared" si="54"/>
        <v>53</v>
      </c>
      <c r="D815" s="51">
        <v>15312</v>
      </c>
      <c r="E815" s="51" t="s">
        <v>652</v>
      </c>
      <c r="F815" s="51" t="s">
        <v>1653</v>
      </c>
      <c r="G815" s="52" t="s">
        <v>2329</v>
      </c>
      <c r="H815" s="52" t="s">
        <v>1654</v>
      </c>
      <c r="I815" s="52" t="s">
        <v>2331</v>
      </c>
      <c r="J815" s="52" t="s">
        <v>1655</v>
      </c>
      <c r="K815" s="51" t="s">
        <v>291</v>
      </c>
      <c r="L815" s="51" t="s">
        <v>188</v>
      </c>
      <c r="M815" s="53">
        <v>2</v>
      </c>
      <c r="N815" s="51" t="str">
        <f t="shared" si="55"/>
        <v>産技高専品川</v>
      </c>
    </row>
    <row r="816" spans="1:14" x14ac:dyDescent="0.2">
      <c r="A816" s="50">
        <f t="shared" si="52"/>
        <v>15313</v>
      </c>
      <c r="B816" s="50">
        <f t="shared" si="53"/>
        <v>1</v>
      </c>
      <c r="C816" s="50">
        <f t="shared" si="54"/>
        <v>53</v>
      </c>
      <c r="D816" s="51">
        <v>15313</v>
      </c>
      <c r="E816" s="51" t="s">
        <v>362</v>
      </c>
      <c r="F816" s="51" t="s">
        <v>737</v>
      </c>
      <c r="G816" s="52" t="s">
        <v>1515</v>
      </c>
      <c r="H816" s="52" t="s">
        <v>1595</v>
      </c>
      <c r="I816" s="52" t="s">
        <v>1516</v>
      </c>
      <c r="J816" s="52" t="s">
        <v>1597</v>
      </c>
      <c r="K816" s="51" t="s">
        <v>291</v>
      </c>
      <c r="L816" s="51" t="s">
        <v>188</v>
      </c>
      <c r="M816" s="53">
        <v>2</v>
      </c>
      <c r="N816" s="51" t="str">
        <f t="shared" si="55"/>
        <v>産技高専品川</v>
      </c>
    </row>
    <row r="817" spans="1:14" x14ac:dyDescent="0.2">
      <c r="A817" s="50">
        <f t="shared" si="52"/>
        <v>15353</v>
      </c>
      <c r="B817" s="50">
        <f t="shared" si="53"/>
        <v>1</v>
      </c>
      <c r="C817" s="50">
        <f t="shared" si="54"/>
        <v>53</v>
      </c>
      <c r="D817" s="51">
        <v>15353</v>
      </c>
      <c r="E817" s="51" t="s">
        <v>25</v>
      </c>
      <c r="F817" s="51" t="s">
        <v>451</v>
      </c>
      <c r="G817" s="52" t="s">
        <v>2603</v>
      </c>
      <c r="H817" s="52" t="s">
        <v>2861</v>
      </c>
      <c r="I817" s="52" t="s">
        <v>2604</v>
      </c>
      <c r="J817" s="52" t="s">
        <v>2862</v>
      </c>
      <c r="K817" s="51" t="s">
        <v>292</v>
      </c>
      <c r="L817" s="51" t="s">
        <v>1029</v>
      </c>
      <c r="M817" s="53">
        <v>3</v>
      </c>
      <c r="N817" s="51" t="str">
        <f t="shared" si="55"/>
        <v>産技高専品川</v>
      </c>
    </row>
    <row r="818" spans="1:14" x14ac:dyDescent="0.2">
      <c r="A818" s="50">
        <f t="shared" si="52"/>
        <v>15354</v>
      </c>
      <c r="B818" s="50">
        <f t="shared" si="53"/>
        <v>1</v>
      </c>
      <c r="C818" s="50">
        <f t="shared" si="54"/>
        <v>53</v>
      </c>
      <c r="D818" s="51">
        <v>15354</v>
      </c>
      <c r="E818" s="51" t="s">
        <v>1807</v>
      </c>
      <c r="F818" s="51" t="s">
        <v>481</v>
      </c>
      <c r="G818" s="52" t="s">
        <v>1808</v>
      </c>
      <c r="H818" s="52" t="s">
        <v>1776</v>
      </c>
      <c r="I818" s="52" t="s">
        <v>1809</v>
      </c>
      <c r="J818" s="52" t="s">
        <v>1871</v>
      </c>
      <c r="K818" s="51" t="s">
        <v>292</v>
      </c>
      <c r="L818" s="51" t="s">
        <v>189</v>
      </c>
      <c r="M818" s="53">
        <v>2</v>
      </c>
      <c r="N818" s="51" t="str">
        <f t="shared" si="55"/>
        <v>産技高専品川</v>
      </c>
    </row>
    <row r="819" spans="1:14" x14ac:dyDescent="0.2">
      <c r="A819" s="50">
        <f t="shared" si="52"/>
        <v>15401</v>
      </c>
      <c r="B819" s="50">
        <f t="shared" si="53"/>
        <v>1</v>
      </c>
      <c r="C819" s="50">
        <f t="shared" si="54"/>
        <v>54</v>
      </c>
      <c r="D819" s="51">
        <v>15401</v>
      </c>
      <c r="E819" s="51" t="s">
        <v>34</v>
      </c>
      <c r="F819" s="51" t="s">
        <v>5236</v>
      </c>
      <c r="G819" s="52" t="s">
        <v>1285</v>
      </c>
      <c r="H819" s="52" t="s">
        <v>5237</v>
      </c>
      <c r="I819" s="52" t="s">
        <v>1287</v>
      </c>
      <c r="J819" s="52" t="s">
        <v>8237</v>
      </c>
      <c r="K819" s="51" t="s">
        <v>291</v>
      </c>
      <c r="L819" s="51" t="s">
        <v>189</v>
      </c>
      <c r="M819" s="53">
        <v>1</v>
      </c>
      <c r="N819" s="51" t="e">
        <f t="shared" si="55"/>
        <v>#N/A</v>
      </c>
    </row>
    <row r="820" spans="1:14" x14ac:dyDescent="0.2">
      <c r="A820" s="50">
        <f t="shared" si="52"/>
        <v>15402</v>
      </c>
      <c r="B820" s="50">
        <f t="shared" si="53"/>
        <v>1</v>
      </c>
      <c r="C820" s="50">
        <f t="shared" si="54"/>
        <v>54</v>
      </c>
      <c r="D820" s="51">
        <v>15402</v>
      </c>
      <c r="E820" s="51" t="s">
        <v>8119</v>
      </c>
      <c r="F820" s="51" t="s">
        <v>15085</v>
      </c>
      <c r="G820" s="52" t="s">
        <v>8121</v>
      </c>
      <c r="H820" s="52" t="s">
        <v>1038</v>
      </c>
      <c r="I820" s="52" t="s">
        <v>8122</v>
      </c>
      <c r="J820" s="52" t="s">
        <v>1039</v>
      </c>
      <c r="K820" s="51" t="s">
        <v>291</v>
      </c>
      <c r="L820" s="51" t="s">
        <v>189</v>
      </c>
      <c r="M820" s="53">
        <v>1</v>
      </c>
      <c r="N820" s="51" t="e">
        <f t="shared" si="55"/>
        <v>#N/A</v>
      </c>
    </row>
    <row r="821" spans="1:14" x14ac:dyDescent="0.2">
      <c r="A821" s="50">
        <f t="shared" si="52"/>
        <v>15403</v>
      </c>
      <c r="B821" s="50">
        <f t="shared" si="53"/>
        <v>1</v>
      </c>
      <c r="C821" s="50">
        <f t="shared" si="54"/>
        <v>54</v>
      </c>
      <c r="D821" s="51">
        <v>15403</v>
      </c>
      <c r="E821" s="51" t="s">
        <v>15086</v>
      </c>
      <c r="F821" s="51" t="s">
        <v>15087</v>
      </c>
      <c r="G821" s="52" t="s">
        <v>15088</v>
      </c>
      <c r="H821" s="52" t="s">
        <v>15089</v>
      </c>
      <c r="I821" s="52" t="s">
        <v>15090</v>
      </c>
      <c r="J821" s="52" t="s">
        <v>15091</v>
      </c>
      <c r="K821" s="51" t="s">
        <v>291</v>
      </c>
      <c r="L821" s="51" t="s">
        <v>189</v>
      </c>
      <c r="M821" s="53">
        <v>1</v>
      </c>
      <c r="N821" s="51" t="e">
        <f t="shared" si="55"/>
        <v>#N/A</v>
      </c>
    </row>
    <row r="822" spans="1:14" x14ac:dyDescent="0.2">
      <c r="A822" s="50">
        <f t="shared" si="52"/>
        <v>15451</v>
      </c>
      <c r="B822" s="50">
        <f t="shared" si="53"/>
        <v>1</v>
      </c>
      <c r="C822" s="50">
        <f t="shared" si="54"/>
        <v>54</v>
      </c>
      <c r="D822" s="51">
        <v>15451</v>
      </c>
      <c r="E822" s="51" t="s">
        <v>3200</v>
      </c>
      <c r="F822" s="51" t="s">
        <v>9025</v>
      </c>
      <c r="G822" s="52" t="s">
        <v>3202</v>
      </c>
      <c r="H822" s="52" t="s">
        <v>3699</v>
      </c>
      <c r="I822" s="52" t="s">
        <v>3203</v>
      </c>
      <c r="J822" s="52" t="s">
        <v>3700</v>
      </c>
      <c r="K822" s="51" t="s">
        <v>292</v>
      </c>
      <c r="L822" s="51" t="s">
        <v>188</v>
      </c>
      <c r="M822" s="53">
        <v>2</v>
      </c>
      <c r="N822" s="51" t="e">
        <f t="shared" si="55"/>
        <v>#N/A</v>
      </c>
    </row>
    <row r="823" spans="1:14" x14ac:dyDescent="0.2">
      <c r="A823" s="50">
        <f t="shared" si="52"/>
        <v>15501</v>
      </c>
      <c r="B823" s="50">
        <f t="shared" si="53"/>
        <v>1</v>
      </c>
      <c r="C823" s="51">
        <f t="shared" si="54"/>
        <v>55</v>
      </c>
      <c r="D823" s="51">
        <v>15501</v>
      </c>
      <c r="E823" s="51" t="s">
        <v>2863</v>
      </c>
      <c r="F823" s="51" t="s">
        <v>2864</v>
      </c>
      <c r="G823" s="52" t="s">
        <v>2865</v>
      </c>
      <c r="H823" s="52" t="s">
        <v>2866</v>
      </c>
      <c r="I823" s="52" t="s">
        <v>2867</v>
      </c>
      <c r="J823" s="52" t="s">
        <v>3469</v>
      </c>
      <c r="K823" s="51" t="s">
        <v>291</v>
      </c>
      <c r="L823" s="51" t="s">
        <v>188</v>
      </c>
      <c r="M823" s="53">
        <v>2</v>
      </c>
      <c r="N823" s="51" t="str">
        <f t="shared" si="55"/>
        <v>攻玉社</v>
      </c>
    </row>
    <row r="824" spans="1:14" x14ac:dyDescent="0.2">
      <c r="A824" s="50">
        <f t="shared" si="52"/>
        <v>15502</v>
      </c>
      <c r="B824" s="50">
        <f t="shared" si="53"/>
        <v>1</v>
      </c>
      <c r="C824" s="51">
        <f t="shared" si="54"/>
        <v>55</v>
      </c>
      <c r="D824" s="51">
        <v>15502</v>
      </c>
      <c r="E824" s="51" t="s">
        <v>2377</v>
      </c>
      <c r="F824" s="51" t="s">
        <v>2868</v>
      </c>
      <c r="G824" s="52" t="s">
        <v>2379</v>
      </c>
      <c r="H824" s="52" t="s">
        <v>1003</v>
      </c>
      <c r="I824" s="52" t="s">
        <v>2381</v>
      </c>
      <c r="J824" s="52" t="s">
        <v>1005</v>
      </c>
      <c r="K824" s="51" t="s">
        <v>291</v>
      </c>
      <c r="L824" s="51" t="s">
        <v>188</v>
      </c>
      <c r="M824" s="53">
        <v>2</v>
      </c>
      <c r="N824" s="51" t="str">
        <f t="shared" si="55"/>
        <v>攻玉社</v>
      </c>
    </row>
    <row r="825" spans="1:14" x14ac:dyDescent="0.2">
      <c r="A825" s="50">
        <f t="shared" si="52"/>
        <v>15505</v>
      </c>
      <c r="B825" s="50">
        <f t="shared" si="53"/>
        <v>1</v>
      </c>
      <c r="C825" s="51">
        <f t="shared" si="54"/>
        <v>55</v>
      </c>
      <c r="D825" s="51">
        <v>15505</v>
      </c>
      <c r="E825" s="51" t="s">
        <v>645</v>
      </c>
      <c r="F825" s="51" t="s">
        <v>915</v>
      </c>
      <c r="G825" s="52" t="s">
        <v>1447</v>
      </c>
      <c r="H825" s="52" t="s">
        <v>2869</v>
      </c>
      <c r="I825" s="52" t="s">
        <v>1449</v>
      </c>
      <c r="J825" s="52" t="s">
        <v>2870</v>
      </c>
      <c r="K825" s="51" t="s">
        <v>291</v>
      </c>
      <c r="L825" s="51" t="s">
        <v>1029</v>
      </c>
      <c r="M825" s="53">
        <v>3</v>
      </c>
      <c r="N825" s="51" t="str">
        <f t="shared" si="55"/>
        <v>攻玉社</v>
      </c>
    </row>
    <row r="826" spans="1:14" x14ac:dyDescent="0.2">
      <c r="A826" s="50">
        <f t="shared" si="52"/>
        <v>15506</v>
      </c>
      <c r="B826" s="50">
        <f t="shared" si="53"/>
        <v>1</v>
      </c>
      <c r="C826" s="51">
        <f t="shared" si="54"/>
        <v>55</v>
      </c>
      <c r="D826" s="51">
        <v>15506</v>
      </c>
      <c r="E826" s="51" t="s">
        <v>52</v>
      </c>
      <c r="F826" s="51" t="s">
        <v>916</v>
      </c>
      <c r="G826" s="52" t="s">
        <v>1842</v>
      </c>
      <c r="H826" s="52" t="s">
        <v>2145</v>
      </c>
      <c r="I826" s="52" t="s">
        <v>1843</v>
      </c>
      <c r="J826" s="52" t="s">
        <v>2146</v>
      </c>
      <c r="K826" s="51" t="s">
        <v>291</v>
      </c>
      <c r="L826" s="51" t="s">
        <v>1029</v>
      </c>
      <c r="M826" s="53">
        <v>3</v>
      </c>
      <c r="N826" s="51" t="str">
        <f t="shared" si="55"/>
        <v>攻玉社</v>
      </c>
    </row>
    <row r="827" spans="1:14" x14ac:dyDescent="0.2">
      <c r="A827" s="50">
        <f t="shared" si="52"/>
        <v>15507</v>
      </c>
      <c r="B827" s="50">
        <f t="shared" si="53"/>
        <v>1</v>
      </c>
      <c r="C827" s="51">
        <f t="shared" si="54"/>
        <v>55</v>
      </c>
      <c r="D827" s="51">
        <v>15507</v>
      </c>
      <c r="E827" s="51" t="s">
        <v>909</v>
      </c>
      <c r="F827" s="51" t="s">
        <v>590</v>
      </c>
      <c r="G827" s="52" t="s">
        <v>2818</v>
      </c>
      <c r="H827" s="52" t="s">
        <v>1122</v>
      </c>
      <c r="I827" s="52" t="s">
        <v>2819</v>
      </c>
      <c r="J827" s="52" t="s">
        <v>1918</v>
      </c>
      <c r="K827" s="51" t="s">
        <v>291</v>
      </c>
      <c r="L827" s="51" t="s">
        <v>188</v>
      </c>
      <c r="M827" s="53">
        <v>3</v>
      </c>
      <c r="N827" s="51" t="str">
        <f t="shared" si="55"/>
        <v>攻玉社</v>
      </c>
    </row>
    <row r="828" spans="1:14" x14ac:dyDescent="0.2">
      <c r="A828" s="50">
        <f t="shared" si="52"/>
        <v>15508</v>
      </c>
      <c r="B828" s="50">
        <f t="shared" si="53"/>
        <v>1</v>
      </c>
      <c r="C828" s="51">
        <f t="shared" si="54"/>
        <v>55</v>
      </c>
      <c r="D828" s="51">
        <v>15508</v>
      </c>
      <c r="E828" s="51" t="s">
        <v>917</v>
      </c>
      <c r="F828" s="51" t="s">
        <v>659</v>
      </c>
      <c r="G828" s="52" t="s">
        <v>1224</v>
      </c>
      <c r="H828" s="52" t="s">
        <v>1198</v>
      </c>
      <c r="I828" s="52" t="s">
        <v>1225</v>
      </c>
      <c r="J828" s="52" t="s">
        <v>1200</v>
      </c>
      <c r="K828" s="51" t="s">
        <v>291</v>
      </c>
      <c r="L828" s="51" t="s">
        <v>188</v>
      </c>
      <c r="M828" s="53">
        <v>3</v>
      </c>
      <c r="N828" s="51" t="str">
        <f t="shared" si="55"/>
        <v>攻玉社</v>
      </c>
    </row>
    <row r="829" spans="1:14" x14ac:dyDescent="0.2">
      <c r="A829" s="50">
        <f t="shared" si="52"/>
        <v>15509</v>
      </c>
      <c r="B829" s="50">
        <f t="shared" si="53"/>
        <v>1</v>
      </c>
      <c r="C829" s="51">
        <f t="shared" si="54"/>
        <v>55</v>
      </c>
      <c r="D829" s="51">
        <v>15509</v>
      </c>
      <c r="E829" s="51" t="s">
        <v>1348</v>
      </c>
      <c r="F829" s="51" t="s">
        <v>2871</v>
      </c>
      <c r="G829" s="52" t="s">
        <v>1350</v>
      </c>
      <c r="H829" s="52" t="s">
        <v>1038</v>
      </c>
      <c r="I829" s="52" t="s">
        <v>1352</v>
      </c>
      <c r="J829" s="52" t="s">
        <v>1039</v>
      </c>
      <c r="K829" s="51" t="s">
        <v>291</v>
      </c>
      <c r="L829" s="51" t="s">
        <v>189</v>
      </c>
      <c r="M829" s="53">
        <v>2</v>
      </c>
      <c r="N829" s="51" t="str">
        <f t="shared" si="55"/>
        <v>攻玉社</v>
      </c>
    </row>
    <row r="830" spans="1:14" x14ac:dyDescent="0.2">
      <c r="A830" s="50">
        <f t="shared" si="52"/>
        <v>15510</v>
      </c>
      <c r="B830" s="50">
        <f t="shared" si="53"/>
        <v>1</v>
      </c>
      <c r="C830" s="51">
        <f t="shared" si="54"/>
        <v>55</v>
      </c>
      <c r="D830" s="51">
        <v>15510</v>
      </c>
      <c r="E830" s="51" t="s">
        <v>918</v>
      </c>
      <c r="F830" s="51" t="s">
        <v>919</v>
      </c>
      <c r="G830" s="52" t="s">
        <v>1362</v>
      </c>
      <c r="H830" s="52" t="s">
        <v>2872</v>
      </c>
      <c r="I830" s="52" t="s">
        <v>1364</v>
      </c>
      <c r="J830" s="52" t="s">
        <v>2873</v>
      </c>
      <c r="K830" s="51" t="s">
        <v>291</v>
      </c>
      <c r="L830" s="51" t="s">
        <v>1029</v>
      </c>
      <c r="M830" s="53">
        <v>3</v>
      </c>
      <c r="N830" s="51" t="str">
        <f t="shared" si="55"/>
        <v>攻玉社</v>
      </c>
    </row>
    <row r="831" spans="1:14" x14ac:dyDescent="0.2">
      <c r="A831" s="50">
        <f t="shared" si="52"/>
        <v>15511</v>
      </c>
      <c r="B831" s="50">
        <f t="shared" si="53"/>
        <v>1</v>
      </c>
      <c r="C831" s="51">
        <f t="shared" si="54"/>
        <v>55</v>
      </c>
      <c r="D831" s="51">
        <v>15511</v>
      </c>
      <c r="E831" s="51" t="s">
        <v>920</v>
      </c>
      <c r="F831" s="51" t="s">
        <v>921</v>
      </c>
      <c r="G831" s="52" t="s">
        <v>2874</v>
      </c>
      <c r="H831" s="52" t="s">
        <v>1037</v>
      </c>
      <c r="I831" s="52" t="s">
        <v>2875</v>
      </c>
      <c r="J831" s="52" t="s">
        <v>1156</v>
      </c>
      <c r="K831" s="51" t="s">
        <v>291</v>
      </c>
      <c r="L831" s="51" t="s">
        <v>1029</v>
      </c>
      <c r="M831" s="53">
        <v>3</v>
      </c>
      <c r="N831" s="51" t="str">
        <f t="shared" si="55"/>
        <v>攻玉社</v>
      </c>
    </row>
    <row r="832" spans="1:14" x14ac:dyDescent="0.2">
      <c r="A832" s="50">
        <f t="shared" si="52"/>
        <v>15512</v>
      </c>
      <c r="B832" s="50">
        <f t="shared" si="53"/>
        <v>1</v>
      </c>
      <c r="C832" s="51">
        <f t="shared" si="54"/>
        <v>55</v>
      </c>
      <c r="D832" s="51">
        <v>15512</v>
      </c>
      <c r="E832" s="51" t="s">
        <v>2876</v>
      </c>
      <c r="F832" s="51" t="s">
        <v>2877</v>
      </c>
      <c r="G832" s="52" t="s">
        <v>2536</v>
      </c>
      <c r="H832" s="52" t="s">
        <v>2878</v>
      </c>
      <c r="I832" s="52" t="s">
        <v>2537</v>
      </c>
      <c r="J832" s="52" t="s">
        <v>2879</v>
      </c>
      <c r="K832" s="51" t="s">
        <v>291</v>
      </c>
      <c r="L832" s="51" t="s">
        <v>188</v>
      </c>
      <c r="M832" s="53">
        <v>2</v>
      </c>
      <c r="N832" s="51" t="str">
        <f t="shared" si="55"/>
        <v>攻玉社</v>
      </c>
    </row>
    <row r="833" spans="1:14" x14ac:dyDescent="0.2">
      <c r="A833" s="50">
        <f t="shared" si="52"/>
        <v>15513</v>
      </c>
      <c r="B833" s="50">
        <f t="shared" si="53"/>
        <v>1</v>
      </c>
      <c r="C833" s="51">
        <f t="shared" si="54"/>
        <v>55</v>
      </c>
      <c r="D833" s="51">
        <v>15513</v>
      </c>
      <c r="E833" s="51" t="s">
        <v>922</v>
      </c>
      <c r="F833" s="51" t="s">
        <v>923</v>
      </c>
      <c r="G833" s="52" t="s">
        <v>2880</v>
      </c>
      <c r="H833" s="52" t="s">
        <v>1646</v>
      </c>
      <c r="I833" s="52" t="s">
        <v>2881</v>
      </c>
      <c r="J833" s="52" t="s">
        <v>1647</v>
      </c>
      <c r="K833" s="51" t="s">
        <v>291</v>
      </c>
      <c r="L833" s="51" t="s">
        <v>1029</v>
      </c>
      <c r="M833" s="53">
        <v>3</v>
      </c>
      <c r="N833" s="51" t="str">
        <f t="shared" si="55"/>
        <v>攻玉社</v>
      </c>
    </row>
    <row r="834" spans="1:14" x14ac:dyDescent="0.2">
      <c r="A834" s="50">
        <f t="shared" ref="A834:A897" si="56">D834</f>
        <v>15514</v>
      </c>
      <c r="B834" s="50">
        <f t="shared" ref="B834:B897" si="57">ROUNDDOWN(D834/10000,0)</f>
        <v>1</v>
      </c>
      <c r="C834" s="51">
        <f t="shared" ref="C834:C897" si="58">ROUNDDOWN((D834-B834*10000)/100,0)</f>
        <v>55</v>
      </c>
      <c r="D834" s="51">
        <v>15514</v>
      </c>
      <c r="E834" s="51" t="s">
        <v>2882</v>
      </c>
      <c r="F834" s="51" t="s">
        <v>2883</v>
      </c>
      <c r="G834" s="52" t="s">
        <v>2884</v>
      </c>
      <c r="H834" s="52" t="s">
        <v>1729</v>
      </c>
      <c r="I834" s="52" t="s">
        <v>2885</v>
      </c>
      <c r="J834" s="52" t="s">
        <v>1731</v>
      </c>
      <c r="K834" s="51" t="s">
        <v>291</v>
      </c>
      <c r="L834" s="51" t="s">
        <v>188</v>
      </c>
      <c r="M834" s="53">
        <v>2</v>
      </c>
      <c r="N834" s="51" t="str">
        <f t="shared" ref="N834:N897" si="59">VLOOKUP(B834*100+C834,$AB$2:$AF$400,2,0)</f>
        <v>攻玉社</v>
      </c>
    </row>
    <row r="835" spans="1:14" x14ac:dyDescent="0.2">
      <c r="A835" s="50">
        <f t="shared" si="56"/>
        <v>15515</v>
      </c>
      <c r="B835" s="50">
        <f t="shared" si="57"/>
        <v>1</v>
      </c>
      <c r="C835" s="51">
        <f t="shared" si="58"/>
        <v>55</v>
      </c>
      <c r="D835" s="51">
        <v>15515</v>
      </c>
      <c r="E835" s="51" t="s">
        <v>2886</v>
      </c>
      <c r="F835" s="51" t="s">
        <v>642</v>
      </c>
      <c r="G835" s="52" t="s">
        <v>2887</v>
      </c>
      <c r="H835" s="52" t="s">
        <v>1267</v>
      </c>
      <c r="I835" s="52" t="s">
        <v>2888</v>
      </c>
      <c r="J835" s="52" t="s">
        <v>1269</v>
      </c>
      <c r="K835" s="51" t="s">
        <v>291</v>
      </c>
      <c r="L835" s="51" t="s">
        <v>188</v>
      </c>
      <c r="M835" s="53">
        <v>2</v>
      </c>
      <c r="N835" s="51" t="str">
        <f t="shared" si="59"/>
        <v>攻玉社</v>
      </c>
    </row>
    <row r="836" spans="1:14" x14ac:dyDescent="0.2">
      <c r="A836" s="50">
        <f t="shared" si="56"/>
        <v>15516</v>
      </c>
      <c r="B836" s="50">
        <f t="shared" si="57"/>
        <v>1</v>
      </c>
      <c r="C836" s="51">
        <f t="shared" si="58"/>
        <v>55</v>
      </c>
      <c r="D836" s="51">
        <v>15516</v>
      </c>
      <c r="E836" s="51" t="s">
        <v>924</v>
      </c>
      <c r="F836" s="51" t="s">
        <v>925</v>
      </c>
      <c r="G836" s="52" t="s">
        <v>2889</v>
      </c>
      <c r="H836" s="52" t="s">
        <v>1332</v>
      </c>
      <c r="I836" s="52" t="s">
        <v>2890</v>
      </c>
      <c r="J836" s="52" t="s">
        <v>1783</v>
      </c>
      <c r="K836" s="51" t="s">
        <v>291</v>
      </c>
      <c r="L836" s="51" t="s">
        <v>188</v>
      </c>
      <c r="M836" s="53">
        <v>3</v>
      </c>
      <c r="N836" s="51" t="str">
        <f t="shared" si="59"/>
        <v>攻玉社</v>
      </c>
    </row>
    <row r="837" spans="1:14" x14ac:dyDescent="0.2">
      <c r="A837" s="50">
        <f t="shared" si="56"/>
        <v>15520</v>
      </c>
      <c r="B837" s="50">
        <f t="shared" si="57"/>
        <v>1</v>
      </c>
      <c r="C837" s="51">
        <f t="shared" si="58"/>
        <v>55</v>
      </c>
      <c r="D837" s="51">
        <v>15520</v>
      </c>
      <c r="E837" s="51" t="s">
        <v>926</v>
      </c>
      <c r="F837" s="51" t="s">
        <v>927</v>
      </c>
      <c r="G837" s="52" t="s">
        <v>2891</v>
      </c>
      <c r="H837" s="52" t="s">
        <v>1038</v>
      </c>
      <c r="I837" s="52" t="s">
        <v>2892</v>
      </c>
      <c r="J837" s="52" t="s">
        <v>1039</v>
      </c>
      <c r="K837" s="51" t="s">
        <v>291</v>
      </c>
      <c r="L837" s="51" t="s">
        <v>188</v>
      </c>
      <c r="M837" s="53">
        <v>3</v>
      </c>
      <c r="N837" s="51" t="str">
        <f t="shared" si="59"/>
        <v>攻玉社</v>
      </c>
    </row>
    <row r="838" spans="1:14" x14ac:dyDescent="0.2">
      <c r="A838" s="50">
        <f t="shared" si="56"/>
        <v>15521</v>
      </c>
      <c r="B838" s="50">
        <f t="shared" si="57"/>
        <v>1</v>
      </c>
      <c r="C838" s="51">
        <f t="shared" si="58"/>
        <v>55</v>
      </c>
      <c r="D838" s="51">
        <v>15521</v>
      </c>
      <c r="E838" s="51" t="s">
        <v>366</v>
      </c>
      <c r="F838" s="51" t="s">
        <v>4189</v>
      </c>
      <c r="G838" s="52" t="s">
        <v>2562</v>
      </c>
      <c r="H838" s="52" t="s">
        <v>1195</v>
      </c>
      <c r="I838" s="52" t="s">
        <v>2563</v>
      </c>
      <c r="J838" s="52" t="s">
        <v>1196</v>
      </c>
      <c r="K838" s="51" t="s">
        <v>291</v>
      </c>
      <c r="L838" s="51" t="s">
        <v>189</v>
      </c>
      <c r="M838" s="53">
        <v>1</v>
      </c>
      <c r="N838" s="51" t="str">
        <f t="shared" si="59"/>
        <v>攻玉社</v>
      </c>
    </row>
    <row r="839" spans="1:14" x14ac:dyDescent="0.2">
      <c r="A839" s="50">
        <f t="shared" si="56"/>
        <v>15522</v>
      </c>
      <c r="B839" s="50">
        <f t="shared" si="57"/>
        <v>1</v>
      </c>
      <c r="C839" s="51">
        <f t="shared" si="58"/>
        <v>55</v>
      </c>
      <c r="D839" s="51">
        <v>15522</v>
      </c>
      <c r="E839" s="51" t="s">
        <v>3740</v>
      </c>
      <c r="F839" s="51" t="s">
        <v>4190</v>
      </c>
      <c r="G839" s="52" t="s">
        <v>3741</v>
      </c>
      <c r="H839" s="52" t="s">
        <v>1289</v>
      </c>
      <c r="I839" s="52" t="s">
        <v>3742</v>
      </c>
      <c r="J839" s="52" t="s">
        <v>1290</v>
      </c>
      <c r="K839" s="51" t="s">
        <v>291</v>
      </c>
      <c r="L839" s="51" t="s">
        <v>189</v>
      </c>
      <c r="M839" s="53">
        <v>1</v>
      </c>
      <c r="N839" s="51" t="str">
        <f t="shared" si="59"/>
        <v>攻玉社</v>
      </c>
    </row>
    <row r="840" spans="1:14" x14ac:dyDescent="0.2">
      <c r="A840" s="50">
        <f t="shared" si="56"/>
        <v>15523</v>
      </c>
      <c r="B840" s="50">
        <f t="shared" si="57"/>
        <v>1</v>
      </c>
      <c r="C840" s="51">
        <f t="shared" si="58"/>
        <v>55</v>
      </c>
      <c r="D840" s="51">
        <v>15523</v>
      </c>
      <c r="E840" s="51" t="s">
        <v>11492</v>
      </c>
      <c r="F840" s="51" t="s">
        <v>2130</v>
      </c>
      <c r="G840" s="52" t="s">
        <v>11494</v>
      </c>
      <c r="H840" s="52" t="s">
        <v>2131</v>
      </c>
      <c r="I840" s="52" t="s">
        <v>15092</v>
      </c>
      <c r="J840" s="52" t="s">
        <v>2132</v>
      </c>
      <c r="K840" s="51" t="s">
        <v>291</v>
      </c>
      <c r="L840" s="51" t="s">
        <v>189</v>
      </c>
      <c r="M840" s="53">
        <v>1</v>
      </c>
      <c r="N840" s="51" t="str">
        <f t="shared" si="59"/>
        <v>攻玉社</v>
      </c>
    </row>
    <row r="841" spans="1:14" x14ac:dyDescent="0.2">
      <c r="A841" s="50">
        <f t="shared" si="56"/>
        <v>15525</v>
      </c>
      <c r="B841" s="50">
        <f t="shared" si="57"/>
        <v>1</v>
      </c>
      <c r="C841" s="51">
        <f t="shared" si="58"/>
        <v>55</v>
      </c>
      <c r="D841" s="51">
        <v>15525</v>
      </c>
      <c r="E841" s="51" t="s">
        <v>4191</v>
      </c>
      <c r="F841" s="51" t="s">
        <v>391</v>
      </c>
      <c r="G841" s="52" t="s">
        <v>1642</v>
      </c>
      <c r="H841" s="52" t="s">
        <v>1930</v>
      </c>
      <c r="I841" s="52" t="s">
        <v>1644</v>
      </c>
      <c r="J841" s="52" t="s">
        <v>1931</v>
      </c>
      <c r="K841" s="51" t="s">
        <v>291</v>
      </c>
      <c r="L841" s="51" t="s">
        <v>189</v>
      </c>
      <c r="M841" s="53">
        <v>1</v>
      </c>
      <c r="N841" s="51" t="str">
        <f t="shared" si="59"/>
        <v>攻玉社</v>
      </c>
    </row>
    <row r="842" spans="1:14" x14ac:dyDescent="0.2">
      <c r="A842" s="50">
        <f t="shared" si="56"/>
        <v>15526</v>
      </c>
      <c r="B842" s="50">
        <f t="shared" si="57"/>
        <v>1</v>
      </c>
      <c r="C842" s="51">
        <f t="shared" si="58"/>
        <v>55</v>
      </c>
      <c r="D842" s="51">
        <v>15526</v>
      </c>
      <c r="E842" s="51" t="s">
        <v>100</v>
      </c>
      <c r="F842" s="51" t="s">
        <v>4192</v>
      </c>
      <c r="G842" s="52" t="s">
        <v>1572</v>
      </c>
      <c r="H842" s="52" t="s">
        <v>3592</v>
      </c>
      <c r="I842" s="52" t="s">
        <v>2182</v>
      </c>
      <c r="J842" s="52" t="s">
        <v>3593</v>
      </c>
      <c r="K842" s="51" t="s">
        <v>291</v>
      </c>
      <c r="L842" s="51" t="s">
        <v>189</v>
      </c>
      <c r="M842" s="53">
        <v>1</v>
      </c>
      <c r="N842" s="51" t="str">
        <f t="shared" si="59"/>
        <v>攻玉社</v>
      </c>
    </row>
    <row r="843" spans="1:14" x14ac:dyDescent="0.2">
      <c r="A843" s="50">
        <f t="shared" si="56"/>
        <v>15527</v>
      </c>
      <c r="B843" s="50">
        <f t="shared" si="57"/>
        <v>1</v>
      </c>
      <c r="C843" s="51">
        <f t="shared" si="58"/>
        <v>55</v>
      </c>
      <c r="D843" s="51">
        <v>15527</v>
      </c>
      <c r="E843" s="51" t="s">
        <v>2950</v>
      </c>
      <c r="F843" s="51" t="s">
        <v>669</v>
      </c>
      <c r="G843" s="52" t="s">
        <v>1172</v>
      </c>
      <c r="H843" s="52" t="s">
        <v>1916</v>
      </c>
      <c r="I843" s="52" t="s">
        <v>2952</v>
      </c>
      <c r="J843" s="52" t="s">
        <v>1917</v>
      </c>
      <c r="K843" s="51" t="s">
        <v>291</v>
      </c>
      <c r="L843" s="51" t="s">
        <v>185</v>
      </c>
      <c r="M843" s="53">
        <v>1</v>
      </c>
      <c r="N843" s="51" t="str">
        <f t="shared" si="59"/>
        <v>攻玉社</v>
      </c>
    </row>
    <row r="844" spans="1:14" x14ac:dyDescent="0.2">
      <c r="A844" s="50">
        <f t="shared" si="56"/>
        <v>15528</v>
      </c>
      <c r="B844" s="50">
        <f t="shared" si="57"/>
        <v>1</v>
      </c>
      <c r="C844" s="51">
        <f t="shared" si="58"/>
        <v>55</v>
      </c>
      <c r="D844" s="51">
        <v>15528</v>
      </c>
      <c r="E844" s="51" t="s">
        <v>34</v>
      </c>
      <c r="F844" s="51" t="s">
        <v>4193</v>
      </c>
      <c r="G844" s="52" t="s">
        <v>1285</v>
      </c>
      <c r="H844" s="52" t="s">
        <v>4194</v>
      </c>
      <c r="I844" s="52" t="s">
        <v>1287</v>
      </c>
      <c r="J844" s="52" t="s">
        <v>4195</v>
      </c>
      <c r="K844" s="51" t="s">
        <v>291</v>
      </c>
      <c r="L844" s="51" t="s">
        <v>189</v>
      </c>
      <c r="M844" s="53">
        <v>1</v>
      </c>
      <c r="N844" s="51" t="str">
        <f t="shared" si="59"/>
        <v>攻玉社</v>
      </c>
    </row>
    <row r="845" spans="1:14" x14ac:dyDescent="0.2">
      <c r="A845" s="50">
        <f t="shared" si="56"/>
        <v>15529</v>
      </c>
      <c r="B845" s="50">
        <f t="shared" si="57"/>
        <v>1</v>
      </c>
      <c r="C845" s="51">
        <f t="shared" si="58"/>
        <v>55</v>
      </c>
      <c r="D845" s="51">
        <v>15529</v>
      </c>
      <c r="E845" s="51" t="s">
        <v>52</v>
      </c>
      <c r="F845" s="51" t="s">
        <v>4196</v>
      </c>
      <c r="G845" s="52" t="s">
        <v>1842</v>
      </c>
      <c r="H845" s="52" t="s">
        <v>1930</v>
      </c>
      <c r="I845" s="52" t="s">
        <v>1843</v>
      </c>
      <c r="J845" s="52" t="s">
        <v>1931</v>
      </c>
      <c r="K845" s="51" t="s">
        <v>291</v>
      </c>
      <c r="L845" s="51" t="s">
        <v>189</v>
      </c>
      <c r="M845" s="53">
        <v>1</v>
      </c>
      <c r="N845" s="51" t="str">
        <f t="shared" si="59"/>
        <v>攻玉社</v>
      </c>
    </row>
    <row r="846" spans="1:14" x14ac:dyDescent="0.2">
      <c r="A846" s="50">
        <f t="shared" si="56"/>
        <v>15531</v>
      </c>
      <c r="B846" s="50">
        <f t="shared" si="57"/>
        <v>1</v>
      </c>
      <c r="C846" s="51">
        <f t="shared" si="58"/>
        <v>55</v>
      </c>
      <c r="D846" s="51">
        <v>15531</v>
      </c>
      <c r="E846" s="51" t="s">
        <v>360</v>
      </c>
      <c r="F846" s="51" t="s">
        <v>4197</v>
      </c>
      <c r="G846" s="52" t="s">
        <v>2450</v>
      </c>
      <c r="H846" s="52" t="s">
        <v>1230</v>
      </c>
      <c r="I846" s="52" t="s">
        <v>2451</v>
      </c>
      <c r="J846" s="52" t="s">
        <v>1231</v>
      </c>
      <c r="K846" s="51" t="s">
        <v>291</v>
      </c>
      <c r="L846" s="51" t="s">
        <v>189</v>
      </c>
      <c r="M846" s="53">
        <v>1</v>
      </c>
      <c r="N846" s="51" t="str">
        <f t="shared" si="59"/>
        <v>攻玉社</v>
      </c>
    </row>
    <row r="847" spans="1:14" x14ac:dyDescent="0.2">
      <c r="A847" s="50">
        <f t="shared" si="56"/>
        <v>15532</v>
      </c>
      <c r="B847" s="50">
        <f t="shared" si="57"/>
        <v>1</v>
      </c>
      <c r="C847" s="51">
        <f t="shared" si="58"/>
        <v>55</v>
      </c>
      <c r="D847" s="51">
        <v>15532</v>
      </c>
      <c r="E847" s="51" t="s">
        <v>2893</v>
      </c>
      <c r="F847" s="51" t="s">
        <v>2894</v>
      </c>
      <c r="G847" s="52" t="s">
        <v>2895</v>
      </c>
      <c r="H847" s="52" t="s">
        <v>2896</v>
      </c>
      <c r="I847" s="52" t="s">
        <v>2897</v>
      </c>
      <c r="J847" s="52" t="s">
        <v>2898</v>
      </c>
      <c r="K847" s="51" t="s">
        <v>291</v>
      </c>
      <c r="L847" s="51" t="s">
        <v>188</v>
      </c>
      <c r="M847" s="53">
        <v>2</v>
      </c>
      <c r="N847" s="51" t="str">
        <f t="shared" si="59"/>
        <v>攻玉社</v>
      </c>
    </row>
    <row r="848" spans="1:14" x14ac:dyDescent="0.2">
      <c r="A848" s="50">
        <f t="shared" si="56"/>
        <v>15535</v>
      </c>
      <c r="B848" s="50">
        <f t="shared" si="57"/>
        <v>1</v>
      </c>
      <c r="C848" s="51">
        <f t="shared" si="58"/>
        <v>55</v>
      </c>
      <c r="D848" s="51">
        <v>15535</v>
      </c>
      <c r="E848" s="51" t="s">
        <v>32</v>
      </c>
      <c r="F848" s="51" t="s">
        <v>928</v>
      </c>
      <c r="G848" s="52" t="s">
        <v>1991</v>
      </c>
      <c r="H848" s="52" t="s">
        <v>2899</v>
      </c>
      <c r="I848" s="52" t="s">
        <v>1992</v>
      </c>
      <c r="J848" s="52" t="s">
        <v>2900</v>
      </c>
      <c r="K848" s="51" t="s">
        <v>291</v>
      </c>
      <c r="L848" s="51" t="s">
        <v>1029</v>
      </c>
      <c r="M848" s="53">
        <v>3</v>
      </c>
      <c r="N848" s="51" t="str">
        <f t="shared" si="59"/>
        <v>攻玉社</v>
      </c>
    </row>
    <row r="849" spans="1:14" x14ac:dyDescent="0.2">
      <c r="A849" s="50">
        <f t="shared" si="56"/>
        <v>15540</v>
      </c>
      <c r="B849" s="50">
        <f t="shared" si="57"/>
        <v>1</v>
      </c>
      <c r="C849" s="51">
        <f t="shared" si="58"/>
        <v>55</v>
      </c>
      <c r="D849" s="51">
        <v>15540</v>
      </c>
      <c r="E849" s="51" t="s">
        <v>704</v>
      </c>
      <c r="F849" s="51" t="s">
        <v>4198</v>
      </c>
      <c r="G849" s="52" t="s">
        <v>1308</v>
      </c>
      <c r="H849" s="52" t="s">
        <v>3204</v>
      </c>
      <c r="I849" s="52" t="s">
        <v>1309</v>
      </c>
      <c r="J849" s="52" t="s">
        <v>3205</v>
      </c>
      <c r="K849" s="51" t="s">
        <v>291</v>
      </c>
      <c r="L849" s="51" t="s">
        <v>189</v>
      </c>
      <c r="M849" s="53">
        <v>1</v>
      </c>
      <c r="N849" s="51" t="str">
        <f t="shared" si="59"/>
        <v>攻玉社</v>
      </c>
    </row>
    <row r="850" spans="1:14" x14ac:dyDescent="0.2">
      <c r="A850" s="50">
        <f t="shared" si="56"/>
        <v>15541</v>
      </c>
      <c r="B850" s="50">
        <f t="shared" si="57"/>
        <v>1</v>
      </c>
      <c r="C850" s="51">
        <f t="shared" si="58"/>
        <v>55</v>
      </c>
      <c r="D850" s="51">
        <v>15541</v>
      </c>
      <c r="E850" s="51" t="s">
        <v>56</v>
      </c>
      <c r="F850" s="51" t="s">
        <v>2903</v>
      </c>
      <c r="G850" s="52" t="s">
        <v>2851</v>
      </c>
      <c r="H850" s="52" t="s">
        <v>2439</v>
      </c>
      <c r="I850" s="52" t="s">
        <v>2852</v>
      </c>
      <c r="J850" s="52" t="s">
        <v>2440</v>
      </c>
      <c r="K850" s="51" t="s">
        <v>291</v>
      </c>
      <c r="L850" s="51" t="s">
        <v>188</v>
      </c>
      <c r="M850" s="53">
        <v>2</v>
      </c>
      <c r="N850" s="51" t="str">
        <f t="shared" si="59"/>
        <v>攻玉社</v>
      </c>
    </row>
    <row r="851" spans="1:14" x14ac:dyDescent="0.2">
      <c r="A851" s="50">
        <f t="shared" si="56"/>
        <v>15543</v>
      </c>
      <c r="B851" s="50">
        <f t="shared" si="57"/>
        <v>1</v>
      </c>
      <c r="C851" s="51">
        <f t="shared" si="58"/>
        <v>55</v>
      </c>
      <c r="D851" s="51">
        <v>15543</v>
      </c>
      <c r="E851" s="51" t="s">
        <v>4199</v>
      </c>
      <c r="F851" s="51" t="s">
        <v>870</v>
      </c>
      <c r="G851" s="52" t="s">
        <v>4200</v>
      </c>
      <c r="H851" s="52" t="s">
        <v>1226</v>
      </c>
      <c r="I851" s="52" t="s">
        <v>15093</v>
      </c>
      <c r="J851" s="52" t="s">
        <v>1227</v>
      </c>
      <c r="K851" s="51" t="s">
        <v>291</v>
      </c>
      <c r="L851" s="51" t="s">
        <v>189</v>
      </c>
      <c r="M851" s="53">
        <v>1</v>
      </c>
      <c r="N851" s="51" t="str">
        <f t="shared" si="59"/>
        <v>攻玉社</v>
      </c>
    </row>
    <row r="852" spans="1:14" x14ac:dyDescent="0.2">
      <c r="A852" s="50">
        <f t="shared" si="56"/>
        <v>15544</v>
      </c>
      <c r="B852" s="50">
        <f t="shared" si="57"/>
        <v>1</v>
      </c>
      <c r="C852" s="51">
        <f t="shared" si="58"/>
        <v>55</v>
      </c>
      <c r="D852" s="51">
        <v>15544</v>
      </c>
      <c r="E852" s="51" t="s">
        <v>447</v>
      </c>
      <c r="F852" s="51" t="s">
        <v>4201</v>
      </c>
      <c r="G852" s="52" t="s">
        <v>1632</v>
      </c>
      <c r="H852" s="52" t="s">
        <v>4202</v>
      </c>
      <c r="I852" s="52" t="s">
        <v>1633</v>
      </c>
      <c r="J852" s="52" t="s">
        <v>4203</v>
      </c>
      <c r="K852" s="51" t="s">
        <v>291</v>
      </c>
      <c r="L852" s="51" t="s">
        <v>189</v>
      </c>
      <c r="M852" s="53">
        <v>1</v>
      </c>
      <c r="N852" s="51" t="str">
        <f t="shared" si="59"/>
        <v>攻玉社</v>
      </c>
    </row>
    <row r="853" spans="1:14" x14ac:dyDescent="0.2">
      <c r="A853" s="50">
        <f t="shared" si="56"/>
        <v>15651</v>
      </c>
      <c r="B853" s="50">
        <f t="shared" si="57"/>
        <v>1</v>
      </c>
      <c r="C853" s="51">
        <f t="shared" si="58"/>
        <v>56</v>
      </c>
      <c r="D853" s="51">
        <v>15651</v>
      </c>
      <c r="E853" s="51" t="s">
        <v>128</v>
      </c>
      <c r="F853" s="51" t="s">
        <v>4204</v>
      </c>
      <c r="G853" s="52" t="s">
        <v>1995</v>
      </c>
      <c r="H853" s="52" t="s">
        <v>3025</v>
      </c>
      <c r="I853" s="52" t="s">
        <v>1996</v>
      </c>
      <c r="J853" s="52" t="s">
        <v>3027</v>
      </c>
      <c r="K853" s="51" t="s">
        <v>292</v>
      </c>
      <c r="L853" s="51" t="s">
        <v>185</v>
      </c>
      <c r="M853" s="53">
        <v>1</v>
      </c>
      <c r="N853" s="51" t="str">
        <f t="shared" si="59"/>
        <v>香蘭女</v>
      </c>
    </row>
    <row r="854" spans="1:14" x14ac:dyDescent="0.2">
      <c r="A854" s="50">
        <f t="shared" si="56"/>
        <v>15652</v>
      </c>
      <c r="B854" s="50">
        <f t="shared" si="57"/>
        <v>1</v>
      </c>
      <c r="C854" s="51">
        <f t="shared" si="58"/>
        <v>56</v>
      </c>
      <c r="D854" s="51">
        <v>15652</v>
      </c>
      <c r="E854" s="51" t="s">
        <v>1399</v>
      </c>
      <c r="F854" s="51" t="s">
        <v>450</v>
      </c>
      <c r="G854" s="52" t="s">
        <v>1401</v>
      </c>
      <c r="H854" s="52" t="s">
        <v>1085</v>
      </c>
      <c r="I854" s="52" t="s">
        <v>1403</v>
      </c>
      <c r="J854" s="52" t="s">
        <v>1017</v>
      </c>
      <c r="K854" s="51" t="s">
        <v>292</v>
      </c>
      <c r="L854" s="51" t="s">
        <v>189</v>
      </c>
      <c r="M854" s="53">
        <v>1</v>
      </c>
      <c r="N854" s="51" t="str">
        <f t="shared" si="59"/>
        <v>香蘭女</v>
      </c>
    </row>
    <row r="855" spans="1:14" x14ac:dyDescent="0.2">
      <c r="A855" s="50">
        <f t="shared" si="56"/>
        <v>15653</v>
      </c>
      <c r="B855" s="50">
        <f t="shared" si="57"/>
        <v>1</v>
      </c>
      <c r="C855" s="51">
        <f t="shared" si="58"/>
        <v>56</v>
      </c>
      <c r="D855" s="51">
        <v>15653</v>
      </c>
      <c r="E855" s="51" t="s">
        <v>4205</v>
      </c>
      <c r="F855" s="51" t="s">
        <v>4206</v>
      </c>
      <c r="G855" s="52" t="s">
        <v>2496</v>
      </c>
      <c r="H855" s="52" t="s">
        <v>4207</v>
      </c>
      <c r="I855" s="52" t="s">
        <v>2498</v>
      </c>
      <c r="J855" s="52" t="s">
        <v>4208</v>
      </c>
      <c r="K855" s="51" t="s">
        <v>292</v>
      </c>
      <c r="L855" s="51" t="s">
        <v>189</v>
      </c>
      <c r="M855" s="53">
        <v>1</v>
      </c>
      <c r="N855" s="51" t="str">
        <f t="shared" si="59"/>
        <v>香蘭女</v>
      </c>
    </row>
    <row r="856" spans="1:14" x14ac:dyDescent="0.2">
      <c r="A856" s="50">
        <f t="shared" si="56"/>
        <v>15654</v>
      </c>
      <c r="B856" s="50">
        <f t="shared" si="57"/>
        <v>1</v>
      </c>
      <c r="C856" s="51">
        <f t="shared" si="58"/>
        <v>56</v>
      </c>
      <c r="D856" s="51">
        <v>15654</v>
      </c>
      <c r="E856" s="51" t="s">
        <v>453</v>
      </c>
      <c r="F856" s="51" t="s">
        <v>4209</v>
      </c>
      <c r="G856" s="52" t="s">
        <v>1044</v>
      </c>
      <c r="H856" s="52" t="s">
        <v>3597</v>
      </c>
      <c r="I856" s="52" t="s">
        <v>1045</v>
      </c>
      <c r="J856" s="52" t="s">
        <v>3599</v>
      </c>
      <c r="K856" s="51" t="s">
        <v>292</v>
      </c>
      <c r="L856" s="51" t="s">
        <v>185</v>
      </c>
      <c r="M856" s="53">
        <v>1</v>
      </c>
      <c r="N856" s="51" t="str">
        <f t="shared" si="59"/>
        <v>香蘭女</v>
      </c>
    </row>
    <row r="857" spans="1:14" x14ac:dyDescent="0.2">
      <c r="A857" s="50">
        <f t="shared" si="56"/>
        <v>15655</v>
      </c>
      <c r="B857" s="50">
        <f t="shared" si="57"/>
        <v>1</v>
      </c>
      <c r="C857" s="51">
        <f t="shared" si="58"/>
        <v>56</v>
      </c>
      <c r="D857" s="51">
        <v>15655</v>
      </c>
      <c r="E857" s="51" t="s">
        <v>4210</v>
      </c>
      <c r="F857" s="51" t="s">
        <v>364</v>
      </c>
      <c r="G857" s="52" t="s">
        <v>4211</v>
      </c>
      <c r="H857" s="52" t="s">
        <v>2699</v>
      </c>
      <c r="I857" s="52" t="s">
        <v>4212</v>
      </c>
      <c r="J857" s="52" t="s">
        <v>1114</v>
      </c>
      <c r="K857" s="51" t="s">
        <v>292</v>
      </c>
      <c r="L857" s="51" t="s">
        <v>189</v>
      </c>
      <c r="M857" s="53">
        <v>1</v>
      </c>
      <c r="N857" s="51" t="str">
        <f t="shared" si="59"/>
        <v>香蘭女</v>
      </c>
    </row>
    <row r="858" spans="1:14" x14ac:dyDescent="0.2">
      <c r="A858" s="50">
        <f t="shared" si="56"/>
        <v>15656</v>
      </c>
      <c r="B858" s="50">
        <f t="shared" si="57"/>
        <v>1</v>
      </c>
      <c r="C858" s="51">
        <f t="shared" si="58"/>
        <v>56</v>
      </c>
      <c r="D858" s="51">
        <v>15656</v>
      </c>
      <c r="E858" s="51" t="s">
        <v>35</v>
      </c>
      <c r="F858" s="51" t="s">
        <v>475</v>
      </c>
      <c r="G858" s="52" t="s">
        <v>1239</v>
      </c>
      <c r="H858" s="52" t="s">
        <v>3699</v>
      </c>
      <c r="I858" s="52" t="s">
        <v>1240</v>
      </c>
      <c r="J858" s="52" t="s">
        <v>3700</v>
      </c>
      <c r="K858" s="51" t="s">
        <v>292</v>
      </c>
      <c r="L858" s="51" t="s">
        <v>189</v>
      </c>
      <c r="M858" s="53">
        <v>1</v>
      </c>
      <c r="N858" s="51" t="str">
        <f t="shared" si="59"/>
        <v>香蘭女</v>
      </c>
    </row>
    <row r="859" spans="1:14" x14ac:dyDescent="0.2">
      <c r="A859" s="50">
        <f t="shared" si="56"/>
        <v>15657</v>
      </c>
      <c r="B859" s="50">
        <f t="shared" si="57"/>
        <v>1</v>
      </c>
      <c r="C859" s="51">
        <f t="shared" si="58"/>
        <v>56</v>
      </c>
      <c r="D859" s="51">
        <v>15657</v>
      </c>
      <c r="E859" s="51" t="s">
        <v>51</v>
      </c>
      <c r="F859" s="51" t="s">
        <v>4213</v>
      </c>
      <c r="G859" s="52" t="s">
        <v>1303</v>
      </c>
      <c r="H859" s="52" t="s">
        <v>1337</v>
      </c>
      <c r="I859" s="52" t="s">
        <v>1304</v>
      </c>
      <c r="J859" s="52" t="s">
        <v>1338</v>
      </c>
      <c r="K859" s="51" t="s">
        <v>292</v>
      </c>
      <c r="L859" s="51" t="s">
        <v>189</v>
      </c>
      <c r="M859" s="53">
        <v>1</v>
      </c>
      <c r="N859" s="51" t="str">
        <f t="shared" si="59"/>
        <v>香蘭女</v>
      </c>
    </row>
    <row r="860" spans="1:14" x14ac:dyDescent="0.2">
      <c r="A860" s="50">
        <f t="shared" si="56"/>
        <v>15658</v>
      </c>
      <c r="B860" s="50">
        <f t="shared" si="57"/>
        <v>1</v>
      </c>
      <c r="C860" s="51">
        <f t="shared" si="58"/>
        <v>56</v>
      </c>
      <c r="D860" s="51">
        <v>15658</v>
      </c>
      <c r="E860" s="51" t="s">
        <v>4214</v>
      </c>
      <c r="F860" s="51" t="s">
        <v>394</v>
      </c>
      <c r="G860" s="52" t="s">
        <v>4215</v>
      </c>
      <c r="H860" s="52" t="s">
        <v>1172</v>
      </c>
      <c r="I860" s="52" t="s">
        <v>4216</v>
      </c>
      <c r="J860" s="52" t="s">
        <v>1174</v>
      </c>
      <c r="K860" s="51" t="s">
        <v>292</v>
      </c>
      <c r="L860" s="51" t="s">
        <v>189</v>
      </c>
      <c r="M860" s="53">
        <v>1</v>
      </c>
      <c r="N860" s="51" t="str">
        <f t="shared" si="59"/>
        <v>香蘭女</v>
      </c>
    </row>
    <row r="861" spans="1:14" x14ac:dyDescent="0.2">
      <c r="A861" s="50">
        <f t="shared" si="56"/>
        <v>15659</v>
      </c>
      <c r="B861" s="50">
        <f t="shared" si="57"/>
        <v>1</v>
      </c>
      <c r="C861" s="51">
        <f t="shared" si="58"/>
        <v>56</v>
      </c>
      <c r="D861" s="51">
        <v>15659</v>
      </c>
      <c r="E861" s="51" t="s">
        <v>64</v>
      </c>
      <c r="F861" s="51" t="s">
        <v>4217</v>
      </c>
      <c r="G861" s="52" t="s">
        <v>2409</v>
      </c>
      <c r="H861" s="52" t="s">
        <v>1131</v>
      </c>
      <c r="I861" s="52" t="s">
        <v>2411</v>
      </c>
      <c r="J861" s="52" t="s">
        <v>1132</v>
      </c>
      <c r="K861" s="51" t="s">
        <v>292</v>
      </c>
      <c r="L861" s="51" t="s">
        <v>189</v>
      </c>
      <c r="M861" s="53">
        <v>1</v>
      </c>
      <c r="N861" s="51" t="str">
        <f t="shared" si="59"/>
        <v>香蘭女</v>
      </c>
    </row>
    <row r="862" spans="1:14" x14ac:dyDescent="0.2">
      <c r="A862" s="50">
        <f t="shared" si="56"/>
        <v>15660</v>
      </c>
      <c r="B862" s="50">
        <f t="shared" si="57"/>
        <v>1</v>
      </c>
      <c r="C862" s="51">
        <f t="shared" si="58"/>
        <v>56</v>
      </c>
      <c r="D862" s="51">
        <v>15660</v>
      </c>
      <c r="E862" s="51" t="s">
        <v>57</v>
      </c>
      <c r="F862" s="51" t="s">
        <v>4218</v>
      </c>
      <c r="G862" s="52" t="s">
        <v>1202</v>
      </c>
      <c r="H862" s="52" t="s">
        <v>4219</v>
      </c>
      <c r="I862" s="52" t="s">
        <v>1204</v>
      </c>
      <c r="J862" s="52" t="s">
        <v>4220</v>
      </c>
      <c r="K862" s="51" t="s">
        <v>292</v>
      </c>
      <c r="L862" s="51" t="s">
        <v>189</v>
      </c>
      <c r="M862" s="53">
        <v>1</v>
      </c>
      <c r="N862" s="51" t="str">
        <f t="shared" si="59"/>
        <v>香蘭女</v>
      </c>
    </row>
    <row r="863" spans="1:14" x14ac:dyDescent="0.2">
      <c r="A863" s="50">
        <f t="shared" si="56"/>
        <v>15690</v>
      </c>
      <c r="B863" s="50">
        <f t="shared" si="57"/>
        <v>1</v>
      </c>
      <c r="C863" s="51">
        <f t="shared" si="58"/>
        <v>56</v>
      </c>
      <c r="D863" s="51">
        <v>15690</v>
      </c>
      <c r="E863" s="51" t="s">
        <v>2904</v>
      </c>
      <c r="F863" s="51" t="s">
        <v>2905</v>
      </c>
      <c r="G863" s="52" t="s">
        <v>2906</v>
      </c>
      <c r="H863" s="52" t="s">
        <v>1542</v>
      </c>
      <c r="I863" s="52" t="s">
        <v>2907</v>
      </c>
      <c r="J863" s="52" t="s">
        <v>2161</v>
      </c>
      <c r="K863" s="51" t="s">
        <v>292</v>
      </c>
      <c r="L863" s="51" t="s">
        <v>188</v>
      </c>
      <c r="M863" s="53">
        <v>2</v>
      </c>
      <c r="N863" s="51" t="str">
        <f t="shared" si="59"/>
        <v>香蘭女</v>
      </c>
    </row>
    <row r="864" spans="1:14" x14ac:dyDescent="0.2">
      <c r="A864" s="50">
        <f t="shared" si="56"/>
        <v>15691</v>
      </c>
      <c r="B864" s="50">
        <f t="shared" si="57"/>
        <v>1</v>
      </c>
      <c r="C864" s="51">
        <f t="shared" si="58"/>
        <v>56</v>
      </c>
      <c r="D864" s="51">
        <v>15691</v>
      </c>
      <c r="E864" s="51" t="s">
        <v>34</v>
      </c>
      <c r="F864" s="51" t="s">
        <v>2982</v>
      </c>
      <c r="G864" s="52" t="s">
        <v>1285</v>
      </c>
      <c r="H864" s="52" t="s">
        <v>2983</v>
      </c>
      <c r="I864" s="52" t="s">
        <v>1287</v>
      </c>
      <c r="J864" s="52" t="s">
        <v>2984</v>
      </c>
      <c r="K864" s="51" t="s">
        <v>292</v>
      </c>
      <c r="L864" s="51" t="s">
        <v>188</v>
      </c>
      <c r="M864" s="53">
        <v>2</v>
      </c>
      <c r="N864" s="51" t="str">
        <f t="shared" si="59"/>
        <v>香蘭女</v>
      </c>
    </row>
    <row r="865" spans="1:14" x14ac:dyDescent="0.2">
      <c r="A865" s="50">
        <f t="shared" si="56"/>
        <v>15692</v>
      </c>
      <c r="B865" s="50">
        <f t="shared" si="57"/>
        <v>1</v>
      </c>
      <c r="C865" s="51">
        <f t="shared" si="58"/>
        <v>56</v>
      </c>
      <c r="D865" s="51">
        <v>15692</v>
      </c>
      <c r="E865" s="51" t="s">
        <v>2908</v>
      </c>
      <c r="F865" s="51" t="s">
        <v>2909</v>
      </c>
      <c r="G865" s="52" t="s">
        <v>2910</v>
      </c>
      <c r="H865" s="52" t="s">
        <v>2185</v>
      </c>
      <c r="I865" s="52" t="s">
        <v>2911</v>
      </c>
      <c r="J865" s="52" t="s">
        <v>2187</v>
      </c>
      <c r="K865" s="51" t="s">
        <v>292</v>
      </c>
      <c r="L865" s="51" t="s">
        <v>188</v>
      </c>
      <c r="M865" s="53">
        <v>2</v>
      </c>
      <c r="N865" s="51" t="str">
        <f t="shared" si="59"/>
        <v>香蘭女</v>
      </c>
    </row>
    <row r="866" spans="1:14" x14ac:dyDescent="0.2">
      <c r="A866" s="50">
        <f t="shared" si="56"/>
        <v>15693</v>
      </c>
      <c r="B866" s="50">
        <f t="shared" si="57"/>
        <v>1</v>
      </c>
      <c r="C866" s="51">
        <f t="shared" si="58"/>
        <v>56</v>
      </c>
      <c r="D866" s="51">
        <v>15693</v>
      </c>
      <c r="E866" s="51" t="s">
        <v>2912</v>
      </c>
      <c r="F866" s="51" t="s">
        <v>2913</v>
      </c>
      <c r="G866" s="52" t="s">
        <v>2914</v>
      </c>
      <c r="H866" s="52" t="s">
        <v>2256</v>
      </c>
      <c r="I866" s="52" t="s">
        <v>2915</v>
      </c>
      <c r="J866" s="52" t="s">
        <v>2257</v>
      </c>
      <c r="K866" s="51" t="s">
        <v>292</v>
      </c>
      <c r="L866" s="51" t="s">
        <v>188</v>
      </c>
      <c r="M866" s="53">
        <v>2</v>
      </c>
      <c r="N866" s="51" t="str">
        <f t="shared" si="59"/>
        <v>香蘭女</v>
      </c>
    </row>
    <row r="867" spans="1:14" x14ac:dyDescent="0.2">
      <c r="A867" s="50">
        <f t="shared" si="56"/>
        <v>15694</v>
      </c>
      <c r="B867" s="50">
        <f t="shared" si="57"/>
        <v>1</v>
      </c>
      <c r="C867" s="51">
        <f t="shared" si="58"/>
        <v>56</v>
      </c>
      <c r="D867" s="51">
        <v>15694</v>
      </c>
      <c r="E867" s="51" t="s">
        <v>4221</v>
      </c>
      <c r="F867" s="51" t="s">
        <v>4222</v>
      </c>
      <c r="G867" s="52" t="s">
        <v>4223</v>
      </c>
      <c r="H867" s="52" t="s">
        <v>4224</v>
      </c>
      <c r="I867" s="52" t="s">
        <v>4225</v>
      </c>
      <c r="J867" s="52" t="s">
        <v>4226</v>
      </c>
      <c r="K867" s="51" t="s">
        <v>292</v>
      </c>
      <c r="L867" s="51" t="s">
        <v>189</v>
      </c>
      <c r="M867" s="53">
        <v>1</v>
      </c>
      <c r="N867" s="51" t="str">
        <f t="shared" si="59"/>
        <v>香蘭女</v>
      </c>
    </row>
    <row r="868" spans="1:14" x14ac:dyDescent="0.2">
      <c r="A868" s="50">
        <f t="shared" si="56"/>
        <v>15695</v>
      </c>
      <c r="B868" s="50">
        <f t="shared" si="57"/>
        <v>1</v>
      </c>
      <c r="C868" s="51">
        <f t="shared" si="58"/>
        <v>56</v>
      </c>
      <c r="D868" s="51">
        <v>15695</v>
      </c>
      <c r="E868" s="51" t="s">
        <v>38</v>
      </c>
      <c r="F868" s="51" t="s">
        <v>2913</v>
      </c>
      <c r="G868" s="52" t="s">
        <v>1447</v>
      </c>
      <c r="H868" s="52" t="s">
        <v>2256</v>
      </c>
      <c r="I868" s="52" t="s">
        <v>2846</v>
      </c>
      <c r="J868" s="52" t="s">
        <v>2257</v>
      </c>
      <c r="K868" s="51" t="s">
        <v>292</v>
      </c>
      <c r="L868" s="51" t="s">
        <v>189</v>
      </c>
      <c r="M868" s="53">
        <v>1</v>
      </c>
      <c r="N868" s="51" t="str">
        <f t="shared" si="59"/>
        <v>香蘭女</v>
      </c>
    </row>
    <row r="869" spans="1:14" x14ac:dyDescent="0.2">
      <c r="A869" s="50">
        <f t="shared" si="56"/>
        <v>15696</v>
      </c>
      <c r="B869" s="50">
        <f t="shared" si="57"/>
        <v>1</v>
      </c>
      <c r="C869" s="51">
        <f t="shared" si="58"/>
        <v>56</v>
      </c>
      <c r="D869" s="51">
        <v>15696</v>
      </c>
      <c r="E869" s="51" t="s">
        <v>4227</v>
      </c>
      <c r="F869" s="51" t="s">
        <v>2079</v>
      </c>
      <c r="G869" s="52" t="s">
        <v>4228</v>
      </c>
      <c r="H869" s="52" t="s">
        <v>1049</v>
      </c>
      <c r="I869" s="52" t="s">
        <v>4229</v>
      </c>
      <c r="J869" s="52" t="s">
        <v>1051</v>
      </c>
      <c r="K869" s="51" t="s">
        <v>292</v>
      </c>
      <c r="L869" s="51" t="s">
        <v>189</v>
      </c>
      <c r="M869" s="53">
        <v>1</v>
      </c>
      <c r="N869" s="51" t="str">
        <f t="shared" si="59"/>
        <v>香蘭女</v>
      </c>
    </row>
    <row r="870" spans="1:14" x14ac:dyDescent="0.2">
      <c r="A870" s="50">
        <f t="shared" si="56"/>
        <v>15697</v>
      </c>
      <c r="B870" s="50">
        <f t="shared" si="57"/>
        <v>1</v>
      </c>
      <c r="C870" s="51">
        <f t="shared" si="58"/>
        <v>56</v>
      </c>
      <c r="D870" s="51">
        <v>15697</v>
      </c>
      <c r="E870" s="51" t="s">
        <v>4230</v>
      </c>
      <c r="F870" s="51" t="s">
        <v>356</v>
      </c>
      <c r="G870" s="52" t="s">
        <v>4231</v>
      </c>
      <c r="H870" s="52" t="s">
        <v>3699</v>
      </c>
      <c r="I870" s="52" t="s">
        <v>4232</v>
      </c>
      <c r="J870" s="52" t="s">
        <v>3700</v>
      </c>
      <c r="K870" s="51" t="s">
        <v>292</v>
      </c>
      <c r="L870" s="51" t="s">
        <v>189</v>
      </c>
      <c r="M870" s="53">
        <v>1</v>
      </c>
      <c r="N870" s="51" t="str">
        <f t="shared" si="59"/>
        <v>香蘭女</v>
      </c>
    </row>
    <row r="871" spans="1:14" x14ac:dyDescent="0.2">
      <c r="A871" s="50">
        <f t="shared" si="56"/>
        <v>15698</v>
      </c>
      <c r="B871" s="50">
        <f t="shared" si="57"/>
        <v>1</v>
      </c>
      <c r="C871" s="51">
        <f t="shared" si="58"/>
        <v>56</v>
      </c>
      <c r="D871" s="51">
        <v>15698</v>
      </c>
      <c r="E871" s="51" t="s">
        <v>4233</v>
      </c>
      <c r="F871" s="51" t="s">
        <v>4234</v>
      </c>
      <c r="G871" s="52" t="s">
        <v>2849</v>
      </c>
      <c r="H871" s="52" t="s">
        <v>2185</v>
      </c>
      <c r="I871" s="52" t="s">
        <v>4235</v>
      </c>
      <c r="J871" s="52" t="s">
        <v>2187</v>
      </c>
      <c r="K871" s="51" t="s">
        <v>292</v>
      </c>
      <c r="L871" s="51" t="s">
        <v>189</v>
      </c>
      <c r="M871" s="53">
        <v>1</v>
      </c>
      <c r="N871" s="51" t="str">
        <f t="shared" si="59"/>
        <v>香蘭女</v>
      </c>
    </row>
    <row r="872" spans="1:14" x14ac:dyDescent="0.2">
      <c r="A872" s="50">
        <f t="shared" si="56"/>
        <v>15699</v>
      </c>
      <c r="B872" s="50">
        <f t="shared" si="57"/>
        <v>1</v>
      </c>
      <c r="C872" s="51">
        <f t="shared" si="58"/>
        <v>56</v>
      </c>
      <c r="D872" s="51">
        <v>15699</v>
      </c>
      <c r="E872" s="51" t="s">
        <v>4236</v>
      </c>
      <c r="F872" s="51" t="s">
        <v>4237</v>
      </c>
      <c r="G872" s="52" t="s">
        <v>4238</v>
      </c>
      <c r="H872" s="52" t="s">
        <v>3714</v>
      </c>
      <c r="I872" s="52" t="s">
        <v>4239</v>
      </c>
      <c r="J872" s="52" t="s">
        <v>3715</v>
      </c>
      <c r="K872" s="51" t="s">
        <v>292</v>
      </c>
      <c r="L872" s="51" t="s">
        <v>189</v>
      </c>
      <c r="M872" s="53">
        <v>1</v>
      </c>
      <c r="N872" s="51" t="str">
        <f t="shared" si="59"/>
        <v>香蘭女</v>
      </c>
    </row>
    <row r="873" spans="1:14" x14ac:dyDescent="0.2">
      <c r="A873" s="50">
        <f t="shared" si="56"/>
        <v>15804</v>
      </c>
      <c r="B873" s="50">
        <f t="shared" si="57"/>
        <v>1</v>
      </c>
      <c r="C873" s="51">
        <f t="shared" si="58"/>
        <v>58</v>
      </c>
      <c r="D873" s="51">
        <v>15804</v>
      </c>
      <c r="E873" s="51" t="s">
        <v>15094</v>
      </c>
      <c r="F873" s="51" t="s">
        <v>9752</v>
      </c>
      <c r="G873" s="52" t="s">
        <v>15095</v>
      </c>
      <c r="H873" s="52" t="s">
        <v>1125</v>
      </c>
      <c r="I873" s="52" t="s">
        <v>15096</v>
      </c>
      <c r="J873" s="52" t="s">
        <v>1914</v>
      </c>
      <c r="K873" s="51" t="s">
        <v>291</v>
      </c>
      <c r="L873" s="51" t="s">
        <v>189</v>
      </c>
      <c r="M873" s="53">
        <v>1</v>
      </c>
      <c r="N873" s="51" t="str">
        <f t="shared" si="59"/>
        <v>青稜</v>
      </c>
    </row>
    <row r="874" spans="1:14" x14ac:dyDescent="0.2">
      <c r="A874" s="50">
        <f t="shared" si="56"/>
        <v>15806</v>
      </c>
      <c r="B874" s="50">
        <f t="shared" si="57"/>
        <v>1</v>
      </c>
      <c r="C874" s="51">
        <f t="shared" si="58"/>
        <v>58</v>
      </c>
      <c r="D874" s="51">
        <v>15806</v>
      </c>
      <c r="E874" s="51" t="s">
        <v>2422</v>
      </c>
      <c r="F874" s="51" t="s">
        <v>4551</v>
      </c>
      <c r="G874" s="52" t="s">
        <v>2424</v>
      </c>
      <c r="H874" s="52" t="s">
        <v>4546</v>
      </c>
      <c r="I874" s="52" t="s">
        <v>2425</v>
      </c>
      <c r="J874" s="52" t="s">
        <v>4547</v>
      </c>
      <c r="K874" s="51" t="s">
        <v>291</v>
      </c>
      <c r="L874" s="51" t="s">
        <v>189</v>
      </c>
      <c r="M874" s="53">
        <v>1</v>
      </c>
      <c r="N874" s="51" t="str">
        <f t="shared" si="59"/>
        <v>青稜</v>
      </c>
    </row>
    <row r="875" spans="1:14" x14ac:dyDescent="0.2">
      <c r="A875" s="50">
        <f t="shared" si="56"/>
        <v>15807</v>
      </c>
      <c r="B875" s="50">
        <f t="shared" si="57"/>
        <v>1</v>
      </c>
      <c r="C875" s="51">
        <f t="shared" si="58"/>
        <v>58</v>
      </c>
      <c r="D875" s="51">
        <v>15807</v>
      </c>
      <c r="E875" s="51" t="s">
        <v>47</v>
      </c>
      <c r="F875" s="51" t="s">
        <v>4240</v>
      </c>
      <c r="G875" s="52" t="s">
        <v>1087</v>
      </c>
      <c r="H875" s="52" t="s">
        <v>4241</v>
      </c>
      <c r="I875" s="52" t="s">
        <v>1089</v>
      </c>
      <c r="J875" s="52" t="s">
        <v>4242</v>
      </c>
      <c r="K875" s="51" t="s">
        <v>291</v>
      </c>
      <c r="L875" s="51" t="s">
        <v>189</v>
      </c>
      <c r="M875" s="53">
        <v>1</v>
      </c>
      <c r="N875" s="51" t="str">
        <f t="shared" si="59"/>
        <v>青稜</v>
      </c>
    </row>
    <row r="876" spans="1:14" x14ac:dyDescent="0.2">
      <c r="A876" s="50">
        <f t="shared" si="56"/>
        <v>15808</v>
      </c>
      <c r="B876" s="50">
        <f t="shared" si="57"/>
        <v>1</v>
      </c>
      <c r="C876" s="51">
        <f t="shared" si="58"/>
        <v>58</v>
      </c>
      <c r="D876" s="51">
        <v>15808</v>
      </c>
      <c r="E876" s="51" t="s">
        <v>20</v>
      </c>
      <c r="F876" s="51" t="s">
        <v>929</v>
      </c>
      <c r="G876" s="52" t="s">
        <v>2657</v>
      </c>
      <c r="H876" s="52" t="s">
        <v>2918</v>
      </c>
      <c r="I876" s="52" t="s">
        <v>2658</v>
      </c>
      <c r="J876" s="52" t="s">
        <v>2919</v>
      </c>
      <c r="K876" s="51" t="s">
        <v>291</v>
      </c>
      <c r="L876" s="51" t="s">
        <v>188</v>
      </c>
      <c r="M876" s="53">
        <v>3</v>
      </c>
      <c r="N876" s="51" t="str">
        <f t="shared" si="59"/>
        <v>青稜</v>
      </c>
    </row>
    <row r="877" spans="1:14" x14ac:dyDescent="0.2">
      <c r="A877" s="50">
        <f t="shared" si="56"/>
        <v>15810</v>
      </c>
      <c r="B877" s="50">
        <f t="shared" si="57"/>
        <v>1</v>
      </c>
      <c r="C877" s="51">
        <f t="shared" si="58"/>
        <v>58</v>
      </c>
      <c r="D877" s="51">
        <v>15810</v>
      </c>
      <c r="E877" s="51" t="s">
        <v>114</v>
      </c>
      <c r="F877" s="51" t="s">
        <v>4706</v>
      </c>
      <c r="G877" s="52" t="s">
        <v>1141</v>
      </c>
      <c r="H877" s="52" t="s">
        <v>1121</v>
      </c>
      <c r="I877" s="52" t="s">
        <v>1142</v>
      </c>
      <c r="J877" s="52" t="s">
        <v>1584</v>
      </c>
      <c r="K877" s="51" t="s">
        <v>291</v>
      </c>
      <c r="L877" s="51" t="s">
        <v>189</v>
      </c>
      <c r="M877" s="53">
        <v>1</v>
      </c>
      <c r="N877" s="51" t="str">
        <f t="shared" si="59"/>
        <v>青稜</v>
      </c>
    </row>
    <row r="878" spans="1:14" x14ac:dyDescent="0.2">
      <c r="A878" s="50">
        <f t="shared" si="56"/>
        <v>15811</v>
      </c>
      <c r="B878" s="50">
        <f t="shared" si="57"/>
        <v>1</v>
      </c>
      <c r="C878" s="51">
        <f t="shared" si="58"/>
        <v>58</v>
      </c>
      <c r="D878" s="51">
        <v>15811</v>
      </c>
      <c r="E878" s="51" t="s">
        <v>837</v>
      </c>
      <c r="F878" s="51" t="s">
        <v>4243</v>
      </c>
      <c r="G878" s="52" t="s">
        <v>2338</v>
      </c>
      <c r="H878" s="52" t="s">
        <v>1662</v>
      </c>
      <c r="I878" s="52" t="s">
        <v>2339</v>
      </c>
      <c r="J878" s="52" t="s">
        <v>1663</v>
      </c>
      <c r="K878" s="51" t="s">
        <v>291</v>
      </c>
      <c r="L878" s="51" t="s">
        <v>189</v>
      </c>
      <c r="M878" s="53">
        <v>1</v>
      </c>
      <c r="N878" s="51" t="str">
        <f t="shared" si="59"/>
        <v>青稜</v>
      </c>
    </row>
    <row r="879" spans="1:14" x14ac:dyDescent="0.2">
      <c r="A879" s="50">
        <f t="shared" si="56"/>
        <v>15816</v>
      </c>
      <c r="B879" s="50">
        <f t="shared" si="57"/>
        <v>1</v>
      </c>
      <c r="C879" s="51">
        <f t="shared" si="58"/>
        <v>58</v>
      </c>
      <c r="D879" s="51">
        <v>15816</v>
      </c>
      <c r="E879" s="51" t="s">
        <v>930</v>
      </c>
      <c r="F879" s="51" t="s">
        <v>931</v>
      </c>
      <c r="G879" s="52" t="s">
        <v>2921</v>
      </c>
      <c r="H879" s="52" t="s">
        <v>2342</v>
      </c>
      <c r="I879" s="52" t="s">
        <v>2922</v>
      </c>
      <c r="J879" s="52" t="s">
        <v>2344</v>
      </c>
      <c r="K879" s="51" t="s">
        <v>291</v>
      </c>
      <c r="L879" s="51" t="s">
        <v>1029</v>
      </c>
      <c r="M879" s="53">
        <v>3</v>
      </c>
      <c r="N879" s="51" t="str">
        <f t="shared" si="59"/>
        <v>青稜</v>
      </c>
    </row>
    <row r="880" spans="1:14" x14ac:dyDescent="0.2">
      <c r="A880" s="50">
        <f t="shared" si="56"/>
        <v>15817</v>
      </c>
      <c r="B880" s="50">
        <f t="shared" si="57"/>
        <v>1</v>
      </c>
      <c r="C880" s="51">
        <f t="shared" si="58"/>
        <v>58</v>
      </c>
      <c r="D880" s="51">
        <v>15817</v>
      </c>
      <c r="E880" s="51" t="s">
        <v>716</v>
      </c>
      <c r="F880" s="51" t="s">
        <v>644</v>
      </c>
      <c r="G880" s="52" t="s">
        <v>1467</v>
      </c>
      <c r="H880" s="52" t="s">
        <v>1003</v>
      </c>
      <c r="I880" s="52" t="s">
        <v>1468</v>
      </c>
      <c r="J880" s="52" t="s">
        <v>1005</v>
      </c>
      <c r="K880" s="51" t="s">
        <v>291</v>
      </c>
      <c r="L880" s="51" t="s">
        <v>188</v>
      </c>
      <c r="M880" s="53">
        <v>2</v>
      </c>
      <c r="N880" s="51" t="str">
        <f t="shared" si="59"/>
        <v>青稜</v>
      </c>
    </row>
    <row r="881" spans="1:14" x14ac:dyDescent="0.2">
      <c r="A881" s="50">
        <f t="shared" si="56"/>
        <v>15818</v>
      </c>
      <c r="B881" s="50">
        <f t="shared" si="57"/>
        <v>1</v>
      </c>
      <c r="C881" s="51">
        <f t="shared" si="58"/>
        <v>58</v>
      </c>
      <c r="D881" s="51">
        <v>15818</v>
      </c>
      <c r="E881" s="51" t="s">
        <v>2923</v>
      </c>
      <c r="F881" s="51" t="s">
        <v>666</v>
      </c>
      <c r="G881" s="52" t="s">
        <v>2924</v>
      </c>
      <c r="H881" s="52" t="s">
        <v>2655</v>
      </c>
      <c r="I881" s="52" t="s">
        <v>2925</v>
      </c>
      <c r="J881" s="52" t="s">
        <v>2656</v>
      </c>
      <c r="K881" s="51" t="s">
        <v>291</v>
      </c>
      <c r="L881" s="51" t="s">
        <v>188</v>
      </c>
      <c r="M881" s="53">
        <v>2</v>
      </c>
      <c r="N881" s="51" t="str">
        <f t="shared" si="59"/>
        <v>青稜</v>
      </c>
    </row>
    <row r="882" spans="1:14" x14ac:dyDescent="0.2">
      <c r="A882" s="50">
        <f t="shared" si="56"/>
        <v>15819</v>
      </c>
      <c r="B882" s="50">
        <f t="shared" si="57"/>
        <v>1</v>
      </c>
      <c r="C882" s="51">
        <f t="shared" si="58"/>
        <v>58</v>
      </c>
      <c r="D882" s="51">
        <v>15819</v>
      </c>
      <c r="E882" s="51" t="s">
        <v>2926</v>
      </c>
      <c r="F882" s="51" t="s">
        <v>2927</v>
      </c>
      <c r="G882" s="52" t="s">
        <v>2928</v>
      </c>
      <c r="H882" s="52" t="s">
        <v>2929</v>
      </c>
      <c r="I882" s="52" t="s">
        <v>2930</v>
      </c>
      <c r="J882" s="52" t="s">
        <v>2931</v>
      </c>
      <c r="K882" s="51" t="s">
        <v>291</v>
      </c>
      <c r="L882" s="51" t="s">
        <v>188</v>
      </c>
      <c r="M882" s="53">
        <v>2</v>
      </c>
      <c r="N882" s="51" t="str">
        <f t="shared" si="59"/>
        <v>青稜</v>
      </c>
    </row>
    <row r="883" spans="1:14" x14ac:dyDescent="0.2">
      <c r="A883" s="50">
        <f t="shared" si="56"/>
        <v>15820</v>
      </c>
      <c r="B883" s="50">
        <f t="shared" si="57"/>
        <v>1</v>
      </c>
      <c r="C883" s="51">
        <f t="shared" si="58"/>
        <v>58</v>
      </c>
      <c r="D883" s="51">
        <v>15820</v>
      </c>
      <c r="E883" s="51" t="s">
        <v>4244</v>
      </c>
      <c r="F883" s="51" t="s">
        <v>436</v>
      </c>
      <c r="G883" s="52" t="s">
        <v>4245</v>
      </c>
      <c r="H883" s="52" t="s">
        <v>1034</v>
      </c>
      <c r="I883" s="52" t="s">
        <v>4246</v>
      </c>
      <c r="J883" s="52" t="s">
        <v>1036</v>
      </c>
      <c r="K883" s="51" t="s">
        <v>291</v>
      </c>
      <c r="L883" s="51" t="s">
        <v>189</v>
      </c>
      <c r="M883" s="53">
        <v>1</v>
      </c>
      <c r="N883" s="51" t="str">
        <f t="shared" si="59"/>
        <v>青稜</v>
      </c>
    </row>
    <row r="884" spans="1:14" x14ac:dyDescent="0.2">
      <c r="A884" s="50">
        <f t="shared" si="56"/>
        <v>15821</v>
      </c>
      <c r="B884" s="50">
        <f t="shared" si="57"/>
        <v>1</v>
      </c>
      <c r="C884" s="51">
        <f t="shared" si="58"/>
        <v>58</v>
      </c>
      <c r="D884" s="51">
        <v>15821</v>
      </c>
      <c r="E884" s="51" t="s">
        <v>4247</v>
      </c>
      <c r="F884" s="51" t="s">
        <v>4248</v>
      </c>
      <c r="G884" s="52" t="s">
        <v>4249</v>
      </c>
      <c r="H884" s="52" t="s">
        <v>4250</v>
      </c>
      <c r="I884" s="52" t="s">
        <v>4251</v>
      </c>
      <c r="J884" s="52" t="s">
        <v>4252</v>
      </c>
      <c r="K884" s="51" t="s">
        <v>291</v>
      </c>
      <c r="L884" s="51" t="s">
        <v>188</v>
      </c>
      <c r="M884" s="53">
        <v>2</v>
      </c>
      <c r="N884" s="51" t="str">
        <f t="shared" si="59"/>
        <v>青稜</v>
      </c>
    </row>
    <row r="885" spans="1:14" x14ac:dyDescent="0.2">
      <c r="A885" s="50">
        <f t="shared" si="56"/>
        <v>15825</v>
      </c>
      <c r="B885" s="50">
        <f t="shared" si="57"/>
        <v>1</v>
      </c>
      <c r="C885" s="51">
        <f t="shared" si="58"/>
        <v>58</v>
      </c>
      <c r="D885" s="51">
        <v>15825</v>
      </c>
      <c r="E885" s="51" t="s">
        <v>4707</v>
      </c>
      <c r="F885" s="51" t="s">
        <v>4708</v>
      </c>
      <c r="G885" s="52" t="s">
        <v>1117</v>
      </c>
      <c r="H885" s="52" t="s">
        <v>2896</v>
      </c>
      <c r="I885" s="52" t="s">
        <v>1119</v>
      </c>
      <c r="J885" s="52" t="s">
        <v>2898</v>
      </c>
      <c r="K885" s="51" t="s">
        <v>291</v>
      </c>
      <c r="L885" s="51" t="s">
        <v>189</v>
      </c>
      <c r="M885" s="53">
        <v>1</v>
      </c>
      <c r="N885" s="51" t="str">
        <f t="shared" si="59"/>
        <v>青稜</v>
      </c>
    </row>
    <row r="886" spans="1:14" x14ac:dyDescent="0.2">
      <c r="A886" s="50">
        <f t="shared" si="56"/>
        <v>15826</v>
      </c>
      <c r="B886" s="50">
        <f t="shared" si="57"/>
        <v>1</v>
      </c>
      <c r="C886" s="51">
        <f t="shared" si="58"/>
        <v>58</v>
      </c>
      <c r="D886" s="51">
        <v>15826</v>
      </c>
      <c r="E886" s="51" t="s">
        <v>4709</v>
      </c>
      <c r="F886" s="51" t="s">
        <v>4710</v>
      </c>
      <c r="G886" s="52" t="s">
        <v>4711</v>
      </c>
      <c r="H886" s="52" t="s">
        <v>1579</v>
      </c>
      <c r="I886" s="52" t="s">
        <v>4712</v>
      </c>
      <c r="J886" s="52" t="s">
        <v>1581</v>
      </c>
      <c r="K886" s="51" t="s">
        <v>291</v>
      </c>
      <c r="L886" s="51" t="s">
        <v>189</v>
      </c>
      <c r="M886" s="53">
        <v>1</v>
      </c>
      <c r="N886" s="51" t="str">
        <f t="shared" si="59"/>
        <v>青稜</v>
      </c>
    </row>
    <row r="887" spans="1:14" x14ac:dyDescent="0.2">
      <c r="A887" s="50">
        <f t="shared" si="56"/>
        <v>15827</v>
      </c>
      <c r="B887" s="50">
        <f t="shared" si="57"/>
        <v>1</v>
      </c>
      <c r="C887" s="51">
        <f t="shared" si="58"/>
        <v>58</v>
      </c>
      <c r="D887" s="51">
        <v>15827</v>
      </c>
      <c r="E887" s="51" t="s">
        <v>685</v>
      </c>
      <c r="F887" s="51" t="s">
        <v>602</v>
      </c>
      <c r="G887" s="52" t="s">
        <v>2932</v>
      </c>
      <c r="H887" s="52" t="s">
        <v>1930</v>
      </c>
      <c r="I887" s="52" t="s">
        <v>2933</v>
      </c>
      <c r="J887" s="52" t="s">
        <v>1931</v>
      </c>
      <c r="K887" s="51" t="s">
        <v>291</v>
      </c>
      <c r="L887" s="51" t="s">
        <v>188</v>
      </c>
      <c r="M887" s="53">
        <v>2</v>
      </c>
      <c r="N887" s="51" t="str">
        <f t="shared" si="59"/>
        <v>青稜</v>
      </c>
    </row>
    <row r="888" spans="1:14" x14ac:dyDescent="0.2">
      <c r="A888" s="50">
        <f t="shared" si="56"/>
        <v>15828</v>
      </c>
      <c r="B888" s="50">
        <f t="shared" si="57"/>
        <v>1</v>
      </c>
      <c r="C888" s="51">
        <f t="shared" si="58"/>
        <v>58</v>
      </c>
      <c r="D888" s="51">
        <v>15828</v>
      </c>
      <c r="E888" s="51" t="s">
        <v>30</v>
      </c>
      <c r="F888" s="51" t="s">
        <v>2934</v>
      </c>
      <c r="G888" s="52" t="s">
        <v>1081</v>
      </c>
      <c r="H888" s="52" t="s">
        <v>2935</v>
      </c>
      <c r="I888" s="52" t="s">
        <v>1082</v>
      </c>
      <c r="J888" s="52" t="s">
        <v>2936</v>
      </c>
      <c r="K888" s="51" t="s">
        <v>291</v>
      </c>
      <c r="L888" s="51" t="s">
        <v>188</v>
      </c>
      <c r="M888" s="53">
        <v>2</v>
      </c>
      <c r="N888" s="51" t="str">
        <f t="shared" si="59"/>
        <v>青稜</v>
      </c>
    </row>
    <row r="889" spans="1:14" x14ac:dyDescent="0.2">
      <c r="A889" s="50">
        <f t="shared" si="56"/>
        <v>15831</v>
      </c>
      <c r="B889" s="50">
        <f t="shared" si="57"/>
        <v>1</v>
      </c>
      <c r="C889" s="51">
        <f t="shared" si="58"/>
        <v>58</v>
      </c>
      <c r="D889" s="51">
        <v>15831</v>
      </c>
      <c r="E889" s="51" t="s">
        <v>97</v>
      </c>
      <c r="F889" s="51" t="s">
        <v>2937</v>
      </c>
      <c r="G889" s="52" t="s">
        <v>1838</v>
      </c>
      <c r="H889" s="52" t="s">
        <v>1150</v>
      </c>
      <c r="I889" s="52" t="s">
        <v>1840</v>
      </c>
      <c r="J889" s="52" t="s">
        <v>1151</v>
      </c>
      <c r="K889" s="51" t="s">
        <v>291</v>
      </c>
      <c r="L889" s="51" t="s">
        <v>188</v>
      </c>
      <c r="M889" s="53">
        <v>2</v>
      </c>
      <c r="N889" s="51" t="str">
        <f t="shared" si="59"/>
        <v>青稜</v>
      </c>
    </row>
    <row r="890" spans="1:14" x14ac:dyDescent="0.2">
      <c r="A890" s="50">
        <f t="shared" si="56"/>
        <v>15832</v>
      </c>
      <c r="B890" s="50">
        <f t="shared" si="57"/>
        <v>1</v>
      </c>
      <c r="C890" s="51">
        <f t="shared" si="58"/>
        <v>58</v>
      </c>
      <c r="D890" s="51">
        <v>15832</v>
      </c>
      <c r="E890" s="51" t="s">
        <v>5169</v>
      </c>
      <c r="F890" s="51" t="s">
        <v>4243</v>
      </c>
      <c r="G890" s="52" t="s">
        <v>5171</v>
      </c>
      <c r="H890" s="52" t="s">
        <v>1662</v>
      </c>
      <c r="I890" s="52" t="s">
        <v>5172</v>
      </c>
      <c r="J890" s="52" t="s">
        <v>1663</v>
      </c>
      <c r="K890" s="51" t="s">
        <v>291</v>
      </c>
      <c r="L890" s="51" t="s">
        <v>185</v>
      </c>
      <c r="M890" s="53">
        <v>1</v>
      </c>
      <c r="N890" s="51" t="str">
        <f t="shared" si="59"/>
        <v>青稜</v>
      </c>
    </row>
    <row r="891" spans="1:14" x14ac:dyDescent="0.2">
      <c r="A891" s="50">
        <f t="shared" si="56"/>
        <v>15833</v>
      </c>
      <c r="B891" s="50">
        <f t="shared" si="57"/>
        <v>1</v>
      </c>
      <c r="C891" s="51">
        <f t="shared" si="58"/>
        <v>58</v>
      </c>
      <c r="D891" s="51">
        <v>15833</v>
      </c>
      <c r="E891" s="51" t="s">
        <v>10152</v>
      </c>
      <c r="F891" s="51" t="s">
        <v>9509</v>
      </c>
      <c r="G891" s="52" t="s">
        <v>15097</v>
      </c>
      <c r="H891" s="52" t="s">
        <v>1341</v>
      </c>
      <c r="I891" s="52" t="s">
        <v>15098</v>
      </c>
      <c r="J891" s="52" t="s">
        <v>1343</v>
      </c>
      <c r="K891" s="51" t="s">
        <v>291</v>
      </c>
      <c r="L891" s="51" t="s">
        <v>185</v>
      </c>
      <c r="M891" s="53">
        <v>1</v>
      </c>
      <c r="N891" s="51" t="str">
        <f t="shared" si="59"/>
        <v>青稜</v>
      </c>
    </row>
    <row r="892" spans="1:14" x14ac:dyDescent="0.2">
      <c r="A892" s="50">
        <f t="shared" si="56"/>
        <v>15834</v>
      </c>
      <c r="B892" s="50">
        <f t="shared" si="57"/>
        <v>1</v>
      </c>
      <c r="C892" s="51">
        <f t="shared" si="58"/>
        <v>58</v>
      </c>
      <c r="D892" s="51">
        <v>15834</v>
      </c>
      <c r="E892" s="51" t="s">
        <v>11170</v>
      </c>
      <c r="F892" s="51" t="s">
        <v>4052</v>
      </c>
      <c r="G892" s="52" t="s">
        <v>11171</v>
      </c>
      <c r="H892" s="52" t="s">
        <v>9438</v>
      </c>
      <c r="I892" s="52" t="s">
        <v>11172</v>
      </c>
      <c r="J892" s="52" t="s">
        <v>9440</v>
      </c>
      <c r="K892" s="51" t="s">
        <v>291</v>
      </c>
      <c r="L892" s="51" t="s">
        <v>189</v>
      </c>
      <c r="M892" s="53">
        <v>1</v>
      </c>
      <c r="N892" s="51" t="str">
        <f t="shared" si="59"/>
        <v>青稜</v>
      </c>
    </row>
    <row r="893" spans="1:14" x14ac:dyDescent="0.2">
      <c r="A893" s="50">
        <f t="shared" si="56"/>
        <v>15835</v>
      </c>
      <c r="B893" s="50">
        <f t="shared" si="57"/>
        <v>1</v>
      </c>
      <c r="C893" s="51">
        <f t="shared" si="58"/>
        <v>58</v>
      </c>
      <c r="D893" s="51">
        <v>15835</v>
      </c>
      <c r="E893" s="51" t="s">
        <v>447</v>
      </c>
      <c r="F893" s="51" t="s">
        <v>842</v>
      </c>
      <c r="G893" s="52" t="s">
        <v>1632</v>
      </c>
      <c r="H893" s="52" t="s">
        <v>1422</v>
      </c>
      <c r="I893" s="52" t="s">
        <v>1633</v>
      </c>
      <c r="J893" s="52" t="s">
        <v>1424</v>
      </c>
      <c r="K893" s="51" t="s">
        <v>291</v>
      </c>
      <c r="L893" s="51" t="s">
        <v>189</v>
      </c>
      <c r="M893" s="53">
        <v>2</v>
      </c>
      <c r="N893" s="51" t="str">
        <f t="shared" si="59"/>
        <v>青稜</v>
      </c>
    </row>
    <row r="894" spans="1:14" x14ac:dyDescent="0.2">
      <c r="A894" s="50">
        <f t="shared" si="56"/>
        <v>15836</v>
      </c>
      <c r="B894" s="50">
        <f t="shared" si="57"/>
        <v>1</v>
      </c>
      <c r="C894" s="51">
        <f t="shared" si="58"/>
        <v>58</v>
      </c>
      <c r="D894" s="51">
        <v>15836</v>
      </c>
      <c r="E894" s="51" t="s">
        <v>658</v>
      </c>
      <c r="F894" s="51" t="s">
        <v>2940</v>
      </c>
      <c r="G894" s="52" t="s">
        <v>2941</v>
      </c>
      <c r="H894" s="52" t="s">
        <v>1792</v>
      </c>
      <c r="I894" s="52" t="s">
        <v>2942</v>
      </c>
      <c r="J894" s="52" t="s">
        <v>1793</v>
      </c>
      <c r="K894" s="51" t="s">
        <v>291</v>
      </c>
      <c r="L894" s="51" t="s">
        <v>188</v>
      </c>
      <c r="M894" s="53">
        <v>2</v>
      </c>
      <c r="N894" s="51" t="str">
        <f t="shared" si="59"/>
        <v>青稜</v>
      </c>
    </row>
    <row r="895" spans="1:14" x14ac:dyDescent="0.2">
      <c r="A895" s="50">
        <f t="shared" si="56"/>
        <v>15837</v>
      </c>
      <c r="B895" s="50">
        <f t="shared" si="57"/>
        <v>1</v>
      </c>
      <c r="C895" s="51">
        <f t="shared" si="58"/>
        <v>58</v>
      </c>
      <c r="D895" s="51">
        <v>15837</v>
      </c>
      <c r="E895" s="51" t="s">
        <v>4713</v>
      </c>
      <c r="F895" s="51" t="s">
        <v>1653</v>
      </c>
      <c r="G895" s="52" t="s">
        <v>4714</v>
      </c>
      <c r="H895" s="52" t="s">
        <v>1654</v>
      </c>
      <c r="I895" s="52" t="s">
        <v>4715</v>
      </c>
      <c r="J895" s="52" t="s">
        <v>1655</v>
      </c>
      <c r="K895" s="51" t="s">
        <v>291</v>
      </c>
      <c r="L895" s="51" t="s">
        <v>185</v>
      </c>
      <c r="M895" s="53">
        <v>1</v>
      </c>
      <c r="N895" s="51" t="str">
        <f t="shared" si="59"/>
        <v>青稜</v>
      </c>
    </row>
    <row r="896" spans="1:14" x14ac:dyDescent="0.2">
      <c r="A896" s="50">
        <f t="shared" si="56"/>
        <v>15838</v>
      </c>
      <c r="B896" s="50">
        <f t="shared" si="57"/>
        <v>1</v>
      </c>
      <c r="C896" s="51">
        <f t="shared" si="58"/>
        <v>58</v>
      </c>
      <c r="D896" s="51">
        <v>15838</v>
      </c>
      <c r="E896" s="51" t="s">
        <v>83</v>
      </c>
      <c r="F896" s="51" t="s">
        <v>4716</v>
      </c>
      <c r="G896" s="52" t="s">
        <v>1210</v>
      </c>
      <c r="H896" s="52" t="s">
        <v>1121</v>
      </c>
      <c r="I896" s="52" t="s">
        <v>1211</v>
      </c>
      <c r="J896" s="52" t="s">
        <v>4717</v>
      </c>
      <c r="K896" s="51" t="s">
        <v>291</v>
      </c>
      <c r="L896" s="51" t="s">
        <v>189</v>
      </c>
      <c r="M896" s="53">
        <v>1</v>
      </c>
      <c r="N896" s="51" t="str">
        <f t="shared" si="59"/>
        <v>青稜</v>
      </c>
    </row>
    <row r="897" spans="1:14" x14ac:dyDescent="0.2">
      <c r="A897" s="50">
        <f t="shared" si="56"/>
        <v>15839</v>
      </c>
      <c r="B897" s="50">
        <f t="shared" si="57"/>
        <v>1</v>
      </c>
      <c r="C897" s="51">
        <f t="shared" si="58"/>
        <v>58</v>
      </c>
      <c r="D897" s="51">
        <v>15839</v>
      </c>
      <c r="E897" s="51" t="s">
        <v>4718</v>
      </c>
      <c r="F897" s="51" t="s">
        <v>4719</v>
      </c>
      <c r="G897" s="52" t="s">
        <v>4720</v>
      </c>
      <c r="H897" s="52" t="s">
        <v>4721</v>
      </c>
      <c r="I897" s="52" t="s">
        <v>4722</v>
      </c>
      <c r="J897" s="52" t="s">
        <v>4723</v>
      </c>
      <c r="K897" s="51" t="s">
        <v>291</v>
      </c>
      <c r="L897" s="51" t="s">
        <v>189</v>
      </c>
      <c r="M897" s="53">
        <v>1</v>
      </c>
      <c r="N897" s="51" t="str">
        <f t="shared" si="59"/>
        <v>青稜</v>
      </c>
    </row>
    <row r="898" spans="1:14" x14ac:dyDescent="0.2">
      <c r="A898" s="50">
        <f t="shared" ref="A898:A961" si="60">D898</f>
        <v>15840</v>
      </c>
      <c r="B898" s="50">
        <f t="shared" ref="B898:B961" si="61">ROUNDDOWN(D898/10000,0)</f>
        <v>1</v>
      </c>
      <c r="C898" s="51">
        <f t="shared" ref="C898:C961" si="62">ROUNDDOWN((D898-B898*10000)/100,0)</f>
        <v>58</v>
      </c>
      <c r="D898" s="50">
        <v>15840</v>
      </c>
      <c r="E898" s="50" t="s">
        <v>24</v>
      </c>
      <c r="F898" s="50" t="s">
        <v>2606</v>
      </c>
      <c r="G898" s="50" t="s">
        <v>2538</v>
      </c>
      <c r="H898" s="50" t="s">
        <v>1434</v>
      </c>
      <c r="I898" s="50" t="s">
        <v>2539</v>
      </c>
      <c r="J898" s="50" t="s">
        <v>1435</v>
      </c>
      <c r="K898" s="50" t="s">
        <v>291</v>
      </c>
      <c r="L898" s="50" t="s">
        <v>189</v>
      </c>
      <c r="M898" s="54">
        <v>1</v>
      </c>
      <c r="N898" s="51" t="str">
        <f t="shared" ref="N898:N961" si="63">VLOOKUP(B898*100+C898,$AB$2:$AF$400,2,0)</f>
        <v>青稜</v>
      </c>
    </row>
    <row r="899" spans="1:14" x14ac:dyDescent="0.2">
      <c r="A899" s="50">
        <f t="shared" si="60"/>
        <v>15841</v>
      </c>
      <c r="B899" s="50">
        <f t="shared" si="61"/>
        <v>1</v>
      </c>
      <c r="C899" s="51">
        <f t="shared" si="62"/>
        <v>58</v>
      </c>
      <c r="D899" s="50">
        <v>15841</v>
      </c>
      <c r="E899" s="50" t="s">
        <v>4253</v>
      </c>
      <c r="F899" s="50" t="s">
        <v>4254</v>
      </c>
      <c r="G899" s="50" t="s">
        <v>4255</v>
      </c>
      <c r="H899" s="50" t="s">
        <v>1673</v>
      </c>
      <c r="I899" s="50" t="s">
        <v>4256</v>
      </c>
      <c r="J899" s="50" t="s">
        <v>1675</v>
      </c>
      <c r="K899" s="50" t="s">
        <v>291</v>
      </c>
      <c r="L899" s="50" t="s">
        <v>189</v>
      </c>
      <c r="M899" s="54">
        <v>1</v>
      </c>
      <c r="N899" s="51" t="str">
        <f t="shared" si="63"/>
        <v>青稜</v>
      </c>
    </row>
    <row r="900" spans="1:14" x14ac:dyDescent="0.2">
      <c r="A900" s="50">
        <f t="shared" si="60"/>
        <v>15842</v>
      </c>
      <c r="B900" s="50">
        <f t="shared" si="61"/>
        <v>1</v>
      </c>
      <c r="C900" s="51">
        <f t="shared" si="62"/>
        <v>58</v>
      </c>
      <c r="D900" s="50">
        <v>15842</v>
      </c>
      <c r="E900" s="50" t="s">
        <v>4257</v>
      </c>
      <c r="F900" s="50" t="s">
        <v>3358</v>
      </c>
      <c r="G900" s="50" t="s">
        <v>4258</v>
      </c>
      <c r="H900" s="50" t="s">
        <v>1579</v>
      </c>
      <c r="I900" s="50" t="s">
        <v>4259</v>
      </c>
      <c r="J900" s="50" t="s">
        <v>1581</v>
      </c>
      <c r="K900" s="50" t="s">
        <v>291</v>
      </c>
      <c r="L900" s="50" t="s">
        <v>189</v>
      </c>
      <c r="M900" s="54">
        <v>1</v>
      </c>
      <c r="N900" s="51" t="str">
        <f t="shared" si="63"/>
        <v>青稜</v>
      </c>
    </row>
    <row r="901" spans="1:14" x14ac:dyDescent="0.2">
      <c r="A901" s="50">
        <f t="shared" si="60"/>
        <v>15843</v>
      </c>
      <c r="B901" s="50">
        <f t="shared" si="61"/>
        <v>1</v>
      </c>
      <c r="C901" s="51">
        <f t="shared" si="62"/>
        <v>58</v>
      </c>
      <c r="D901" s="50">
        <v>15843</v>
      </c>
      <c r="E901" s="50" t="s">
        <v>4260</v>
      </c>
      <c r="F901" s="50" t="s">
        <v>4261</v>
      </c>
      <c r="G901" s="50" t="s">
        <v>4262</v>
      </c>
      <c r="H901" s="50" t="s">
        <v>4263</v>
      </c>
      <c r="I901" s="50" t="s">
        <v>4264</v>
      </c>
      <c r="J901" s="50" t="s">
        <v>4265</v>
      </c>
      <c r="K901" s="50" t="s">
        <v>291</v>
      </c>
      <c r="L901" s="50" t="s">
        <v>189</v>
      </c>
      <c r="M901" s="54">
        <v>1</v>
      </c>
      <c r="N901" s="51" t="str">
        <f t="shared" si="63"/>
        <v>青稜</v>
      </c>
    </row>
    <row r="902" spans="1:14" x14ac:dyDescent="0.2">
      <c r="A902" s="50">
        <f t="shared" si="60"/>
        <v>15845</v>
      </c>
      <c r="B902" s="50">
        <f t="shared" si="61"/>
        <v>1</v>
      </c>
      <c r="C902" s="51">
        <f t="shared" si="62"/>
        <v>58</v>
      </c>
      <c r="D902" s="50">
        <v>15845</v>
      </c>
      <c r="E902" s="50" t="s">
        <v>4724</v>
      </c>
      <c r="F902" s="50" t="s">
        <v>4725</v>
      </c>
      <c r="G902" s="50" t="s">
        <v>4726</v>
      </c>
      <c r="H902" s="50" t="s">
        <v>1579</v>
      </c>
      <c r="I902" s="50" t="s">
        <v>4727</v>
      </c>
      <c r="J902" s="50" t="s">
        <v>1581</v>
      </c>
      <c r="K902" s="50" t="s">
        <v>291</v>
      </c>
      <c r="L902" s="50" t="s">
        <v>189</v>
      </c>
      <c r="M902" s="54">
        <v>1</v>
      </c>
      <c r="N902" s="51" t="str">
        <f t="shared" si="63"/>
        <v>青稜</v>
      </c>
    </row>
    <row r="903" spans="1:14" x14ac:dyDescent="0.2">
      <c r="A903" s="50">
        <f t="shared" si="60"/>
        <v>15846</v>
      </c>
      <c r="B903" s="50">
        <f t="shared" si="61"/>
        <v>1</v>
      </c>
      <c r="C903" s="51">
        <f t="shared" si="62"/>
        <v>58</v>
      </c>
      <c r="D903" s="50">
        <v>15846</v>
      </c>
      <c r="E903" s="50" t="s">
        <v>1256</v>
      </c>
      <c r="F903" s="50" t="s">
        <v>4189</v>
      </c>
      <c r="G903" s="50" t="s">
        <v>1258</v>
      </c>
      <c r="H903" s="50" t="s">
        <v>1195</v>
      </c>
      <c r="I903" s="50" t="s">
        <v>1260</v>
      </c>
      <c r="J903" s="50" t="s">
        <v>1196</v>
      </c>
      <c r="K903" s="50" t="s">
        <v>291</v>
      </c>
      <c r="L903" s="50" t="s">
        <v>189</v>
      </c>
      <c r="M903" s="54">
        <v>2</v>
      </c>
      <c r="N903" s="51" t="str">
        <f t="shared" si="63"/>
        <v>青稜</v>
      </c>
    </row>
    <row r="904" spans="1:14" x14ac:dyDescent="0.2">
      <c r="A904" s="50">
        <f t="shared" si="60"/>
        <v>15847</v>
      </c>
      <c r="B904" s="50">
        <f t="shared" si="61"/>
        <v>1</v>
      </c>
      <c r="C904" s="51">
        <f t="shared" si="62"/>
        <v>58</v>
      </c>
      <c r="D904" s="50">
        <v>15847</v>
      </c>
      <c r="E904" s="50" t="s">
        <v>6941</v>
      </c>
      <c r="F904" s="50" t="s">
        <v>15099</v>
      </c>
      <c r="G904" s="50" t="s">
        <v>6943</v>
      </c>
      <c r="H904" s="50" t="s">
        <v>1764</v>
      </c>
      <c r="I904" s="50" t="s">
        <v>6944</v>
      </c>
      <c r="J904" s="50" t="s">
        <v>12281</v>
      </c>
      <c r="K904" s="50" t="s">
        <v>291</v>
      </c>
      <c r="L904" s="50" t="s">
        <v>189</v>
      </c>
      <c r="M904" s="54">
        <v>1</v>
      </c>
      <c r="N904" s="51" t="str">
        <f t="shared" si="63"/>
        <v>青稜</v>
      </c>
    </row>
    <row r="905" spans="1:14" x14ac:dyDescent="0.2">
      <c r="A905" s="50">
        <f t="shared" si="60"/>
        <v>15848</v>
      </c>
      <c r="B905" s="50">
        <f t="shared" si="61"/>
        <v>1</v>
      </c>
      <c r="C905" s="51">
        <f t="shared" si="62"/>
        <v>58</v>
      </c>
      <c r="D905" s="50">
        <v>15848</v>
      </c>
      <c r="E905" s="50" t="s">
        <v>22</v>
      </c>
      <c r="F905" s="50" t="s">
        <v>469</v>
      </c>
      <c r="G905" s="50" t="s">
        <v>1070</v>
      </c>
      <c r="H905" s="50" t="s">
        <v>1283</v>
      </c>
      <c r="I905" s="50" t="s">
        <v>1610</v>
      </c>
      <c r="J905" s="50" t="s">
        <v>1284</v>
      </c>
      <c r="K905" s="50" t="s">
        <v>291</v>
      </c>
      <c r="L905" s="50" t="s">
        <v>188</v>
      </c>
      <c r="M905" s="54">
        <v>2</v>
      </c>
      <c r="N905" s="51" t="str">
        <f t="shared" si="63"/>
        <v>青稜</v>
      </c>
    </row>
    <row r="906" spans="1:14" x14ac:dyDescent="0.2">
      <c r="A906" s="50">
        <f t="shared" si="60"/>
        <v>15849</v>
      </c>
      <c r="B906" s="50">
        <f t="shared" si="61"/>
        <v>1</v>
      </c>
      <c r="C906" s="51">
        <f t="shared" si="62"/>
        <v>58</v>
      </c>
      <c r="D906" s="51">
        <v>15849</v>
      </c>
      <c r="E906" s="51" t="s">
        <v>2945</v>
      </c>
      <c r="F906" s="51" t="s">
        <v>2606</v>
      </c>
      <c r="G906" s="52" t="s">
        <v>2946</v>
      </c>
      <c r="H906" s="52" t="s">
        <v>1235</v>
      </c>
      <c r="I906" s="52" t="s">
        <v>2947</v>
      </c>
      <c r="J906" s="52" t="s">
        <v>1236</v>
      </c>
      <c r="K906" s="51" t="s">
        <v>291</v>
      </c>
      <c r="L906" s="51" t="s">
        <v>188</v>
      </c>
      <c r="M906" s="53">
        <v>2</v>
      </c>
      <c r="N906" s="51" t="str">
        <f t="shared" si="63"/>
        <v>青稜</v>
      </c>
    </row>
    <row r="907" spans="1:14" x14ac:dyDescent="0.2">
      <c r="A907" s="50">
        <f t="shared" si="60"/>
        <v>15857</v>
      </c>
      <c r="B907" s="50">
        <f t="shared" si="61"/>
        <v>1</v>
      </c>
      <c r="C907" s="51">
        <f t="shared" si="62"/>
        <v>58</v>
      </c>
      <c r="D907" s="51">
        <v>15857</v>
      </c>
      <c r="E907" s="51" t="s">
        <v>24</v>
      </c>
      <c r="F907" s="51" t="s">
        <v>5070</v>
      </c>
      <c r="G907" s="52" t="s">
        <v>2538</v>
      </c>
      <c r="H907" s="52" t="s">
        <v>1542</v>
      </c>
      <c r="I907" s="52" t="s">
        <v>2539</v>
      </c>
      <c r="J907" s="52" t="s">
        <v>15100</v>
      </c>
      <c r="K907" s="51" t="s">
        <v>292</v>
      </c>
      <c r="L907" s="51" t="s">
        <v>189</v>
      </c>
      <c r="M907" s="53">
        <v>1</v>
      </c>
      <c r="N907" s="51" t="str">
        <f t="shared" si="63"/>
        <v>青稜</v>
      </c>
    </row>
    <row r="908" spans="1:14" x14ac:dyDescent="0.2">
      <c r="A908" s="50">
        <f t="shared" si="60"/>
        <v>15870</v>
      </c>
      <c r="B908" s="50">
        <f t="shared" si="61"/>
        <v>1</v>
      </c>
      <c r="C908" s="51">
        <f t="shared" si="62"/>
        <v>58</v>
      </c>
      <c r="D908" s="51">
        <v>15870</v>
      </c>
      <c r="E908" s="51" t="s">
        <v>51</v>
      </c>
      <c r="F908" s="51" t="s">
        <v>359</v>
      </c>
      <c r="G908" s="52" t="s">
        <v>1303</v>
      </c>
      <c r="H908" s="52" t="s">
        <v>2336</v>
      </c>
      <c r="I908" s="52" t="s">
        <v>1304</v>
      </c>
      <c r="J908" s="52" t="s">
        <v>2337</v>
      </c>
      <c r="K908" s="51" t="s">
        <v>292</v>
      </c>
      <c r="L908" s="51" t="s">
        <v>188</v>
      </c>
      <c r="M908" s="53">
        <v>2</v>
      </c>
      <c r="N908" s="51" t="str">
        <f t="shared" si="63"/>
        <v>青稜</v>
      </c>
    </row>
    <row r="909" spans="1:14" x14ac:dyDescent="0.2">
      <c r="A909" s="50">
        <f t="shared" si="60"/>
        <v>15871</v>
      </c>
      <c r="B909" s="50">
        <f t="shared" si="61"/>
        <v>1</v>
      </c>
      <c r="C909" s="51">
        <f t="shared" si="62"/>
        <v>58</v>
      </c>
      <c r="D909" s="51">
        <v>15871</v>
      </c>
      <c r="E909" s="51" t="s">
        <v>2950</v>
      </c>
      <c r="F909" s="51" t="s">
        <v>2951</v>
      </c>
      <c r="G909" s="52" t="s">
        <v>1172</v>
      </c>
      <c r="H909" s="52" t="s">
        <v>1777</v>
      </c>
      <c r="I909" s="52" t="s">
        <v>2952</v>
      </c>
      <c r="J909" s="52" t="s">
        <v>1778</v>
      </c>
      <c r="K909" s="51" t="s">
        <v>292</v>
      </c>
      <c r="L909" s="51" t="s">
        <v>189</v>
      </c>
      <c r="M909" s="53">
        <v>2</v>
      </c>
      <c r="N909" s="51" t="str">
        <f t="shared" si="63"/>
        <v>青稜</v>
      </c>
    </row>
    <row r="910" spans="1:14" x14ac:dyDescent="0.2">
      <c r="A910" s="50">
        <f t="shared" si="60"/>
        <v>15881</v>
      </c>
      <c r="B910" s="50">
        <f t="shared" si="61"/>
        <v>1</v>
      </c>
      <c r="C910" s="51">
        <f t="shared" si="62"/>
        <v>58</v>
      </c>
      <c r="D910" s="51">
        <v>15881</v>
      </c>
      <c r="E910" s="51" t="s">
        <v>641</v>
      </c>
      <c r="F910" s="51" t="s">
        <v>4266</v>
      </c>
      <c r="G910" s="52" t="s">
        <v>1059</v>
      </c>
      <c r="H910" s="52" t="s">
        <v>4267</v>
      </c>
      <c r="I910" s="52" t="s">
        <v>3276</v>
      </c>
      <c r="J910" s="52" t="s">
        <v>4268</v>
      </c>
      <c r="K910" s="51" t="s">
        <v>292</v>
      </c>
      <c r="L910" s="51" t="s">
        <v>189</v>
      </c>
      <c r="M910" s="53">
        <v>1</v>
      </c>
      <c r="N910" s="51" t="str">
        <f t="shared" si="63"/>
        <v>青稜</v>
      </c>
    </row>
    <row r="911" spans="1:14" x14ac:dyDescent="0.2">
      <c r="A911" s="50">
        <f t="shared" si="60"/>
        <v>15882</v>
      </c>
      <c r="B911" s="50">
        <f t="shared" si="61"/>
        <v>1</v>
      </c>
      <c r="C911" s="51">
        <f t="shared" si="62"/>
        <v>58</v>
      </c>
      <c r="D911" s="51">
        <v>15882</v>
      </c>
      <c r="E911" s="51" t="s">
        <v>2078</v>
      </c>
      <c r="F911" s="51" t="s">
        <v>2953</v>
      </c>
      <c r="G911" s="52" t="s">
        <v>2080</v>
      </c>
      <c r="H911" s="52" t="s">
        <v>1700</v>
      </c>
      <c r="I911" s="52" t="s">
        <v>2081</v>
      </c>
      <c r="J911" s="52" t="s">
        <v>1702</v>
      </c>
      <c r="K911" s="51" t="s">
        <v>292</v>
      </c>
      <c r="L911" s="51" t="s">
        <v>188</v>
      </c>
      <c r="M911" s="53">
        <v>2</v>
      </c>
      <c r="N911" s="51" t="str">
        <f t="shared" si="63"/>
        <v>青稜</v>
      </c>
    </row>
    <row r="912" spans="1:14" x14ac:dyDescent="0.2">
      <c r="A912" s="50">
        <f t="shared" si="60"/>
        <v>15888</v>
      </c>
      <c r="B912" s="50">
        <f t="shared" si="61"/>
        <v>1</v>
      </c>
      <c r="C912" s="51">
        <f t="shared" si="62"/>
        <v>58</v>
      </c>
      <c r="D912" s="51">
        <v>15888</v>
      </c>
      <c r="E912" s="51" t="s">
        <v>4401</v>
      </c>
      <c r="F912" s="51" t="s">
        <v>4728</v>
      </c>
      <c r="G912" s="52" t="s">
        <v>4403</v>
      </c>
      <c r="H912" s="52" t="s">
        <v>4729</v>
      </c>
      <c r="I912" s="52" t="s">
        <v>4404</v>
      </c>
      <c r="J912" s="52" t="s">
        <v>4730</v>
      </c>
      <c r="K912" s="51" t="s">
        <v>292</v>
      </c>
      <c r="L912" s="51" t="s">
        <v>189</v>
      </c>
      <c r="M912" s="53">
        <v>1</v>
      </c>
      <c r="N912" s="51" t="str">
        <f t="shared" si="63"/>
        <v>青稜</v>
      </c>
    </row>
    <row r="913" spans="1:14" x14ac:dyDescent="0.2">
      <c r="A913" s="50">
        <f t="shared" si="60"/>
        <v>15901</v>
      </c>
      <c r="B913" s="50">
        <f t="shared" si="61"/>
        <v>1</v>
      </c>
      <c r="C913" s="51">
        <f t="shared" si="62"/>
        <v>59</v>
      </c>
      <c r="D913" s="51">
        <v>15901</v>
      </c>
      <c r="E913" s="51" t="s">
        <v>487</v>
      </c>
      <c r="F913" s="51" t="s">
        <v>2959</v>
      </c>
      <c r="G913" s="52" t="s">
        <v>1293</v>
      </c>
      <c r="H913" s="52" t="s">
        <v>2099</v>
      </c>
      <c r="I913" s="52" t="s">
        <v>1295</v>
      </c>
      <c r="J913" s="52" t="s">
        <v>2960</v>
      </c>
      <c r="K913" s="51" t="s">
        <v>291</v>
      </c>
      <c r="L913" s="51" t="s">
        <v>188</v>
      </c>
      <c r="M913" s="53">
        <v>2</v>
      </c>
      <c r="N913" s="51" t="str">
        <f t="shared" si="63"/>
        <v>朋優</v>
      </c>
    </row>
    <row r="914" spans="1:14" x14ac:dyDescent="0.2">
      <c r="A914" s="50">
        <f t="shared" si="60"/>
        <v>15902</v>
      </c>
      <c r="B914" s="50">
        <f t="shared" si="61"/>
        <v>1</v>
      </c>
      <c r="C914" s="51">
        <f t="shared" si="62"/>
        <v>59</v>
      </c>
      <c r="D914" s="51">
        <v>15902</v>
      </c>
      <c r="E914" s="51" t="s">
        <v>53</v>
      </c>
      <c r="F914" s="51" t="s">
        <v>2961</v>
      </c>
      <c r="G914" s="52" t="s">
        <v>1239</v>
      </c>
      <c r="H914" s="52" t="s">
        <v>2962</v>
      </c>
      <c r="I914" s="52" t="s">
        <v>1240</v>
      </c>
      <c r="J914" s="52" t="s">
        <v>2963</v>
      </c>
      <c r="K914" s="51" t="s">
        <v>291</v>
      </c>
      <c r="L914" s="51" t="s">
        <v>188</v>
      </c>
      <c r="M914" s="53">
        <v>2</v>
      </c>
      <c r="N914" s="51" t="str">
        <f t="shared" si="63"/>
        <v>朋優</v>
      </c>
    </row>
    <row r="915" spans="1:14" x14ac:dyDescent="0.2">
      <c r="A915" s="50">
        <f t="shared" si="60"/>
        <v>15903</v>
      </c>
      <c r="B915" s="50">
        <f t="shared" si="61"/>
        <v>1</v>
      </c>
      <c r="C915" s="51">
        <f t="shared" si="62"/>
        <v>59</v>
      </c>
      <c r="D915" s="51">
        <v>15903</v>
      </c>
      <c r="E915" s="51" t="s">
        <v>116</v>
      </c>
      <c r="F915" s="51" t="s">
        <v>2964</v>
      </c>
      <c r="G915" s="52" t="s">
        <v>2901</v>
      </c>
      <c r="H915" s="52" t="s">
        <v>2965</v>
      </c>
      <c r="I915" s="52" t="s">
        <v>2902</v>
      </c>
      <c r="J915" s="52" t="s">
        <v>2966</v>
      </c>
      <c r="K915" s="51" t="s">
        <v>291</v>
      </c>
      <c r="L915" s="51" t="s">
        <v>188</v>
      </c>
      <c r="M915" s="53">
        <v>2</v>
      </c>
      <c r="N915" s="51" t="str">
        <f t="shared" si="63"/>
        <v>朋優</v>
      </c>
    </row>
    <row r="916" spans="1:14" x14ac:dyDescent="0.2">
      <c r="A916" s="50">
        <f t="shared" si="60"/>
        <v>15904</v>
      </c>
      <c r="B916" s="50">
        <f t="shared" si="61"/>
        <v>1</v>
      </c>
      <c r="C916" s="51">
        <f t="shared" si="62"/>
        <v>59</v>
      </c>
      <c r="D916" s="51">
        <v>15904</v>
      </c>
      <c r="E916" s="51" t="s">
        <v>2967</v>
      </c>
      <c r="F916" s="51" t="s">
        <v>628</v>
      </c>
      <c r="G916" s="52" t="s">
        <v>2968</v>
      </c>
      <c r="H916" s="52" t="s">
        <v>2432</v>
      </c>
      <c r="I916" s="52" t="s">
        <v>2969</v>
      </c>
      <c r="J916" s="52" t="s">
        <v>2433</v>
      </c>
      <c r="K916" s="51" t="s">
        <v>291</v>
      </c>
      <c r="L916" s="51" t="s">
        <v>188</v>
      </c>
      <c r="M916" s="53">
        <v>2</v>
      </c>
      <c r="N916" s="51" t="str">
        <f t="shared" si="63"/>
        <v>朋優</v>
      </c>
    </row>
    <row r="917" spans="1:14" x14ac:dyDescent="0.2">
      <c r="A917" s="50">
        <f t="shared" si="60"/>
        <v>15905</v>
      </c>
      <c r="B917" s="50">
        <f t="shared" si="61"/>
        <v>1</v>
      </c>
      <c r="C917" s="51">
        <f t="shared" si="62"/>
        <v>59</v>
      </c>
      <c r="D917" s="51">
        <v>15905</v>
      </c>
      <c r="E917" s="51" t="s">
        <v>634</v>
      </c>
      <c r="F917" s="51" t="s">
        <v>2970</v>
      </c>
      <c r="G917" s="52" t="s">
        <v>1834</v>
      </c>
      <c r="H917" s="52" t="s">
        <v>1198</v>
      </c>
      <c r="I917" s="52" t="s">
        <v>2971</v>
      </c>
      <c r="J917" s="52" t="s">
        <v>1200</v>
      </c>
      <c r="K917" s="51" t="s">
        <v>291</v>
      </c>
      <c r="L917" s="51" t="s">
        <v>189</v>
      </c>
      <c r="M917" s="53">
        <v>2</v>
      </c>
      <c r="N917" s="51" t="str">
        <f t="shared" si="63"/>
        <v>朋優</v>
      </c>
    </row>
    <row r="918" spans="1:14" x14ac:dyDescent="0.2">
      <c r="A918" s="50">
        <f t="shared" si="60"/>
        <v>15906</v>
      </c>
      <c r="B918" s="50">
        <f t="shared" si="61"/>
        <v>1</v>
      </c>
      <c r="C918" s="51">
        <f t="shared" si="62"/>
        <v>59</v>
      </c>
      <c r="D918" s="51">
        <v>15906</v>
      </c>
      <c r="E918" s="51" t="s">
        <v>34</v>
      </c>
      <c r="F918" s="51" t="s">
        <v>2972</v>
      </c>
      <c r="G918" s="52" t="s">
        <v>1285</v>
      </c>
      <c r="H918" s="52" t="s">
        <v>2973</v>
      </c>
      <c r="I918" s="52" t="s">
        <v>1287</v>
      </c>
      <c r="J918" s="52" t="s">
        <v>2974</v>
      </c>
      <c r="K918" s="51" t="s">
        <v>291</v>
      </c>
      <c r="L918" s="51" t="s">
        <v>189</v>
      </c>
      <c r="M918" s="53">
        <v>2</v>
      </c>
      <c r="N918" s="51" t="str">
        <f t="shared" si="63"/>
        <v>朋優</v>
      </c>
    </row>
    <row r="919" spans="1:14" x14ac:dyDescent="0.2">
      <c r="A919" s="50">
        <f t="shared" si="60"/>
        <v>15907</v>
      </c>
      <c r="B919" s="50">
        <f t="shared" si="61"/>
        <v>1</v>
      </c>
      <c r="C919" s="51">
        <f t="shared" si="62"/>
        <v>59</v>
      </c>
      <c r="D919" s="51">
        <v>15907</v>
      </c>
      <c r="E919" s="51" t="s">
        <v>51</v>
      </c>
      <c r="F919" s="51" t="s">
        <v>2401</v>
      </c>
      <c r="G919" s="52" t="s">
        <v>1303</v>
      </c>
      <c r="H919" s="52" t="s">
        <v>1009</v>
      </c>
      <c r="I919" s="52" t="s">
        <v>1304</v>
      </c>
      <c r="J919" s="52" t="s">
        <v>1028</v>
      </c>
      <c r="K919" s="51" t="s">
        <v>291</v>
      </c>
      <c r="L919" s="51" t="s">
        <v>1029</v>
      </c>
      <c r="M919" s="53">
        <v>3</v>
      </c>
      <c r="N919" s="51" t="str">
        <f t="shared" si="63"/>
        <v>朋優</v>
      </c>
    </row>
    <row r="920" spans="1:14" x14ac:dyDescent="0.2">
      <c r="A920" s="50">
        <f t="shared" si="60"/>
        <v>15908</v>
      </c>
      <c r="B920" s="50">
        <f t="shared" si="61"/>
        <v>1</v>
      </c>
      <c r="C920" s="51">
        <f t="shared" si="62"/>
        <v>59</v>
      </c>
      <c r="D920" s="51">
        <v>15908</v>
      </c>
      <c r="E920" s="51" t="s">
        <v>3521</v>
      </c>
      <c r="F920" s="51" t="s">
        <v>436</v>
      </c>
      <c r="G920" s="52" t="s">
        <v>3522</v>
      </c>
      <c r="H920" s="52" t="s">
        <v>1034</v>
      </c>
      <c r="I920" s="52" t="s">
        <v>3523</v>
      </c>
      <c r="J920" s="52" t="s">
        <v>1036</v>
      </c>
      <c r="K920" s="51" t="s">
        <v>291</v>
      </c>
      <c r="L920" s="51" t="s">
        <v>189</v>
      </c>
      <c r="M920" s="53">
        <v>2</v>
      </c>
      <c r="N920" s="51" t="str">
        <f t="shared" si="63"/>
        <v>朋優</v>
      </c>
    </row>
    <row r="921" spans="1:14" x14ac:dyDescent="0.2">
      <c r="A921" s="50">
        <f t="shared" si="60"/>
        <v>15909</v>
      </c>
      <c r="B921" s="50">
        <f t="shared" si="61"/>
        <v>1</v>
      </c>
      <c r="C921" s="51">
        <f t="shared" si="62"/>
        <v>59</v>
      </c>
      <c r="D921" s="51">
        <v>15909</v>
      </c>
      <c r="E921" s="51" t="s">
        <v>4269</v>
      </c>
      <c r="F921" s="51" t="s">
        <v>4270</v>
      </c>
      <c r="G921" s="52" t="s">
        <v>4271</v>
      </c>
      <c r="H921" s="52" t="s">
        <v>4272</v>
      </c>
      <c r="I921" s="52" t="s">
        <v>4273</v>
      </c>
      <c r="J921" s="52" t="s">
        <v>4274</v>
      </c>
      <c r="K921" s="51" t="s">
        <v>291</v>
      </c>
      <c r="L921" s="51" t="s">
        <v>189</v>
      </c>
      <c r="M921" s="53">
        <v>2</v>
      </c>
      <c r="N921" s="51" t="str">
        <f t="shared" si="63"/>
        <v>朋優</v>
      </c>
    </row>
    <row r="922" spans="1:14" x14ac:dyDescent="0.2">
      <c r="A922" s="50">
        <f t="shared" si="60"/>
        <v>15910</v>
      </c>
      <c r="B922" s="50">
        <f t="shared" si="61"/>
        <v>1</v>
      </c>
      <c r="C922" s="51">
        <f t="shared" si="62"/>
        <v>59</v>
      </c>
      <c r="D922" s="51">
        <v>15910</v>
      </c>
      <c r="E922" s="51" t="s">
        <v>15101</v>
      </c>
      <c r="F922" s="51" t="s">
        <v>14309</v>
      </c>
      <c r="G922" s="52" t="s">
        <v>15102</v>
      </c>
      <c r="H922" s="52" t="s">
        <v>3058</v>
      </c>
      <c r="I922" s="52" t="s">
        <v>15103</v>
      </c>
      <c r="J922" s="52" t="s">
        <v>3060</v>
      </c>
      <c r="K922" s="51" t="s">
        <v>291</v>
      </c>
      <c r="L922" s="51" t="s">
        <v>189</v>
      </c>
      <c r="M922" s="53">
        <v>1</v>
      </c>
      <c r="N922" s="51" t="str">
        <f t="shared" si="63"/>
        <v>朋優</v>
      </c>
    </row>
    <row r="923" spans="1:14" x14ac:dyDescent="0.2">
      <c r="A923" s="50">
        <f t="shared" si="60"/>
        <v>15911</v>
      </c>
      <c r="B923" s="50">
        <f t="shared" si="61"/>
        <v>1</v>
      </c>
      <c r="C923" s="51">
        <f t="shared" si="62"/>
        <v>59</v>
      </c>
      <c r="D923" s="51">
        <v>15911</v>
      </c>
      <c r="E923" s="51" t="s">
        <v>15104</v>
      </c>
      <c r="F923" s="51" t="s">
        <v>15105</v>
      </c>
      <c r="G923" s="52" t="s">
        <v>15106</v>
      </c>
      <c r="H923" s="52" t="s">
        <v>2432</v>
      </c>
      <c r="I923" s="52" t="s">
        <v>15107</v>
      </c>
      <c r="J923" s="52" t="s">
        <v>2433</v>
      </c>
      <c r="K923" s="51" t="s">
        <v>291</v>
      </c>
      <c r="L923" s="51" t="s">
        <v>189</v>
      </c>
      <c r="M923" s="53">
        <v>1</v>
      </c>
      <c r="N923" s="51" t="str">
        <f t="shared" si="63"/>
        <v>朋優</v>
      </c>
    </row>
    <row r="924" spans="1:14" x14ac:dyDescent="0.2">
      <c r="A924" s="50">
        <f t="shared" si="60"/>
        <v>15912</v>
      </c>
      <c r="B924" s="50">
        <f t="shared" si="61"/>
        <v>1</v>
      </c>
      <c r="C924" s="51">
        <f t="shared" si="62"/>
        <v>59</v>
      </c>
      <c r="D924" s="51">
        <v>15912</v>
      </c>
      <c r="E924" s="51" t="s">
        <v>52</v>
      </c>
      <c r="F924" s="51" t="s">
        <v>5665</v>
      </c>
      <c r="G924" s="52" t="s">
        <v>1842</v>
      </c>
      <c r="H924" s="52" t="s">
        <v>5666</v>
      </c>
      <c r="I924" s="52" t="s">
        <v>1843</v>
      </c>
      <c r="J924" s="52" t="s">
        <v>5667</v>
      </c>
      <c r="K924" s="51" t="s">
        <v>291</v>
      </c>
      <c r="L924" s="51" t="s">
        <v>189</v>
      </c>
      <c r="M924" s="53">
        <v>1</v>
      </c>
      <c r="N924" s="51" t="str">
        <f t="shared" si="63"/>
        <v>朋優</v>
      </c>
    </row>
    <row r="925" spans="1:14" x14ac:dyDescent="0.2">
      <c r="A925" s="50">
        <f t="shared" si="60"/>
        <v>15913</v>
      </c>
      <c r="B925" s="50">
        <f t="shared" si="61"/>
        <v>1</v>
      </c>
      <c r="C925" s="51">
        <f t="shared" si="62"/>
        <v>59</v>
      </c>
      <c r="D925" s="51">
        <v>15913</v>
      </c>
      <c r="E925" s="51" t="s">
        <v>13746</v>
      </c>
      <c r="F925" s="51" t="s">
        <v>6788</v>
      </c>
      <c r="G925" s="52" t="s">
        <v>13747</v>
      </c>
      <c r="H925" s="52" t="s">
        <v>1040</v>
      </c>
      <c r="I925" s="52" t="s">
        <v>13748</v>
      </c>
      <c r="J925" s="52" t="s">
        <v>1041</v>
      </c>
      <c r="K925" s="51" t="s">
        <v>291</v>
      </c>
      <c r="L925" s="51" t="s">
        <v>189</v>
      </c>
      <c r="M925" s="53">
        <v>1</v>
      </c>
      <c r="N925" s="51" t="str">
        <f t="shared" si="63"/>
        <v>朋優</v>
      </c>
    </row>
    <row r="926" spans="1:14" x14ac:dyDescent="0.2">
      <c r="A926" s="50">
        <f t="shared" si="60"/>
        <v>15914</v>
      </c>
      <c r="B926" s="50">
        <f t="shared" si="61"/>
        <v>1</v>
      </c>
      <c r="C926" s="51">
        <f t="shared" si="62"/>
        <v>59</v>
      </c>
      <c r="D926" s="51">
        <v>15914</v>
      </c>
      <c r="E926" s="51" t="s">
        <v>21</v>
      </c>
      <c r="F926" s="51" t="s">
        <v>36</v>
      </c>
      <c r="G926" s="52" t="s">
        <v>1244</v>
      </c>
      <c r="H926" s="52" t="s">
        <v>1179</v>
      </c>
      <c r="I926" s="52" t="s">
        <v>1246</v>
      </c>
      <c r="J926" s="52" t="s">
        <v>1180</v>
      </c>
      <c r="K926" s="51" t="s">
        <v>291</v>
      </c>
      <c r="L926" s="51" t="s">
        <v>189</v>
      </c>
      <c r="M926" s="53">
        <v>1</v>
      </c>
      <c r="N926" s="51" t="str">
        <f t="shared" si="63"/>
        <v>朋優</v>
      </c>
    </row>
    <row r="927" spans="1:14" x14ac:dyDescent="0.2">
      <c r="A927" s="50">
        <f t="shared" si="60"/>
        <v>15915</v>
      </c>
      <c r="B927" s="50">
        <f t="shared" si="61"/>
        <v>1</v>
      </c>
      <c r="C927" s="51">
        <f t="shared" si="62"/>
        <v>59</v>
      </c>
      <c r="D927" s="51">
        <v>15915</v>
      </c>
      <c r="E927" s="51" t="s">
        <v>1052</v>
      </c>
      <c r="F927" s="51" t="s">
        <v>15108</v>
      </c>
      <c r="G927" s="52" t="s">
        <v>1054</v>
      </c>
      <c r="H927" s="52" t="s">
        <v>5342</v>
      </c>
      <c r="I927" s="52" t="s">
        <v>1056</v>
      </c>
      <c r="J927" s="52" t="s">
        <v>5343</v>
      </c>
      <c r="K927" s="51" t="s">
        <v>291</v>
      </c>
      <c r="L927" s="51" t="s">
        <v>185</v>
      </c>
      <c r="M927" s="53">
        <v>1</v>
      </c>
      <c r="N927" s="51" t="str">
        <f t="shared" si="63"/>
        <v>朋優</v>
      </c>
    </row>
    <row r="928" spans="1:14" x14ac:dyDescent="0.2">
      <c r="A928" s="50">
        <f t="shared" si="60"/>
        <v>15916</v>
      </c>
      <c r="B928" s="50">
        <f t="shared" si="61"/>
        <v>1</v>
      </c>
      <c r="C928" s="51">
        <f t="shared" si="62"/>
        <v>59</v>
      </c>
      <c r="D928" s="51">
        <v>15916</v>
      </c>
      <c r="E928" s="51" t="s">
        <v>30</v>
      </c>
      <c r="F928" s="51" t="s">
        <v>781</v>
      </c>
      <c r="G928" s="52" t="s">
        <v>1081</v>
      </c>
      <c r="H928" s="52" t="s">
        <v>1298</v>
      </c>
      <c r="I928" s="52" t="s">
        <v>1082</v>
      </c>
      <c r="J928" s="52" t="s">
        <v>1300</v>
      </c>
      <c r="K928" s="51" t="s">
        <v>291</v>
      </c>
      <c r="L928" s="51" t="s">
        <v>189</v>
      </c>
      <c r="M928" s="53">
        <v>1</v>
      </c>
      <c r="N928" s="51" t="str">
        <f t="shared" si="63"/>
        <v>朋優</v>
      </c>
    </row>
    <row r="929" spans="1:14" x14ac:dyDescent="0.2">
      <c r="A929" s="50">
        <f t="shared" si="60"/>
        <v>15917</v>
      </c>
      <c r="B929" s="50">
        <f t="shared" si="61"/>
        <v>1</v>
      </c>
      <c r="C929" s="51">
        <f t="shared" si="62"/>
        <v>59</v>
      </c>
      <c r="D929" s="51">
        <v>15917</v>
      </c>
      <c r="E929" s="51" t="s">
        <v>15109</v>
      </c>
      <c r="F929" s="51" t="s">
        <v>15110</v>
      </c>
      <c r="G929" s="52" t="s">
        <v>15111</v>
      </c>
      <c r="H929" s="52" t="s">
        <v>15112</v>
      </c>
      <c r="I929" s="52" t="s">
        <v>15113</v>
      </c>
      <c r="J929" s="52" t="s">
        <v>15114</v>
      </c>
      <c r="K929" s="51" t="s">
        <v>291</v>
      </c>
      <c r="L929" s="51" t="s">
        <v>185</v>
      </c>
      <c r="M929" s="53">
        <v>1</v>
      </c>
      <c r="N929" s="51" t="str">
        <f t="shared" si="63"/>
        <v>朋優</v>
      </c>
    </row>
    <row r="930" spans="1:14" x14ac:dyDescent="0.2">
      <c r="A930" s="50">
        <f t="shared" si="60"/>
        <v>15941</v>
      </c>
      <c r="B930" s="50">
        <f t="shared" si="61"/>
        <v>1</v>
      </c>
      <c r="C930" s="51">
        <f t="shared" si="62"/>
        <v>59</v>
      </c>
      <c r="D930" s="51">
        <v>15941</v>
      </c>
      <c r="E930" s="51" t="s">
        <v>932</v>
      </c>
      <c r="F930" s="51" t="s">
        <v>933</v>
      </c>
      <c r="G930" s="52" t="s">
        <v>1970</v>
      </c>
      <c r="H930" s="52" t="s">
        <v>1025</v>
      </c>
      <c r="I930" s="52" t="s">
        <v>1971</v>
      </c>
      <c r="J930" s="52" t="s">
        <v>2534</v>
      </c>
      <c r="K930" s="51" t="s">
        <v>291</v>
      </c>
      <c r="L930" s="51" t="s">
        <v>1029</v>
      </c>
      <c r="M930" s="53">
        <v>3</v>
      </c>
      <c r="N930" s="51" t="str">
        <f t="shared" si="63"/>
        <v>朋優</v>
      </c>
    </row>
    <row r="931" spans="1:14" x14ac:dyDescent="0.2">
      <c r="A931" s="50">
        <f t="shared" si="60"/>
        <v>15943</v>
      </c>
      <c r="B931" s="50">
        <f t="shared" si="61"/>
        <v>1</v>
      </c>
      <c r="C931" s="51">
        <f t="shared" si="62"/>
        <v>59</v>
      </c>
      <c r="D931" s="51">
        <v>15943</v>
      </c>
      <c r="E931" s="51" t="s">
        <v>60</v>
      </c>
      <c r="F931" s="51" t="s">
        <v>934</v>
      </c>
      <c r="G931" s="52" t="s">
        <v>1313</v>
      </c>
      <c r="H931" s="52" t="s">
        <v>2977</v>
      </c>
      <c r="I931" s="52" t="s">
        <v>1315</v>
      </c>
      <c r="J931" s="52" t="s">
        <v>2978</v>
      </c>
      <c r="K931" s="51" t="s">
        <v>291</v>
      </c>
      <c r="L931" s="51" t="s">
        <v>1029</v>
      </c>
      <c r="M931" s="53">
        <v>3</v>
      </c>
      <c r="N931" s="51" t="str">
        <f t="shared" si="63"/>
        <v>朋優</v>
      </c>
    </row>
    <row r="932" spans="1:14" x14ac:dyDescent="0.2">
      <c r="A932" s="50">
        <f t="shared" si="60"/>
        <v>15944</v>
      </c>
      <c r="B932" s="50">
        <f t="shared" si="61"/>
        <v>1</v>
      </c>
      <c r="C932" s="51">
        <f t="shared" si="62"/>
        <v>59</v>
      </c>
      <c r="D932" s="51">
        <v>15944</v>
      </c>
      <c r="E932" s="51" t="s">
        <v>30</v>
      </c>
      <c r="F932" s="51" t="s">
        <v>935</v>
      </c>
      <c r="G932" s="52" t="s">
        <v>1081</v>
      </c>
      <c r="H932" s="52" t="s">
        <v>1773</v>
      </c>
      <c r="I932" s="52" t="s">
        <v>1082</v>
      </c>
      <c r="J932" s="52" t="s">
        <v>1775</v>
      </c>
      <c r="K932" s="51" t="s">
        <v>291</v>
      </c>
      <c r="L932" s="51" t="s">
        <v>1029</v>
      </c>
      <c r="M932" s="53">
        <v>3</v>
      </c>
      <c r="N932" s="51" t="str">
        <f t="shared" si="63"/>
        <v>朋優</v>
      </c>
    </row>
    <row r="933" spans="1:14" x14ac:dyDescent="0.2">
      <c r="A933" s="50">
        <f t="shared" si="60"/>
        <v>15951</v>
      </c>
      <c r="B933" s="50">
        <f t="shared" si="61"/>
        <v>1</v>
      </c>
      <c r="C933" s="51">
        <f t="shared" si="62"/>
        <v>59</v>
      </c>
      <c r="D933" s="51">
        <v>15951</v>
      </c>
      <c r="E933" s="51" t="s">
        <v>70</v>
      </c>
      <c r="F933" s="51" t="s">
        <v>2979</v>
      </c>
      <c r="G933" s="52" t="s">
        <v>2334</v>
      </c>
      <c r="H933" s="52" t="s">
        <v>2980</v>
      </c>
      <c r="I933" s="52" t="s">
        <v>2335</v>
      </c>
      <c r="J933" s="52" t="s">
        <v>2981</v>
      </c>
      <c r="K933" s="51" t="s">
        <v>292</v>
      </c>
      <c r="L933" s="51" t="s">
        <v>188</v>
      </c>
      <c r="M933" s="53">
        <v>2</v>
      </c>
      <c r="N933" s="51" t="str">
        <f t="shared" si="63"/>
        <v>朋優</v>
      </c>
    </row>
    <row r="934" spans="1:14" x14ac:dyDescent="0.2">
      <c r="A934" s="50">
        <f t="shared" si="60"/>
        <v>15952</v>
      </c>
      <c r="B934" s="50">
        <f t="shared" si="61"/>
        <v>1</v>
      </c>
      <c r="C934" s="51">
        <f t="shared" si="62"/>
        <v>59</v>
      </c>
      <c r="D934" s="51">
        <v>15952</v>
      </c>
      <c r="E934" s="51" t="s">
        <v>3524</v>
      </c>
      <c r="F934" s="51" t="s">
        <v>2214</v>
      </c>
      <c r="G934" s="52" t="s">
        <v>3525</v>
      </c>
      <c r="H934" s="52" t="s">
        <v>2215</v>
      </c>
      <c r="I934" s="52" t="s">
        <v>3526</v>
      </c>
      <c r="J934" s="52" t="s">
        <v>2217</v>
      </c>
      <c r="K934" s="51" t="s">
        <v>292</v>
      </c>
      <c r="L934" s="51" t="s">
        <v>188</v>
      </c>
      <c r="M934" s="53">
        <v>2</v>
      </c>
      <c r="N934" s="51" t="str">
        <f t="shared" si="63"/>
        <v>朋優</v>
      </c>
    </row>
    <row r="935" spans="1:14" x14ac:dyDescent="0.2">
      <c r="A935" s="50">
        <f t="shared" si="60"/>
        <v>15953</v>
      </c>
      <c r="B935" s="50">
        <f t="shared" si="61"/>
        <v>1</v>
      </c>
      <c r="C935" s="51">
        <f t="shared" si="62"/>
        <v>59</v>
      </c>
      <c r="D935" s="51">
        <v>15953</v>
      </c>
      <c r="E935" s="51" t="s">
        <v>396</v>
      </c>
      <c r="F935" s="51" t="s">
        <v>455</v>
      </c>
      <c r="G935" s="52" t="s">
        <v>1129</v>
      </c>
      <c r="H935" s="52" t="s">
        <v>1434</v>
      </c>
      <c r="I935" s="52" t="s">
        <v>1130</v>
      </c>
      <c r="J935" s="52" t="s">
        <v>1435</v>
      </c>
      <c r="K935" s="51" t="s">
        <v>292</v>
      </c>
      <c r="L935" s="51" t="s">
        <v>188</v>
      </c>
      <c r="M935" s="53">
        <v>2</v>
      </c>
      <c r="N935" s="51" t="str">
        <f t="shared" si="63"/>
        <v>朋優</v>
      </c>
    </row>
    <row r="936" spans="1:14" x14ac:dyDescent="0.2">
      <c r="A936" s="50">
        <f t="shared" si="60"/>
        <v>15954</v>
      </c>
      <c r="B936" s="50">
        <f t="shared" si="61"/>
        <v>1</v>
      </c>
      <c r="C936" s="51">
        <f t="shared" si="62"/>
        <v>59</v>
      </c>
      <c r="D936" s="51">
        <v>15954</v>
      </c>
      <c r="E936" s="51" t="s">
        <v>15115</v>
      </c>
      <c r="F936" s="51" t="s">
        <v>7917</v>
      </c>
      <c r="G936" s="52" t="s">
        <v>15116</v>
      </c>
      <c r="H936" s="52" t="s">
        <v>1172</v>
      </c>
      <c r="I936" s="52" t="s">
        <v>15117</v>
      </c>
      <c r="J936" s="52" t="s">
        <v>1174</v>
      </c>
      <c r="K936" s="51" t="s">
        <v>292</v>
      </c>
      <c r="L936" s="51" t="s">
        <v>189</v>
      </c>
      <c r="M936" s="53">
        <v>1</v>
      </c>
      <c r="N936" s="51" t="str">
        <f t="shared" si="63"/>
        <v>朋優</v>
      </c>
    </row>
    <row r="937" spans="1:14" x14ac:dyDescent="0.2">
      <c r="A937" s="50">
        <f t="shared" si="60"/>
        <v>15955</v>
      </c>
      <c r="B937" s="50">
        <f t="shared" si="61"/>
        <v>1</v>
      </c>
      <c r="C937" s="51">
        <f t="shared" si="62"/>
        <v>59</v>
      </c>
      <c r="D937" s="51">
        <v>15955</v>
      </c>
      <c r="E937" s="51" t="s">
        <v>23</v>
      </c>
      <c r="F937" s="51" t="s">
        <v>750</v>
      </c>
      <c r="G937" s="52" t="s">
        <v>1248</v>
      </c>
      <c r="H937" s="52" t="s">
        <v>1213</v>
      </c>
      <c r="I937" s="52" t="s">
        <v>1249</v>
      </c>
      <c r="J937" s="52" t="s">
        <v>1215</v>
      </c>
      <c r="K937" s="51" t="s">
        <v>292</v>
      </c>
      <c r="L937" s="51" t="s">
        <v>189</v>
      </c>
      <c r="M937" s="53">
        <v>1</v>
      </c>
      <c r="N937" s="51" t="str">
        <f t="shared" si="63"/>
        <v>朋優</v>
      </c>
    </row>
    <row r="938" spans="1:14" x14ac:dyDescent="0.2">
      <c r="A938" s="50">
        <f t="shared" si="60"/>
        <v>15956</v>
      </c>
      <c r="B938" s="50">
        <f t="shared" si="61"/>
        <v>1</v>
      </c>
      <c r="C938" s="51">
        <f t="shared" si="62"/>
        <v>59</v>
      </c>
      <c r="D938" s="51">
        <v>15956</v>
      </c>
      <c r="E938" s="51" t="s">
        <v>950</v>
      </c>
      <c r="F938" s="51" t="s">
        <v>444</v>
      </c>
      <c r="G938" s="52" t="s">
        <v>3149</v>
      </c>
      <c r="H938" s="52" t="s">
        <v>1336</v>
      </c>
      <c r="I938" s="52" t="s">
        <v>3150</v>
      </c>
      <c r="J938" s="52" t="s">
        <v>1187</v>
      </c>
      <c r="K938" s="51" t="s">
        <v>292</v>
      </c>
      <c r="L938" s="51" t="s">
        <v>185</v>
      </c>
      <c r="M938" s="53">
        <v>1</v>
      </c>
      <c r="N938" s="51" t="str">
        <f t="shared" si="63"/>
        <v>朋優</v>
      </c>
    </row>
    <row r="939" spans="1:14" x14ac:dyDescent="0.2">
      <c r="A939" s="50">
        <f t="shared" si="60"/>
        <v>15957</v>
      </c>
      <c r="B939" s="50">
        <f t="shared" si="61"/>
        <v>1</v>
      </c>
      <c r="C939" s="51">
        <f t="shared" si="62"/>
        <v>59</v>
      </c>
      <c r="D939" s="51">
        <v>15957</v>
      </c>
      <c r="E939" s="51" t="s">
        <v>641</v>
      </c>
      <c r="F939" s="51" t="s">
        <v>5572</v>
      </c>
      <c r="G939" s="52" t="s">
        <v>1059</v>
      </c>
      <c r="H939" s="52" t="s">
        <v>2185</v>
      </c>
      <c r="I939" s="52" t="s">
        <v>3276</v>
      </c>
      <c r="J939" s="52" t="s">
        <v>2187</v>
      </c>
      <c r="K939" s="51" t="s">
        <v>292</v>
      </c>
      <c r="L939" s="51" t="s">
        <v>189</v>
      </c>
      <c r="M939" s="53">
        <v>1</v>
      </c>
      <c r="N939" s="51" t="str">
        <f t="shared" si="63"/>
        <v>朋優</v>
      </c>
    </row>
    <row r="940" spans="1:14" x14ac:dyDescent="0.2">
      <c r="A940" s="50">
        <f t="shared" si="60"/>
        <v>15958</v>
      </c>
      <c r="B940" s="50">
        <f t="shared" si="61"/>
        <v>1</v>
      </c>
      <c r="C940" s="51">
        <f t="shared" si="62"/>
        <v>59</v>
      </c>
      <c r="D940" s="51">
        <v>15958</v>
      </c>
      <c r="E940" s="51" t="s">
        <v>463</v>
      </c>
      <c r="F940" s="51" t="s">
        <v>4459</v>
      </c>
      <c r="G940" s="52" t="s">
        <v>2518</v>
      </c>
      <c r="H940" s="52" t="s">
        <v>2861</v>
      </c>
      <c r="I940" s="52" t="s">
        <v>2520</v>
      </c>
      <c r="J940" s="52" t="s">
        <v>2862</v>
      </c>
      <c r="K940" s="51" t="s">
        <v>292</v>
      </c>
      <c r="L940" s="51" t="s">
        <v>189</v>
      </c>
      <c r="M940" s="53">
        <v>1</v>
      </c>
      <c r="N940" s="51" t="str">
        <f t="shared" si="63"/>
        <v>朋優</v>
      </c>
    </row>
    <row r="941" spans="1:14" x14ac:dyDescent="0.2">
      <c r="A941" s="50">
        <f t="shared" si="60"/>
        <v>16101</v>
      </c>
      <c r="B941" s="50">
        <f t="shared" si="61"/>
        <v>1</v>
      </c>
      <c r="C941" s="51">
        <f t="shared" si="62"/>
        <v>61</v>
      </c>
      <c r="D941" s="51">
        <v>16101</v>
      </c>
      <c r="E941" s="51" t="s">
        <v>4275</v>
      </c>
      <c r="F941" s="51" t="s">
        <v>4276</v>
      </c>
      <c r="G941" s="52" t="s">
        <v>4277</v>
      </c>
      <c r="H941" s="52" t="s">
        <v>4278</v>
      </c>
      <c r="I941" s="52" t="s">
        <v>4279</v>
      </c>
      <c r="J941" s="52" t="s">
        <v>4280</v>
      </c>
      <c r="K941" s="51" t="s">
        <v>291</v>
      </c>
      <c r="L941" s="51" t="s">
        <v>189</v>
      </c>
      <c r="M941" s="53">
        <v>2</v>
      </c>
      <c r="N941" s="51" t="str">
        <f t="shared" si="63"/>
        <v>立正</v>
      </c>
    </row>
    <row r="942" spans="1:14" x14ac:dyDescent="0.2">
      <c r="A942" s="50">
        <f t="shared" si="60"/>
        <v>16102</v>
      </c>
      <c r="B942" s="50">
        <f t="shared" si="61"/>
        <v>1</v>
      </c>
      <c r="C942" s="51">
        <f t="shared" si="62"/>
        <v>61</v>
      </c>
      <c r="D942" s="51">
        <v>16102</v>
      </c>
      <c r="E942" s="51" t="s">
        <v>4281</v>
      </c>
      <c r="F942" s="51" t="s">
        <v>4282</v>
      </c>
      <c r="G942" s="52" t="s">
        <v>4283</v>
      </c>
      <c r="H942" s="52" t="s">
        <v>2153</v>
      </c>
      <c r="I942" s="52" t="s">
        <v>4284</v>
      </c>
      <c r="J942" s="52" t="s">
        <v>4285</v>
      </c>
      <c r="K942" s="51" t="s">
        <v>291</v>
      </c>
      <c r="L942" s="51" t="s">
        <v>188</v>
      </c>
      <c r="M942" s="53">
        <v>2</v>
      </c>
      <c r="N942" s="51" t="str">
        <f t="shared" si="63"/>
        <v>立正</v>
      </c>
    </row>
    <row r="943" spans="1:14" x14ac:dyDescent="0.2">
      <c r="A943" s="50">
        <f t="shared" si="60"/>
        <v>16103</v>
      </c>
      <c r="B943" s="50">
        <f t="shared" si="61"/>
        <v>1</v>
      </c>
      <c r="C943" s="51">
        <f t="shared" si="62"/>
        <v>61</v>
      </c>
      <c r="D943" s="51">
        <v>16103</v>
      </c>
      <c r="E943" s="51" t="s">
        <v>640</v>
      </c>
      <c r="F943" s="51" t="s">
        <v>4731</v>
      </c>
      <c r="G943" s="52" t="s">
        <v>1846</v>
      </c>
      <c r="H943" s="52" t="s">
        <v>3597</v>
      </c>
      <c r="I943" s="52" t="s">
        <v>1848</v>
      </c>
      <c r="J943" s="52" t="s">
        <v>3599</v>
      </c>
      <c r="K943" s="51" t="s">
        <v>291</v>
      </c>
      <c r="L943" s="51" t="s">
        <v>185</v>
      </c>
      <c r="M943" s="53">
        <v>1</v>
      </c>
      <c r="N943" s="51" t="str">
        <f t="shared" si="63"/>
        <v>立正</v>
      </c>
    </row>
    <row r="944" spans="1:14" x14ac:dyDescent="0.2">
      <c r="A944" s="50">
        <f t="shared" si="60"/>
        <v>16104</v>
      </c>
      <c r="B944" s="50">
        <f t="shared" si="61"/>
        <v>1</v>
      </c>
      <c r="C944" s="51">
        <f t="shared" si="62"/>
        <v>61</v>
      </c>
      <c r="D944" s="51">
        <v>16104</v>
      </c>
      <c r="E944" s="51" t="s">
        <v>24</v>
      </c>
      <c r="F944" s="51" t="s">
        <v>4732</v>
      </c>
      <c r="G944" s="52" t="s">
        <v>2538</v>
      </c>
      <c r="H944" s="52" t="s">
        <v>4733</v>
      </c>
      <c r="I944" s="52" t="s">
        <v>2539</v>
      </c>
      <c r="J944" s="52" t="s">
        <v>4734</v>
      </c>
      <c r="K944" s="51" t="s">
        <v>291</v>
      </c>
      <c r="L944" s="51" t="s">
        <v>189</v>
      </c>
      <c r="M944" s="53">
        <v>1</v>
      </c>
      <c r="N944" s="51" t="str">
        <f t="shared" si="63"/>
        <v>立正</v>
      </c>
    </row>
    <row r="945" spans="1:14" x14ac:dyDescent="0.2">
      <c r="A945" s="50">
        <f t="shared" si="60"/>
        <v>16105</v>
      </c>
      <c r="B945" s="50">
        <f t="shared" si="61"/>
        <v>1</v>
      </c>
      <c r="C945" s="51">
        <f t="shared" si="62"/>
        <v>61</v>
      </c>
      <c r="D945" s="51">
        <v>16105</v>
      </c>
      <c r="E945" s="51" t="s">
        <v>34</v>
      </c>
      <c r="F945" s="51" t="s">
        <v>2986</v>
      </c>
      <c r="G945" s="52" t="s">
        <v>1285</v>
      </c>
      <c r="H945" s="52" t="s">
        <v>1195</v>
      </c>
      <c r="I945" s="52" t="s">
        <v>1287</v>
      </c>
      <c r="J945" s="52" t="s">
        <v>1196</v>
      </c>
      <c r="K945" s="51" t="s">
        <v>291</v>
      </c>
      <c r="L945" s="51" t="s">
        <v>188</v>
      </c>
      <c r="M945" s="53">
        <v>2</v>
      </c>
      <c r="N945" s="51" t="str">
        <f t="shared" si="63"/>
        <v>立正</v>
      </c>
    </row>
    <row r="946" spans="1:14" x14ac:dyDescent="0.2">
      <c r="A946" s="50">
        <f t="shared" si="60"/>
        <v>16106</v>
      </c>
      <c r="B946" s="50">
        <f t="shared" si="61"/>
        <v>1</v>
      </c>
      <c r="C946" s="51">
        <f t="shared" si="62"/>
        <v>61</v>
      </c>
      <c r="D946" s="51">
        <v>16106</v>
      </c>
      <c r="E946" s="51" t="s">
        <v>90</v>
      </c>
      <c r="F946" s="51" t="s">
        <v>4735</v>
      </c>
      <c r="G946" s="52" t="s">
        <v>1202</v>
      </c>
      <c r="H946" s="52" t="s">
        <v>1185</v>
      </c>
      <c r="I946" s="52" t="s">
        <v>1204</v>
      </c>
      <c r="J946" s="52" t="s">
        <v>1187</v>
      </c>
      <c r="K946" s="51" t="s">
        <v>291</v>
      </c>
      <c r="L946" s="51" t="s">
        <v>189</v>
      </c>
      <c r="M946" s="53">
        <v>1</v>
      </c>
      <c r="N946" s="51" t="str">
        <f t="shared" si="63"/>
        <v>立正</v>
      </c>
    </row>
    <row r="947" spans="1:14" x14ac:dyDescent="0.2">
      <c r="A947" s="50">
        <f t="shared" si="60"/>
        <v>16107</v>
      </c>
      <c r="B947" s="50">
        <f t="shared" si="61"/>
        <v>1</v>
      </c>
      <c r="C947" s="51">
        <f t="shared" si="62"/>
        <v>61</v>
      </c>
      <c r="D947" s="51">
        <v>16107</v>
      </c>
      <c r="E947" s="51" t="s">
        <v>61</v>
      </c>
      <c r="F947" s="51" t="s">
        <v>4736</v>
      </c>
      <c r="G947" s="52" t="s">
        <v>1901</v>
      </c>
      <c r="H947" s="52" t="s">
        <v>1810</v>
      </c>
      <c r="I947" s="52" t="s">
        <v>1902</v>
      </c>
      <c r="J947" s="52" t="s">
        <v>1811</v>
      </c>
      <c r="K947" s="51" t="s">
        <v>291</v>
      </c>
      <c r="L947" s="51" t="s">
        <v>189</v>
      </c>
      <c r="M947" s="53">
        <v>1</v>
      </c>
      <c r="N947" s="51" t="str">
        <f t="shared" si="63"/>
        <v>立正</v>
      </c>
    </row>
    <row r="948" spans="1:14" x14ac:dyDescent="0.2">
      <c r="A948" s="50">
        <f t="shared" si="60"/>
        <v>16108</v>
      </c>
      <c r="B948" s="50">
        <f t="shared" si="61"/>
        <v>1</v>
      </c>
      <c r="C948" s="51">
        <f t="shared" si="62"/>
        <v>61</v>
      </c>
      <c r="D948" s="51">
        <v>16108</v>
      </c>
      <c r="E948" s="51" t="s">
        <v>72</v>
      </c>
      <c r="F948" s="51" t="s">
        <v>4737</v>
      </c>
      <c r="G948" s="52" t="s">
        <v>1983</v>
      </c>
      <c r="H948" s="52" t="s">
        <v>2492</v>
      </c>
      <c r="I948" s="52" t="s">
        <v>1984</v>
      </c>
      <c r="J948" s="52" t="s">
        <v>4738</v>
      </c>
      <c r="K948" s="51" t="s">
        <v>291</v>
      </c>
      <c r="L948" s="51" t="s">
        <v>189</v>
      </c>
      <c r="M948" s="53">
        <v>1</v>
      </c>
      <c r="N948" s="51" t="str">
        <f t="shared" si="63"/>
        <v>立正</v>
      </c>
    </row>
    <row r="949" spans="1:14" x14ac:dyDescent="0.2">
      <c r="A949" s="50">
        <f t="shared" si="60"/>
        <v>16109</v>
      </c>
      <c r="B949" s="50">
        <f t="shared" si="61"/>
        <v>1</v>
      </c>
      <c r="C949" s="51">
        <f t="shared" si="62"/>
        <v>61</v>
      </c>
      <c r="D949" s="51">
        <v>16109</v>
      </c>
      <c r="E949" s="51" t="s">
        <v>4739</v>
      </c>
      <c r="F949" s="51" t="s">
        <v>4740</v>
      </c>
      <c r="G949" s="52" t="s">
        <v>4741</v>
      </c>
      <c r="H949" s="52" t="s">
        <v>4742</v>
      </c>
      <c r="I949" s="52" t="s">
        <v>4743</v>
      </c>
      <c r="J949" s="52" t="s">
        <v>4744</v>
      </c>
      <c r="K949" s="51" t="s">
        <v>291</v>
      </c>
      <c r="L949" s="51" t="s">
        <v>189</v>
      </c>
      <c r="M949" s="53">
        <v>1</v>
      </c>
      <c r="N949" s="51" t="str">
        <f t="shared" si="63"/>
        <v>立正</v>
      </c>
    </row>
    <row r="950" spans="1:14" x14ac:dyDescent="0.2">
      <c r="A950" s="50">
        <f t="shared" si="60"/>
        <v>16110</v>
      </c>
      <c r="B950" s="50">
        <f t="shared" si="61"/>
        <v>1</v>
      </c>
      <c r="C950" s="51">
        <f t="shared" si="62"/>
        <v>61</v>
      </c>
      <c r="D950" s="51">
        <v>16110</v>
      </c>
      <c r="E950" s="51" t="s">
        <v>2987</v>
      </c>
      <c r="F950" s="51" t="s">
        <v>2988</v>
      </c>
      <c r="G950" s="52" t="s">
        <v>2989</v>
      </c>
      <c r="H950" s="52" t="s">
        <v>1930</v>
      </c>
      <c r="I950" s="52" t="s">
        <v>2990</v>
      </c>
      <c r="J950" s="52" t="s">
        <v>1931</v>
      </c>
      <c r="K950" s="51" t="s">
        <v>291</v>
      </c>
      <c r="L950" s="51" t="s">
        <v>188</v>
      </c>
      <c r="M950" s="53">
        <v>2</v>
      </c>
      <c r="N950" s="51" t="str">
        <f t="shared" si="63"/>
        <v>立正</v>
      </c>
    </row>
    <row r="951" spans="1:14" x14ac:dyDescent="0.2">
      <c r="A951" s="50">
        <f t="shared" si="60"/>
        <v>16111</v>
      </c>
      <c r="B951" s="50">
        <f t="shared" si="61"/>
        <v>1</v>
      </c>
      <c r="C951" s="51">
        <f t="shared" si="62"/>
        <v>61</v>
      </c>
      <c r="D951" s="51">
        <v>16111</v>
      </c>
      <c r="E951" s="51" t="s">
        <v>70</v>
      </c>
      <c r="F951" s="51" t="s">
        <v>4745</v>
      </c>
      <c r="G951" s="52" t="s">
        <v>2334</v>
      </c>
      <c r="H951" s="52" t="s">
        <v>1491</v>
      </c>
      <c r="I951" s="52" t="s">
        <v>2335</v>
      </c>
      <c r="J951" s="52" t="s">
        <v>1493</v>
      </c>
      <c r="K951" s="51" t="s">
        <v>291</v>
      </c>
      <c r="L951" s="51" t="s">
        <v>189</v>
      </c>
      <c r="M951" s="53">
        <v>1</v>
      </c>
      <c r="N951" s="51" t="str">
        <f t="shared" si="63"/>
        <v>立正</v>
      </c>
    </row>
    <row r="952" spans="1:14" x14ac:dyDescent="0.2">
      <c r="A952" s="50">
        <f t="shared" si="60"/>
        <v>16113</v>
      </c>
      <c r="B952" s="50">
        <f t="shared" si="61"/>
        <v>1</v>
      </c>
      <c r="C952" s="51">
        <f t="shared" si="62"/>
        <v>61</v>
      </c>
      <c r="D952" s="51">
        <v>16113</v>
      </c>
      <c r="E952" s="51" t="s">
        <v>24</v>
      </c>
      <c r="F952" s="51" t="s">
        <v>4286</v>
      </c>
      <c r="G952" s="52" t="s">
        <v>2538</v>
      </c>
      <c r="H952" s="52" t="s">
        <v>1237</v>
      </c>
      <c r="I952" s="52" t="s">
        <v>2539</v>
      </c>
      <c r="J952" s="52" t="s">
        <v>1238</v>
      </c>
      <c r="K952" s="51" t="s">
        <v>291</v>
      </c>
      <c r="L952" s="51" t="s">
        <v>189</v>
      </c>
      <c r="M952" s="53">
        <v>2</v>
      </c>
      <c r="N952" s="51" t="str">
        <f t="shared" si="63"/>
        <v>立正</v>
      </c>
    </row>
    <row r="953" spans="1:14" x14ac:dyDescent="0.2">
      <c r="A953" s="50">
        <f t="shared" si="60"/>
        <v>16115</v>
      </c>
      <c r="B953" s="50">
        <f t="shared" si="61"/>
        <v>1</v>
      </c>
      <c r="C953" s="51">
        <f t="shared" si="62"/>
        <v>61</v>
      </c>
      <c r="D953" s="51">
        <v>16115</v>
      </c>
      <c r="E953" s="51" t="s">
        <v>6984</v>
      </c>
      <c r="F953" s="51" t="s">
        <v>627</v>
      </c>
      <c r="G953" s="52" t="s">
        <v>6986</v>
      </c>
      <c r="H953" s="52" t="s">
        <v>1579</v>
      </c>
      <c r="I953" s="52" t="s">
        <v>6987</v>
      </c>
      <c r="J953" s="52" t="s">
        <v>1581</v>
      </c>
      <c r="K953" s="51" t="s">
        <v>291</v>
      </c>
      <c r="L953" s="51" t="s">
        <v>189</v>
      </c>
      <c r="M953" s="53">
        <v>1</v>
      </c>
      <c r="N953" s="51" t="str">
        <f t="shared" si="63"/>
        <v>立正</v>
      </c>
    </row>
    <row r="954" spans="1:14" x14ac:dyDescent="0.2">
      <c r="A954" s="50">
        <f t="shared" si="60"/>
        <v>16119</v>
      </c>
      <c r="B954" s="50">
        <f t="shared" si="61"/>
        <v>1</v>
      </c>
      <c r="C954" s="51">
        <f t="shared" si="62"/>
        <v>61</v>
      </c>
      <c r="D954" s="51">
        <v>16119</v>
      </c>
      <c r="E954" s="51" t="s">
        <v>2992</v>
      </c>
      <c r="F954" s="51" t="s">
        <v>686</v>
      </c>
      <c r="G954" s="52" t="s">
        <v>2993</v>
      </c>
      <c r="H954" s="52" t="s">
        <v>2994</v>
      </c>
      <c r="I954" s="52" t="s">
        <v>2995</v>
      </c>
      <c r="J954" s="52" t="s">
        <v>2996</v>
      </c>
      <c r="K954" s="51" t="s">
        <v>291</v>
      </c>
      <c r="L954" s="51" t="s">
        <v>189</v>
      </c>
      <c r="M954" s="53">
        <v>2</v>
      </c>
      <c r="N954" s="51" t="str">
        <f t="shared" si="63"/>
        <v>立正</v>
      </c>
    </row>
    <row r="955" spans="1:14" x14ac:dyDescent="0.2">
      <c r="A955" s="50">
        <f t="shared" si="60"/>
        <v>16121</v>
      </c>
      <c r="B955" s="50">
        <f t="shared" si="61"/>
        <v>1</v>
      </c>
      <c r="C955" s="51">
        <f t="shared" si="62"/>
        <v>61</v>
      </c>
      <c r="D955" s="51">
        <v>16121</v>
      </c>
      <c r="E955" s="51" t="s">
        <v>2235</v>
      </c>
      <c r="F955" s="51" t="s">
        <v>2997</v>
      </c>
      <c r="G955" s="52" t="s">
        <v>2237</v>
      </c>
      <c r="H955" s="52" t="s">
        <v>2998</v>
      </c>
      <c r="I955" s="52" t="s">
        <v>2239</v>
      </c>
      <c r="J955" s="52" t="s">
        <v>2999</v>
      </c>
      <c r="K955" s="51" t="s">
        <v>291</v>
      </c>
      <c r="L955" s="51" t="s">
        <v>188</v>
      </c>
      <c r="M955" s="53">
        <v>2</v>
      </c>
      <c r="N955" s="51" t="str">
        <f t="shared" si="63"/>
        <v>立正</v>
      </c>
    </row>
    <row r="956" spans="1:14" x14ac:dyDescent="0.2">
      <c r="A956" s="50">
        <f t="shared" si="60"/>
        <v>16122</v>
      </c>
      <c r="B956" s="50">
        <f t="shared" si="61"/>
        <v>1</v>
      </c>
      <c r="C956" s="51">
        <f t="shared" si="62"/>
        <v>61</v>
      </c>
      <c r="D956" s="51">
        <v>16122</v>
      </c>
      <c r="E956" s="51" t="s">
        <v>60</v>
      </c>
      <c r="F956" s="51" t="s">
        <v>3000</v>
      </c>
      <c r="G956" s="52" t="s">
        <v>1313</v>
      </c>
      <c r="H956" s="52" t="s">
        <v>3001</v>
      </c>
      <c r="I956" s="52" t="s">
        <v>1315</v>
      </c>
      <c r="J956" s="52" t="s">
        <v>3002</v>
      </c>
      <c r="K956" s="51" t="s">
        <v>291</v>
      </c>
      <c r="L956" s="51" t="s">
        <v>188</v>
      </c>
      <c r="M956" s="53">
        <v>2</v>
      </c>
      <c r="N956" s="51" t="str">
        <f t="shared" si="63"/>
        <v>立正</v>
      </c>
    </row>
    <row r="957" spans="1:14" x14ac:dyDescent="0.2">
      <c r="A957" s="50">
        <f t="shared" si="60"/>
        <v>16124</v>
      </c>
      <c r="B957" s="50">
        <f t="shared" si="61"/>
        <v>1</v>
      </c>
      <c r="C957" s="51">
        <f t="shared" si="62"/>
        <v>61</v>
      </c>
      <c r="D957" s="51">
        <v>16124</v>
      </c>
      <c r="E957" s="51" t="s">
        <v>3003</v>
      </c>
      <c r="F957" s="51" t="s">
        <v>585</v>
      </c>
      <c r="G957" s="52" t="s">
        <v>3004</v>
      </c>
      <c r="H957" s="52" t="s">
        <v>1023</v>
      </c>
      <c r="I957" s="52" t="s">
        <v>3005</v>
      </c>
      <c r="J957" s="52" t="s">
        <v>1024</v>
      </c>
      <c r="K957" s="51" t="s">
        <v>291</v>
      </c>
      <c r="L957" s="51" t="s">
        <v>188</v>
      </c>
      <c r="M957" s="53">
        <v>2</v>
      </c>
      <c r="N957" s="51" t="str">
        <f t="shared" si="63"/>
        <v>立正</v>
      </c>
    </row>
    <row r="958" spans="1:14" x14ac:dyDescent="0.2">
      <c r="A958" s="50">
        <f t="shared" si="60"/>
        <v>16127</v>
      </c>
      <c r="B958" s="50">
        <f t="shared" si="61"/>
        <v>1</v>
      </c>
      <c r="C958" s="51">
        <f t="shared" si="62"/>
        <v>61</v>
      </c>
      <c r="D958" s="51">
        <v>16127</v>
      </c>
      <c r="E958" s="51" t="s">
        <v>4287</v>
      </c>
      <c r="F958" s="51" t="s">
        <v>4288</v>
      </c>
      <c r="G958" s="52" t="s">
        <v>4289</v>
      </c>
      <c r="H958" s="52" t="s">
        <v>4290</v>
      </c>
      <c r="I958" s="52" t="s">
        <v>4291</v>
      </c>
      <c r="J958" s="52" t="s">
        <v>4292</v>
      </c>
      <c r="K958" s="51" t="s">
        <v>291</v>
      </c>
      <c r="L958" s="51" t="s">
        <v>189</v>
      </c>
      <c r="M958" s="53">
        <v>1</v>
      </c>
      <c r="N958" s="51" t="str">
        <f t="shared" si="63"/>
        <v>立正</v>
      </c>
    </row>
    <row r="959" spans="1:14" x14ac:dyDescent="0.2">
      <c r="A959" s="50">
        <f t="shared" si="60"/>
        <v>16133</v>
      </c>
      <c r="B959" s="50">
        <f t="shared" si="61"/>
        <v>1</v>
      </c>
      <c r="C959" s="51">
        <f t="shared" si="62"/>
        <v>61</v>
      </c>
      <c r="D959" s="50">
        <v>16133</v>
      </c>
      <c r="E959" s="50" t="s">
        <v>579</v>
      </c>
      <c r="F959" s="50" t="s">
        <v>938</v>
      </c>
      <c r="G959" s="50" t="s">
        <v>2347</v>
      </c>
      <c r="H959" s="50" t="s">
        <v>2017</v>
      </c>
      <c r="I959" s="50" t="s">
        <v>2348</v>
      </c>
      <c r="J959" s="50" t="s">
        <v>3008</v>
      </c>
      <c r="K959" s="50" t="s">
        <v>291</v>
      </c>
      <c r="L959" s="50" t="s">
        <v>1029</v>
      </c>
      <c r="M959" s="54">
        <v>3</v>
      </c>
      <c r="N959" s="51" t="str">
        <f t="shared" si="63"/>
        <v>立正</v>
      </c>
    </row>
    <row r="960" spans="1:14" x14ac:dyDescent="0.2">
      <c r="A960" s="50">
        <f t="shared" si="60"/>
        <v>16135</v>
      </c>
      <c r="B960" s="50">
        <f t="shared" si="61"/>
        <v>1</v>
      </c>
      <c r="C960" s="51">
        <f t="shared" si="62"/>
        <v>61</v>
      </c>
      <c r="D960" s="50">
        <v>16135</v>
      </c>
      <c r="E960" s="50" t="s">
        <v>3641</v>
      </c>
      <c r="F960" s="50" t="s">
        <v>474</v>
      </c>
      <c r="G960" s="50" t="s">
        <v>3643</v>
      </c>
      <c r="H960" s="50" t="s">
        <v>1458</v>
      </c>
      <c r="I960" s="50" t="s">
        <v>3644</v>
      </c>
      <c r="J960" s="50" t="s">
        <v>4293</v>
      </c>
      <c r="K960" s="50" t="s">
        <v>291</v>
      </c>
      <c r="L960" s="50" t="s">
        <v>189</v>
      </c>
      <c r="M960" s="54">
        <v>1</v>
      </c>
      <c r="N960" s="51" t="str">
        <f t="shared" si="63"/>
        <v>立正</v>
      </c>
    </row>
    <row r="961" spans="1:14" x14ac:dyDescent="0.2">
      <c r="A961" s="50">
        <f t="shared" si="60"/>
        <v>16138</v>
      </c>
      <c r="B961" s="50">
        <f t="shared" si="61"/>
        <v>1</v>
      </c>
      <c r="C961" s="51">
        <f t="shared" si="62"/>
        <v>61</v>
      </c>
      <c r="D961" s="50">
        <v>16138</v>
      </c>
      <c r="E961" s="50" t="s">
        <v>4294</v>
      </c>
      <c r="F961" s="50" t="s">
        <v>4295</v>
      </c>
      <c r="G961" s="50" t="s">
        <v>4296</v>
      </c>
      <c r="H961" s="50" t="s">
        <v>1232</v>
      </c>
      <c r="I961" s="50" t="s">
        <v>4297</v>
      </c>
      <c r="J961" s="50" t="s">
        <v>1233</v>
      </c>
      <c r="K961" s="50" t="s">
        <v>291</v>
      </c>
      <c r="L961" s="50" t="s">
        <v>189</v>
      </c>
      <c r="M961" s="54">
        <v>1</v>
      </c>
      <c r="N961" s="51" t="str">
        <f t="shared" si="63"/>
        <v>立正</v>
      </c>
    </row>
    <row r="962" spans="1:14" x14ac:dyDescent="0.2">
      <c r="A962" s="50">
        <f t="shared" ref="A962:A1025" si="64">D962</f>
        <v>16140</v>
      </c>
      <c r="B962" s="50">
        <f t="shared" ref="B962:B1025" si="65">ROUNDDOWN(D962/10000,0)</f>
        <v>1</v>
      </c>
      <c r="C962" s="51">
        <f t="shared" ref="C962:C1025" si="66">ROUNDDOWN((D962-B962*10000)/100,0)</f>
        <v>61</v>
      </c>
      <c r="D962" s="50">
        <v>16140</v>
      </c>
      <c r="E962" s="50" t="s">
        <v>7716</v>
      </c>
      <c r="F962" s="50" t="s">
        <v>15118</v>
      </c>
      <c r="G962" s="50" t="s">
        <v>1111</v>
      </c>
      <c r="H962" s="50" t="s">
        <v>1030</v>
      </c>
      <c r="I962" s="50" t="s">
        <v>1113</v>
      </c>
      <c r="J962" s="50" t="s">
        <v>1282</v>
      </c>
      <c r="K962" s="50" t="s">
        <v>291</v>
      </c>
      <c r="L962" s="50" t="s">
        <v>185</v>
      </c>
      <c r="M962" s="54">
        <v>1</v>
      </c>
      <c r="N962" s="51" t="str">
        <f t="shared" ref="N962:N1025" si="67">VLOOKUP(B962*100+C962,$AB$2:$AF$400,2,0)</f>
        <v>立正</v>
      </c>
    </row>
    <row r="963" spans="1:14" x14ac:dyDescent="0.2">
      <c r="A963" s="50">
        <f t="shared" si="64"/>
        <v>16144</v>
      </c>
      <c r="B963" s="50">
        <f t="shared" si="65"/>
        <v>1</v>
      </c>
      <c r="C963" s="51">
        <f t="shared" si="66"/>
        <v>61</v>
      </c>
      <c r="D963" s="50">
        <v>16144</v>
      </c>
      <c r="E963" s="50" t="s">
        <v>3527</v>
      </c>
      <c r="F963" s="50" t="s">
        <v>448</v>
      </c>
      <c r="G963" s="50" t="s">
        <v>2633</v>
      </c>
      <c r="H963" s="50" t="s">
        <v>1869</v>
      </c>
      <c r="I963" s="50" t="s">
        <v>2635</v>
      </c>
      <c r="J963" s="50" t="s">
        <v>1870</v>
      </c>
      <c r="K963" s="50" t="s">
        <v>291</v>
      </c>
      <c r="L963" s="50" t="s">
        <v>189</v>
      </c>
      <c r="M963" s="54">
        <v>2</v>
      </c>
      <c r="N963" s="51" t="str">
        <f t="shared" si="67"/>
        <v>立正</v>
      </c>
    </row>
    <row r="964" spans="1:14" x14ac:dyDescent="0.2">
      <c r="A964" s="50">
        <f t="shared" si="64"/>
        <v>16152</v>
      </c>
      <c r="B964" s="50">
        <f t="shared" si="65"/>
        <v>1</v>
      </c>
      <c r="C964" s="51">
        <f t="shared" si="66"/>
        <v>61</v>
      </c>
      <c r="D964" s="50">
        <v>16152</v>
      </c>
      <c r="E964" s="50" t="s">
        <v>940</v>
      </c>
      <c r="F964" s="50" t="s">
        <v>941</v>
      </c>
      <c r="G964" s="50" t="s">
        <v>3009</v>
      </c>
      <c r="H964" s="50" t="s">
        <v>3010</v>
      </c>
      <c r="I964" s="50" t="s">
        <v>3011</v>
      </c>
      <c r="J964" s="50" t="s">
        <v>3012</v>
      </c>
      <c r="K964" s="50" t="s">
        <v>292</v>
      </c>
      <c r="L964" s="50" t="s">
        <v>1029</v>
      </c>
      <c r="M964" s="54">
        <v>3</v>
      </c>
      <c r="N964" s="51" t="str">
        <f t="shared" si="67"/>
        <v>立正</v>
      </c>
    </row>
    <row r="965" spans="1:14" x14ac:dyDescent="0.2">
      <c r="A965" s="50">
        <f t="shared" si="64"/>
        <v>16154</v>
      </c>
      <c r="B965" s="50">
        <f t="shared" si="65"/>
        <v>1</v>
      </c>
      <c r="C965" s="51">
        <f t="shared" si="66"/>
        <v>61</v>
      </c>
      <c r="D965" s="50">
        <v>16154</v>
      </c>
      <c r="E965" s="50" t="s">
        <v>3013</v>
      </c>
      <c r="F965" s="50" t="s">
        <v>2802</v>
      </c>
      <c r="G965" s="50" t="s">
        <v>3014</v>
      </c>
      <c r="H965" s="50" t="s">
        <v>2804</v>
      </c>
      <c r="I965" s="50" t="s">
        <v>3015</v>
      </c>
      <c r="J965" s="50" t="s">
        <v>2806</v>
      </c>
      <c r="K965" s="50" t="s">
        <v>292</v>
      </c>
      <c r="L965" s="50" t="s">
        <v>188</v>
      </c>
      <c r="M965" s="54">
        <v>2</v>
      </c>
      <c r="N965" s="51" t="str">
        <f t="shared" si="67"/>
        <v>立正</v>
      </c>
    </row>
    <row r="966" spans="1:14" x14ac:dyDescent="0.2">
      <c r="A966" s="50">
        <f t="shared" si="64"/>
        <v>16159</v>
      </c>
      <c r="B966" s="50">
        <f t="shared" si="65"/>
        <v>1</v>
      </c>
      <c r="C966" s="51">
        <f t="shared" si="66"/>
        <v>61</v>
      </c>
      <c r="D966" s="50">
        <v>16159</v>
      </c>
      <c r="E966" s="50" t="s">
        <v>3020</v>
      </c>
      <c r="F966" s="50" t="s">
        <v>3021</v>
      </c>
      <c r="G966" s="50" t="s">
        <v>3022</v>
      </c>
      <c r="H966" s="50" t="s">
        <v>3018</v>
      </c>
      <c r="I966" s="50" t="s">
        <v>3023</v>
      </c>
      <c r="J966" s="50" t="s">
        <v>3019</v>
      </c>
      <c r="K966" s="50" t="s">
        <v>292</v>
      </c>
      <c r="L966" s="50" t="s">
        <v>188</v>
      </c>
      <c r="M966" s="54">
        <v>2</v>
      </c>
      <c r="N966" s="51" t="str">
        <f t="shared" si="67"/>
        <v>立正</v>
      </c>
    </row>
    <row r="967" spans="1:14" x14ac:dyDescent="0.2">
      <c r="A967" s="50">
        <f t="shared" si="64"/>
        <v>16163</v>
      </c>
      <c r="B967" s="50">
        <f t="shared" si="65"/>
        <v>1</v>
      </c>
      <c r="C967" s="51">
        <f t="shared" si="66"/>
        <v>61</v>
      </c>
      <c r="D967" s="50">
        <v>16163</v>
      </c>
      <c r="E967" s="50" t="s">
        <v>357</v>
      </c>
      <c r="F967" s="50" t="s">
        <v>583</v>
      </c>
      <c r="G967" s="50" t="s">
        <v>1301</v>
      </c>
      <c r="H967" s="50" t="s">
        <v>1720</v>
      </c>
      <c r="I967" s="50" t="s">
        <v>1431</v>
      </c>
      <c r="J967" s="50" t="s">
        <v>1721</v>
      </c>
      <c r="K967" s="50" t="s">
        <v>292</v>
      </c>
      <c r="L967" s="50" t="s">
        <v>1029</v>
      </c>
      <c r="M967" s="54">
        <v>3</v>
      </c>
      <c r="N967" s="51" t="str">
        <f t="shared" si="67"/>
        <v>立正</v>
      </c>
    </row>
    <row r="968" spans="1:14" x14ac:dyDescent="0.2">
      <c r="A968" s="50">
        <f t="shared" si="64"/>
        <v>16165</v>
      </c>
      <c r="B968" s="50">
        <f t="shared" si="65"/>
        <v>1</v>
      </c>
      <c r="C968" s="51">
        <f t="shared" si="66"/>
        <v>61</v>
      </c>
      <c r="D968" s="50">
        <v>16165</v>
      </c>
      <c r="E968" s="50" t="s">
        <v>942</v>
      </c>
      <c r="F968" s="50" t="s">
        <v>113</v>
      </c>
      <c r="G968" s="50" t="s">
        <v>3024</v>
      </c>
      <c r="H968" s="50" t="s">
        <v>3025</v>
      </c>
      <c r="I968" s="50" t="s">
        <v>3026</v>
      </c>
      <c r="J968" s="50" t="s">
        <v>3027</v>
      </c>
      <c r="K968" s="50" t="s">
        <v>292</v>
      </c>
      <c r="L968" s="50" t="s">
        <v>1029</v>
      </c>
      <c r="M968" s="54">
        <v>3</v>
      </c>
      <c r="N968" s="51" t="str">
        <f t="shared" si="67"/>
        <v>立正</v>
      </c>
    </row>
    <row r="969" spans="1:14" x14ac:dyDescent="0.2">
      <c r="A969" s="50">
        <f t="shared" si="64"/>
        <v>16166</v>
      </c>
      <c r="B969" s="50">
        <f t="shared" si="65"/>
        <v>1</v>
      </c>
      <c r="C969" s="51">
        <f t="shared" si="66"/>
        <v>61</v>
      </c>
      <c r="D969" s="50">
        <v>16166</v>
      </c>
      <c r="E969" s="50" t="s">
        <v>389</v>
      </c>
      <c r="F969" s="50" t="s">
        <v>468</v>
      </c>
      <c r="G969" s="50" t="s">
        <v>1117</v>
      </c>
      <c r="H969" s="50" t="s">
        <v>3016</v>
      </c>
      <c r="I969" s="50" t="s">
        <v>1119</v>
      </c>
      <c r="J969" s="50" t="s">
        <v>3017</v>
      </c>
      <c r="K969" s="50" t="s">
        <v>292</v>
      </c>
      <c r="L969" s="50" t="s">
        <v>188</v>
      </c>
      <c r="M969" s="54">
        <v>2</v>
      </c>
      <c r="N969" s="51" t="str">
        <f t="shared" si="67"/>
        <v>立正</v>
      </c>
    </row>
    <row r="970" spans="1:14" x14ac:dyDescent="0.2">
      <c r="A970" s="50">
        <f t="shared" si="64"/>
        <v>16167</v>
      </c>
      <c r="B970" s="50">
        <f t="shared" si="65"/>
        <v>1</v>
      </c>
      <c r="C970" s="51">
        <f t="shared" si="66"/>
        <v>61</v>
      </c>
      <c r="D970" s="50">
        <v>16167</v>
      </c>
      <c r="E970" s="50" t="s">
        <v>121</v>
      </c>
      <c r="F970" s="50" t="s">
        <v>946</v>
      </c>
      <c r="G970" s="50" t="s">
        <v>1952</v>
      </c>
      <c r="H970" s="50" t="s">
        <v>1747</v>
      </c>
      <c r="I970" s="50" t="s">
        <v>1953</v>
      </c>
      <c r="J970" s="50" t="s">
        <v>1748</v>
      </c>
      <c r="K970" s="50" t="s">
        <v>292</v>
      </c>
      <c r="L970" s="50" t="s">
        <v>188</v>
      </c>
      <c r="M970" s="54">
        <v>2</v>
      </c>
      <c r="N970" s="51" t="str">
        <f t="shared" si="67"/>
        <v>立正</v>
      </c>
    </row>
    <row r="971" spans="1:14" x14ac:dyDescent="0.2">
      <c r="A971" s="50">
        <f t="shared" si="64"/>
        <v>16171</v>
      </c>
      <c r="B971" s="50">
        <f t="shared" si="65"/>
        <v>1</v>
      </c>
      <c r="C971" s="51">
        <f t="shared" si="66"/>
        <v>61</v>
      </c>
      <c r="D971" s="50">
        <v>16171</v>
      </c>
      <c r="E971" s="50" t="s">
        <v>34</v>
      </c>
      <c r="F971" s="50" t="s">
        <v>15119</v>
      </c>
      <c r="G971" s="50" t="s">
        <v>1285</v>
      </c>
      <c r="H971" s="50" t="s">
        <v>2734</v>
      </c>
      <c r="I971" s="50" t="s">
        <v>1287</v>
      </c>
      <c r="J971" s="50" t="s">
        <v>2735</v>
      </c>
      <c r="K971" s="50" t="s">
        <v>292</v>
      </c>
      <c r="L971" s="50" t="s">
        <v>189</v>
      </c>
      <c r="M971" s="54">
        <v>1</v>
      </c>
      <c r="N971" s="51" t="str">
        <f t="shared" si="67"/>
        <v>立正</v>
      </c>
    </row>
    <row r="972" spans="1:14" x14ac:dyDescent="0.2">
      <c r="A972" s="50">
        <f t="shared" si="64"/>
        <v>16207</v>
      </c>
      <c r="B972" s="50">
        <f t="shared" si="65"/>
        <v>1</v>
      </c>
      <c r="C972" s="51">
        <f t="shared" si="66"/>
        <v>62</v>
      </c>
      <c r="D972" s="50">
        <v>16207</v>
      </c>
      <c r="E972" s="50" t="s">
        <v>610</v>
      </c>
      <c r="F972" s="50" t="s">
        <v>3528</v>
      </c>
      <c r="G972" s="50" t="s">
        <v>1375</v>
      </c>
      <c r="H972" s="50" t="s">
        <v>1875</v>
      </c>
      <c r="I972" s="50" t="s">
        <v>1376</v>
      </c>
      <c r="J972" s="50" t="s">
        <v>1877</v>
      </c>
      <c r="K972" s="50" t="s">
        <v>291</v>
      </c>
      <c r="L972" s="50" t="s">
        <v>188</v>
      </c>
      <c r="M972" s="54">
        <v>2</v>
      </c>
      <c r="N972" s="51" t="str">
        <f t="shared" si="67"/>
        <v>文教大付</v>
      </c>
    </row>
    <row r="973" spans="1:14" x14ac:dyDescent="0.2">
      <c r="A973" s="50">
        <f t="shared" si="64"/>
        <v>16208</v>
      </c>
      <c r="B973" s="50">
        <f t="shared" si="65"/>
        <v>1</v>
      </c>
      <c r="C973" s="51">
        <f t="shared" si="66"/>
        <v>62</v>
      </c>
      <c r="D973" s="50">
        <v>16208</v>
      </c>
      <c r="E973" s="50" t="s">
        <v>35</v>
      </c>
      <c r="F973" s="50" t="s">
        <v>3529</v>
      </c>
      <c r="G973" s="50" t="s">
        <v>1239</v>
      </c>
      <c r="H973" s="50" t="s">
        <v>3530</v>
      </c>
      <c r="I973" s="50" t="s">
        <v>1240</v>
      </c>
      <c r="J973" s="50" t="s">
        <v>3531</v>
      </c>
      <c r="K973" s="50" t="s">
        <v>291</v>
      </c>
      <c r="L973" s="50" t="s">
        <v>188</v>
      </c>
      <c r="M973" s="54">
        <v>2</v>
      </c>
      <c r="N973" s="51" t="str">
        <f t="shared" si="67"/>
        <v>文教大付</v>
      </c>
    </row>
    <row r="974" spans="1:14" x14ac:dyDescent="0.2">
      <c r="A974" s="50">
        <f t="shared" si="64"/>
        <v>16209</v>
      </c>
      <c r="B974" s="50">
        <f t="shared" si="65"/>
        <v>1</v>
      </c>
      <c r="C974" s="51">
        <f t="shared" si="66"/>
        <v>62</v>
      </c>
      <c r="D974" s="50">
        <v>16209</v>
      </c>
      <c r="E974" s="50" t="s">
        <v>619</v>
      </c>
      <c r="F974" s="50" t="s">
        <v>455</v>
      </c>
      <c r="G974" s="50" t="s">
        <v>1937</v>
      </c>
      <c r="H974" s="50" t="s">
        <v>4298</v>
      </c>
      <c r="I974" s="50" t="s">
        <v>1938</v>
      </c>
      <c r="J974" s="50" t="s">
        <v>4299</v>
      </c>
      <c r="K974" s="50" t="s">
        <v>291</v>
      </c>
      <c r="L974" s="50" t="s">
        <v>189</v>
      </c>
      <c r="M974" s="54">
        <v>1</v>
      </c>
      <c r="N974" s="51" t="str">
        <f t="shared" si="67"/>
        <v>文教大付</v>
      </c>
    </row>
    <row r="975" spans="1:14" x14ac:dyDescent="0.2">
      <c r="A975" s="50">
        <f t="shared" si="64"/>
        <v>16251</v>
      </c>
      <c r="B975" s="50">
        <f t="shared" si="65"/>
        <v>1</v>
      </c>
      <c r="C975" s="51">
        <f t="shared" si="66"/>
        <v>62</v>
      </c>
      <c r="D975" s="50">
        <v>16251</v>
      </c>
      <c r="E975" s="50" t="s">
        <v>45</v>
      </c>
      <c r="F975" s="50" t="s">
        <v>943</v>
      </c>
      <c r="G975" s="50" t="s">
        <v>1184</v>
      </c>
      <c r="H975" s="50" t="s">
        <v>3030</v>
      </c>
      <c r="I975" s="50" t="s">
        <v>1186</v>
      </c>
      <c r="J975" s="50" t="s">
        <v>3031</v>
      </c>
      <c r="K975" s="50" t="s">
        <v>292</v>
      </c>
      <c r="L975" s="50" t="s">
        <v>188</v>
      </c>
      <c r="M975" s="54">
        <v>3</v>
      </c>
      <c r="N975" s="51" t="str">
        <f t="shared" si="67"/>
        <v>文教大付</v>
      </c>
    </row>
    <row r="976" spans="1:14" x14ac:dyDescent="0.2">
      <c r="A976" s="50">
        <f t="shared" si="64"/>
        <v>16252</v>
      </c>
      <c r="B976" s="50">
        <f t="shared" si="65"/>
        <v>1</v>
      </c>
      <c r="C976" s="51">
        <f t="shared" si="66"/>
        <v>62</v>
      </c>
      <c r="D976" s="50">
        <v>16252</v>
      </c>
      <c r="E976" s="50" t="s">
        <v>2776</v>
      </c>
      <c r="F976" s="50" t="s">
        <v>1608</v>
      </c>
      <c r="G976" s="50" t="s">
        <v>2778</v>
      </c>
      <c r="H976" s="50" t="s">
        <v>1609</v>
      </c>
      <c r="I976" s="50" t="s">
        <v>2779</v>
      </c>
      <c r="J976" s="50" t="s">
        <v>1611</v>
      </c>
      <c r="K976" s="50" t="s">
        <v>292</v>
      </c>
      <c r="L976" s="50" t="s">
        <v>189</v>
      </c>
      <c r="M976" s="54">
        <v>2</v>
      </c>
      <c r="N976" s="51" t="str">
        <f t="shared" si="67"/>
        <v>文教大付</v>
      </c>
    </row>
    <row r="977" spans="1:14" x14ac:dyDescent="0.2">
      <c r="A977" s="50">
        <f t="shared" si="64"/>
        <v>16253</v>
      </c>
      <c r="B977" s="50">
        <f t="shared" si="65"/>
        <v>1</v>
      </c>
      <c r="C977" s="51">
        <f t="shared" si="66"/>
        <v>62</v>
      </c>
      <c r="D977" s="50">
        <v>16253</v>
      </c>
      <c r="E977" s="50" t="s">
        <v>700</v>
      </c>
      <c r="F977" s="50" t="s">
        <v>492</v>
      </c>
      <c r="G977" s="50" t="s">
        <v>1133</v>
      </c>
      <c r="H977" s="50" t="s">
        <v>1359</v>
      </c>
      <c r="I977" s="50" t="s">
        <v>1134</v>
      </c>
      <c r="J977" s="50" t="s">
        <v>1360</v>
      </c>
      <c r="K977" s="50" t="s">
        <v>292</v>
      </c>
      <c r="L977" s="50" t="s">
        <v>188</v>
      </c>
      <c r="M977" s="54">
        <v>2</v>
      </c>
      <c r="N977" s="51" t="str">
        <f t="shared" si="67"/>
        <v>文教大付</v>
      </c>
    </row>
    <row r="978" spans="1:14" x14ac:dyDescent="0.2">
      <c r="A978" s="50">
        <f t="shared" si="64"/>
        <v>16631</v>
      </c>
      <c r="B978" s="50">
        <f t="shared" si="65"/>
        <v>1</v>
      </c>
      <c r="C978" s="51">
        <f t="shared" si="66"/>
        <v>66</v>
      </c>
      <c r="D978" s="50">
        <v>16631</v>
      </c>
      <c r="E978" s="50" t="s">
        <v>944</v>
      </c>
      <c r="F978" s="50" t="s">
        <v>92</v>
      </c>
      <c r="G978" s="50" t="s">
        <v>3032</v>
      </c>
      <c r="H978" s="50" t="s">
        <v>1049</v>
      </c>
      <c r="I978" s="50" t="s">
        <v>3033</v>
      </c>
      <c r="J978" s="50" t="s">
        <v>1885</v>
      </c>
      <c r="K978" s="50" t="s">
        <v>291</v>
      </c>
      <c r="L978" s="50" t="s">
        <v>188</v>
      </c>
      <c r="M978" s="54">
        <v>3</v>
      </c>
      <c r="N978" s="51" t="str">
        <f t="shared" si="67"/>
        <v>都日比谷</v>
      </c>
    </row>
    <row r="979" spans="1:14" x14ac:dyDescent="0.2">
      <c r="A979" s="50">
        <f t="shared" si="64"/>
        <v>16635</v>
      </c>
      <c r="B979" s="50">
        <f t="shared" si="65"/>
        <v>1</v>
      </c>
      <c r="C979" s="51">
        <f t="shared" si="66"/>
        <v>66</v>
      </c>
      <c r="D979" s="50">
        <v>16635</v>
      </c>
      <c r="E979" s="50" t="s">
        <v>3034</v>
      </c>
      <c r="F979" s="50" t="s">
        <v>3035</v>
      </c>
      <c r="G979" s="50" t="s">
        <v>3036</v>
      </c>
      <c r="H979" s="50" t="s">
        <v>3037</v>
      </c>
      <c r="I979" s="50" t="s">
        <v>3038</v>
      </c>
      <c r="J979" s="50" t="s">
        <v>3039</v>
      </c>
      <c r="K979" s="50" t="s">
        <v>291</v>
      </c>
      <c r="L979" s="50" t="s">
        <v>188</v>
      </c>
      <c r="M979" s="54">
        <v>2</v>
      </c>
      <c r="N979" s="51" t="str">
        <f t="shared" si="67"/>
        <v>都日比谷</v>
      </c>
    </row>
    <row r="980" spans="1:14" x14ac:dyDescent="0.2">
      <c r="A980" s="50">
        <f t="shared" si="64"/>
        <v>16636</v>
      </c>
      <c r="B980" s="50">
        <f t="shared" si="65"/>
        <v>1</v>
      </c>
      <c r="C980" s="51">
        <f t="shared" si="66"/>
        <v>66</v>
      </c>
      <c r="D980" s="50">
        <v>16636</v>
      </c>
      <c r="E980" s="50" t="s">
        <v>89</v>
      </c>
      <c r="F980" s="50" t="s">
        <v>3040</v>
      </c>
      <c r="G980" s="50" t="s">
        <v>1993</v>
      </c>
      <c r="H980" s="50" t="s">
        <v>3041</v>
      </c>
      <c r="I980" s="50" t="s">
        <v>1994</v>
      </c>
      <c r="J980" s="50" t="s">
        <v>3042</v>
      </c>
      <c r="K980" s="50" t="s">
        <v>291</v>
      </c>
      <c r="L980" s="50" t="s">
        <v>188</v>
      </c>
      <c r="M980" s="54">
        <v>2</v>
      </c>
      <c r="N980" s="51" t="str">
        <f t="shared" si="67"/>
        <v>都日比谷</v>
      </c>
    </row>
    <row r="981" spans="1:14" x14ac:dyDescent="0.2">
      <c r="A981" s="50">
        <f t="shared" si="64"/>
        <v>16637</v>
      </c>
      <c r="B981" s="50">
        <f t="shared" si="65"/>
        <v>1</v>
      </c>
      <c r="C981" s="51">
        <f t="shared" si="66"/>
        <v>66</v>
      </c>
      <c r="D981" s="50">
        <v>16637</v>
      </c>
      <c r="E981" s="50" t="s">
        <v>3043</v>
      </c>
      <c r="F981" s="50" t="s">
        <v>3044</v>
      </c>
      <c r="G981" s="50" t="s">
        <v>3045</v>
      </c>
      <c r="H981" s="50" t="s">
        <v>1579</v>
      </c>
      <c r="I981" s="50" t="s">
        <v>3046</v>
      </c>
      <c r="J981" s="50" t="s">
        <v>1581</v>
      </c>
      <c r="K981" s="50" t="s">
        <v>291</v>
      </c>
      <c r="L981" s="50" t="s">
        <v>188</v>
      </c>
      <c r="M981" s="54">
        <v>2</v>
      </c>
      <c r="N981" s="51" t="str">
        <f t="shared" si="67"/>
        <v>都日比谷</v>
      </c>
    </row>
    <row r="982" spans="1:14" x14ac:dyDescent="0.2">
      <c r="A982" s="50">
        <f t="shared" si="64"/>
        <v>16638</v>
      </c>
      <c r="B982" s="50">
        <f t="shared" si="65"/>
        <v>1</v>
      </c>
      <c r="C982" s="51">
        <f t="shared" si="66"/>
        <v>66</v>
      </c>
      <c r="D982" s="50">
        <v>16638</v>
      </c>
      <c r="E982" s="50" t="s">
        <v>3047</v>
      </c>
      <c r="F982" s="50" t="s">
        <v>3048</v>
      </c>
      <c r="G982" s="50" t="s">
        <v>3049</v>
      </c>
      <c r="H982" s="50" t="s">
        <v>2938</v>
      </c>
      <c r="I982" s="50" t="s">
        <v>3050</v>
      </c>
      <c r="J982" s="50" t="s">
        <v>2939</v>
      </c>
      <c r="K982" s="50" t="s">
        <v>291</v>
      </c>
      <c r="L982" s="50" t="s">
        <v>188</v>
      </c>
      <c r="M982" s="54">
        <v>2</v>
      </c>
      <c r="N982" s="51" t="str">
        <f t="shared" si="67"/>
        <v>都日比谷</v>
      </c>
    </row>
    <row r="983" spans="1:14" x14ac:dyDescent="0.2">
      <c r="A983" s="50">
        <f t="shared" si="64"/>
        <v>16639</v>
      </c>
      <c r="B983" s="50">
        <f t="shared" si="65"/>
        <v>1</v>
      </c>
      <c r="C983" s="51">
        <f t="shared" si="66"/>
        <v>66</v>
      </c>
      <c r="D983" s="50">
        <v>16639</v>
      </c>
      <c r="E983" s="50" t="s">
        <v>3051</v>
      </c>
      <c r="F983" s="50" t="s">
        <v>3052</v>
      </c>
      <c r="G983" s="50" t="s">
        <v>3053</v>
      </c>
      <c r="H983" s="50" t="s">
        <v>2780</v>
      </c>
      <c r="I983" s="50" t="s">
        <v>3054</v>
      </c>
      <c r="J983" s="50" t="s">
        <v>1914</v>
      </c>
      <c r="K983" s="50" t="s">
        <v>291</v>
      </c>
      <c r="L983" s="50" t="s">
        <v>188</v>
      </c>
      <c r="M983" s="54">
        <v>2</v>
      </c>
      <c r="N983" s="51" t="str">
        <f t="shared" si="67"/>
        <v>都日比谷</v>
      </c>
    </row>
    <row r="984" spans="1:14" x14ac:dyDescent="0.2">
      <c r="A984" s="50">
        <f t="shared" si="64"/>
        <v>16640</v>
      </c>
      <c r="B984" s="50">
        <f t="shared" si="65"/>
        <v>1</v>
      </c>
      <c r="C984" s="51">
        <f t="shared" si="66"/>
        <v>66</v>
      </c>
      <c r="D984" s="50">
        <v>16640</v>
      </c>
      <c r="E984" s="50" t="s">
        <v>3055</v>
      </c>
      <c r="F984" s="50" t="s">
        <v>3056</v>
      </c>
      <c r="G984" s="50" t="s">
        <v>3057</v>
      </c>
      <c r="H984" s="50" t="s">
        <v>3058</v>
      </c>
      <c r="I984" s="50" t="s">
        <v>3059</v>
      </c>
      <c r="J984" s="50" t="s">
        <v>3060</v>
      </c>
      <c r="K984" s="50" t="s">
        <v>291</v>
      </c>
      <c r="L984" s="50" t="s">
        <v>188</v>
      </c>
      <c r="M984" s="54">
        <v>2</v>
      </c>
      <c r="N984" s="51" t="str">
        <f t="shared" si="67"/>
        <v>都日比谷</v>
      </c>
    </row>
    <row r="985" spans="1:14" x14ac:dyDescent="0.2">
      <c r="A985" s="50">
        <f t="shared" si="64"/>
        <v>16641</v>
      </c>
      <c r="B985" s="50">
        <f t="shared" si="65"/>
        <v>1</v>
      </c>
      <c r="C985" s="51">
        <f t="shared" si="66"/>
        <v>66</v>
      </c>
      <c r="D985" s="50">
        <v>16641</v>
      </c>
      <c r="E985" s="50" t="s">
        <v>3061</v>
      </c>
      <c r="F985" s="50" t="s">
        <v>3062</v>
      </c>
      <c r="G985" s="50" t="s">
        <v>3063</v>
      </c>
      <c r="H985" s="50" t="s">
        <v>1869</v>
      </c>
      <c r="I985" s="50" t="s">
        <v>3064</v>
      </c>
      <c r="J985" s="50" t="s">
        <v>1870</v>
      </c>
      <c r="K985" s="50" t="s">
        <v>291</v>
      </c>
      <c r="L985" s="50" t="s">
        <v>188</v>
      </c>
      <c r="M985" s="54">
        <v>2</v>
      </c>
      <c r="N985" s="51" t="str">
        <f t="shared" si="67"/>
        <v>都日比谷</v>
      </c>
    </row>
    <row r="986" spans="1:14" x14ac:dyDescent="0.2">
      <c r="A986" s="50">
        <f t="shared" si="64"/>
        <v>16642</v>
      </c>
      <c r="B986" s="50">
        <f t="shared" si="65"/>
        <v>1</v>
      </c>
      <c r="C986" s="51">
        <f t="shared" si="66"/>
        <v>66</v>
      </c>
      <c r="D986" s="50">
        <v>16642</v>
      </c>
      <c r="E986" s="50" t="s">
        <v>1628</v>
      </c>
      <c r="F986" s="50" t="s">
        <v>3065</v>
      </c>
      <c r="G986" s="50" t="s">
        <v>1629</v>
      </c>
      <c r="H986" s="50" t="s">
        <v>3066</v>
      </c>
      <c r="I986" s="50" t="s">
        <v>1630</v>
      </c>
      <c r="J986" s="50" t="s">
        <v>3067</v>
      </c>
      <c r="K986" s="50" t="s">
        <v>291</v>
      </c>
      <c r="L986" s="50" t="s">
        <v>188</v>
      </c>
      <c r="M986" s="54">
        <v>2</v>
      </c>
      <c r="N986" s="51" t="str">
        <f t="shared" si="67"/>
        <v>都日比谷</v>
      </c>
    </row>
    <row r="987" spans="1:14" x14ac:dyDescent="0.2">
      <c r="A987" s="50">
        <f t="shared" si="64"/>
        <v>16643</v>
      </c>
      <c r="B987" s="50">
        <f t="shared" si="65"/>
        <v>1</v>
      </c>
      <c r="C987" s="51">
        <f t="shared" si="66"/>
        <v>66</v>
      </c>
      <c r="D987" s="50">
        <v>16643</v>
      </c>
      <c r="E987" s="50" t="s">
        <v>42</v>
      </c>
      <c r="F987" s="50" t="s">
        <v>3068</v>
      </c>
      <c r="G987" s="50" t="s">
        <v>1582</v>
      </c>
      <c r="H987" s="50" t="s">
        <v>1729</v>
      </c>
      <c r="I987" s="50" t="s">
        <v>1583</v>
      </c>
      <c r="J987" s="50" t="s">
        <v>1731</v>
      </c>
      <c r="K987" s="50" t="s">
        <v>291</v>
      </c>
      <c r="L987" s="50" t="s">
        <v>189</v>
      </c>
      <c r="M987" s="54">
        <v>2</v>
      </c>
      <c r="N987" s="51" t="str">
        <f t="shared" si="67"/>
        <v>都日比谷</v>
      </c>
    </row>
    <row r="988" spans="1:14" x14ac:dyDescent="0.2">
      <c r="A988" s="50">
        <f t="shared" si="64"/>
        <v>16644</v>
      </c>
      <c r="B988" s="50">
        <f t="shared" si="65"/>
        <v>1</v>
      </c>
      <c r="C988" s="51">
        <f t="shared" si="66"/>
        <v>66</v>
      </c>
      <c r="D988" s="50">
        <v>16644</v>
      </c>
      <c r="E988" s="50" t="s">
        <v>116</v>
      </c>
      <c r="F988" s="50" t="s">
        <v>3069</v>
      </c>
      <c r="G988" s="50" t="s">
        <v>2901</v>
      </c>
      <c r="H988" s="50" t="s">
        <v>3070</v>
      </c>
      <c r="I988" s="50" t="s">
        <v>2902</v>
      </c>
      <c r="J988" s="50" t="s">
        <v>3071</v>
      </c>
      <c r="K988" s="50" t="s">
        <v>291</v>
      </c>
      <c r="L988" s="50" t="s">
        <v>188</v>
      </c>
      <c r="M988" s="54">
        <v>2</v>
      </c>
      <c r="N988" s="51" t="str">
        <f t="shared" si="67"/>
        <v>都日比谷</v>
      </c>
    </row>
    <row r="989" spans="1:14" x14ac:dyDescent="0.2">
      <c r="A989" s="50">
        <f t="shared" si="64"/>
        <v>16645</v>
      </c>
      <c r="B989" s="50">
        <f t="shared" si="65"/>
        <v>1</v>
      </c>
      <c r="C989" s="51">
        <f t="shared" si="66"/>
        <v>66</v>
      </c>
      <c r="D989" s="50">
        <v>16645</v>
      </c>
      <c r="E989" s="50" t="s">
        <v>15120</v>
      </c>
      <c r="F989" s="50" t="s">
        <v>3925</v>
      </c>
      <c r="G989" s="50" t="s">
        <v>5189</v>
      </c>
      <c r="H989" s="50" t="s">
        <v>2476</v>
      </c>
      <c r="I989" s="50" t="s">
        <v>5190</v>
      </c>
      <c r="J989" s="50" t="s">
        <v>2478</v>
      </c>
      <c r="K989" s="50" t="s">
        <v>291</v>
      </c>
      <c r="L989" s="50" t="s">
        <v>189</v>
      </c>
      <c r="M989" s="54">
        <v>1</v>
      </c>
      <c r="N989" s="51" t="str">
        <f t="shared" si="67"/>
        <v>都日比谷</v>
      </c>
    </row>
    <row r="990" spans="1:14" x14ac:dyDescent="0.2">
      <c r="A990" s="50">
        <f t="shared" si="64"/>
        <v>16646</v>
      </c>
      <c r="B990" s="50">
        <f t="shared" si="65"/>
        <v>1</v>
      </c>
      <c r="C990" s="51">
        <f t="shared" si="66"/>
        <v>66</v>
      </c>
      <c r="D990" s="50">
        <v>16646</v>
      </c>
      <c r="E990" s="50" t="s">
        <v>20</v>
      </c>
      <c r="F990" s="50" t="s">
        <v>15121</v>
      </c>
      <c r="G990" s="50" t="s">
        <v>2657</v>
      </c>
      <c r="H990" s="50" t="s">
        <v>15122</v>
      </c>
      <c r="I990" s="50" t="s">
        <v>2658</v>
      </c>
      <c r="J990" s="50" t="s">
        <v>15123</v>
      </c>
      <c r="K990" s="50" t="s">
        <v>291</v>
      </c>
      <c r="L990" s="50" t="s">
        <v>189</v>
      </c>
      <c r="M990" s="54">
        <v>1</v>
      </c>
      <c r="N990" s="51" t="str">
        <f t="shared" si="67"/>
        <v>都日比谷</v>
      </c>
    </row>
    <row r="991" spans="1:14" x14ac:dyDescent="0.2">
      <c r="A991" s="50">
        <f t="shared" si="64"/>
        <v>16647</v>
      </c>
      <c r="B991" s="50">
        <f t="shared" si="65"/>
        <v>1</v>
      </c>
      <c r="C991" s="51">
        <f t="shared" si="66"/>
        <v>66</v>
      </c>
      <c r="D991" s="50">
        <v>16647</v>
      </c>
      <c r="E991" s="50" t="s">
        <v>10280</v>
      </c>
      <c r="F991" s="50" t="s">
        <v>766</v>
      </c>
      <c r="G991" s="50" t="s">
        <v>10282</v>
      </c>
      <c r="H991" s="50" t="s">
        <v>1909</v>
      </c>
      <c r="I991" s="50" t="s">
        <v>10283</v>
      </c>
      <c r="J991" s="50" t="s">
        <v>1911</v>
      </c>
      <c r="K991" s="50" t="s">
        <v>291</v>
      </c>
      <c r="L991" s="50" t="s">
        <v>189</v>
      </c>
      <c r="M991" s="54">
        <v>1</v>
      </c>
      <c r="N991" s="51" t="str">
        <f t="shared" si="67"/>
        <v>都日比谷</v>
      </c>
    </row>
    <row r="992" spans="1:14" x14ac:dyDescent="0.2">
      <c r="A992" s="50">
        <f t="shared" si="64"/>
        <v>16648</v>
      </c>
      <c r="B992" s="50">
        <f t="shared" si="65"/>
        <v>1</v>
      </c>
      <c r="C992" s="51">
        <f t="shared" si="66"/>
        <v>66</v>
      </c>
      <c r="D992" s="50">
        <v>16648</v>
      </c>
      <c r="E992" s="50" t="s">
        <v>4281</v>
      </c>
      <c r="F992" s="50" t="s">
        <v>15124</v>
      </c>
      <c r="G992" s="50" t="s">
        <v>15125</v>
      </c>
      <c r="H992" s="50" t="s">
        <v>3760</v>
      </c>
      <c r="I992" s="50" t="s">
        <v>15126</v>
      </c>
      <c r="J992" s="50" t="s">
        <v>3762</v>
      </c>
      <c r="K992" s="50" t="s">
        <v>291</v>
      </c>
      <c r="L992" s="50" t="s">
        <v>189</v>
      </c>
      <c r="M992" s="54">
        <v>1</v>
      </c>
      <c r="N992" s="51" t="str">
        <f t="shared" si="67"/>
        <v>都日比谷</v>
      </c>
    </row>
    <row r="993" spans="1:14" x14ac:dyDescent="0.2">
      <c r="A993" s="50">
        <f t="shared" si="64"/>
        <v>16650</v>
      </c>
      <c r="B993" s="50">
        <f t="shared" si="65"/>
        <v>1</v>
      </c>
      <c r="C993" s="51">
        <f t="shared" si="66"/>
        <v>66</v>
      </c>
      <c r="D993" s="50">
        <v>16650</v>
      </c>
      <c r="E993" s="50" t="s">
        <v>14148</v>
      </c>
      <c r="F993" s="50" t="s">
        <v>3181</v>
      </c>
      <c r="G993" s="50" t="s">
        <v>14149</v>
      </c>
      <c r="H993" s="50" t="s">
        <v>3182</v>
      </c>
      <c r="I993" s="50" t="s">
        <v>14150</v>
      </c>
      <c r="J993" s="50" t="s">
        <v>3183</v>
      </c>
      <c r="K993" s="50" t="s">
        <v>291</v>
      </c>
      <c r="L993" s="50" t="s">
        <v>189</v>
      </c>
      <c r="M993" s="54">
        <v>1</v>
      </c>
      <c r="N993" s="51" t="str">
        <f t="shared" si="67"/>
        <v>都日比谷</v>
      </c>
    </row>
    <row r="994" spans="1:14" x14ac:dyDescent="0.2">
      <c r="A994" s="50">
        <f t="shared" si="64"/>
        <v>16651</v>
      </c>
      <c r="B994" s="50">
        <f t="shared" si="65"/>
        <v>1</v>
      </c>
      <c r="C994" s="51">
        <f t="shared" si="66"/>
        <v>66</v>
      </c>
      <c r="D994" s="50">
        <v>16651</v>
      </c>
      <c r="E994" s="50" t="s">
        <v>21</v>
      </c>
      <c r="F994" s="50" t="s">
        <v>2458</v>
      </c>
      <c r="G994" s="50" t="s">
        <v>1244</v>
      </c>
      <c r="H994" s="50" t="s">
        <v>1815</v>
      </c>
      <c r="I994" s="50" t="s">
        <v>1246</v>
      </c>
      <c r="J994" s="50" t="s">
        <v>1816</v>
      </c>
      <c r="K994" s="50" t="s">
        <v>292</v>
      </c>
      <c r="L994" s="50" t="s">
        <v>188</v>
      </c>
      <c r="M994" s="54">
        <v>2</v>
      </c>
      <c r="N994" s="51" t="str">
        <f t="shared" si="67"/>
        <v>都日比谷</v>
      </c>
    </row>
    <row r="995" spans="1:14" x14ac:dyDescent="0.2">
      <c r="A995" s="50">
        <f t="shared" si="64"/>
        <v>16652</v>
      </c>
      <c r="B995" s="50">
        <f t="shared" si="65"/>
        <v>1</v>
      </c>
      <c r="C995" s="51">
        <f t="shared" si="66"/>
        <v>66</v>
      </c>
      <c r="D995" s="50">
        <v>16652</v>
      </c>
      <c r="E995" s="50" t="s">
        <v>33</v>
      </c>
      <c r="F995" s="50" t="s">
        <v>6637</v>
      </c>
      <c r="G995" s="50" t="s">
        <v>1457</v>
      </c>
      <c r="H995" s="50" t="s">
        <v>10578</v>
      </c>
      <c r="I995" s="50" t="s">
        <v>1683</v>
      </c>
      <c r="J995" s="50" t="s">
        <v>10579</v>
      </c>
      <c r="K995" s="50" t="s">
        <v>292</v>
      </c>
      <c r="L995" s="50" t="s">
        <v>189</v>
      </c>
      <c r="M995" s="54">
        <v>1</v>
      </c>
      <c r="N995" s="51" t="str">
        <f t="shared" si="67"/>
        <v>都日比谷</v>
      </c>
    </row>
    <row r="996" spans="1:14" x14ac:dyDescent="0.2">
      <c r="A996" s="50">
        <f t="shared" si="64"/>
        <v>16653</v>
      </c>
      <c r="B996" s="50">
        <f t="shared" si="65"/>
        <v>1</v>
      </c>
      <c r="C996" s="51">
        <f t="shared" si="66"/>
        <v>66</v>
      </c>
      <c r="D996" s="50">
        <v>16653</v>
      </c>
      <c r="E996" s="50" t="s">
        <v>2055</v>
      </c>
      <c r="F996" s="50" t="s">
        <v>15127</v>
      </c>
      <c r="G996" s="50" t="s">
        <v>2057</v>
      </c>
      <c r="H996" s="50" t="s">
        <v>1815</v>
      </c>
      <c r="I996" s="50" t="s">
        <v>2058</v>
      </c>
      <c r="J996" s="50" t="s">
        <v>1816</v>
      </c>
      <c r="K996" s="50" t="s">
        <v>292</v>
      </c>
      <c r="L996" s="50" t="s">
        <v>185</v>
      </c>
      <c r="M996" s="54">
        <v>1</v>
      </c>
      <c r="N996" s="51" t="str">
        <f t="shared" si="67"/>
        <v>都日比谷</v>
      </c>
    </row>
    <row r="997" spans="1:14" x14ac:dyDescent="0.2">
      <c r="A997" s="50">
        <f t="shared" si="64"/>
        <v>16654</v>
      </c>
      <c r="B997" s="50">
        <f t="shared" si="65"/>
        <v>1</v>
      </c>
      <c r="C997" s="51">
        <f t="shared" si="66"/>
        <v>66</v>
      </c>
      <c r="D997" s="50">
        <v>16654</v>
      </c>
      <c r="E997" s="50" t="s">
        <v>15128</v>
      </c>
      <c r="F997" s="50" t="s">
        <v>15129</v>
      </c>
      <c r="G997" s="50" t="s">
        <v>15130</v>
      </c>
      <c r="H997" s="50" t="s">
        <v>1530</v>
      </c>
      <c r="I997" s="50" t="s">
        <v>15131</v>
      </c>
      <c r="J997" s="50" t="s">
        <v>1532</v>
      </c>
      <c r="K997" s="50" t="s">
        <v>292</v>
      </c>
      <c r="L997" s="50" t="s">
        <v>189</v>
      </c>
      <c r="M997" s="54">
        <v>1</v>
      </c>
      <c r="N997" s="51" t="str">
        <f t="shared" si="67"/>
        <v>都日比谷</v>
      </c>
    </row>
    <row r="998" spans="1:14" x14ac:dyDescent="0.2">
      <c r="A998" s="50">
        <f t="shared" si="64"/>
        <v>16655</v>
      </c>
      <c r="B998" s="50">
        <f t="shared" si="65"/>
        <v>1</v>
      </c>
      <c r="C998" s="51">
        <f t="shared" si="66"/>
        <v>66</v>
      </c>
      <c r="D998" s="50">
        <v>16655</v>
      </c>
      <c r="E998" s="50" t="s">
        <v>3804</v>
      </c>
      <c r="F998" s="50" t="s">
        <v>15132</v>
      </c>
      <c r="G998" s="50" t="s">
        <v>3806</v>
      </c>
      <c r="H998" s="50" t="s">
        <v>2916</v>
      </c>
      <c r="I998" s="50" t="s">
        <v>3807</v>
      </c>
      <c r="J998" s="50" t="s">
        <v>2917</v>
      </c>
      <c r="K998" s="50" t="s">
        <v>292</v>
      </c>
      <c r="L998" s="50" t="s">
        <v>189</v>
      </c>
      <c r="M998" s="54">
        <v>1</v>
      </c>
      <c r="N998" s="51" t="str">
        <f t="shared" si="67"/>
        <v>都日比谷</v>
      </c>
    </row>
    <row r="999" spans="1:14" x14ac:dyDescent="0.2">
      <c r="A999" s="50">
        <f t="shared" si="64"/>
        <v>16656</v>
      </c>
      <c r="B999" s="50">
        <f t="shared" si="65"/>
        <v>1</v>
      </c>
      <c r="C999" s="51">
        <f t="shared" si="66"/>
        <v>66</v>
      </c>
      <c r="D999" s="50">
        <v>16656</v>
      </c>
      <c r="E999" s="50" t="s">
        <v>5752</v>
      </c>
      <c r="F999" s="50" t="s">
        <v>15133</v>
      </c>
      <c r="G999" s="50" t="s">
        <v>5754</v>
      </c>
      <c r="H999" s="50" t="s">
        <v>15134</v>
      </c>
      <c r="I999" s="50" t="s">
        <v>15135</v>
      </c>
      <c r="J999" s="50" t="s">
        <v>15136</v>
      </c>
      <c r="K999" s="50" t="s">
        <v>292</v>
      </c>
      <c r="L999" s="50" t="s">
        <v>189</v>
      </c>
      <c r="M999" s="54">
        <v>1</v>
      </c>
      <c r="N999" s="51" t="str">
        <f t="shared" si="67"/>
        <v>都日比谷</v>
      </c>
    </row>
    <row r="1000" spans="1:14" x14ac:dyDescent="0.2">
      <c r="A1000" s="50">
        <f t="shared" si="64"/>
        <v>16657</v>
      </c>
      <c r="B1000" s="50">
        <f t="shared" si="65"/>
        <v>1</v>
      </c>
      <c r="C1000" s="51">
        <f t="shared" si="66"/>
        <v>66</v>
      </c>
      <c r="D1000" s="50">
        <v>16657</v>
      </c>
      <c r="E1000" s="50" t="s">
        <v>7941</v>
      </c>
      <c r="F1000" s="50" t="s">
        <v>8557</v>
      </c>
      <c r="G1000" s="50" t="s">
        <v>7943</v>
      </c>
      <c r="H1000" s="50" t="s">
        <v>2330</v>
      </c>
      <c r="I1000" s="50" t="s">
        <v>7944</v>
      </c>
      <c r="J1000" s="50" t="s">
        <v>2332</v>
      </c>
      <c r="K1000" s="50" t="s">
        <v>292</v>
      </c>
      <c r="L1000" s="50" t="s">
        <v>189</v>
      </c>
      <c r="M1000" s="54">
        <v>1</v>
      </c>
      <c r="N1000" s="51" t="str">
        <f t="shared" si="67"/>
        <v>都日比谷</v>
      </c>
    </row>
    <row r="1001" spans="1:14" x14ac:dyDescent="0.2">
      <c r="A1001" s="50">
        <f t="shared" si="64"/>
        <v>16658</v>
      </c>
      <c r="B1001" s="50">
        <f t="shared" si="65"/>
        <v>1</v>
      </c>
      <c r="C1001" s="51">
        <f t="shared" si="66"/>
        <v>66</v>
      </c>
      <c r="D1001" s="50">
        <v>16658</v>
      </c>
      <c r="E1001" s="50" t="s">
        <v>12925</v>
      </c>
      <c r="F1001" s="50" t="s">
        <v>15137</v>
      </c>
      <c r="G1001" s="50" t="s">
        <v>12927</v>
      </c>
      <c r="H1001" s="50" t="s">
        <v>15138</v>
      </c>
      <c r="I1001" s="50" t="s">
        <v>12928</v>
      </c>
      <c r="J1001" s="50" t="s">
        <v>15139</v>
      </c>
      <c r="K1001" s="50" t="s">
        <v>292</v>
      </c>
      <c r="L1001" s="50" t="s">
        <v>189</v>
      </c>
      <c r="M1001" s="54">
        <v>1</v>
      </c>
      <c r="N1001" s="51" t="str">
        <f t="shared" si="67"/>
        <v>都日比谷</v>
      </c>
    </row>
    <row r="1002" spans="1:14" x14ac:dyDescent="0.2">
      <c r="A1002" s="50">
        <f t="shared" si="64"/>
        <v>16659</v>
      </c>
      <c r="B1002" s="50">
        <f t="shared" si="65"/>
        <v>1</v>
      </c>
      <c r="C1002" s="51">
        <f t="shared" si="66"/>
        <v>66</v>
      </c>
      <c r="D1002" s="50">
        <v>16659</v>
      </c>
      <c r="E1002" s="50" t="s">
        <v>360</v>
      </c>
      <c r="F1002" s="50" t="s">
        <v>9150</v>
      </c>
      <c r="G1002" s="50" t="s">
        <v>2450</v>
      </c>
      <c r="H1002" s="50" t="s">
        <v>2256</v>
      </c>
      <c r="I1002" s="50" t="s">
        <v>2451</v>
      </c>
      <c r="J1002" s="50" t="s">
        <v>2257</v>
      </c>
      <c r="K1002" s="50" t="s">
        <v>292</v>
      </c>
      <c r="L1002" s="50" t="s">
        <v>185</v>
      </c>
      <c r="M1002" s="54">
        <v>1</v>
      </c>
      <c r="N1002" s="51" t="str">
        <f t="shared" si="67"/>
        <v>都日比谷</v>
      </c>
    </row>
    <row r="1003" spans="1:14" x14ac:dyDescent="0.2">
      <c r="A1003" s="50">
        <f t="shared" si="64"/>
        <v>16660</v>
      </c>
      <c r="B1003" s="50">
        <f t="shared" si="65"/>
        <v>1</v>
      </c>
      <c r="C1003" s="51">
        <f t="shared" si="66"/>
        <v>66</v>
      </c>
      <c r="D1003" s="50">
        <v>16660</v>
      </c>
      <c r="E1003" s="50" t="s">
        <v>15140</v>
      </c>
      <c r="F1003" s="50" t="s">
        <v>15141</v>
      </c>
      <c r="G1003" s="50" t="s">
        <v>15142</v>
      </c>
      <c r="H1003" s="50" t="s">
        <v>4976</v>
      </c>
      <c r="I1003" s="50" t="s">
        <v>15143</v>
      </c>
      <c r="J1003" s="50" t="s">
        <v>4977</v>
      </c>
      <c r="K1003" s="50" t="s">
        <v>292</v>
      </c>
      <c r="L1003" s="50" t="s">
        <v>189</v>
      </c>
      <c r="M1003" s="54">
        <v>1</v>
      </c>
      <c r="N1003" s="51" t="str">
        <f t="shared" si="67"/>
        <v>都日比谷</v>
      </c>
    </row>
    <row r="1004" spans="1:14" x14ac:dyDescent="0.2">
      <c r="A1004" s="50">
        <f t="shared" si="64"/>
        <v>16694</v>
      </c>
      <c r="B1004" s="50">
        <f t="shared" si="65"/>
        <v>1</v>
      </c>
      <c r="C1004" s="51">
        <f t="shared" si="66"/>
        <v>66</v>
      </c>
      <c r="D1004" s="50">
        <v>16694</v>
      </c>
      <c r="E1004" s="50" t="s">
        <v>3072</v>
      </c>
      <c r="F1004" s="50" t="s">
        <v>3073</v>
      </c>
      <c r="G1004" s="50" t="s">
        <v>3074</v>
      </c>
      <c r="H1004" s="50" t="s">
        <v>2584</v>
      </c>
      <c r="I1004" s="50" t="s">
        <v>3075</v>
      </c>
      <c r="J1004" s="50" t="s">
        <v>2585</v>
      </c>
      <c r="K1004" s="50" t="s">
        <v>292</v>
      </c>
      <c r="L1004" s="50" t="s">
        <v>188</v>
      </c>
      <c r="M1004" s="54">
        <v>2</v>
      </c>
      <c r="N1004" s="51" t="str">
        <f t="shared" si="67"/>
        <v>都日比谷</v>
      </c>
    </row>
    <row r="1005" spans="1:14" x14ac:dyDescent="0.2">
      <c r="A1005" s="50">
        <f t="shared" si="64"/>
        <v>16695</v>
      </c>
      <c r="B1005" s="50">
        <f t="shared" si="65"/>
        <v>1</v>
      </c>
      <c r="C1005" s="51">
        <f t="shared" si="66"/>
        <v>66</v>
      </c>
      <c r="D1005" s="50">
        <v>16695</v>
      </c>
      <c r="E1005" s="50" t="s">
        <v>3076</v>
      </c>
      <c r="F1005" s="50" t="s">
        <v>3077</v>
      </c>
      <c r="G1005" s="50" t="s">
        <v>3078</v>
      </c>
      <c r="H1005" s="50" t="s">
        <v>3079</v>
      </c>
      <c r="I1005" s="50" t="s">
        <v>3080</v>
      </c>
      <c r="J1005" s="50" t="s">
        <v>3081</v>
      </c>
      <c r="K1005" s="50" t="s">
        <v>292</v>
      </c>
      <c r="L1005" s="50" t="s">
        <v>188</v>
      </c>
      <c r="M1005" s="54">
        <v>2</v>
      </c>
      <c r="N1005" s="51" t="str">
        <f t="shared" si="67"/>
        <v>都日比谷</v>
      </c>
    </row>
    <row r="1006" spans="1:14" x14ac:dyDescent="0.2">
      <c r="A1006" s="50">
        <f t="shared" si="64"/>
        <v>16696</v>
      </c>
      <c r="B1006" s="50">
        <f t="shared" si="65"/>
        <v>1</v>
      </c>
      <c r="C1006" s="51">
        <f t="shared" si="66"/>
        <v>66</v>
      </c>
      <c r="D1006" s="50">
        <v>16696</v>
      </c>
      <c r="E1006" s="50" t="s">
        <v>3082</v>
      </c>
      <c r="F1006" s="50" t="s">
        <v>3083</v>
      </c>
      <c r="G1006" s="50" t="s">
        <v>3084</v>
      </c>
      <c r="H1006" s="50" t="s">
        <v>1228</v>
      </c>
      <c r="I1006" s="50" t="s">
        <v>3085</v>
      </c>
      <c r="J1006" s="50" t="s">
        <v>1229</v>
      </c>
      <c r="K1006" s="50" t="s">
        <v>292</v>
      </c>
      <c r="L1006" s="50" t="s">
        <v>188</v>
      </c>
      <c r="M1006" s="54">
        <v>2</v>
      </c>
      <c r="N1006" s="51" t="str">
        <f t="shared" si="67"/>
        <v>都日比谷</v>
      </c>
    </row>
    <row r="1007" spans="1:14" x14ac:dyDescent="0.2">
      <c r="A1007" s="50">
        <f t="shared" si="64"/>
        <v>16697</v>
      </c>
      <c r="B1007" s="50">
        <f t="shared" si="65"/>
        <v>1</v>
      </c>
      <c r="C1007" s="51">
        <f t="shared" si="66"/>
        <v>66</v>
      </c>
      <c r="D1007" s="50">
        <v>16697</v>
      </c>
      <c r="E1007" s="50" t="s">
        <v>674</v>
      </c>
      <c r="F1007" s="50" t="s">
        <v>3086</v>
      </c>
      <c r="G1007" s="50" t="s">
        <v>3087</v>
      </c>
      <c r="H1007" s="50" t="s">
        <v>3088</v>
      </c>
      <c r="I1007" s="50" t="s">
        <v>3089</v>
      </c>
      <c r="J1007" s="50" t="s">
        <v>3090</v>
      </c>
      <c r="K1007" s="50" t="s">
        <v>292</v>
      </c>
      <c r="L1007" s="50" t="s">
        <v>189</v>
      </c>
      <c r="M1007" s="54">
        <v>2</v>
      </c>
      <c r="N1007" s="51" t="str">
        <f t="shared" si="67"/>
        <v>都日比谷</v>
      </c>
    </row>
    <row r="1008" spans="1:14" x14ac:dyDescent="0.2">
      <c r="A1008" s="50">
        <f t="shared" si="64"/>
        <v>16699</v>
      </c>
      <c r="B1008" s="50">
        <f t="shared" si="65"/>
        <v>1</v>
      </c>
      <c r="C1008" s="51">
        <f t="shared" si="66"/>
        <v>66</v>
      </c>
      <c r="D1008" s="50">
        <v>16699</v>
      </c>
      <c r="E1008" s="50" t="s">
        <v>34</v>
      </c>
      <c r="F1008" s="50" t="s">
        <v>3091</v>
      </c>
      <c r="G1008" s="50" t="s">
        <v>1285</v>
      </c>
      <c r="H1008" s="50" t="s">
        <v>1137</v>
      </c>
      <c r="I1008" s="50" t="s">
        <v>1287</v>
      </c>
      <c r="J1008" s="50" t="s">
        <v>1138</v>
      </c>
      <c r="K1008" s="50" t="s">
        <v>292</v>
      </c>
      <c r="L1008" s="50" t="s">
        <v>189</v>
      </c>
      <c r="M1008" s="54">
        <v>2</v>
      </c>
      <c r="N1008" s="51" t="str">
        <f t="shared" si="67"/>
        <v>都日比谷</v>
      </c>
    </row>
    <row r="1009" spans="1:14" x14ac:dyDescent="0.2">
      <c r="A1009" s="50">
        <f t="shared" si="64"/>
        <v>16751</v>
      </c>
      <c r="B1009" s="50">
        <f t="shared" si="65"/>
        <v>1</v>
      </c>
      <c r="C1009" s="51">
        <f t="shared" si="66"/>
        <v>67</v>
      </c>
      <c r="D1009" s="50">
        <v>16751</v>
      </c>
      <c r="E1009" s="50" t="s">
        <v>452</v>
      </c>
      <c r="F1009" s="50" t="s">
        <v>3458</v>
      </c>
      <c r="G1009" s="50" t="s">
        <v>1768</v>
      </c>
      <c r="H1009" s="50" t="s">
        <v>3460</v>
      </c>
      <c r="I1009" s="50" t="s">
        <v>1769</v>
      </c>
      <c r="J1009" s="50" t="s">
        <v>3462</v>
      </c>
      <c r="K1009" s="50" t="s">
        <v>292</v>
      </c>
      <c r="L1009" s="50" t="s">
        <v>185</v>
      </c>
      <c r="M1009" s="54">
        <v>1</v>
      </c>
      <c r="N1009" s="51" t="str">
        <f t="shared" si="67"/>
        <v>大妻</v>
      </c>
    </row>
    <row r="1010" spans="1:14" x14ac:dyDescent="0.2">
      <c r="A1010" s="50">
        <f t="shared" si="64"/>
        <v>16752</v>
      </c>
      <c r="B1010" s="50">
        <f t="shared" si="65"/>
        <v>1</v>
      </c>
      <c r="C1010" s="51">
        <f t="shared" si="66"/>
        <v>67</v>
      </c>
      <c r="D1010" s="50">
        <v>16752</v>
      </c>
      <c r="E1010" s="50" t="s">
        <v>45</v>
      </c>
      <c r="F1010" s="50" t="s">
        <v>15144</v>
      </c>
      <c r="G1010" s="50" t="s">
        <v>1184</v>
      </c>
      <c r="H1010" s="50" t="s">
        <v>1213</v>
      </c>
      <c r="I1010" s="50" t="s">
        <v>1186</v>
      </c>
      <c r="J1010" s="50" t="s">
        <v>1215</v>
      </c>
      <c r="K1010" s="50" t="s">
        <v>292</v>
      </c>
      <c r="L1010" s="50" t="s">
        <v>189</v>
      </c>
      <c r="M1010" s="54">
        <v>1</v>
      </c>
      <c r="N1010" s="51" t="str">
        <f t="shared" si="67"/>
        <v>大妻</v>
      </c>
    </row>
    <row r="1011" spans="1:14" x14ac:dyDescent="0.2">
      <c r="A1011" s="50">
        <f t="shared" si="64"/>
        <v>16753</v>
      </c>
      <c r="B1011" s="50">
        <f t="shared" si="65"/>
        <v>1</v>
      </c>
      <c r="C1011" s="51">
        <f t="shared" si="66"/>
        <v>67</v>
      </c>
      <c r="D1011" s="50">
        <v>16753</v>
      </c>
      <c r="E1011" s="50" t="s">
        <v>30</v>
      </c>
      <c r="F1011" s="50" t="s">
        <v>15145</v>
      </c>
      <c r="G1011" s="50" t="s">
        <v>1081</v>
      </c>
      <c r="H1011" s="50" t="s">
        <v>15146</v>
      </c>
      <c r="I1011" s="50" t="s">
        <v>1082</v>
      </c>
      <c r="J1011" s="50" t="s">
        <v>15147</v>
      </c>
      <c r="K1011" s="50" t="s">
        <v>292</v>
      </c>
      <c r="L1011" s="50" t="s">
        <v>189</v>
      </c>
      <c r="M1011" s="54">
        <v>1</v>
      </c>
      <c r="N1011" s="51" t="str">
        <f t="shared" si="67"/>
        <v>大妻</v>
      </c>
    </row>
    <row r="1012" spans="1:14" x14ac:dyDescent="0.2">
      <c r="A1012" s="50">
        <f t="shared" si="64"/>
        <v>16754</v>
      </c>
      <c r="B1012" s="50">
        <f t="shared" si="65"/>
        <v>1</v>
      </c>
      <c r="C1012" s="51">
        <f t="shared" si="66"/>
        <v>67</v>
      </c>
      <c r="D1012" s="50">
        <v>16754</v>
      </c>
      <c r="E1012" s="50" t="s">
        <v>15148</v>
      </c>
      <c r="F1012" s="50" t="s">
        <v>15149</v>
      </c>
      <c r="G1012" s="50" t="s">
        <v>15150</v>
      </c>
      <c r="H1012" s="50" t="s">
        <v>2169</v>
      </c>
      <c r="I1012" s="50" t="s">
        <v>15151</v>
      </c>
      <c r="J1012" s="50" t="s">
        <v>2171</v>
      </c>
      <c r="K1012" s="50" t="s">
        <v>292</v>
      </c>
      <c r="L1012" s="50" t="s">
        <v>189</v>
      </c>
      <c r="M1012" s="54">
        <v>1</v>
      </c>
      <c r="N1012" s="51" t="str">
        <f t="shared" si="67"/>
        <v>大妻</v>
      </c>
    </row>
    <row r="1013" spans="1:14" x14ac:dyDescent="0.2">
      <c r="A1013" s="50">
        <f t="shared" si="64"/>
        <v>16755</v>
      </c>
      <c r="B1013" s="50">
        <f t="shared" si="65"/>
        <v>1</v>
      </c>
      <c r="C1013" s="51">
        <f t="shared" si="66"/>
        <v>67</v>
      </c>
      <c r="D1013" s="50">
        <v>16755</v>
      </c>
      <c r="E1013" s="50" t="s">
        <v>863</v>
      </c>
      <c r="F1013" s="50" t="s">
        <v>15152</v>
      </c>
      <c r="G1013" s="50" t="s">
        <v>2362</v>
      </c>
      <c r="H1013" s="50" t="s">
        <v>3251</v>
      </c>
      <c r="I1013" s="50" t="s">
        <v>2363</v>
      </c>
      <c r="J1013" s="50" t="s">
        <v>3253</v>
      </c>
      <c r="K1013" s="50" t="s">
        <v>292</v>
      </c>
      <c r="L1013" s="50" t="s">
        <v>189</v>
      </c>
      <c r="M1013" s="54">
        <v>1</v>
      </c>
      <c r="N1013" s="51" t="str">
        <f t="shared" si="67"/>
        <v>大妻</v>
      </c>
    </row>
    <row r="1014" spans="1:14" x14ac:dyDescent="0.2">
      <c r="A1014" s="50">
        <f t="shared" si="64"/>
        <v>16756</v>
      </c>
      <c r="B1014" s="50">
        <f t="shared" si="65"/>
        <v>1</v>
      </c>
      <c r="C1014" s="51">
        <f t="shared" si="66"/>
        <v>67</v>
      </c>
      <c r="D1014" s="50">
        <v>16756</v>
      </c>
      <c r="E1014" s="50" t="s">
        <v>85</v>
      </c>
      <c r="F1014" s="50" t="s">
        <v>591</v>
      </c>
      <c r="G1014" s="50" t="s">
        <v>2282</v>
      </c>
      <c r="H1014" s="50" t="s">
        <v>1226</v>
      </c>
      <c r="I1014" s="50" t="s">
        <v>2284</v>
      </c>
      <c r="J1014" s="50" t="s">
        <v>1227</v>
      </c>
      <c r="K1014" s="50" t="s">
        <v>292</v>
      </c>
      <c r="L1014" s="50" t="s">
        <v>185</v>
      </c>
      <c r="M1014" s="54">
        <v>1</v>
      </c>
      <c r="N1014" s="51" t="str">
        <f t="shared" si="67"/>
        <v>大妻</v>
      </c>
    </row>
    <row r="1015" spans="1:14" x14ac:dyDescent="0.2">
      <c r="A1015" s="50">
        <f t="shared" si="64"/>
        <v>16757</v>
      </c>
      <c r="B1015" s="50">
        <f t="shared" si="65"/>
        <v>1</v>
      </c>
      <c r="C1015" s="51">
        <f t="shared" si="66"/>
        <v>67</v>
      </c>
      <c r="D1015" s="50">
        <v>16757</v>
      </c>
      <c r="E1015" s="50" t="s">
        <v>21</v>
      </c>
      <c r="F1015" s="50" t="s">
        <v>6024</v>
      </c>
      <c r="G1015" s="50" t="s">
        <v>1244</v>
      </c>
      <c r="H1015" s="50" t="s">
        <v>4483</v>
      </c>
      <c r="I1015" s="50" t="s">
        <v>1246</v>
      </c>
      <c r="J1015" s="50" t="s">
        <v>4484</v>
      </c>
      <c r="K1015" s="50" t="s">
        <v>292</v>
      </c>
      <c r="L1015" s="50" t="s">
        <v>189</v>
      </c>
      <c r="M1015" s="54">
        <v>1</v>
      </c>
      <c r="N1015" s="51" t="str">
        <f t="shared" si="67"/>
        <v>大妻</v>
      </c>
    </row>
    <row r="1016" spans="1:14" x14ac:dyDescent="0.2">
      <c r="A1016" s="50">
        <f t="shared" si="64"/>
        <v>16758</v>
      </c>
      <c r="B1016" s="50">
        <f t="shared" si="65"/>
        <v>1</v>
      </c>
      <c r="C1016" s="51">
        <f t="shared" si="66"/>
        <v>67</v>
      </c>
      <c r="D1016" s="50">
        <v>16758</v>
      </c>
      <c r="E1016" s="50" t="s">
        <v>125</v>
      </c>
      <c r="F1016" s="50" t="s">
        <v>15153</v>
      </c>
      <c r="G1016" s="50" t="s">
        <v>1143</v>
      </c>
      <c r="H1016" s="50" t="s">
        <v>5298</v>
      </c>
      <c r="I1016" s="50" t="s">
        <v>1144</v>
      </c>
      <c r="J1016" s="50" t="s">
        <v>5299</v>
      </c>
      <c r="K1016" s="50" t="s">
        <v>292</v>
      </c>
      <c r="L1016" s="50" t="s">
        <v>189</v>
      </c>
      <c r="M1016" s="54">
        <v>1</v>
      </c>
      <c r="N1016" s="51" t="str">
        <f t="shared" si="67"/>
        <v>大妻</v>
      </c>
    </row>
    <row r="1017" spans="1:14" x14ac:dyDescent="0.2">
      <c r="A1017" s="50">
        <f t="shared" si="64"/>
        <v>16759</v>
      </c>
      <c r="B1017" s="50">
        <f t="shared" si="65"/>
        <v>1</v>
      </c>
      <c r="C1017" s="51">
        <f t="shared" si="66"/>
        <v>67</v>
      </c>
      <c r="D1017" s="50">
        <v>16759</v>
      </c>
      <c r="E1017" s="50" t="s">
        <v>15154</v>
      </c>
      <c r="F1017" s="50" t="s">
        <v>5188</v>
      </c>
      <c r="G1017" s="50" t="s">
        <v>15155</v>
      </c>
      <c r="H1017" s="50" t="s">
        <v>1203</v>
      </c>
      <c r="I1017" s="50" t="s">
        <v>15156</v>
      </c>
      <c r="J1017" s="50" t="s">
        <v>1205</v>
      </c>
      <c r="K1017" s="50" t="s">
        <v>292</v>
      </c>
      <c r="L1017" s="50" t="s">
        <v>189</v>
      </c>
      <c r="M1017" s="54">
        <v>1</v>
      </c>
      <c r="N1017" s="51" t="str">
        <f t="shared" si="67"/>
        <v>大妻</v>
      </c>
    </row>
    <row r="1018" spans="1:14" x14ac:dyDescent="0.2">
      <c r="A1018" s="50">
        <f t="shared" si="64"/>
        <v>16760</v>
      </c>
      <c r="B1018" s="50">
        <f t="shared" si="65"/>
        <v>1</v>
      </c>
      <c r="C1018" s="51">
        <f t="shared" si="66"/>
        <v>67</v>
      </c>
      <c r="D1018" s="50">
        <v>16760</v>
      </c>
      <c r="E1018" s="50" t="s">
        <v>114</v>
      </c>
      <c r="F1018" s="50" t="s">
        <v>12731</v>
      </c>
      <c r="G1018" s="50" t="s">
        <v>1141</v>
      </c>
      <c r="H1018" s="50" t="s">
        <v>4147</v>
      </c>
      <c r="I1018" s="50" t="s">
        <v>1142</v>
      </c>
      <c r="J1018" s="50" t="s">
        <v>4148</v>
      </c>
      <c r="K1018" s="50" t="s">
        <v>292</v>
      </c>
      <c r="L1018" s="50" t="s">
        <v>185</v>
      </c>
      <c r="M1018" s="54">
        <v>1</v>
      </c>
      <c r="N1018" s="51" t="str">
        <f t="shared" si="67"/>
        <v>大妻</v>
      </c>
    </row>
    <row r="1019" spans="1:14" x14ac:dyDescent="0.2">
      <c r="A1019" s="50">
        <f t="shared" si="64"/>
        <v>16778</v>
      </c>
      <c r="B1019" s="50">
        <f t="shared" si="65"/>
        <v>1</v>
      </c>
      <c r="C1019" s="51">
        <f t="shared" si="66"/>
        <v>67</v>
      </c>
      <c r="D1019" s="50">
        <v>16778</v>
      </c>
      <c r="E1019" s="50" t="s">
        <v>698</v>
      </c>
      <c r="F1019" s="50" t="s">
        <v>3094</v>
      </c>
      <c r="G1019" s="50" t="s">
        <v>1046</v>
      </c>
      <c r="H1019" s="50" t="s">
        <v>3095</v>
      </c>
      <c r="I1019" s="50" t="s">
        <v>1047</v>
      </c>
      <c r="J1019" s="50" t="s">
        <v>3096</v>
      </c>
      <c r="K1019" s="50" t="s">
        <v>292</v>
      </c>
      <c r="L1019" s="50" t="s">
        <v>188</v>
      </c>
      <c r="M1019" s="54">
        <v>2</v>
      </c>
      <c r="N1019" s="51" t="str">
        <f t="shared" si="67"/>
        <v>大妻</v>
      </c>
    </row>
    <row r="1020" spans="1:14" x14ac:dyDescent="0.2">
      <c r="A1020" s="50">
        <f t="shared" si="64"/>
        <v>16779</v>
      </c>
      <c r="B1020" s="50">
        <f t="shared" si="65"/>
        <v>1</v>
      </c>
      <c r="C1020" s="51">
        <f t="shared" si="66"/>
        <v>67</v>
      </c>
      <c r="D1020" s="50">
        <v>16779</v>
      </c>
      <c r="E1020" s="50" t="s">
        <v>438</v>
      </c>
      <c r="F1020" s="50" t="s">
        <v>3097</v>
      </c>
      <c r="G1020" s="50" t="s">
        <v>2975</v>
      </c>
      <c r="H1020" s="50" t="s">
        <v>3098</v>
      </c>
      <c r="I1020" s="50" t="s">
        <v>2976</v>
      </c>
      <c r="J1020" s="50" t="s">
        <v>3099</v>
      </c>
      <c r="K1020" s="50" t="s">
        <v>292</v>
      </c>
      <c r="L1020" s="50" t="s">
        <v>188</v>
      </c>
      <c r="M1020" s="54">
        <v>2</v>
      </c>
      <c r="N1020" s="51" t="str">
        <f t="shared" si="67"/>
        <v>大妻</v>
      </c>
    </row>
    <row r="1021" spans="1:14" x14ac:dyDescent="0.2">
      <c r="A1021" s="50">
        <f t="shared" si="64"/>
        <v>16780</v>
      </c>
      <c r="B1021" s="50">
        <f t="shared" si="65"/>
        <v>1</v>
      </c>
      <c r="C1021" s="51">
        <f t="shared" si="66"/>
        <v>67</v>
      </c>
      <c r="D1021" s="50">
        <v>16780</v>
      </c>
      <c r="E1021" s="50" t="s">
        <v>3100</v>
      </c>
      <c r="F1021" s="50" t="s">
        <v>3101</v>
      </c>
      <c r="G1021" s="50" t="s">
        <v>3102</v>
      </c>
      <c r="H1021" s="50" t="s">
        <v>1832</v>
      </c>
      <c r="I1021" s="50" t="s">
        <v>3103</v>
      </c>
      <c r="J1021" s="50" t="s">
        <v>1833</v>
      </c>
      <c r="K1021" s="50" t="s">
        <v>292</v>
      </c>
      <c r="L1021" s="50" t="s">
        <v>188</v>
      </c>
      <c r="M1021" s="54">
        <v>2</v>
      </c>
      <c r="N1021" s="51" t="str">
        <f t="shared" si="67"/>
        <v>大妻</v>
      </c>
    </row>
    <row r="1022" spans="1:14" x14ac:dyDescent="0.2">
      <c r="A1022" s="50">
        <f t="shared" si="64"/>
        <v>16781</v>
      </c>
      <c r="B1022" s="50">
        <f t="shared" si="65"/>
        <v>1</v>
      </c>
      <c r="C1022" s="51">
        <f t="shared" si="66"/>
        <v>67</v>
      </c>
      <c r="D1022" s="50">
        <v>16781</v>
      </c>
      <c r="E1022" s="50" t="s">
        <v>3104</v>
      </c>
      <c r="F1022" s="50" t="s">
        <v>570</v>
      </c>
      <c r="G1022" s="50" t="s">
        <v>3105</v>
      </c>
      <c r="H1022" s="50" t="s">
        <v>2253</v>
      </c>
      <c r="I1022" s="50" t="s">
        <v>3106</v>
      </c>
      <c r="J1022" s="50" t="s">
        <v>2255</v>
      </c>
      <c r="K1022" s="50" t="s">
        <v>292</v>
      </c>
      <c r="L1022" s="50" t="s">
        <v>188</v>
      </c>
      <c r="M1022" s="54">
        <v>2</v>
      </c>
      <c r="N1022" s="51" t="str">
        <f t="shared" si="67"/>
        <v>大妻</v>
      </c>
    </row>
    <row r="1023" spans="1:14" x14ac:dyDescent="0.2">
      <c r="A1023" s="50">
        <f t="shared" si="64"/>
        <v>16782</v>
      </c>
      <c r="B1023" s="50">
        <f t="shared" si="65"/>
        <v>1</v>
      </c>
      <c r="C1023" s="51">
        <f t="shared" si="66"/>
        <v>67</v>
      </c>
      <c r="D1023" s="50">
        <v>16782</v>
      </c>
      <c r="E1023" s="50" t="s">
        <v>3107</v>
      </c>
      <c r="F1023" s="50" t="s">
        <v>3108</v>
      </c>
      <c r="G1023" s="50" t="s">
        <v>3109</v>
      </c>
      <c r="H1023" s="50" t="s">
        <v>3110</v>
      </c>
      <c r="I1023" s="50" t="s">
        <v>3111</v>
      </c>
      <c r="J1023" s="50" t="s">
        <v>3112</v>
      </c>
      <c r="K1023" s="50" t="s">
        <v>292</v>
      </c>
      <c r="L1023" s="50" t="s">
        <v>188</v>
      </c>
      <c r="M1023" s="54">
        <v>2</v>
      </c>
      <c r="N1023" s="51" t="str">
        <f t="shared" si="67"/>
        <v>大妻</v>
      </c>
    </row>
    <row r="1024" spans="1:14" x14ac:dyDescent="0.2">
      <c r="A1024" s="50">
        <f t="shared" si="64"/>
        <v>16783</v>
      </c>
      <c r="B1024" s="50">
        <f t="shared" si="65"/>
        <v>1</v>
      </c>
      <c r="C1024" s="51">
        <f t="shared" si="66"/>
        <v>67</v>
      </c>
      <c r="D1024" s="50">
        <v>16783</v>
      </c>
      <c r="E1024" s="50" t="s">
        <v>3113</v>
      </c>
      <c r="F1024" s="50" t="s">
        <v>3114</v>
      </c>
      <c r="G1024" s="50" t="s">
        <v>3115</v>
      </c>
      <c r="H1024" s="50" t="s">
        <v>3116</v>
      </c>
      <c r="I1024" s="50" t="s">
        <v>3117</v>
      </c>
      <c r="J1024" s="50" t="s">
        <v>3118</v>
      </c>
      <c r="K1024" s="50" t="s">
        <v>292</v>
      </c>
      <c r="L1024" s="50" t="s">
        <v>188</v>
      </c>
      <c r="M1024" s="54">
        <v>2</v>
      </c>
      <c r="N1024" s="51" t="str">
        <f t="shared" si="67"/>
        <v>大妻</v>
      </c>
    </row>
    <row r="1025" spans="1:14" x14ac:dyDescent="0.2">
      <c r="A1025" s="50">
        <f t="shared" si="64"/>
        <v>16784</v>
      </c>
      <c r="B1025" s="50">
        <f t="shared" si="65"/>
        <v>1</v>
      </c>
      <c r="C1025" s="51">
        <f t="shared" si="66"/>
        <v>67</v>
      </c>
      <c r="D1025" s="50">
        <v>16784</v>
      </c>
      <c r="E1025" s="50" t="s">
        <v>3119</v>
      </c>
      <c r="F1025" s="50" t="s">
        <v>3120</v>
      </c>
      <c r="G1025" s="50" t="s">
        <v>3121</v>
      </c>
      <c r="H1025" s="50" t="s">
        <v>3122</v>
      </c>
      <c r="I1025" s="50" t="s">
        <v>3123</v>
      </c>
      <c r="J1025" s="50" t="s">
        <v>3124</v>
      </c>
      <c r="K1025" s="50" t="s">
        <v>292</v>
      </c>
      <c r="L1025" s="50" t="s">
        <v>189</v>
      </c>
      <c r="M1025" s="54">
        <v>2</v>
      </c>
      <c r="N1025" s="51" t="str">
        <f t="shared" si="67"/>
        <v>大妻</v>
      </c>
    </row>
    <row r="1026" spans="1:14" x14ac:dyDescent="0.2">
      <c r="A1026" s="50">
        <f t="shared" ref="A1026:A1089" si="68">D1026</f>
        <v>16785</v>
      </c>
      <c r="B1026" s="50">
        <f t="shared" ref="B1026:B1089" si="69">ROUNDDOWN(D1026/10000,0)</f>
        <v>1</v>
      </c>
      <c r="C1026" s="51">
        <f t="shared" ref="C1026:C1089" si="70">ROUNDDOWN((D1026-B1026*10000)/100,0)</f>
        <v>67</v>
      </c>
      <c r="D1026" s="50">
        <v>16785</v>
      </c>
      <c r="E1026" s="50" t="s">
        <v>49</v>
      </c>
      <c r="F1026" s="50" t="s">
        <v>3125</v>
      </c>
      <c r="G1026" s="50" t="s">
        <v>2159</v>
      </c>
      <c r="H1026" s="50" t="s">
        <v>2954</v>
      </c>
      <c r="I1026" s="50" t="s">
        <v>2160</v>
      </c>
      <c r="J1026" s="50" t="s">
        <v>2955</v>
      </c>
      <c r="K1026" s="50" t="s">
        <v>292</v>
      </c>
      <c r="L1026" s="50" t="s">
        <v>188</v>
      </c>
      <c r="M1026" s="54">
        <v>2</v>
      </c>
      <c r="N1026" s="51" t="str">
        <f t="shared" ref="N1026:N1089" si="71">VLOOKUP(B1026*100+C1026,$AB$2:$AF$400,2,0)</f>
        <v>大妻</v>
      </c>
    </row>
    <row r="1027" spans="1:14" x14ac:dyDescent="0.2">
      <c r="A1027" s="50">
        <f t="shared" si="68"/>
        <v>16786</v>
      </c>
      <c r="B1027" s="50">
        <f t="shared" si="69"/>
        <v>1</v>
      </c>
      <c r="C1027" s="51">
        <f t="shared" si="70"/>
        <v>67</v>
      </c>
      <c r="D1027" s="50">
        <v>16786</v>
      </c>
      <c r="E1027" s="50" t="s">
        <v>22</v>
      </c>
      <c r="F1027" s="50" t="s">
        <v>3126</v>
      </c>
      <c r="G1027" s="50" t="s">
        <v>1070</v>
      </c>
      <c r="H1027" s="50" t="s">
        <v>2948</v>
      </c>
      <c r="I1027" s="50" t="s">
        <v>1610</v>
      </c>
      <c r="J1027" s="50" t="s">
        <v>2949</v>
      </c>
      <c r="K1027" s="50" t="s">
        <v>292</v>
      </c>
      <c r="L1027" s="50" t="s">
        <v>188</v>
      </c>
      <c r="M1027" s="54">
        <v>2</v>
      </c>
      <c r="N1027" s="51" t="str">
        <f t="shared" si="71"/>
        <v>大妻</v>
      </c>
    </row>
    <row r="1028" spans="1:14" x14ac:dyDescent="0.2">
      <c r="A1028" s="50">
        <f t="shared" si="68"/>
        <v>16787</v>
      </c>
      <c r="B1028" s="50">
        <f t="shared" si="69"/>
        <v>1</v>
      </c>
      <c r="C1028" s="51">
        <f t="shared" si="70"/>
        <v>67</v>
      </c>
      <c r="D1028" s="50">
        <v>16787</v>
      </c>
      <c r="E1028" s="50" t="s">
        <v>25</v>
      </c>
      <c r="F1028" s="50" t="s">
        <v>3415</v>
      </c>
      <c r="G1028" s="50" t="s">
        <v>2603</v>
      </c>
      <c r="H1028" s="50" t="s">
        <v>1131</v>
      </c>
      <c r="I1028" s="50" t="s">
        <v>2604</v>
      </c>
      <c r="J1028" s="50" t="s">
        <v>1132</v>
      </c>
      <c r="K1028" s="50" t="s">
        <v>292</v>
      </c>
      <c r="L1028" s="50" t="s">
        <v>189</v>
      </c>
      <c r="M1028" s="54">
        <v>1</v>
      </c>
      <c r="N1028" s="51" t="str">
        <f t="shared" si="71"/>
        <v>大妻</v>
      </c>
    </row>
    <row r="1029" spans="1:14" x14ac:dyDescent="0.2">
      <c r="A1029" s="50">
        <f t="shared" si="68"/>
        <v>16788</v>
      </c>
      <c r="B1029" s="50">
        <f t="shared" si="69"/>
        <v>1</v>
      </c>
      <c r="C1029" s="51">
        <f t="shared" si="70"/>
        <v>67</v>
      </c>
      <c r="D1029" s="50">
        <v>16788</v>
      </c>
      <c r="E1029" s="50" t="s">
        <v>15157</v>
      </c>
      <c r="F1029" s="50" t="s">
        <v>15158</v>
      </c>
      <c r="G1029" s="50" t="s">
        <v>15159</v>
      </c>
      <c r="H1029" s="50" t="s">
        <v>1066</v>
      </c>
      <c r="I1029" s="50" t="s">
        <v>15160</v>
      </c>
      <c r="J1029" s="50" t="s">
        <v>1068</v>
      </c>
      <c r="K1029" s="50" t="s">
        <v>292</v>
      </c>
      <c r="L1029" s="50" t="s">
        <v>189</v>
      </c>
      <c r="M1029" s="54">
        <v>1</v>
      </c>
      <c r="N1029" s="51" t="str">
        <f t="shared" si="71"/>
        <v>大妻</v>
      </c>
    </row>
    <row r="1030" spans="1:14" x14ac:dyDescent="0.2">
      <c r="A1030" s="50">
        <f t="shared" si="68"/>
        <v>16789</v>
      </c>
      <c r="B1030" s="50">
        <f t="shared" si="69"/>
        <v>1</v>
      </c>
      <c r="C1030" s="51">
        <f t="shared" si="70"/>
        <v>67</v>
      </c>
      <c r="D1030" s="50">
        <v>16789</v>
      </c>
      <c r="E1030" s="50" t="s">
        <v>15161</v>
      </c>
      <c r="F1030" s="50" t="s">
        <v>15162</v>
      </c>
      <c r="G1030" s="50" t="s">
        <v>15163</v>
      </c>
      <c r="H1030" s="50" t="s">
        <v>15164</v>
      </c>
      <c r="I1030" s="50" t="s">
        <v>15165</v>
      </c>
      <c r="J1030" s="50" t="s">
        <v>15166</v>
      </c>
      <c r="K1030" s="50" t="s">
        <v>292</v>
      </c>
      <c r="L1030" s="50" t="s">
        <v>189</v>
      </c>
      <c r="M1030" s="54">
        <v>1</v>
      </c>
      <c r="N1030" s="51" t="str">
        <f t="shared" si="71"/>
        <v>大妻</v>
      </c>
    </row>
    <row r="1031" spans="1:14" x14ac:dyDescent="0.2">
      <c r="A1031" s="50">
        <f t="shared" si="68"/>
        <v>16790</v>
      </c>
      <c r="B1031" s="50">
        <f t="shared" si="69"/>
        <v>1</v>
      </c>
      <c r="C1031" s="51">
        <f t="shared" si="70"/>
        <v>67</v>
      </c>
      <c r="D1031" s="50">
        <v>16790</v>
      </c>
      <c r="E1031" s="50" t="s">
        <v>357</v>
      </c>
      <c r="F1031" s="50" t="s">
        <v>15167</v>
      </c>
      <c r="G1031" s="50" t="s">
        <v>1301</v>
      </c>
      <c r="H1031" s="50" t="s">
        <v>1356</v>
      </c>
      <c r="I1031" s="50" t="s">
        <v>1431</v>
      </c>
      <c r="J1031" s="50" t="s">
        <v>1358</v>
      </c>
      <c r="K1031" s="50" t="s">
        <v>292</v>
      </c>
      <c r="L1031" s="50" t="s">
        <v>189</v>
      </c>
      <c r="M1031" s="54">
        <v>1</v>
      </c>
      <c r="N1031" s="51" t="str">
        <f t="shared" si="71"/>
        <v>大妻</v>
      </c>
    </row>
    <row r="1032" spans="1:14" x14ac:dyDescent="0.2">
      <c r="A1032" s="50">
        <f t="shared" si="68"/>
        <v>16791</v>
      </c>
      <c r="B1032" s="50">
        <f t="shared" si="69"/>
        <v>1</v>
      </c>
      <c r="C1032" s="51">
        <f t="shared" si="70"/>
        <v>67</v>
      </c>
      <c r="D1032" s="50">
        <v>16791</v>
      </c>
      <c r="E1032" s="50" t="s">
        <v>15168</v>
      </c>
      <c r="F1032" s="50" t="s">
        <v>4421</v>
      </c>
      <c r="G1032" s="50" t="s">
        <v>15169</v>
      </c>
      <c r="H1032" s="50" t="s">
        <v>1924</v>
      </c>
      <c r="I1032" s="50" t="s">
        <v>15170</v>
      </c>
      <c r="J1032" s="50" t="s">
        <v>1925</v>
      </c>
      <c r="K1032" s="50" t="s">
        <v>292</v>
      </c>
      <c r="L1032" s="50" t="s">
        <v>189</v>
      </c>
      <c r="M1032" s="54">
        <v>1</v>
      </c>
      <c r="N1032" s="51" t="str">
        <f t="shared" si="71"/>
        <v>大妻</v>
      </c>
    </row>
    <row r="1033" spans="1:14" x14ac:dyDescent="0.2">
      <c r="A1033" s="50">
        <f t="shared" si="68"/>
        <v>16792</v>
      </c>
      <c r="B1033" s="50">
        <f t="shared" si="69"/>
        <v>1</v>
      </c>
      <c r="C1033" s="51">
        <f t="shared" si="70"/>
        <v>67</v>
      </c>
      <c r="D1033" s="51">
        <v>16792</v>
      </c>
      <c r="E1033" s="51" t="s">
        <v>6565</v>
      </c>
      <c r="F1033" s="51" t="s">
        <v>15171</v>
      </c>
      <c r="G1033" s="52" t="s">
        <v>6566</v>
      </c>
      <c r="H1033" s="52" t="s">
        <v>1414</v>
      </c>
      <c r="I1033" s="52" t="s">
        <v>6567</v>
      </c>
      <c r="J1033" s="52" t="s">
        <v>1415</v>
      </c>
      <c r="K1033" s="51" t="s">
        <v>292</v>
      </c>
      <c r="L1033" s="51" t="s">
        <v>189</v>
      </c>
      <c r="M1033" s="53">
        <v>1</v>
      </c>
      <c r="N1033" s="51" t="str">
        <f t="shared" si="71"/>
        <v>大妻</v>
      </c>
    </row>
    <row r="1034" spans="1:14" x14ac:dyDescent="0.2">
      <c r="A1034" s="50">
        <f t="shared" si="68"/>
        <v>16793</v>
      </c>
      <c r="B1034" s="50">
        <f t="shared" si="69"/>
        <v>1</v>
      </c>
      <c r="C1034" s="51">
        <f t="shared" si="70"/>
        <v>67</v>
      </c>
      <c r="D1034" s="51">
        <v>16793</v>
      </c>
      <c r="E1034" s="51" t="s">
        <v>89</v>
      </c>
      <c r="F1034" s="51" t="s">
        <v>5070</v>
      </c>
      <c r="G1034" s="52" t="s">
        <v>15172</v>
      </c>
      <c r="H1034" s="52" t="s">
        <v>1542</v>
      </c>
      <c r="I1034" s="52" t="s">
        <v>5755</v>
      </c>
      <c r="J1034" s="52" t="s">
        <v>2161</v>
      </c>
      <c r="K1034" s="51" t="s">
        <v>292</v>
      </c>
      <c r="L1034" s="51" t="s">
        <v>189</v>
      </c>
      <c r="M1034" s="53">
        <v>1</v>
      </c>
      <c r="N1034" s="51" t="str">
        <f t="shared" si="71"/>
        <v>大妻</v>
      </c>
    </row>
    <row r="1035" spans="1:14" x14ac:dyDescent="0.2">
      <c r="A1035" s="50">
        <f t="shared" si="68"/>
        <v>16794</v>
      </c>
      <c r="B1035" s="50">
        <f t="shared" si="69"/>
        <v>1</v>
      </c>
      <c r="C1035" s="51">
        <f t="shared" si="70"/>
        <v>67</v>
      </c>
      <c r="D1035" s="51">
        <v>16794</v>
      </c>
      <c r="E1035" s="51" t="s">
        <v>8322</v>
      </c>
      <c r="F1035" s="51" t="s">
        <v>15173</v>
      </c>
      <c r="G1035" s="52" t="s">
        <v>8323</v>
      </c>
      <c r="H1035" s="52" t="s">
        <v>2269</v>
      </c>
      <c r="I1035" s="52" t="s">
        <v>8324</v>
      </c>
      <c r="J1035" s="52" t="s">
        <v>2271</v>
      </c>
      <c r="K1035" s="51" t="s">
        <v>292</v>
      </c>
      <c r="L1035" s="51" t="s">
        <v>189</v>
      </c>
      <c r="M1035" s="53">
        <v>1</v>
      </c>
      <c r="N1035" s="51" t="str">
        <f t="shared" si="71"/>
        <v>大妻</v>
      </c>
    </row>
    <row r="1036" spans="1:14" x14ac:dyDescent="0.2">
      <c r="A1036" s="50">
        <f t="shared" si="68"/>
        <v>16795</v>
      </c>
      <c r="B1036" s="50">
        <f t="shared" si="69"/>
        <v>1</v>
      </c>
      <c r="C1036" s="51">
        <f t="shared" si="70"/>
        <v>67</v>
      </c>
      <c r="D1036" s="51">
        <v>16795</v>
      </c>
      <c r="E1036" s="51" t="s">
        <v>587</v>
      </c>
      <c r="F1036" s="51" t="s">
        <v>10030</v>
      </c>
      <c r="G1036" s="52" t="s">
        <v>1546</v>
      </c>
      <c r="H1036" s="52" t="s">
        <v>8020</v>
      </c>
      <c r="I1036" s="52" t="s">
        <v>1548</v>
      </c>
      <c r="J1036" s="52" t="s">
        <v>8022</v>
      </c>
      <c r="K1036" s="51" t="s">
        <v>292</v>
      </c>
      <c r="L1036" s="51" t="s">
        <v>189</v>
      </c>
      <c r="M1036" s="53">
        <v>1</v>
      </c>
      <c r="N1036" s="51" t="str">
        <f t="shared" si="71"/>
        <v>大妻</v>
      </c>
    </row>
    <row r="1037" spans="1:14" x14ac:dyDescent="0.2">
      <c r="A1037" s="50">
        <f t="shared" si="68"/>
        <v>16796</v>
      </c>
      <c r="B1037" s="50">
        <f t="shared" si="69"/>
        <v>1</v>
      </c>
      <c r="C1037" s="51">
        <f t="shared" si="70"/>
        <v>67</v>
      </c>
      <c r="D1037" s="51">
        <v>16796</v>
      </c>
      <c r="E1037" s="51" t="s">
        <v>61</v>
      </c>
      <c r="F1037" s="51" t="s">
        <v>3415</v>
      </c>
      <c r="G1037" s="52" t="s">
        <v>1901</v>
      </c>
      <c r="H1037" s="52" t="s">
        <v>1131</v>
      </c>
      <c r="I1037" s="52" t="s">
        <v>1902</v>
      </c>
      <c r="J1037" s="52" t="s">
        <v>1132</v>
      </c>
      <c r="K1037" s="51" t="s">
        <v>292</v>
      </c>
      <c r="L1037" s="51" t="s">
        <v>189</v>
      </c>
      <c r="M1037" s="53">
        <v>1</v>
      </c>
      <c r="N1037" s="51" t="str">
        <f t="shared" si="71"/>
        <v>大妻</v>
      </c>
    </row>
    <row r="1038" spans="1:14" x14ac:dyDescent="0.2">
      <c r="A1038" s="50">
        <f t="shared" si="68"/>
        <v>16797</v>
      </c>
      <c r="B1038" s="50">
        <f t="shared" si="69"/>
        <v>1</v>
      </c>
      <c r="C1038" s="51">
        <f t="shared" si="70"/>
        <v>67</v>
      </c>
      <c r="D1038" s="51">
        <v>16797</v>
      </c>
      <c r="E1038" s="51" t="s">
        <v>15174</v>
      </c>
      <c r="F1038" s="51" t="s">
        <v>98</v>
      </c>
      <c r="G1038" s="52" t="s">
        <v>15175</v>
      </c>
      <c r="H1038" s="52" t="s">
        <v>1185</v>
      </c>
      <c r="I1038" s="52" t="s">
        <v>15176</v>
      </c>
      <c r="J1038" s="52" t="s">
        <v>1187</v>
      </c>
      <c r="K1038" s="51" t="s">
        <v>292</v>
      </c>
      <c r="L1038" s="51" t="s">
        <v>189</v>
      </c>
      <c r="M1038" s="53">
        <v>1</v>
      </c>
      <c r="N1038" s="51" t="str">
        <f t="shared" si="71"/>
        <v>大妻</v>
      </c>
    </row>
    <row r="1039" spans="1:14" x14ac:dyDescent="0.2">
      <c r="A1039" s="50">
        <f t="shared" si="68"/>
        <v>16798</v>
      </c>
      <c r="B1039" s="50">
        <f t="shared" si="69"/>
        <v>1</v>
      </c>
      <c r="C1039" s="51">
        <f t="shared" si="70"/>
        <v>67</v>
      </c>
      <c r="D1039" s="51">
        <v>16798</v>
      </c>
      <c r="E1039" s="51" t="s">
        <v>9961</v>
      </c>
      <c r="F1039" s="51" t="s">
        <v>15177</v>
      </c>
      <c r="G1039" s="52" t="s">
        <v>9963</v>
      </c>
      <c r="H1039" s="52" t="s">
        <v>8352</v>
      </c>
      <c r="I1039" s="52" t="s">
        <v>9964</v>
      </c>
      <c r="J1039" s="52" t="s">
        <v>8354</v>
      </c>
      <c r="K1039" s="51" t="s">
        <v>292</v>
      </c>
      <c r="L1039" s="51" t="s">
        <v>189</v>
      </c>
      <c r="M1039" s="53">
        <v>1</v>
      </c>
      <c r="N1039" s="51" t="str">
        <f t="shared" si="71"/>
        <v>大妻</v>
      </c>
    </row>
    <row r="1040" spans="1:14" x14ac:dyDescent="0.2">
      <c r="A1040" s="50">
        <f t="shared" si="68"/>
        <v>16799</v>
      </c>
      <c r="B1040" s="50">
        <f t="shared" si="69"/>
        <v>1</v>
      </c>
      <c r="C1040" s="51">
        <f t="shared" si="70"/>
        <v>67</v>
      </c>
      <c r="D1040" s="51">
        <v>16799</v>
      </c>
      <c r="E1040" s="51" t="s">
        <v>2820</v>
      </c>
      <c r="F1040" s="51" t="s">
        <v>15178</v>
      </c>
      <c r="G1040" s="52" t="s">
        <v>2822</v>
      </c>
      <c r="H1040" s="52" t="s">
        <v>3463</v>
      </c>
      <c r="I1040" s="52" t="s">
        <v>2824</v>
      </c>
      <c r="J1040" s="52" t="s">
        <v>15179</v>
      </c>
      <c r="K1040" s="51" t="s">
        <v>292</v>
      </c>
      <c r="L1040" s="51" t="s">
        <v>189</v>
      </c>
      <c r="M1040" s="53">
        <v>1</v>
      </c>
      <c r="N1040" s="51" t="str">
        <f t="shared" si="71"/>
        <v>大妻</v>
      </c>
    </row>
    <row r="1041" spans="1:14" x14ac:dyDescent="0.2">
      <c r="A1041" s="50">
        <f t="shared" si="68"/>
        <v>17081</v>
      </c>
      <c r="B1041" s="50">
        <f t="shared" si="69"/>
        <v>1</v>
      </c>
      <c r="C1041" s="51">
        <f t="shared" si="70"/>
        <v>70</v>
      </c>
      <c r="D1041" s="51">
        <v>17081</v>
      </c>
      <c r="E1041" s="51" t="s">
        <v>3127</v>
      </c>
      <c r="F1041" s="51" t="s">
        <v>680</v>
      </c>
      <c r="G1041" s="52" t="s">
        <v>3128</v>
      </c>
      <c r="H1041" s="52" t="s">
        <v>1708</v>
      </c>
      <c r="I1041" s="52" t="s">
        <v>3129</v>
      </c>
      <c r="J1041" s="52" t="s">
        <v>1709</v>
      </c>
      <c r="K1041" s="51" t="s">
        <v>292</v>
      </c>
      <c r="L1041" s="51" t="s">
        <v>188</v>
      </c>
      <c r="M1041" s="53">
        <v>2</v>
      </c>
      <c r="N1041" s="51" t="str">
        <f t="shared" si="71"/>
        <v>共立女</v>
      </c>
    </row>
    <row r="1042" spans="1:14" x14ac:dyDescent="0.2">
      <c r="A1042" s="50">
        <f t="shared" si="68"/>
        <v>17082</v>
      </c>
      <c r="B1042" s="50">
        <f t="shared" si="69"/>
        <v>1</v>
      </c>
      <c r="C1042" s="51">
        <f t="shared" si="70"/>
        <v>70</v>
      </c>
      <c r="D1042" s="51">
        <v>17082</v>
      </c>
      <c r="E1042" s="51" t="s">
        <v>482</v>
      </c>
      <c r="F1042" s="51" t="s">
        <v>3130</v>
      </c>
      <c r="G1042" s="52" t="s">
        <v>2162</v>
      </c>
      <c r="H1042" s="52" t="s">
        <v>1975</v>
      </c>
      <c r="I1042" s="52" t="s">
        <v>3131</v>
      </c>
      <c r="J1042" s="52" t="s">
        <v>1977</v>
      </c>
      <c r="K1042" s="51" t="s">
        <v>292</v>
      </c>
      <c r="L1042" s="51" t="s">
        <v>188</v>
      </c>
      <c r="M1042" s="53">
        <v>2</v>
      </c>
      <c r="N1042" s="51" t="str">
        <f t="shared" si="71"/>
        <v>共立女</v>
      </c>
    </row>
    <row r="1043" spans="1:14" x14ac:dyDescent="0.2">
      <c r="A1043" s="50">
        <f t="shared" si="68"/>
        <v>17083</v>
      </c>
      <c r="B1043" s="50">
        <f t="shared" si="69"/>
        <v>1</v>
      </c>
      <c r="C1043" s="51">
        <f t="shared" si="70"/>
        <v>70</v>
      </c>
      <c r="D1043" s="51">
        <v>17083</v>
      </c>
      <c r="E1043" s="51" t="s">
        <v>2045</v>
      </c>
      <c r="F1043" s="51" t="s">
        <v>3132</v>
      </c>
      <c r="G1043" s="52" t="s">
        <v>2047</v>
      </c>
      <c r="H1043" s="52" t="s">
        <v>3133</v>
      </c>
      <c r="I1043" s="52" t="s">
        <v>2049</v>
      </c>
      <c r="J1043" s="52" t="s">
        <v>3134</v>
      </c>
      <c r="K1043" s="51" t="s">
        <v>292</v>
      </c>
      <c r="L1043" s="51" t="s">
        <v>189</v>
      </c>
      <c r="M1043" s="53">
        <v>2</v>
      </c>
      <c r="N1043" s="51" t="str">
        <f t="shared" si="71"/>
        <v>共立女</v>
      </c>
    </row>
    <row r="1044" spans="1:14" x14ac:dyDescent="0.2">
      <c r="A1044" s="50">
        <f t="shared" si="68"/>
        <v>17084</v>
      </c>
      <c r="B1044" s="50">
        <f t="shared" si="69"/>
        <v>1</v>
      </c>
      <c r="C1044" s="51">
        <f t="shared" si="70"/>
        <v>70</v>
      </c>
      <c r="D1044" s="51">
        <v>17084</v>
      </c>
      <c r="E1044" s="51" t="s">
        <v>63</v>
      </c>
      <c r="F1044" s="51" t="s">
        <v>3135</v>
      </c>
      <c r="G1044" s="52" t="s">
        <v>1406</v>
      </c>
      <c r="H1044" s="52" t="s">
        <v>2954</v>
      </c>
      <c r="I1044" s="52" t="s">
        <v>1796</v>
      </c>
      <c r="J1044" s="52" t="s">
        <v>2955</v>
      </c>
      <c r="K1044" s="51" t="s">
        <v>292</v>
      </c>
      <c r="L1044" s="51" t="s">
        <v>188</v>
      </c>
      <c r="M1044" s="53">
        <v>2</v>
      </c>
      <c r="N1044" s="51" t="str">
        <f t="shared" si="71"/>
        <v>共立女</v>
      </c>
    </row>
    <row r="1045" spans="1:14" x14ac:dyDescent="0.2">
      <c r="A1045" s="50">
        <f t="shared" si="68"/>
        <v>17085</v>
      </c>
      <c r="B1045" s="50">
        <f t="shared" si="69"/>
        <v>1</v>
      </c>
      <c r="C1045" s="51">
        <f t="shared" si="70"/>
        <v>70</v>
      </c>
      <c r="D1045" s="51">
        <v>17085</v>
      </c>
      <c r="E1045" s="51" t="s">
        <v>28</v>
      </c>
      <c r="F1045" s="51" t="s">
        <v>3136</v>
      </c>
      <c r="G1045" s="52" t="s">
        <v>1083</v>
      </c>
      <c r="H1045" s="52" t="s">
        <v>1708</v>
      </c>
      <c r="I1045" s="52" t="s">
        <v>1084</v>
      </c>
      <c r="J1045" s="52" t="s">
        <v>1709</v>
      </c>
      <c r="K1045" s="51" t="s">
        <v>292</v>
      </c>
      <c r="L1045" s="51" t="s">
        <v>188</v>
      </c>
      <c r="M1045" s="53">
        <v>2</v>
      </c>
      <c r="N1045" s="51" t="str">
        <f t="shared" si="71"/>
        <v>共立女</v>
      </c>
    </row>
    <row r="1046" spans="1:14" x14ac:dyDescent="0.2">
      <c r="A1046" s="50">
        <f t="shared" si="68"/>
        <v>17086</v>
      </c>
      <c r="B1046" s="50">
        <f t="shared" si="69"/>
        <v>1</v>
      </c>
      <c r="C1046" s="51">
        <f t="shared" si="70"/>
        <v>70</v>
      </c>
      <c r="D1046" s="51">
        <v>17086</v>
      </c>
      <c r="E1046" s="51" t="s">
        <v>3137</v>
      </c>
      <c r="F1046" s="51" t="s">
        <v>3138</v>
      </c>
      <c r="G1046" s="52" t="s">
        <v>3139</v>
      </c>
      <c r="H1046" s="52" t="s">
        <v>2739</v>
      </c>
      <c r="I1046" s="52" t="s">
        <v>3140</v>
      </c>
      <c r="J1046" s="52" t="s">
        <v>2741</v>
      </c>
      <c r="K1046" s="51" t="s">
        <v>292</v>
      </c>
      <c r="L1046" s="51" t="s">
        <v>188</v>
      </c>
      <c r="M1046" s="53">
        <v>2</v>
      </c>
      <c r="N1046" s="51" t="str">
        <f t="shared" si="71"/>
        <v>共立女</v>
      </c>
    </row>
    <row r="1047" spans="1:14" x14ac:dyDescent="0.2">
      <c r="A1047" s="50">
        <f t="shared" si="68"/>
        <v>17087</v>
      </c>
      <c r="B1047" s="50">
        <f t="shared" si="69"/>
        <v>1</v>
      </c>
      <c r="C1047" s="51">
        <f t="shared" si="70"/>
        <v>70</v>
      </c>
      <c r="D1047" s="51">
        <v>17087</v>
      </c>
      <c r="E1047" s="51" t="s">
        <v>4300</v>
      </c>
      <c r="F1047" s="51" t="s">
        <v>4301</v>
      </c>
      <c r="G1047" s="52" t="s">
        <v>2603</v>
      </c>
      <c r="H1047" s="52" t="s">
        <v>2280</v>
      </c>
      <c r="I1047" s="52" t="s">
        <v>2604</v>
      </c>
      <c r="J1047" s="52" t="s">
        <v>2281</v>
      </c>
      <c r="K1047" s="51" t="s">
        <v>292</v>
      </c>
      <c r="L1047" s="51" t="s">
        <v>189</v>
      </c>
      <c r="M1047" s="53">
        <v>1</v>
      </c>
      <c r="N1047" s="51" t="str">
        <f t="shared" si="71"/>
        <v>共立女</v>
      </c>
    </row>
    <row r="1048" spans="1:14" x14ac:dyDescent="0.2">
      <c r="A1048" s="50">
        <f t="shared" si="68"/>
        <v>17088</v>
      </c>
      <c r="B1048" s="50">
        <f t="shared" si="69"/>
        <v>1</v>
      </c>
      <c r="C1048" s="51">
        <f t="shared" si="70"/>
        <v>70</v>
      </c>
      <c r="D1048" s="51">
        <v>17088</v>
      </c>
      <c r="E1048" s="51" t="s">
        <v>129</v>
      </c>
      <c r="F1048" s="51" t="s">
        <v>4302</v>
      </c>
      <c r="G1048" s="52" t="s">
        <v>1999</v>
      </c>
      <c r="H1048" s="52" t="s">
        <v>4303</v>
      </c>
      <c r="I1048" s="52" t="s">
        <v>4304</v>
      </c>
      <c r="J1048" s="52" t="s">
        <v>4305</v>
      </c>
      <c r="K1048" s="51" t="s">
        <v>292</v>
      </c>
      <c r="L1048" s="51" t="s">
        <v>185</v>
      </c>
      <c r="M1048" s="53">
        <v>1</v>
      </c>
      <c r="N1048" s="51" t="str">
        <f t="shared" si="71"/>
        <v>共立女</v>
      </c>
    </row>
    <row r="1049" spans="1:14" x14ac:dyDescent="0.2">
      <c r="A1049" s="50">
        <f t="shared" si="68"/>
        <v>17089</v>
      </c>
      <c r="B1049" s="50">
        <f t="shared" si="69"/>
        <v>1</v>
      </c>
      <c r="C1049" s="51">
        <f t="shared" si="70"/>
        <v>70</v>
      </c>
      <c r="D1049" s="51">
        <v>17089</v>
      </c>
      <c r="E1049" s="51" t="s">
        <v>4306</v>
      </c>
      <c r="F1049" s="51" t="s">
        <v>4307</v>
      </c>
      <c r="G1049" s="52" t="s">
        <v>4308</v>
      </c>
      <c r="H1049" s="52" t="s">
        <v>1213</v>
      </c>
      <c r="I1049" s="52" t="s">
        <v>4309</v>
      </c>
      <c r="J1049" s="52" t="s">
        <v>1215</v>
      </c>
      <c r="K1049" s="51" t="s">
        <v>292</v>
      </c>
      <c r="L1049" s="51" t="s">
        <v>185</v>
      </c>
      <c r="M1049" s="53">
        <v>1</v>
      </c>
      <c r="N1049" s="51" t="str">
        <f t="shared" si="71"/>
        <v>共立女</v>
      </c>
    </row>
    <row r="1050" spans="1:14" x14ac:dyDescent="0.2">
      <c r="A1050" s="50">
        <f t="shared" si="68"/>
        <v>17090</v>
      </c>
      <c r="B1050" s="50">
        <f t="shared" si="69"/>
        <v>1</v>
      </c>
      <c r="C1050" s="51">
        <f t="shared" si="70"/>
        <v>70</v>
      </c>
      <c r="D1050" s="51">
        <v>17090</v>
      </c>
      <c r="E1050" s="51" t="s">
        <v>24</v>
      </c>
      <c r="F1050" s="51" t="s">
        <v>4310</v>
      </c>
      <c r="G1050" s="52" t="s">
        <v>2538</v>
      </c>
      <c r="H1050" s="52" t="s">
        <v>1519</v>
      </c>
      <c r="I1050" s="52" t="s">
        <v>2539</v>
      </c>
      <c r="J1050" s="52" t="s">
        <v>4311</v>
      </c>
      <c r="K1050" s="51" t="s">
        <v>292</v>
      </c>
      <c r="L1050" s="51" t="s">
        <v>185</v>
      </c>
      <c r="M1050" s="53">
        <v>1</v>
      </c>
      <c r="N1050" s="51" t="str">
        <f t="shared" si="71"/>
        <v>共立女</v>
      </c>
    </row>
    <row r="1051" spans="1:14" x14ac:dyDescent="0.2">
      <c r="A1051" s="50">
        <f t="shared" si="68"/>
        <v>17184</v>
      </c>
      <c r="B1051" s="50">
        <f t="shared" si="69"/>
        <v>1</v>
      </c>
      <c r="C1051" s="51">
        <f t="shared" si="70"/>
        <v>71</v>
      </c>
      <c r="D1051" s="51">
        <v>17184</v>
      </c>
      <c r="E1051" s="51" t="s">
        <v>947</v>
      </c>
      <c r="F1051" s="51" t="s">
        <v>948</v>
      </c>
      <c r="G1051" s="52" t="s">
        <v>3143</v>
      </c>
      <c r="H1051" s="52" t="s">
        <v>3144</v>
      </c>
      <c r="I1051" s="52" t="s">
        <v>3145</v>
      </c>
      <c r="J1051" s="52" t="s">
        <v>3146</v>
      </c>
      <c r="K1051" s="51" t="s">
        <v>292</v>
      </c>
      <c r="L1051" s="51" t="s">
        <v>1029</v>
      </c>
      <c r="M1051" s="53">
        <v>3</v>
      </c>
      <c r="N1051" s="51" t="str">
        <f t="shared" si="71"/>
        <v>錦城学園</v>
      </c>
    </row>
    <row r="1052" spans="1:14" x14ac:dyDescent="0.2">
      <c r="A1052" s="50">
        <f t="shared" si="68"/>
        <v>17185</v>
      </c>
      <c r="B1052" s="50">
        <f t="shared" si="69"/>
        <v>1</v>
      </c>
      <c r="C1052" s="51">
        <f t="shared" si="70"/>
        <v>71</v>
      </c>
      <c r="D1052" s="51">
        <v>17185</v>
      </c>
      <c r="E1052" s="51" t="s">
        <v>72</v>
      </c>
      <c r="F1052" s="51" t="s">
        <v>949</v>
      </c>
      <c r="G1052" s="52" t="s">
        <v>1983</v>
      </c>
      <c r="H1052" s="52" t="s">
        <v>3147</v>
      </c>
      <c r="I1052" s="52" t="s">
        <v>1984</v>
      </c>
      <c r="J1052" s="52" t="s">
        <v>3148</v>
      </c>
      <c r="K1052" s="51" t="s">
        <v>292</v>
      </c>
      <c r="L1052" s="51" t="s">
        <v>188</v>
      </c>
      <c r="M1052" s="53">
        <v>3</v>
      </c>
      <c r="N1052" s="51" t="str">
        <f t="shared" si="71"/>
        <v>錦城学園</v>
      </c>
    </row>
    <row r="1053" spans="1:14" x14ac:dyDescent="0.2">
      <c r="A1053" s="50">
        <f t="shared" si="68"/>
        <v>17186</v>
      </c>
      <c r="B1053" s="50">
        <f t="shared" si="69"/>
        <v>1</v>
      </c>
      <c r="C1053" s="51">
        <f t="shared" si="70"/>
        <v>71</v>
      </c>
      <c r="D1053" s="51">
        <v>17186</v>
      </c>
      <c r="E1053" s="51" t="s">
        <v>950</v>
      </c>
      <c r="F1053" s="51" t="s">
        <v>951</v>
      </c>
      <c r="G1053" s="52" t="s">
        <v>3149</v>
      </c>
      <c r="H1053" s="52" t="s">
        <v>1540</v>
      </c>
      <c r="I1053" s="52" t="s">
        <v>3150</v>
      </c>
      <c r="J1053" s="52" t="s">
        <v>1541</v>
      </c>
      <c r="K1053" s="51" t="s">
        <v>292</v>
      </c>
      <c r="L1053" s="51" t="s">
        <v>1029</v>
      </c>
      <c r="M1053" s="53">
        <v>3</v>
      </c>
      <c r="N1053" s="51" t="str">
        <f t="shared" si="71"/>
        <v>錦城学園</v>
      </c>
    </row>
    <row r="1054" spans="1:14" x14ac:dyDescent="0.2">
      <c r="A1054" s="50">
        <f t="shared" si="68"/>
        <v>17187</v>
      </c>
      <c r="B1054" s="50">
        <f t="shared" si="69"/>
        <v>1</v>
      </c>
      <c r="C1054" s="51">
        <f t="shared" si="70"/>
        <v>71</v>
      </c>
      <c r="D1054" s="51">
        <v>17187</v>
      </c>
      <c r="E1054" s="51" t="s">
        <v>952</v>
      </c>
      <c r="F1054" s="51" t="s">
        <v>953</v>
      </c>
      <c r="G1054" s="52" t="s">
        <v>3151</v>
      </c>
      <c r="H1054" s="52" t="s">
        <v>3152</v>
      </c>
      <c r="I1054" s="52" t="s">
        <v>3153</v>
      </c>
      <c r="J1054" s="52" t="s">
        <v>2435</v>
      </c>
      <c r="K1054" s="51" t="s">
        <v>292</v>
      </c>
      <c r="L1054" s="51" t="s">
        <v>1029</v>
      </c>
      <c r="M1054" s="53">
        <v>3</v>
      </c>
      <c r="N1054" s="51" t="str">
        <f t="shared" si="71"/>
        <v>錦城学園</v>
      </c>
    </row>
    <row r="1055" spans="1:14" x14ac:dyDescent="0.2">
      <c r="A1055" s="50">
        <f t="shared" si="68"/>
        <v>17189</v>
      </c>
      <c r="B1055" s="50">
        <f t="shared" si="69"/>
        <v>1</v>
      </c>
      <c r="C1055" s="51">
        <f t="shared" si="70"/>
        <v>71</v>
      </c>
      <c r="D1055" s="51">
        <v>17189</v>
      </c>
      <c r="E1055" s="51" t="s">
        <v>29</v>
      </c>
      <c r="F1055" s="51" t="s">
        <v>3154</v>
      </c>
      <c r="G1055" s="52" t="s">
        <v>1310</v>
      </c>
      <c r="H1055" s="52" t="s">
        <v>1777</v>
      </c>
      <c r="I1055" s="52" t="s">
        <v>1311</v>
      </c>
      <c r="J1055" s="52" t="s">
        <v>1778</v>
      </c>
      <c r="K1055" s="51" t="s">
        <v>292</v>
      </c>
      <c r="L1055" s="51" t="s">
        <v>188</v>
      </c>
      <c r="M1055" s="53">
        <v>2</v>
      </c>
      <c r="N1055" s="51" t="str">
        <f t="shared" si="71"/>
        <v>錦城学園</v>
      </c>
    </row>
    <row r="1056" spans="1:14" x14ac:dyDescent="0.2">
      <c r="A1056" s="50">
        <f t="shared" si="68"/>
        <v>17190</v>
      </c>
      <c r="B1056" s="50">
        <f t="shared" si="69"/>
        <v>1</v>
      </c>
      <c r="C1056" s="51">
        <f t="shared" si="70"/>
        <v>71</v>
      </c>
      <c r="D1056" s="51">
        <v>17190</v>
      </c>
      <c r="E1056" s="51" t="s">
        <v>3155</v>
      </c>
      <c r="F1056" s="51" t="s">
        <v>3156</v>
      </c>
      <c r="G1056" s="52" t="s">
        <v>3157</v>
      </c>
      <c r="H1056" s="52" t="s">
        <v>3158</v>
      </c>
      <c r="I1056" s="52" t="s">
        <v>3159</v>
      </c>
      <c r="J1056" s="52" t="s">
        <v>3160</v>
      </c>
      <c r="K1056" s="51" t="s">
        <v>292</v>
      </c>
      <c r="L1056" s="51" t="s">
        <v>188</v>
      </c>
      <c r="M1056" s="53">
        <v>2</v>
      </c>
      <c r="N1056" s="51" t="str">
        <f t="shared" si="71"/>
        <v>錦城学園</v>
      </c>
    </row>
    <row r="1057" spans="1:14" x14ac:dyDescent="0.2">
      <c r="A1057" s="50">
        <f t="shared" si="68"/>
        <v>17191</v>
      </c>
      <c r="B1057" s="50">
        <f t="shared" si="69"/>
        <v>1</v>
      </c>
      <c r="C1057" s="51">
        <f t="shared" si="70"/>
        <v>71</v>
      </c>
      <c r="D1057" s="51">
        <v>17191</v>
      </c>
      <c r="E1057" s="51" t="s">
        <v>3161</v>
      </c>
      <c r="F1057" s="51" t="s">
        <v>3162</v>
      </c>
      <c r="G1057" s="52" t="s">
        <v>3163</v>
      </c>
      <c r="H1057" s="52" t="s">
        <v>3164</v>
      </c>
      <c r="I1057" s="52" t="s">
        <v>3165</v>
      </c>
      <c r="J1057" s="52" t="s">
        <v>3166</v>
      </c>
      <c r="K1057" s="51" t="s">
        <v>292</v>
      </c>
      <c r="L1057" s="51" t="s">
        <v>189</v>
      </c>
      <c r="M1057" s="53">
        <v>2</v>
      </c>
      <c r="N1057" s="51" t="str">
        <f t="shared" si="71"/>
        <v>錦城学園</v>
      </c>
    </row>
    <row r="1058" spans="1:14" x14ac:dyDescent="0.2">
      <c r="A1058" s="50">
        <f t="shared" si="68"/>
        <v>17192</v>
      </c>
      <c r="B1058" s="50">
        <f t="shared" si="69"/>
        <v>1</v>
      </c>
      <c r="C1058" s="51">
        <f t="shared" si="70"/>
        <v>71</v>
      </c>
      <c r="D1058" s="51">
        <v>17192</v>
      </c>
      <c r="E1058" s="51" t="s">
        <v>452</v>
      </c>
      <c r="F1058" s="51" t="s">
        <v>4312</v>
      </c>
      <c r="G1058" s="52" t="s">
        <v>1768</v>
      </c>
      <c r="H1058" s="52" t="s">
        <v>4313</v>
      </c>
      <c r="I1058" s="52" t="s">
        <v>1769</v>
      </c>
      <c r="J1058" s="52" t="s">
        <v>4314</v>
      </c>
      <c r="K1058" s="51" t="s">
        <v>292</v>
      </c>
      <c r="L1058" s="51" t="s">
        <v>189</v>
      </c>
      <c r="M1058" s="53">
        <v>1</v>
      </c>
      <c r="N1058" s="51" t="str">
        <f t="shared" si="71"/>
        <v>錦城学園</v>
      </c>
    </row>
    <row r="1059" spans="1:14" x14ac:dyDescent="0.2">
      <c r="A1059" s="50">
        <f t="shared" si="68"/>
        <v>17193</v>
      </c>
      <c r="B1059" s="50">
        <f t="shared" si="69"/>
        <v>1</v>
      </c>
      <c r="C1059" s="51">
        <f t="shared" si="70"/>
        <v>71</v>
      </c>
      <c r="D1059" s="51">
        <v>17193</v>
      </c>
      <c r="E1059" s="51" t="s">
        <v>706</v>
      </c>
      <c r="F1059" s="51" t="s">
        <v>4315</v>
      </c>
      <c r="G1059" s="52" t="s">
        <v>1335</v>
      </c>
      <c r="H1059" s="52" t="s">
        <v>1172</v>
      </c>
      <c r="I1059" s="52" t="s">
        <v>4316</v>
      </c>
      <c r="J1059" s="52" t="s">
        <v>1174</v>
      </c>
      <c r="K1059" s="51" t="s">
        <v>292</v>
      </c>
      <c r="L1059" s="51" t="s">
        <v>189</v>
      </c>
      <c r="M1059" s="53">
        <v>1</v>
      </c>
      <c r="N1059" s="51" t="str">
        <f t="shared" si="71"/>
        <v>錦城学園</v>
      </c>
    </row>
    <row r="1060" spans="1:14" x14ac:dyDescent="0.2">
      <c r="A1060" s="50">
        <f t="shared" si="68"/>
        <v>17219</v>
      </c>
      <c r="B1060" s="50">
        <f t="shared" si="69"/>
        <v>1</v>
      </c>
      <c r="C1060" s="51">
        <f t="shared" si="70"/>
        <v>72</v>
      </c>
      <c r="D1060" s="51">
        <v>17219</v>
      </c>
      <c r="E1060" s="51" t="s">
        <v>46</v>
      </c>
      <c r="F1060" s="51" t="s">
        <v>954</v>
      </c>
      <c r="G1060" s="52" t="s">
        <v>1425</v>
      </c>
      <c r="H1060" s="52" t="s">
        <v>1472</v>
      </c>
      <c r="I1060" s="52" t="s">
        <v>1426</v>
      </c>
      <c r="J1060" s="52" t="s">
        <v>1561</v>
      </c>
      <c r="K1060" s="51" t="s">
        <v>291</v>
      </c>
      <c r="L1060" s="51" t="s">
        <v>1029</v>
      </c>
      <c r="M1060" s="53">
        <v>3</v>
      </c>
      <c r="N1060" s="51" t="str">
        <f t="shared" si="71"/>
        <v>暁星</v>
      </c>
    </row>
    <row r="1061" spans="1:14" x14ac:dyDescent="0.2">
      <c r="A1061" s="50">
        <f t="shared" si="68"/>
        <v>17220</v>
      </c>
      <c r="B1061" s="50">
        <f t="shared" si="69"/>
        <v>1</v>
      </c>
      <c r="C1061" s="51">
        <f t="shared" si="70"/>
        <v>72</v>
      </c>
      <c r="D1061" s="51">
        <v>17220</v>
      </c>
      <c r="E1061" s="51" t="s">
        <v>71</v>
      </c>
      <c r="F1061" s="51" t="s">
        <v>955</v>
      </c>
      <c r="G1061" s="52" t="s">
        <v>2815</v>
      </c>
      <c r="H1061" s="52" t="s">
        <v>3169</v>
      </c>
      <c r="I1061" s="52" t="s">
        <v>2816</v>
      </c>
      <c r="J1061" s="52" t="s">
        <v>3170</v>
      </c>
      <c r="K1061" s="51" t="s">
        <v>291</v>
      </c>
      <c r="L1061" s="51" t="s">
        <v>1029</v>
      </c>
      <c r="M1061" s="53">
        <v>3</v>
      </c>
      <c r="N1061" s="51" t="str">
        <f t="shared" si="71"/>
        <v>暁星</v>
      </c>
    </row>
    <row r="1062" spans="1:14" x14ac:dyDescent="0.2">
      <c r="A1062" s="50">
        <f t="shared" si="68"/>
        <v>17221</v>
      </c>
      <c r="B1062" s="50">
        <f t="shared" si="69"/>
        <v>1</v>
      </c>
      <c r="C1062" s="51">
        <f t="shared" si="70"/>
        <v>72</v>
      </c>
      <c r="D1062" s="51">
        <v>17221</v>
      </c>
      <c r="E1062" s="51" t="s">
        <v>612</v>
      </c>
      <c r="F1062" s="51" t="s">
        <v>596</v>
      </c>
      <c r="G1062" s="52" t="s">
        <v>3171</v>
      </c>
      <c r="H1062" s="52" t="s">
        <v>2041</v>
      </c>
      <c r="I1062" s="52" t="s">
        <v>3172</v>
      </c>
      <c r="J1062" s="52" t="s">
        <v>2042</v>
      </c>
      <c r="K1062" s="51" t="s">
        <v>291</v>
      </c>
      <c r="L1062" s="51" t="s">
        <v>1029</v>
      </c>
      <c r="M1062" s="53">
        <v>3</v>
      </c>
      <c r="N1062" s="51" t="str">
        <f t="shared" si="71"/>
        <v>暁星</v>
      </c>
    </row>
    <row r="1063" spans="1:14" x14ac:dyDescent="0.2">
      <c r="A1063" s="50">
        <f t="shared" si="68"/>
        <v>17222</v>
      </c>
      <c r="B1063" s="50">
        <f t="shared" si="69"/>
        <v>1</v>
      </c>
      <c r="C1063" s="51">
        <f t="shared" si="70"/>
        <v>72</v>
      </c>
      <c r="D1063" s="51">
        <v>17222</v>
      </c>
      <c r="E1063" s="51" t="s">
        <v>4746</v>
      </c>
      <c r="F1063" s="51" t="s">
        <v>4747</v>
      </c>
      <c r="G1063" s="52" t="s">
        <v>4748</v>
      </c>
      <c r="H1063" s="52" t="s">
        <v>2102</v>
      </c>
      <c r="I1063" s="52" t="s">
        <v>4749</v>
      </c>
      <c r="J1063" s="52" t="s">
        <v>2104</v>
      </c>
      <c r="K1063" s="51" t="s">
        <v>291</v>
      </c>
      <c r="L1063" s="51" t="s">
        <v>189</v>
      </c>
      <c r="M1063" s="53">
        <v>1</v>
      </c>
      <c r="N1063" s="51" t="str">
        <f t="shared" si="71"/>
        <v>暁星</v>
      </c>
    </row>
    <row r="1064" spans="1:14" x14ac:dyDescent="0.2">
      <c r="A1064" s="50">
        <f t="shared" si="68"/>
        <v>17223</v>
      </c>
      <c r="B1064" s="50">
        <f t="shared" si="69"/>
        <v>1</v>
      </c>
      <c r="C1064" s="51">
        <f t="shared" si="70"/>
        <v>72</v>
      </c>
      <c r="D1064" s="51">
        <v>17223</v>
      </c>
      <c r="E1064" s="51" t="s">
        <v>1807</v>
      </c>
      <c r="F1064" s="51" t="s">
        <v>4750</v>
      </c>
      <c r="G1064" s="52" t="s">
        <v>1808</v>
      </c>
      <c r="H1064" s="52" t="s">
        <v>1038</v>
      </c>
      <c r="I1064" s="52" t="s">
        <v>1809</v>
      </c>
      <c r="J1064" s="52" t="s">
        <v>1039</v>
      </c>
      <c r="K1064" s="51" t="s">
        <v>291</v>
      </c>
      <c r="L1064" s="51" t="s">
        <v>189</v>
      </c>
      <c r="M1064" s="53">
        <v>1</v>
      </c>
      <c r="N1064" s="51" t="str">
        <f t="shared" si="71"/>
        <v>暁星</v>
      </c>
    </row>
    <row r="1065" spans="1:14" x14ac:dyDescent="0.2">
      <c r="A1065" s="50">
        <f t="shared" si="68"/>
        <v>17224</v>
      </c>
      <c r="B1065" s="50">
        <f t="shared" si="69"/>
        <v>1</v>
      </c>
      <c r="C1065" s="51">
        <f t="shared" si="70"/>
        <v>72</v>
      </c>
      <c r="D1065" s="51">
        <v>17224</v>
      </c>
      <c r="E1065" s="51" t="s">
        <v>4751</v>
      </c>
      <c r="F1065" s="51" t="s">
        <v>2481</v>
      </c>
      <c r="G1065" s="52" t="s">
        <v>4752</v>
      </c>
      <c r="H1065" s="52" t="s">
        <v>4753</v>
      </c>
      <c r="I1065" s="52" t="s">
        <v>4754</v>
      </c>
      <c r="J1065" s="52" t="s">
        <v>4755</v>
      </c>
      <c r="K1065" s="51" t="s">
        <v>291</v>
      </c>
      <c r="L1065" s="51" t="s">
        <v>189</v>
      </c>
      <c r="M1065" s="53">
        <v>1</v>
      </c>
      <c r="N1065" s="51" t="str">
        <f t="shared" si="71"/>
        <v>暁星</v>
      </c>
    </row>
    <row r="1066" spans="1:14" x14ac:dyDescent="0.2">
      <c r="A1066" s="50">
        <f t="shared" si="68"/>
        <v>17225</v>
      </c>
      <c r="B1066" s="50">
        <f t="shared" si="69"/>
        <v>1</v>
      </c>
      <c r="C1066" s="51">
        <f t="shared" si="70"/>
        <v>72</v>
      </c>
      <c r="D1066" s="51">
        <v>17225</v>
      </c>
      <c r="E1066" s="51" t="s">
        <v>4756</v>
      </c>
      <c r="F1066" s="51" t="s">
        <v>4757</v>
      </c>
      <c r="G1066" s="52" t="s">
        <v>4758</v>
      </c>
      <c r="H1066" s="52" t="s">
        <v>4759</v>
      </c>
      <c r="I1066" s="52" t="s">
        <v>4760</v>
      </c>
      <c r="J1066" s="52" t="s">
        <v>4761</v>
      </c>
      <c r="K1066" s="51" t="s">
        <v>291</v>
      </c>
      <c r="L1066" s="51" t="s">
        <v>189</v>
      </c>
      <c r="M1066" s="53">
        <v>1</v>
      </c>
      <c r="N1066" s="51" t="str">
        <f t="shared" si="71"/>
        <v>暁星</v>
      </c>
    </row>
    <row r="1067" spans="1:14" x14ac:dyDescent="0.2">
      <c r="A1067" s="50">
        <f t="shared" si="68"/>
        <v>17226</v>
      </c>
      <c r="B1067" s="50">
        <f t="shared" si="69"/>
        <v>1</v>
      </c>
      <c r="C1067" s="51">
        <f t="shared" si="70"/>
        <v>72</v>
      </c>
      <c r="D1067" s="51">
        <v>17226</v>
      </c>
      <c r="E1067" s="51" t="s">
        <v>4762</v>
      </c>
      <c r="F1067" s="51" t="s">
        <v>41</v>
      </c>
      <c r="G1067" s="52" t="s">
        <v>4763</v>
      </c>
      <c r="H1067" s="52" t="s">
        <v>1040</v>
      </c>
      <c r="I1067" s="52" t="s">
        <v>4764</v>
      </c>
      <c r="J1067" s="52" t="s">
        <v>1041</v>
      </c>
      <c r="K1067" s="51" t="s">
        <v>291</v>
      </c>
      <c r="L1067" s="51" t="s">
        <v>189</v>
      </c>
      <c r="M1067" s="53">
        <v>1</v>
      </c>
      <c r="N1067" s="51" t="str">
        <f t="shared" si="71"/>
        <v>暁星</v>
      </c>
    </row>
    <row r="1068" spans="1:14" x14ac:dyDescent="0.2">
      <c r="A1068" s="50">
        <f t="shared" si="68"/>
        <v>17227</v>
      </c>
      <c r="B1068" s="50">
        <f t="shared" si="69"/>
        <v>1</v>
      </c>
      <c r="C1068" s="51">
        <f t="shared" si="70"/>
        <v>72</v>
      </c>
      <c r="D1068" s="51">
        <v>17227</v>
      </c>
      <c r="E1068" s="51" t="s">
        <v>83</v>
      </c>
      <c r="F1068" s="51" t="s">
        <v>4765</v>
      </c>
      <c r="G1068" s="52" t="s">
        <v>1210</v>
      </c>
      <c r="H1068" s="52" t="s">
        <v>4391</v>
      </c>
      <c r="I1068" s="52" t="s">
        <v>1211</v>
      </c>
      <c r="J1068" s="52" t="s">
        <v>4392</v>
      </c>
      <c r="K1068" s="51" t="s">
        <v>291</v>
      </c>
      <c r="L1068" s="51" t="s">
        <v>189</v>
      </c>
      <c r="M1068" s="53">
        <v>1</v>
      </c>
      <c r="N1068" s="51" t="str">
        <f t="shared" si="71"/>
        <v>暁星</v>
      </c>
    </row>
    <row r="1069" spans="1:14" x14ac:dyDescent="0.2">
      <c r="A1069" s="50">
        <f t="shared" si="68"/>
        <v>17228</v>
      </c>
      <c r="B1069" s="50">
        <f t="shared" si="69"/>
        <v>1</v>
      </c>
      <c r="C1069" s="51">
        <f t="shared" si="70"/>
        <v>72</v>
      </c>
      <c r="D1069" s="50">
        <v>17228</v>
      </c>
      <c r="E1069" s="50" t="s">
        <v>51</v>
      </c>
      <c r="F1069" s="50" t="s">
        <v>4766</v>
      </c>
      <c r="G1069" s="50" t="s">
        <v>1303</v>
      </c>
      <c r="H1069" s="50" t="s">
        <v>4767</v>
      </c>
      <c r="I1069" s="50" t="s">
        <v>1304</v>
      </c>
      <c r="J1069" s="50" t="s">
        <v>4768</v>
      </c>
      <c r="K1069" s="50" t="s">
        <v>291</v>
      </c>
      <c r="L1069" s="50" t="s">
        <v>189</v>
      </c>
      <c r="M1069" s="54">
        <v>1</v>
      </c>
      <c r="N1069" s="51" t="str">
        <f t="shared" si="71"/>
        <v>暁星</v>
      </c>
    </row>
    <row r="1070" spans="1:14" x14ac:dyDescent="0.2">
      <c r="A1070" s="50">
        <f t="shared" si="68"/>
        <v>17229</v>
      </c>
      <c r="B1070" s="50">
        <f t="shared" si="69"/>
        <v>1</v>
      </c>
      <c r="C1070" s="51">
        <f t="shared" si="70"/>
        <v>72</v>
      </c>
      <c r="D1070" s="50">
        <v>17229</v>
      </c>
      <c r="E1070" s="50" t="s">
        <v>60</v>
      </c>
      <c r="F1070" s="50" t="s">
        <v>4769</v>
      </c>
      <c r="G1070" s="50" t="s">
        <v>1313</v>
      </c>
      <c r="H1070" s="50" t="s">
        <v>1869</v>
      </c>
      <c r="I1070" s="50" t="s">
        <v>1315</v>
      </c>
      <c r="J1070" s="50" t="s">
        <v>4770</v>
      </c>
      <c r="K1070" s="50" t="s">
        <v>291</v>
      </c>
      <c r="L1070" s="50" t="s">
        <v>189</v>
      </c>
      <c r="M1070" s="54">
        <v>1</v>
      </c>
      <c r="N1070" s="51" t="str">
        <f t="shared" si="71"/>
        <v>暁星</v>
      </c>
    </row>
    <row r="1071" spans="1:14" x14ac:dyDescent="0.2">
      <c r="A1071" s="50">
        <f t="shared" si="68"/>
        <v>17230</v>
      </c>
      <c r="B1071" s="50">
        <f t="shared" si="69"/>
        <v>1</v>
      </c>
      <c r="C1071" s="51">
        <f t="shared" si="70"/>
        <v>72</v>
      </c>
      <c r="D1071" s="50">
        <v>17230</v>
      </c>
      <c r="E1071" s="50" t="s">
        <v>4771</v>
      </c>
      <c r="F1071" s="50" t="s">
        <v>4772</v>
      </c>
      <c r="G1071" s="50" t="s">
        <v>4773</v>
      </c>
      <c r="H1071" s="50" t="s">
        <v>1920</v>
      </c>
      <c r="I1071" s="50" t="s">
        <v>4774</v>
      </c>
      <c r="J1071" s="50" t="s">
        <v>1921</v>
      </c>
      <c r="K1071" s="50" t="s">
        <v>291</v>
      </c>
      <c r="L1071" s="50" t="s">
        <v>185</v>
      </c>
      <c r="M1071" s="54">
        <v>1</v>
      </c>
      <c r="N1071" s="51" t="str">
        <f t="shared" si="71"/>
        <v>暁星</v>
      </c>
    </row>
    <row r="1072" spans="1:14" x14ac:dyDescent="0.2">
      <c r="A1072" s="50">
        <f t="shared" si="68"/>
        <v>17231</v>
      </c>
      <c r="B1072" s="50">
        <f t="shared" si="69"/>
        <v>1</v>
      </c>
      <c r="C1072" s="51">
        <f t="shared" si="70"/>
        <v>72</v>
      </c>
      <c r="D1072" s="50">
        <v>17231</v>
      </c>
      <c r="E1072" s="50" t="s">
        <v>33</v>
      </c>
      <c r="F1072" s="50" t="s">
        <v>4775</v>
      </c>
      <c r="G1072" s="50" t="s">
        <v>1457</v>
      </c>
      <c r="H1072" s="50" t="s">
        <v>4776</v>
      </c>
      <c r="I1072" s="50" t="s">
        <v>1683</v>
      </c>
      <c r="J1072" s="50" t="s">
        <v>4777</v>
      </c>
      <c r="K1072" s="50" t="s">
        <v>291</v>
      </c>
      <c r="L1072" s="50" t="s">
        <v>189</v>
      </c>
      <c r="M1072" s="54">
        <v>1</v>
      </c>
      <c r="N1072" s="51" t="str">
        <f t="shared" si="71"/>
        <v>暁星</v>
      </c>
    </row>
    <row r="1073" spans="1:14" x14ac:dyDescent="0.2">
      <c r="A1073" s="50">
        <f t="shared" si="68"/>
        <v>17232</v>
      </c>
      <c r="B1073" s="50">
        <f t="shared" si="69"/>
        <v>1</v>
      </c>
      <c r="C1073" s="51">
        <f t="shared" si="70"/>
        <v>72</v>
      </c>
      <c r="D1073" s="51">
        <v>17232</v>
      </c>
      <c r="E1073" s="51" t="s">
        <v>22</v>
      </c>
      <c r="F1073" s="51" t="s">
        <v>15180</v>
      </c>
      <c r="G1073" s="52" t="s">
        <v>1070</v>
      </c>
      <c r="H1073" s="52" t="s">
        <v>6038</v>
      </c>
      <c r="I1073" s="52" t="s">
        <v>1610</v>
      </c>
      <c r="J1073" s="52" t="s">
        <v>6039</v>
      </c>
      <c r="K1073" s="51" t="s">
        <v>291</v>
      </c>
      <c r="L1073" s="51" t="s">
        <v>189</v>
      </c>
      <c r="M1073" s="53">
        <v>1</v>
      </c>
      <c r="N1073" s="51" t="str">
        <f t="shared" si="71"/>
        <v>暁星</v>
      </c>
    </row>
    <row r="1074" spans="1:14" x14ac:dyDescent="0.2">
      <c r="A1074" s="50">
        <f t="shared" si="68"/>
        <v>17234</v>
      </c>
      <c r="B1074" s="50">
        <f t="shared" si="69"/>
        <v>1</v>
      </c>
      <c r="C1074" s="51">
        <f t="shared" si="70"/>
        <v>72</v>
      </c>
      <c r="D1074" s="51">
        <v>17234</v>
      </c>
      <c r="E1074" s="51" t="s">
        <v>47</v>
      </c>
      <c r="F1074" s="51" t="s">
        <v>3470</v>
      </c>
      <c r="G1074" s="52" t="s">
        <v>1087</v>
      </c>
      <c r="H1074" s="52" t="s">
        <v>1314</v>
      </c>
      <c r="I1074" s="52" t="s">
        <v>1089</v>
      </c>
      <c r="J1074" s="52" t="s">
        <v>1316</v>
      </c>
      <c r="K1074" s="51" t="s">
        <v>291</v>
      </c>
      <c r="L1074" s="51" t="s">
        <v>188</v>
      </c>
      <c r="M1074" s="53">
        <v>2</v>
      </c>
      <c r="N1074" s="51" t="str">
        <f t="shared" si="71"/>
        <v>暁星</v>
      </c>
    </row>
    <row r="1075" spans="1:14" x14ac:dyDescent="0.2">
      <c r="A1075" s="50">
        <f t="shared" si="68"/>
        <v>17237</v>
      </c>
      <c r="B1075" s="50">
        <f t="shared" si="69"/>
        <v>1</v>
      </c>
      <c r="C1075" s="51">
        <f t="shared" si="70"/>
        <v>72</v>
      </c>
      <c r="D1075" s="50">
        <v>17237</v>
      </c>
      <c r="E1075" s="50" t="s">
        <v>3173</v>
      </c>
      <c r="F1075" s="50" t="s">
        <v>466</v>
      </c>
      <c r="G1075" s="50" t="s">
        <v>3174</v>
      </c>
      <c r="H1075" s="50" t="s">
        <v>1121</v>
      </c>
      <c r="I1075" s="50" t="s">
        <v>3175</v>
      </c>
      <c r="J1075" s="50" t="s">
        <v>1584</v>
      </c>
      <c r="K1075" s="50" t="s">
        <v>291</v>
      </c>
      <c r="L1075" s="50" t="s">
        <v>188</v>
      </c>
      <c r="M1075" s="54">
        <v>2</v>
      </c>
      <c r="N1075" s="51" t="str">
        <f t="shared" si="71"/>
        <v>暁星</v>
      </c>
    </row>
    <row r="1076" spans="1:14" x14ac:dyDescent="0.2">
      <c r="A1076" s="50">
        <f t="shared" si="68"/>
        <v>17239</v>
      </c>
      <c r="B1076" s="50">
        <f t="shared" si="69"/>
        <v>1</v>
      </c>
      <c r="C1076" s="51">
        <f t="shared" si="70"/>
        <v>72</v>
      </c>
      <c r="D1076" s="50">
        <v>17239</v>
      </c>
      <c r="E1076" s="50" t="s">
        <v>51</v>
      </c>
      <c r="F1076" s="50" t="s">
        <v>2310</v>
      </c>
      <c r="G1076" s="50" t="s">
        <v>1303</v>
      </c>
      <c r="H1076" s="50" t="s">
        <v>1916</v>
      </c>
      <c r="I1076" s="50" t="s">
        <v>1304</v>
      </c>
      <c r="J1076" s="50" t="s">
        <v>1917</v>
      </c>
      <c r="K1076" s="50" t="s">
        <v>291</v>
      </c>
      <c r="L1076" s="50" t="s">
        <v>189</v>
      </c>
      <c r="M1076" s="54">
        <v>2</v>
      </c>
      <c r="N1076" s="51" t="str">
        <f t="shared" si="71"/>
        <v>暁星</v>
      </c>
    </row>
    <row r="1077" spans="1:14" x14ac:dyDescent="0.2">
      <c r="A1077" s="50">
        <f t="shared" si="68"/>
        <v>17240</v>
      </c>
      <c r="B1077" s="50">
        <f t="shared" si="69"/>
        <v>1</v>
      </c>
      <c r="C1077" s="51">
        <f t="shared" si="70"/>
        <v>72</v>
      </c>
      <c r="D1077" s="50">
        <v>17240</v>
      </c>
      <c r="E1077" s="50" t="s">
        <v>3176</v>
      </c>
      <c r="F1077" s="50" t="s">
        <v>627</v>
      </c>
      <c r="G1077" s="50" t="s">
        <v>3177</v>
      </c>
      <c r="H1077" s="50" t="s">
        <v>1267</v>
      </c>
      <c r="I1077" s="50" t="s">
        <v>3178</v>
      </c>
      <c r="J1077" s="50" t="s">
        <v>1269</v>
      </c>
      <c r="K1077" s="50" t="s">
        <v>291</v>
      </c>
      <c r="L1077" s="50" t="s">
        <v>188</v>
      </c>
      <c r="M1077" s="54">
        <v>2</v>
      </c>
      <c r="N1077" s="51" t="str">
        <f t="shared" si="71"/>
        <v>暁星</v>
      </c>
    </row>
    <row r="1078" spans="1:14" x14ac:dyDescent="0.2">
      <c r="A1078" s="50">
        <f t="shared" si="68"/>
        <v>17241</v>
      </c>
      <c r="B1078" s="50">
        <f t="shared" si="69"/>
        <v>1</v>
      </c>
      <c r="C1078" s="51">
        <f t="shared" si="70"/>
        <v>72</v>
      </c>
      <c r="D1078" s="50">
        <v>17241</v>
      </c>
      <c r="E1078" s="50" t="s">
        <v>619</v>
      </c>
      <c r="F1078" s="50" t="s">
        <v>3179</v>
      </c>
      <c r="G1078" s="50" t="s">
        <v>1937</v>
      </c>
      <c r="H1078" s="50" t="s">
        <v>1688</v>
      </c>
      <c r="I1078" s="50" t="s">
        <v>1938</v>
      </c>
      <c r="J1078" s="50" t="s">
        <v>1689</v>
      </c>
      <c r="K1078" s="50" t="s">
        <v>291</v>
      </c>
      <c r="L1078" s="50" t="s">
        <v>188</v>
      </c>
      <c r="M1078" s="54">
        <v>2</v>
      </c>
      <c r="N1078" s="51" t="str">
        <f t="shared" si="71"/>
        <v>暁星</v>
      </c>
    </row>
    <row r="1079" spans="1:14" x14ac:dyDescent="0.2">
      <c r="A1079" s="50">
        <f t="shared" si="68"/>
        <v>17467</v>
      </c>
      <c r="B1079" s="50">
        <f t="shared" si="69"/>
        <v>1</v>
      </c>
      <c r="C1079" s="51">
        <f t="shared" si="70"/>
        <v>74</v>
      </c>
      <c r="D1079" s="50">
        <v>17467</v>
      </c>
      <c r="E1079" s="50" t="s">
        <v>4778</v>
      </c>
      <c r="F1079" s="50" t="s">
        <v>4779</v>
      </c>
      <c r="G1079" s="50" t="s">
        <v>4780</v>
      </c>
      <c r="H1079" s="50" t="s">
        <v>4781</v>
      </c>
      <c r="I1079" s="50" t="s">
        <v>4782</v>
      </c>
      <c r="J1079" s="50" t="s">
        <v>4783</v>
      </c>
      <c r="K1079" s="50" t="s">
        <v>291</v>
      </c>
      <c r="L1079" s="50" t="s">
        <v>189</v>
      </c>
      <c r="M1079" s="54">
        <v>1</v>
      </c>
      <c r="N1079" s="51" t="str">
        <f t="shared" si="71"/>
        <v>白百合</v>
      </c>
    </row>
    <row r="1080" spans="1:14" x14ac:dyDescent="0.2">
      <c r="A1080" s="50">
        <f t="shared" si="68"/>
        <v>17627</v>
      </c>
      <c r="B1080" s="50">
        <f t="shared" si="69"/>
        <v>1</v>
      </c>
      <c r="C1080" s="51">
        <f t="shared" si="70"/>
        <v>76</v>
      </c>
      <c r="D1080" s="50">
        <v>17627</v>
      </c>
      <c r="E1080" s="50" t="s">
        <v>681</v>
      </c>
      <c r="F1080" s="50" t="s">
        <v>5520</v>
      </c>
      <c r="G1080" s="50" t="s">
        <v>3141</v>
      </c>
      <c r="H1080" s="50" t="s">
        <v>2595</v>
      </c>
      <c r="I1080" s="50" t="s">
        <v>3142</v>
      </c>
      <c r="J1080" s="50" t="s">
        <v>6090</v>
      </c>
      <c r="K1080" s="50" t="s">
        <v>291</v>
      </c>
      <c r="L1080" s="50" t="s">
        <v>189</v>
      </c>
      <c r="M1080" s="54">
        <v>1</v>
      </c>
      <c r="N1080" s="51" t="str">
        <f t="shared" si="71"/>
        <v>正則学園</v>
      </c>
    </row>
    <row r="1081" spans="1:14" x14ac:dyDescent="0.2">
      <c r="A1081" s="50">
        <f t="shared" si="68"/>
        <v>17641</v>
      </c>
      <c r="B1081" s="50">
        <f t="shared" si="69"/>
        <v>1</v>
      </c>
      <c r="C1081" s="51">
        <f t="shared" si="70"/>
        <v>76</v>
      </c>
      <c r="D1081" s="50">
        <v>17641</v>
      </c>
      <c r="E1081" s="50" t="s">
        <v>22</v>
      </c>
      <c r="F1081" s="50" t="s">
        <v>3181</v>
      </c>
      <c r="G1081" s="50" t="s">
        <v>1070</v>
      </c>
      <c r="H1081" s="50" t="s">
        <v>3182</v>
      </c>
      <c r="I1081" s="50" t="s">
        <v>1610</v>
      </c>
      <c r="J1081" s="50" t="s">
        <v>3183</v>
      </c>
      <c r="K1081" s="50" t="s">
        <v>291</v>
      </c>
      <c r="L1081" s="50" t="s">
        <v>188</v>
      </c>
      <c r="M1081" s="54">
        <v>2</v>
      </c>
      <c r="N1081" s="51" t="str">
        <f t="shared" si="71"/>
        <v>正則学園</v>
      </c>
    </row>
    <row r="1082" spans="1:14" x14ac:dyDescent="0.2">
      <c r="A1082" s="50">
        <f t="shared" si="68"/>
        <v>17643</v>
      </c>
      <c r="B1082" s="50">
        <f t="shared" si="69"/>
        <v>1</v>
      </c>
      <c r="C1082" s="51">
        <f t="shared" si="70"/>
        <v>76</v>
      </c>
      <c r="D1082" s="50">
        <v>17643</v>
      </c>
      <c r="E1082" s="50" t="s">
        <v>1052</v>
      </c>
      <c r="F1082" s="50" t="s">
        <v>4317</v>
      </c>
      <c r="G1082" s="50" t="s">
        <v>1054</v>
      </c>
      <c r="H1082" s="50" t="s">
        <v>2434</v>
      </c>
      <c r="I1082" s="50" t="s">
        <v>1056</v>
      </c>
      <c r="J1082" s="50" t="s">
        <v>2435</v>
      </c>
      <c r="K1082" s="50" t="s">
        <v>291</v>
      </c>
      <c r="L1082" s="50" t="s">
        <v>188</v>
      </c>
      <c r="M1082" s="54">
        <v>2</v>
      </c>
      <c r="N1082" s="51" t="str">
        <f t="shared" si="71"/>
        <v>正則学園</v>
      </c>
    </row>
    <row r="1083" spans="1:14" x14ac:dyDescent="0.2">
      <c r="A1083" s="50">
        <f t="shared" si="68"/>
        <v>17644</v>
      </c>
      <c r="B1083" s="50">
        <f t="shared" si="69"/>
        <v>1</v>
      </c>
      <c r="C1083" s="51">
        <f t="shared" si="70"/>
        <v>76</v>
      </c>
      <c r="D1083" s="50">
        <v>17644</v>
      </c>
      <c r="E1083" s="50" t="s">
        <v>4318</v>
      </c>
      <c r="F1083" s="50" t="s">
        <v>4319</v>
      </c>
      <c r="G1083" s="50" t="s">
        <v>4320</v>
      </c>
      <c r="H1083" s="50" t="s">
        <v>3665</v>
      </c>
      <c r="I1083" s="50" t="s">
        <v>4321</v>
      </c>
      <c r="J1083" s="50" t="s">
        <v>3666</v>
      </c>
      <c r="K1083" s="50" t="s">
        <v>291</v>
      </c>
      <c r="L1083" s="50" t="s">
        <v>188</v>
      </c>
      <c r="M1083" s="54">
        <v>2</v>
      </c>
      <c r="N1083" s="51" t="str">
        <f t="shared" si="71"/>
        <v>正則学園</v>
      </c>
    </row>
    <row r="1084" spans="1:14" x14ac:dyDescent="0.2">
      <c r="A1084" s="50">
        <f t="shared" si="68"/>
        <v>17645</v>
      </c>
      <c r="B1084" s="50">
        <f t="shared" si="69"/>
        <v>1</v>
      </c>
      <c r="C1084" s="51">
        <f t="shared" si="70"/>
        <v>76</v>
      </c>
      <c r="D1084" s="51">
        <v>17645</v>
      </c>
      <c r="E1084" s="51" t="s">
        <v>4322</v>
      </c>
      <c r="F1084" s="51" t="s">
        <v>4323</v>
      </c>
      <c r="G1084" s="52" t="s">
        <v>4324</v>
      </c>
      <c r="H1084" s="52" t="s">
        <v>4325</v>
      </c>
      <c r="I1084" s="52" t="s">
        <v>4326</v>
      </c>
      <c r="J1084" s="52" t="s">
        <v>4327</v>
      </c>
      <c r="K1084" s="51" t="s">
        <v>291</v>
      </c>
      <c r="L1084" s="51" t="s">
        <v>188</v>
      </c>
      <c r="M1084" s="53">
        <v>2</v>
      </c>
      <c r="N1084" s="51" t="str">
        <f t="shared" si="71"/>
        <v>正則学園</v>
      </c>
    </row>
    <row r="1085" spans="1:14" x14ac:dyDescent="0.2">
      <c r="A1085" s="50">
        <f t="shared" si="68"/>
        <v>17646</v>
      </c>
      <c r="B1085" s="50">
        <f t="shared" si="69"/>
        <v>1</v>
      </c>
      <c r="C1085" s="51">
        <f t="shared" si="70"/>
        <v>76</v>
      </c>
      <c r="D1085" s="50">
        <v>17646</v>
      </c>
      <c r="E1085" s="50" t="s">
        <v>4784</v>
      </c>
      <c r="F1085" s="50" t="s">
        <v>923</v>
      </c>
      <c r="G1085" s="50" t="s">
        <v>4785</v>
      </c>
      <c r="H1085" s="50" t="s">
        <v>1646</v>
      </c>
      <c r="I1085" s="50" t="s">
        <v>4786</v>
      </c>
      <c r="J1085" s="50" t="s">
        <v>1647</v>
      </c>
      <c r="K1085" s="50" t="s">
        <v>291</v>
      </c>
      <c r="L1085" s="50" t="s">
        <v>189</v>
      </c>
      <c r="M1085" s="54">
        <v>1</v>
      </c>
      <c r="N1085" s="51" t="str">
        <f t="shared" si="71"/>
        <v>正則学園</v>
      </c>
    </row>
    <row r="1086" spans="1:14" x14ac:dyDescent="0.2">
      <c r="A1086" s="50">
        <f t="shared" si="68"/>
        <v>17648</v>
      </c>
      <c r="B1086" s="50">
        <f t="shared" si="69"/>
        <v>1</v>
      </c>
      <c r="C1086" s="51">
        <f t="shared" si="70"/>
        <v>76</v>
      </c>
      <c r="D1086" s="51">
        <v>17648</v>
      </c>
      <c r="E1086" s="51" t="s">
        <v>64</v>
      </c>
      <c r="F1086" s="51" t="s">
        <v>4787</v>
      </c>
      <c r="G1086" s="52" t="s">
        <v>2409</v>
      </c>
      <c r="H1086" s="52" t="s">
        <v>1432</v>
      </c>
      <c r="I1086" s="52" t="s">
        <v>2411</v>
      </c>
      <c r="J1086" s="52" t="s">
        <v>1433</v>
      </c>
      <c r="K1086" s="51" t="s">
        <v>291</v>
      </c>
      <c r="L1086" s="51" t="s">
        <v>189</v>
      </c>
      <c r="M1086" s="53">
        <v>1</v>
      </c>
      <c r="N1086" s="51" t="str">
        <f t="shared" si="71"/>
        <v>正則学園</v>
      </c>
    </row>
    <row r="1087" spans="1:14" x14ac:dyDescent="0.2">
      <c r="A1087" s="50">
        <f t="shared" si="68"/>
        <v>17649</v>
      </c>
      <c r="B1087" s="50">
        <f t="shared" si="69"/>
        <v>1</v>
      </c>
      <c r="C1087" s="51">
        <f t="shared" si="70"/>
        <v>76</v>
      </c>
      <c r="D1087" s="51">
        <v>17649</v>
      </c>
      <c r="E1087" s="51" t="s">
        <v>87</v>
      </c>
      <c r="F1087" s="51" t="s">
        <v>4788</v>
      </c>
      <c r="G1087" s="52" t="s">
        <v>1117</v>
      </c>
      <c r="H1087" s="52" t="s">
        <v>2102</v>
      </c>
      <c r="I1087" s="52" t="s">
        <v>1119</v>
      </c>
      <c r="J1087" s="52" t="s">
        <v>2104</v>
      </c>
      <c r="K1087" s="51" t="s">
        <v>291</v>
      </c>
      <c r="L1087" s="51" t="s">
        <v>189</v>
      </c>
      <c r="M1087" s="53">
        <v>1</v>
      </c>
      <c r="N1087" s="51" t="str">
        <f t="shared" si="71"/>
        <v>正則学園</v>
      </c>
    </row>
    <row r="1088" spans="1:14" x14ac:dyDescent="0.2">
      <c r="A1088" s="50">
        <f t="shared" si="68"/>
        <v>17693</v>
      </c>
      <c r="B1088" s="50">
        <f t="shared" si="69"/>
        <v>1</v>
      </c>
      <c r="C1088" s="51">
        <f t="shared" si="70"/>
        <v>76</v>
      </c>
      <c r="D1088" s="51">
        <v>17693</v>
      </c>
      <c r="E1088" s="51" t="s">
        <v>6333</v>
      </c>
      <c r="F1088" s="51" t="s">
        <v>8535</v>
      </c>
      <c r="G1088" s="52" t="s">
        <v>6335</v>
      </c>
      <c r="H1088" s="52" t="s">
        <v>1810</v>
      </c>
      <c r="I1088" s="52" t="s">
        <v>6337</v>
      </c>
      <c r="J1088" s="52" t="s">
        <v>1811</v>
      </c>
      <c r="K1088" s="51" t="s">
        <v>291</v>
      </c>
      <c r="L1088" s="51" t="s">
        <v>189</v>
      </c>
      <c r="M1088" s="53">
        <v>1</v>
      </c>
      <c r="N1088" s="51" t="str">
        <f t="shared" si="71"/>
        <v>正則学園</v>
      </c>
    </row>
    <row r="1089" spans="1:15" x14ac:dyDescent="0.2">
      <c r="A1089" s="50">
        <f t="shared" si="68"/>
        <v>17901</v>
      </c>
      <c r="B1089" s="50">
        <f t="shared" si="69"/>
        <v>1</v>
      </c>
      <c r="C1089" s="51">
        <f t="shared" si="70"/>
        <v>79</v>
      </c>
      <c r="D1089" s="51">
        <v>17901</v>
      </c>
      <c r="E1089" s="51" t="s">
        <v>3184</v>
      </c>
      <c r="F1089" s="51" t="s">
        <v>3185</v>
      </c>
      <c r="G1089" s="52" t="s">
        <v>3186</v>
      </c>
      <c r="H1089" s="52" t="s">
        <v>1009</v>
      </c>
      <c r="I1089" s="52" t="s">
        <v>3187</v>
      </c>
      <c r="J1089" s="52" t="s">
        <v>1028</v>
      </c>
      <c r="K1089" s="51" t="s">
        <v>291</v>
      </c>
      <c r="L1089" s="51" t="s">
        <v>188</v>
      </c>
      <c r="M1089" s="53">
        <v>2</v>
      </c>
      <c r="N1089" s="51" t="str">
        <f t="shared" si="71"/>
        <v>東洋</v>
      </c>
    </row>
    <row r="1090" spans="1:15" x14ac:dyDescent="0.2">
      <c r="A1090" s="50">
        <f t="shared" ref="A1090:A1129" si="72">D1090</f>
        <v>17902</v>
      </c>
      <c r="B1090" s="50">
        <f t="shared" ref="B1090:B1129" si="73">ROUNDDOWN(D1090/10000,0)</f>
        <v>1</v>
      </c>
      <c r="C1090" s="51">
        <f t="shared" ref="C1090:C1129" si="74">ROUNDDOWN((D1090-B1090*10000)/100,0)</f>
        <v>79</v>
      </c>
      <c r="D1090" s="51">
        <v>17902</v>
      </c>
      <c r="E1090" s="51" t="s">
        <v>399</v>
      </c>
      <c r="F1090" s="51" t="s">
        <v>3188</v>
      </c>
      <c r="G1090" s="52" t="s">
        <v>1517</v>
      </c>
      <c r="H1090" s="52" t="s">
        <v>1030</v>
      </c>
      <c r="I1090" s="52" t="s">
        <v>1518</v>
      </c>
      <c r="J1090" s="52" t="s">
        <v>1282</v>
      </c>
      <c r="K1090" s="51" t="s">
        <v>291</v>
      </c>
      <c r="L1090" s="51" t="s">
        <v>189</v>
      </c>
      <c r="M1090" s="53">
        <v>2</v>
      </c>
      <c r="N1090" s="51" t="str">
        <f t="shared" ref="N1090:N1153" si="75">VLOOKUP(B1090*100+C1090,$AB$2:$AF$400,2,0)</f>
        <v>東洋</v>
      </c>
    </row>
    <row r="1091" spans="1:15" x14ac:dyDescent="0.2">
      <c r="A1091" s="50">
        <f t="shared" si="72"/>
        <v>17903</v>
      </c>
      <c r="B1091" s="50">
        <f t="shared" si="73"/>
        <v>1</v>
      </c>
      <c r="C1091" s="51">
        <f t="shared" si="74"/>
        <v>79</v>
      </c>
      <c r="D1091" s="51">
        <v>17903</v>
      </c>
      <c r="E1091" s="51" t="s">
        <v>3189</v>
      </c>
      <c r="F1091" s="51" t="s">
        <v>893</v>
      </c>
      <c r="G1091" s="52" t="s">
        <v>3190</v>
      </c>
      <c r="H1091" s="52" t="s">
        <v>2631</v>
      </c>
      <c r="I1091" s="52" t="s">
        <v>3191</v>
      </c>
      <c r="J1091" s="52" t="s">
        <v>3192</v>
      </c>
      <c r="K1091" s="51" t="s">
        <v>291</v>
      </c>
      <c r="L1091" s="51" t="s">
        <v>189</v>
      </c>
      <c r="M1091" s="53">
        <v>2</v>
      </c>
      <c r="N1091" s="51" t="str">
        <f t="shared" si="75"/>
        <v>東洋</v>
      </c>
    </row>
    <row r="1092" spans="1:15" x14ac:dyDescent="0.2">
      <c r="A1092" s="50">
        <f t="shared" si="72"/>
        <v>17904</v>
      </c>
      <c r="B1092" s="50">
        <f t="shared" si="73"/>
        <v>1</v>
      </c>
      <c r="C1092" s="51">
        <f t="shared" si="74"/>
        <v>79</v>
      </c>
      <c r="D1092" s="51">
        <v>17904</v>
      </c>
      <c r="E1092" s="51" t="s">
        <v>3193</v>
      </c>
      <c r="F1092" s="51" t="s">
        <v>58</v>
      </c>
      <c r="G1092" s="52" t="s">
        <v>3180</v>
      </c>
      <c r="H1092" s="52" t="s">
        <v>1023</v>
      </c>
      <c r="I1092" s="52" t="s">
        <v>3194</v>
      </c>
      <c r="J1092" s="52" t="s">
        <v>1024</v>
      </c>
      <c r="K1092" s="51" t="s">
        <v>291</v>
      </c>
      <c r="L1092" s="51" t="s">
        <v>188</v>
      </c>
      <c r="M1092" s="53">
        <v>2</v>
      </c>
      <c r="N1092" s="51" t="str">
        <f t="shared" si="75"/>
        <v>東洋</v>
      </c>
    </row>
    <row r="1093" spans="1:15" x14ac:dyDescent="0.2">
      <c r="A1093" s="50">
        <f t="shared" si="72"/>
        <v>17905</v>
      </c>
      <c r="B1093" s="50">
        <f t="shared" si="73"/>
        <v>1</v>
      </c>
      <c r="C1093" s="51">
        <f t="shared" si="74"/>
        <v>79</v>
      </c>
      <c r="D1093" s="50">
        <v>17905</v>
      </c>
      <c r="E1093" s="50" t="s">
        <v>59</v>
      </c>
      <c r="F1093" s="50" t="s">
        <v>3195</v>
      </c>
      <c r="G1093" s="50" t="s">
        <v>3196</v>
      </c>
      <c r="H1093" s="50" t="s">
        <v>3167</v>
      </c>
      <c r="I1093" s="50" t="s">
        <v>3197</v>
      </c>
      <c r="J1093" s="50" t="s">
        <v>3168</v>
      </c>
      <c r="K1093" s="50" t="s">
        <v>291</v>
      </c>
      <c r="L1093" s="50" t="s">
        <v>188</v>
      </c>
      <c r="M1093" s="54">
        <v>2</v>
      </c>
      <c r="N1093" s="51" t="str">
        <f t="shared" si="75"/>
        <v>東洋</v>
      </c>
    </row>
    <row r="1094" spans="1:15" x14ac:dyDescent="0.2">
      <c r="A1094" s="50">
        <f t="shared" si="72"/>
        <v>17907</v>
      </c>
      <c r="B1094" s="50">
        <f t="shared" si="73"/>
        <v>1</v>
      </c>
      <c r="C1094" s="51">
        <f t="shared" si="74"/>
        <v>79</v>
      </c>
      <c r="D1094" s="51">
        <v>17907</v>
      </c>
      <c r="E1094" s="51" t="s">
        <v>22</v>
      </c>
      <c r="F1094" s="51" t="s">
        <v>3198</v>
      </c>
      <c r="G1094" s="52" t="s">
        <v>1070</v>
      </c>
      <c r="H1094" s="52" t="s">
        <v>2099</v>
      </c>
      <c r="I1094" s="52" t="s">
        <v>3199</v>
      </c>
      <c r="J1094" s="52" t="s">
        <v>2100</v>
      </c>
      <c r="K1094" s="51" t="s">
        <v>291</v>
      </c>
      <c r="L1094" s="51" t="s">
        <v>188</v>
      </c>
      <c r="M1094" s="53">
        <v>2</v>
      </c>
      <c r="N1094" s="51" t="str">
        <f t="shared" si="75"/>
        <v>東洋</v>
      </c>
    </row>
    <row r="1095" spans="1:15" x14ac:dyDescent="0.2">
      <c r="A1095" s="50">
        <f t="shared" si="72"/>
        <v>17908</v>
      </c>
      <c r="B1095" s="50">
        <f t="shared" si="73"/>
        <v>1</v>
      </c>
      <c r="C1095" s="51">
        <f t="shared" si="74"/>
        <v>79</v>
      </c>
      <c r="D1095" s="50">
        <v>17908</v>
      </c>
      <c r="E1095" s="50" t="s">
        <v>3200</v>
      </c>
      <c r="F1095" s="50" t="s">
        <v>3201</v>
      </c>
      <c r="G1095" s="50" t="s">
        <v>3202</v>
      </c>
      <c r="H1095" s="50" t="s">
        <v>2041</v>
      </c>
      <c r="I1095" s="50" t="s">
        <v>3203</v>
      </c>
      <c r="J1095" s="50" t="s">
        <v>2042</v>
      </c>
      <c r="K1095" s="50" t="s">
        <v>291</v>
      </c>
      <c r="L1095" s="50" t="s">
        <v>189</v>
      </c>
      <c r="M1095" s="54">
        <v>2</v>
      </c>
      <c r="N1095" s="51" t="str">
        <f t="shared" si="75"/>
        <v>東洋</v>
      </c>
    </row>
    <row r="1096" spans="1:15" x14ac:dyDescent="0.2">
      <c r="A1096" s="50">
        <f t="shared" si="72"/>
        <v>17911</v>
      </c>
      <c r="B1096" s="50">
        <f t="shared" si="73"/>
        <v>1</v>
      </c>
      <c r="C1096" s="51">
        <f t="shared" si="74"/>
        <v>79</v>
      </c>
      <c r="D1096" s="50">
        <v>17911</v>
      </c>
      <c r="E1096" s="50" t="s">
        <v>51</v>
      </c>
      <c r="F1096" s="50" t="s">
        <v>4789</v>
      </c>
      <c r="G1096" s="50" t="s">
        <v>1303</v>
      </c>
      <c r="H1096" s="50" t="s">
        <v>2488</v>
      </c>
      <c r="I1096" s="50" t="s">
        <v>1304</v>
      </c>
      <c r="J1096" s="50" t="s">
        <v>2489</v>
      </c>
      <c r="K1096" s="50" t="s">
        <v>291</v>
      </c>
      <c r="L1096" s="50" t="s">
        <v>185</v>
      </c>
      <c r="M1096" s="54">
        <v>1</v>
      </c>
      <c r="N1096" s="51" t="str">
        <f t="shared" si="75"/>
        <v>東洋</v>
      </c>
    </row>
    <row r="1097" spans="1:15" x14ac:dyDescent="0.2">
      <c r="A1097" s="50">
        <f t="shared" si="72"/>
        <v>17912</v>
      </c>
      <c r="B1097" s="50">
        <f t="shared" si="73"/>
        <v>1</v>
      </c>
      <c r="C1097" s="51">
        <f t="shared" si="74"/>
        <v>79</v>
      </c>
      <c r="D1097" s="50">
        <v>17912</v>
      </c>
      <c r="E1097" s="50" t="s">
        <v>42</v>
      </c>
      <c r="F1097" s="50" t="s">
        <v>41</v>
      </c>
      <c r="G1097" s="50" t="s">
        <v>1582</v>
      </c>
      <c r="H1097" s="50" t="s">
        <v>4391</v>
      </c>
      <c r="I1097" s="50" t="s">
        <v>1583</v>
      </c>
      <c r="J1097" s="50" t="s">
        <v>4392</v>
      </c>
      <c r="K1097" s="50" t="s">
        <v>291</v>
      </c>
      <c r="L1097" s="50" t="s">
        <v>189</v>
      </c>
      <c r="M1097" s="54">
        <v>1</v>
      </c>
      <c r="N1097" s="51" t="str">
        <f t="shared" si="75"/>
        <v>東洋</v>
      </c>
    </row>
    <row r="1098" spans="1:15" x14ac:dyDescent="0.2">
      <c r="A1098" s="50">
        <f t="shared" si="72"/>
        <v>17913</v>
      </c>
      <c r="B1098" s="50">
        <f t="shared" si="73"/>
        <v>1</v>
      </c>
      <c r="C1098" s="51">
        <f t="shared" si="74"/>
        <v>79</v>
      </c>
      <c r="D1098" s="51">
        <v>17913</v>
      </c>
      <c r="E1098" s="51" t="s">
        <v>4790</v>
      </c>
      <c r="F1098" s="51" t="s">
        <v>3494</v>
      </c>
      <c r="G1098" s="52" t="s">
        <v>4791</v>
      </c>
      <c r="H1098" s="52" t="s">
        <v>4792</v>
      </c>
      <c r="I1098" s="52" t="s">
        <v>4793</v>
      </c>
      <c r="J1098" s="52" t="s">
        <v>4794</v>
      </c>
      <c r="K1098" s="51" t="s">
        <v>291</v>
      </c>
      <c r="L1098" s="51" t="s">
        <v>189</v>
      </c>
      <c r="M1098" s="53">
        <v>1</v>
      </c>
      <c r="N1098" s="51" t="str">
        <f t="shared" si="75"/>
        <v>東洋</v>
      </c>
    </row>
    <row r="1099" spans="1:15" x14ac:dyDescent="0.2">
      <c r="A1099" s="50">
        <f t="shared" si="72"/>
        <v>17914</v>
      </c>
      <c r="B1099" s="50">
        <f t="shared" si="73"/>
        <v>1</v>
      </c>
      <c r="C1099" s="51">
        <f t="shared" si="74"/>
        <v>79</v>
      </c>
      <c r="D1099" s="51">
        <v>17914</v>
      </c>
      <c r="E1099" s="51" t="s">
        <v>26</v>
      </c>
      <c r="F1099" s="51" t="s">
        <v>1680</v>
      </c>
      <c r="G1099" s="52" t="s">
        <v>1451</v>
      </c>
      <c r="H1099" s="52" t="s">
        <v>1296</v>
      </c>
      <c r="I1099" s="52" t="s">
        <v>4795</v>
      </c>
      <c r="J1099" s="52" t="s">
        <v>1681</v>
      </c>
      <c r="K1099" s="51" t="s">
        <v>291</v>
      </c>
      <c r="L1099" s="51" t="s">
        <v>185</v>
      </c>
      <c r="M1099" s="53">
        <v>1</v>
      </c>
      <c r="N1099" s="51" t="str">
        <f t="shared" si="75"/>
        <v>東洋</v>
      </c>
    </row>
    <row r="1100" spans="1:15" x14ac:dyDescent="0.2">
      <c r="A1100" s="50">
        <f t="shared" si="72"/>
        <v>17915</v>
      </c>
      <c r="B1100" s="50">
        <f t="shared" si="73"/>
        <v>1</v>
      </c>
      <c r="C1100" s="51">
        <f t="shared" si="74"/>
        <v>79</v>
      </c>
      <c r="D1100" s="51">
        <v>17915</v>
      </c>
      <c r="E1100" s="51" t="s">
        <v>61</v>
      </c>
      <c r="F1100" s="51" t="s">
        <v>391</v>
      </c>
      <c r="G1100" s="52" t="s">
        <v>1901</v>
      </c>
      <c r="H1100" s="52" t="s">
        <v>1930</v>
      </c>
      <c r="I1100" s="52" t="s">
        <v>1902</v>
      </c>
      <c r="J1100" s="52" t="s">
        <v>1931</v>
      </c>
      <c r="K1100" s="51" t="s">
        <v>291</v>
      </c>
      <c r="L1100" s="51" t="s">
        <v>189</v>
      </c>
      <c r="M1100" s="53">
        <v>1</v>
      </c>
      <c r="N1100" s="51" t="str">
        <f t="shared" si="75"/>
        <v>東洋</v>
      </c>
    </row>
    <row r="1101" spans="1:15" x14ac:dyDescent="0.2">
      <c r="A1101" s="50">
        <f t="shared" si="72"/>
        <v>17952</v>
      </c>
      <c r="B1101" s="50">
        <f t="shared" si="73"/>
        <v>1</v>
      </c>
      <c r="C1101" s="51">
        <f t="shared" si="74"/>
        <v>79</v>
      </c>
      <c r="D1101" s="51">
        <v>17952</v>
      </c>
      <c r="E1101" s="51" t="s">
        <v>957</v>
      </c>
      <c r="F1101" s="51" t="s">
        <v>958</v>
      </c>
      <c r="G1101" s="52" t="s">
        <v>3206</v>
      </c>
      <c r="H1101" s="52" t="s">
        <v>2105</v>
      </c>
      <c r="I1101" s="52" t="s">
        <v>3207</v>
      </c>
      <c r="J1101" s="52" t="s">
        <v>3208</v>
      </c>
      <c r="K1101" s="51" t="s">
        <v>291</v>
      </c>
      <c r="L1101" s="51" t="s">
        <v>1029</v>
      </c>
      <c r="M1101" s="53">
        <v>3</v>
      </c>
      <c r="N1101" s="51" t="str">
        <f t="shared" si="75"/>
        <v>東洋</v>
      </c>
    </row>
    <row r="1102" spans="1:15" x14ac:dyDescent="0.2">
      <c r="A1102" s="50">
        <f t="shared" si="72"/>
        <v>17955</v>
      </c>
      <c r="B1102" s="50">
        <f t="shared" si="73"/>
        <v>1</v>
      </c>
      <c r="C1102" s="51">
        <f t="shared" si="74"/>
        <v>79</v>
      </c>
      <c r="D1102" s="51">
        <v>17955</v>
      </c>
      <c r="E1102" s="51" t="s">
        <v>45</v>
      </c>
      <c r="F1102" s="51" t="s">
        <v>959</v>
      </c>
      <c r="G1102" s="52" t="s">
        <v>1184</v>
      </c>
      <c r="H1102" s="52" t="s">
        <v>3204</v>
      </c>
      <c r="I1102" s="52" t="s">
        <v>1186</v>
      </c>
      <c r="J1102" s="52" t="s">
        <v>3205</v>
      </c>
      <c r="K1102" s="51" t="s">
        <v>291</v>
      </c>
      <c r="L1102" s="51" t="s">
        <v>1029</v>
      </c>
      <c r="M1102" s="53">
        <v>3</v>
      </c>
      <c r="N1102" s="51" t="str">
        <f t="shared" si="75"/>
        <v>東洋</v>
      </c>
      <c r="O1102" s="51"/>
    </row>
    <row r="1103" spans="1:15" x14ac:dyDescent="0.2">
      <c r="A1103" s="50">
        <f t="shared" si="72"/>
        <v>17961</v>
      </c>
      <c r="B1103" s="50">
        <f t="shared" si="73"/>
        <v>1</v>
      </c>
      <c r="C1103" s="51">
        <f t="shared" si="74"/>
        <v>79</v>
      </c>
      <c r="D1103" s="51">
        <v>17961</v>
      </c>
      <c r="E1103" s="51" t="s">
        <v>3209</v>
      </c>
      <c r="F1103" s="51" t="s">
        <v>3210</v>
      </c>
      <c r="G1103" s="52" t="s">
        <v>3211</v>
      </c>
      <c r="H1103" s="52" t="s">
        <v>2584</v>
      </c>
      <c r="I1103" s="52" t="s">
        <v>3212</v>
      </c>
      <c r="J1103" s="52" t="s">
        <v>2585</v>
      </c>
      <c r="K1103" s="51" t="s">
        <v>292</v>
      </c>
      <c r="L1103" s="51" t="s">
        <v>188</v>
      </c>
      <c r="M1103" s="53">
        <v>2</v>
      </c>
      <c r="N1103" s="51" t="str">
        <f t="shared" si="75"/>
        <v>東洋</v>
      </c>
      <c r="O1103" s="51"/>
    </row>
    <row r="1104" spans="1:15" x14ac:dyDescent="0.2">
      <c r="A1104" s="50">
        <f t="shared" si="72"/>
        <v>17962</v>
      </c>
      <c r="B1104" s="50">
        <f t="shared" si="73"/>
        <v>1</v>
      </c>
      <c r="C1104" s="51">
        <f t="shared" si="74"/>
        <v>79</v>
      </c>
      <c r="D1104" s="51">
        <v>17962</v>
      </c>
      <c r="E1104" s="51" t="s">
        <v>361</v>
      </c>
      <c r="F1104" s="51" t="s">
        <v>3213</v>
      </c>
      <c r="G1104" s="52" t="s">
        <v>1594</v>
      </c>
      <c r="H1104" s="52" t="s">
        <v>618</v>
      </c>
      <c r="I1104" s="52" t="s">
        <v>1596</v>
      </c>
      <c r="J1104" s="52" t="s">
        <v>1216</v>
      </c>
      <c r="K1104" s="51" t="s">
        <v>292</v>
      </c>
      <c r="L1104" s="51" t="s">
        <v>188</v>
      </c>
      <c r="M1104" s="53">
        <v>2</v>
      </c>
      <c r="N1104" s="51" t="str">
        <f t="shared" si="75"/>
        <v>東洋</v>
      </c>
      <c r="O1104" s="51"/>
    </row>
    <row r="1105" spans="1:15" x14ac:dyDescent="0.2">
      <c r="A1105" s="50">
        <f t="shared" si="72"/>
        <v>17970</v>
      </c>
      <c r="B1105" s="50">
        <f t="shared" si="73"/>
        <v>1</v>
      </c>
      <c r="C1105" s="51">
        <f t="shared" si="74"/>
        <v>79</v>
      </c>
      <c r="D1105" s="51">
        <v>17970</v>
      </c>
      <c r="E1105" s="51" t="s">
        <v>452</v>
      </c>
      <c r="F1105" s="51" t="s">
        <v>4796</v>
      </c>
      <c r="G1105" s="52" t="s">
        <v>1768</v>
      </c>
      <c r="H1105" s="52" t="s">
        <v>2744</v>
      </c>
      <c r="I1105" s="52" t="s">
        <v>1769</v>
      </c>
      <c r="J1105" s="52" t="s">
        <v>2745</v>
      </c>
      <c r="K1105" s="51" t="s">
        <v>292</v>
      </c>
      <c r="L1105" s="51" t="s">
        <v>189</v>
      </c>
      <c r="M1105" s="53">
        <v>1</v>
      </c>
      <c r="N1105" s="51" t="str">
        <f t="shared" si="75"/>
        <v>東洋</v>
      </c>
      <c r="O1105" s="51"/>
    </row>
    <row r="1106" spans="1:15" x14ac:dyDescent="0.2">
      <c r="A1106" s="50">
        <f t="shared" si="72"/>
        <v>17971</v>
      </c>
      <c r="B1106" s="50">
        <f t="shared" si="73"/>
        <v>1</v>
      </c>
      <c r="C1106" s="51">
        <f t="shared" si="74"/>
        <v>79</v>
      </c>
      <c r="D1106" s="51">
        <v>17971</v>
      </c>
      <c r="E1106" s="51" t="s">
        <v>22</v>
      </c>
      <c r="F1106" s="51" t="s">
        <v>2813</v>
      </c>
      <c r="G1106" s="52" t="s">
        <v>1070</v>
      </c>
      <c r="H1106" s="52" t="s">
        <v>1519</v>
      </c>
      <c r="I1106" s="52" t="s">
        <v>3199</v>
      </c>
      <c r="J1106" s="52" t="s">
        <v>4311</v>
      </c>
      <c r="K1106" s="51" t="s">
        <v>292</v>
      </c>
      <c r="L1106" s="51" t="s">
        <v>189</v>
      </c>
      <c r="M1106" s="53">
        <v>1</v>
      </c>
      <c r="N1106" s="51" t="str">
        <f t="shared" si="75"/>
        <v>東洋</v>
      </c>
      <c r="O1106" s="51"/>
    </row>
    <row r="1107" spans="1:15" x14ac:dyDescent="0.2">
      <c r="A1107" s="50">
        <f t="shared" si="72"/>
        <v>17972</v>
      </c>
      <c r="B1107" s="50">
        <f t="shared" si="73"/>
        <v>1</v>
      </c>
      <c r="C1107" s="51">
        <f t="shared" si="74"/>
        <v>79</v>
      </c>
      <c r="D1107" s="51">
        <v>17972</v>
      </c>
      <c r="E1107" s="51" t="s">
        <v>4797</v>
      </c>
      <c r="F1107" s="51" t="s">
        <v>4798</v>
      </c>
      <c r="G1107" s="52" t="s">
        <v>4799</v>
      </c>
      <c r="H1107" s="52" t="s">
        <v>2747</v>
      </c>
      <c r="I1107" s="52" t="s">
        <v>4800</v>
      </c>
      <c r="J1107" s="52" t="s">
        <v>2749</v>
      </c>
      <c r="K1107" s="51" t="s">
        <v>292</v>
      </c>
      <c r="L1107" s="51" t="s">
        <v>189</v>
      </c>
      <c r="M1107" s="53">
        <v>1</v>
      </c>
      <c r="N1107" s="51" t="str">
        <f t="shared" si="75"/>
        <v>東洋</v>
      </c>
      <c r="O1107" s="51"/>
    </row>
    <row r="1108" spans="1:15" x14ac:dyDescent="0.2">
      <c r="A1108" s="50">
        <f t="shared" si="72"/>
        <v>17973</v>
      </c>
      <c r="B1108" s="50">
        <f t="shared" si="73"/>
        <v>1</v>
      </c>
      <c r="C1108" s="51">
        <f t="shared" si="74"/>
        <v>79</v>
      </c>
      <c r="D1108" s="51">
        <v>17973</v>
      </c>
      <c r="E1108" s="51" t="s">
        <v>15181</v>
      </c>
      <c r="F1108" s="51" t="s">
        <v>4237</v>
      </c>
      <c r="G1108" s="52" t="s">
        <v>2558</v>
      </c>
      <c r="H1108" s="52" t="s">
        <v>3889</v>
      </c>
      <c r="I1108" s="52" t="s">
        <v>2559</v>
      </c>
      <c r="J1108" s="52" t="s">
        <v>3890</v>
      </c>
      <c r="K1108" s="51" t="s">
        <v>292</v>
      </c>
      <c r="L1108" s="51" t="s">
        <v>189</v>
      </c>
      <c r="M1108" s="53">
        <v>1</v>
      </c>
      <c r="N1108" s="51" t="str">
        <f t="shared" si="75"/>
        <v>東洋</v>
      </c>
      <c r="O1108" s="51"/>
    </row>
    <row r="1109" spans="1:15" x14ac:dyDescent="0.2">
      <c r="A1109" s="50">
        <f t="shared" si="72"/>
        <v>18001</v>
      </c>
      <c r="B1109" s="50">
        <f t="shared" si="73"/>
        <v>1</v>
      </c>
      <c r="C1109" s="51">
        <f t="shared" si="74"/>
        <v>80</v>
      </c>
      <c r="D1109" s="50">
        <v>18001</v>
      </c>
      <c r="E1109" s="50" t="s">
        <v>650</v>
      </c>
      <c r="F1109" s="50" t="s">
        <v>869</v>
      </c>
      <c r="G1109" s="50" t="s">
        <v>2218</v>
      </c>
      <c r="H1109" s="50" t="s">
        <v>3214</v>
      </c>
      <c r="I1109" s="50" t="s">
        <v>2219</v>
      </c>
      <c r="J1109" s="50" t="s">
        <v>3215</v>
      </c>
      <c r="K1109" s="50" t="s">
        <v>291</v>
      </c>
      <c r="L1109" s="50" t="s">
        <v>1029</v>
      </c>
      <c r="M1109" s="54">
        <v>3</v>
      </c>
      <c r="N1109" s="51" t="str">
        <f t="shared" si="75"/>
        <v>二松學舍大附</v>
      </c>
      <c r="O1109" s="51"/>
    </row>
    <row r="1110" spans="1:15" x14ac:dyDescent="0.2">
      <c r="A1110" s="50">
        <f t="shared" si="72"/>
        <v>18002</v>
      </c>
      <c r="B1110" s="50">
        <f t="shared" si="73"/>
        <v>1</v>
      </c>
      <c r="C1110" s="51">
        <f t="shared" si="74"/>
        <v>80</v>
      </c>
      <c r="D1110" s="50">
        <v>18002</v>
      </c>
      <c r="E1110" s="50" t="s">
        <v>30</v>
      </c>
      <c r="F1110" s="50" t="s">
        <v>960</v>
      </c>
      <c r="G1110" s="50" t="s">
        <v>1081</v>
      </c>
      <c r="H1110" s="50" t="s">
        <v>3006</v>
      </c>
      <c r="I1110" s="50" t="s">
        <v>1082</v>
      </c>
      <c r="J1110" s="50" t="s">
        <v>3007</v>
      </c>
      <c r="K1110" s="50" t="s">
        <v>291</v>
      </c>
      <c r="L1110" s="50" t="s">
        <v>1029</v>
      </c>
      <c r="M1110" s="54">
        <v>3</v>
      </c>
      <c r="N1110" s="51" t="str">
        <f t="shared" si="75"/>
        <v>二松學舍大附</v>
      </c>
      <c r="O1110" s="51"/>
    </row>
    <row r="1111" spans="1:15" x14ac:dyDescent="0.2">
      <c r="A1111" s="50">
        <f t="shared" si="72"/>
        <v>18003</v>
      </c>
      <c r="B1111" s="50">
        <f t="shared" si="73"/>
        <v>1</v>
      </c>
      <c r="C1111" s="51">
        <f t="shared" si="74"/>
        <v>80</v>
      </c>
      <c r="D1111" s="50">
        <v>18003</v>
      </c>
      <c r="E1111" s="50" t="s">
        <v>961</v>
      </c>
      <c r="F1111" s="50" t="s">
        <v>962</v>
      </c>
      <c r="G1111" s="50" t="s">
        <v>3216</v>
      </c>
      <c r="H1111" s="50" t="s">
        <v>1217</v>
      </c>
      <c r="I1111" s="50" t="s">
        <v>3217</v>
      </c>
      <c r="J1111" s="50" t="s">
        <v>1218</v>
      </c>
      <c r="K1111" s="50" t="s">
        <v>291</v>
      </c>
      <c r="L1111" s="50" t="s">
        <v>1029</v>
      </c>
      <c r="M1111" s="54">
        <v>3</v>
      </c>
      <c r="N1111" s="51" t="str">
        <f t="shared" si="75"/>
        <v>二松學舍大附</v>
      </c>
      <c r="O1111" s="51"/>
    </row>
    <row r="1112" spans="1:15" x14ac:dyDescent="0.2">
      <c r="A1112" s="50">
        <f t="shared" si="72"/>
        <v>18004</v>
      </c>
      <c r="B1112" s="50">
        <f t="shared" si="73"/>
        <v>1</v>
      </c>
      <c r="C1112" s="51">
        <f t="shared" si="74"/>
        <v>80</v>
      </c>
      <c r="D1112" s="50">
        <v>18004</v>
      </c>
      <c r="E1112" s="50" t="s">
        <v>604</v>
      </c>
      <c r="F1112" s="50" t="s">
        <v>358</v>
      </c>
      <c r="G1112" s="50" t="s">
        <v>2012</v>
      </c>
      <c r="H1112" s="50" t="s">
        <v>1906</v>
      </c>
      <c r="I1112" s="50" t="s">
        <v>2013</v>
      </c>
      <c r="J1112" s="50" t="s">
        <v>1907</v>
      </c>
      <c r="K1112" s="50" t="s">
        <v>291</v>
      </c>
      <c r="L1112" s="50" t="s">
        <v>1029</v>
      </c>
      <c r="M1112" s="54">
        <v>3</v>
      </c>
      <c r="N1112" s="51" t="str">
        <f t="shared" si="75"/>
        <v>二松學舍大附</v>
      </c>
      <c r="O1112" s="51"/>
    </row>
    <row r="1113" spans="1:15" x14ac:dyDescent="0.2">
      <c r="A1113" s="50">
        <f t="shared" si="72"/>
        <v>18005</v>
      </c>
      <c r="B1113" s="50">
        <f t="shared" si="73"/>
        <v>1</v>
      </c>
      <c r="C1113" s="51">
        <f t="shared" si="74"/>
        <v>80</v>
      </c>
      <c r="D1113" s="50">
        <v>18005</v>
      </c>
      <c r="E1113" s="50" t="s">
        <v>963</v>
      </c>
      <c r="F1113" s="50" t="s">
        <v>964</v>
      </c>
      <c r="G1113" s="50" t="s">
        <v>3218</v>
      </c>
      <c r="H1113" s="50" t="s">
        <v>3219</v>
      </c>
      <c r="I1113" s="50" t="s">
        <v>3220</v>
      </c>
      <c r="J1113" s="50" t="s">
        <v>3221</v>
      </c>
      <c r="K1113" s="50" t="s">
        <v>291</v>
      </c>
      <c r="L1113" s="50" t="s">
        <v>1029</v>
      </c>
      <c r="M1113" s="54">
        <v>3</v>
      </c>
      <c r="N1113" s="51" t="str">
        <f t="shared" si="75"/>
        <v>二松學舍大附</v>
      </c>
      <c r="O1113" s="51"/>
    </row>
    <row r="1114" spans="1:15" x14ac:dyDescent="0.2">
      <c r="A1114" s="50">
        <f t="shared" si="72"/>
        <v>18006</v>
      </c>
      <c r="B1114" s="50">
        <f t="shared" si="73"/>
        <v>1</v>
      </c>
      <c r="C1114" s="51">
        <f t="shared" si="74"/>
        <v>80</v>
      </c>
      <c r="D1114" s="50">
        <v>18006</v>
      </c>
      <c r="E1114" s="50" t="s">
        <v>399</v>
      </c>
      <c r="F1114" s="50" t="s">
        <v>671</v>
      </c>
      <c r="G1114" s="50" t="s">
        <v>1517</v>
      </c>
      <c r="H1114" s="50" t="s">
        <v>2434</v>
      </c>
      <c r="I1114" s="50" t="s">
        <v>1518</v>
      </c>
      <c r="J1114" s="50" t="s">
        <v>2435</v>
      </c>
      <c r="K1114" s="50" t="s">
        <v>291</v>
      </c>
      <c r="L1114" s="50" t="s">
        <v>188</v>
      </c>
      <c r="M1114" s="54">
        <v>3</v>
      </c>
      <c r="N1114" s="51" t="str">
        <f t="shared" si="75"/>
        <v>二松學舍大附</v>
      </c>
      <c r="O1114" s="51"/>
    </row>
    <row r="1115" spans="1:15" x14ac:dyDescent="0.2">
      <c r="A1115" s="50">
        <f t="shared" si="72"/>
        <v>18007</v>
      </c>
      <c r="B1115" s="50">
        <f t="shared" si="73"/>
        <v>1</v>
      </c>
      <c r="C1115" s="51">
        <f t="shared" si="74"/>
        <v>80</v>
      </c>
      <c r="D1115" s="51">
        <v>18007</v>
      </c>
      <c r="E1115" s="51" t="s">
        <v>42</v>
      </c>
      <c r="F1115" s="51" t="s">
        <v>965</v>
      </c>
      <c r="G1115" s="52" t="s">
        <v>1582</v>
      </c>
      <c r="H1115" s="52" t="s">
        <v>1444</v>
      </c>
      <c r="I1115" s="52" t="s">
        <v>1583</v>
      </c>
      <c r="J1115" s="52" t="s">
        <v>1446</v>
      </c>
      <c r="K1115" s="51" t="s">
        <v>291</v>
      </c>
      <c r="L1115" s="51" t="s">
        <v>1029</v>
      </c>
      <c r="M1115" s="53">
        <v>3</v>
      </c>
      <c r="N1115" s="51" t="str">
        <f t="shared" si="75"/>
        <v>二松學舍大附</v>
      </c>
      <c r="O1115" s="51"/>
    </row>
    <row r="1116" spans="1:15" x14ac:dyDescent="0.2">
      <c r="A1116" s="50">
        <f t="shared" si="72"/>
        <v>18008</v>
      </c>
      <c r="B1116" s="50">
        <f t="shared" si="73"/>
        <v>1</v>
      </c>
      <c r="C1116" s="51">
        <f t="shared" si="74"/>
        <v>80</v>
      </c>
      <c r="D1116" s="50">
        <v>18008</v>
      </c>
      <c r="E1116" s="50" t="s">
        <v>966</v>
      </c>
      <c r="F1116" s="50" t="s">
        <v>967</v>
      </c>
      <c r="G1116" s="50" t="s">
        <v>3222</v>
      </c>
      <c r="H1116" s="50" t="s">
        <v>2033</v>
      </c>
      <c r="I1116" s="50" t="s">
        <v>3223</v>
      </c>
      <c r="J1116" s="50" t="s">
        <v>2920</v>
      </c>
      <c r="K1116" s="50" t="s">
        <v>291</v>
      </c>
      <c r="L1116" s="50" t="s">
        <v>1029</v>
      </c>
      <c r="M1116" s="54">
        <v>3</v>
      </c>
      <c r="N1116" s="51" t="str">
        <f t="shared" si="75"/>
        <v>二松學舍大附</v>
      </c>
      <c r="O1116" s="51"/>
    </row>
    <row r="1117" spans="1:15" x14ac:dyDescent="0.2">
      <c r="A1117" s="50">
        <f t="shared" si="72"/>
        <v>18009</v>
      </c>
      <c r="B1117" s="50">
        <f t="shared" si="73"/>
        <v>1</v>
      </c>
      <c r="C1117" s="51">
        <f t="shared" si="74"/>
        <v>80</v>
      </c>
      <c r="D1117" s="50">
        <v>18009</v>
      </c>
      <c r="E1117" s="50" t="s">
        <v>122</v>
      </c>
      <c r="F1117" s="50" t="s">
        <v>968</v>
      </c>
      <c r="G1117" s="50" t="s">
        <v>3224</v>
      </c>
      <c r="H1117" s="50" t="s">
        <v>2336</v>
      </c>
      <c r="I1117" s="50" t="s">
        <v>3225</v>
      </c>
      <c r="J1117" s="50" t="s">
        <v>2337</v>
      </c>
      <c r="K1117" s="50" t="s">
        <v>291</v>
      </c>
      <c r="L1117" s="50" t="s">
        <v>1029</v>
      </c>
      <c r="M1117" s="54">
        <v>3</v>
      </c>
      <c r="N1117" s="51" t="str">
        <f t="shared" si="75"/>
        <v>二松學舍大附</v>
      </c>
      <c r="O1117" s="51"/>
    </row>
    <row r="1118" spans="1:15" x14ac:dyDescent="0.2">
      <c r="A1118" s="50">
        <f t="shared" si="72"/>
        <v>18010</v>
      </c>
      <c r="B1118" s="50">
        <f t="shared" si="73"/>
        <v>1</v>
      </c>
      <c r="C1118" s="51">
        <f t="shared" si="74"/>
        <v>80</v>
      </c>
      <c r="D1118" s="50">
        <v>18010</v>
      </c>
      <c r="E1118" s="50" t="s">
        <v>39</v>
      </c>
      <c r="F1118" s="50" t="s">
        <v>474</v>
      </c>
      <c r="G1118" s="50" t="s">
        <v>1317</v>
      </c>
      <c r="H1118" s="50" t="s">
        <v>1160</v>
      </c>
      <c r="I1118" s="50" t="s">
        <v>1318</v>
      </c>
      <c r="J1118" s="50" t="s">
        <v>1767</v>
      </c>
      <c r="K1118" s="50" t="s">
        <v>291</v>
      </c>
      <c r="L1118" s="50" t="s">
        <v>1029</v>
      </c>
      <c r="M1118" s="54">
        <v>3</v>
      </c>
      <c r="N1118" s="51" t="str">
        <f t="shared" si="75"/>
        <v>二松學舍大附</v>
      </c>
      <c r="O1118" s="51"/>
    </row>
    <row r="1119" spans="1:15" x14ac:dyDescent="0.2">
      <c r="A1119" s="50">
        <f t="shared" si="72"/>
        <v>18011</v>
      </c>
      <c r="B1119" s="50">
        <f t="shared" si="73"/>
        <v>1</v>
      </c>
      <c r="C1119" s="51">
        <f t="shared" si="74"/>
        <v>80</v>
      </c>
      <c r="D1119" s="51">
        <v>18011</v>
      </c>
      <c r="E1119" s="51" t="s">
        <v>60</v>
      </c>
      <c r="F1119" s="51" t="s">
        <v>969</v>
      </c>
      <c r="G1119" s="52" t="s">
        <v>1313</v>
      </c>
      <c r="H1119" s="52" t="s">
        <v>1040</v>
      </c>
      <c r="I1119" s="52" t="s">
        <v>1315</v>
      </c>
      <c r="J1119" s="52" t="s">
        <v>1041</v>
      </c>
      <c r="K1119" s="51" t="s">
        <v>291</v>
      </c>
      <c r="L1119" s="51" t="s">
        <v>1029</v>
      </c>
      <c r="M1119" s="53">
        <v>3</v>
      </c>
      <c r="N1119" s="51" t="str">
        <f t="shared" si="75"/>
        <v>二松學舍大附</v>
      </c>
      <c r="O1119" s="51"/>
    </row>
    <row r="1120" spans="1:15" x14ac:dyDescent="0.2">
      <c r="A1120" s="50">
        <f t="shared" si="72"/>
        <v>18012</v>
      </c>
      <c r="B1120" s="50">
        <f t="shared" si="73"/>
        <v>1</v>
      </c>
      <c r="C1120" s="51">
        <f t="shared" si="74"/>
        <v>80</v>
      </c>
      <c r="D1120" s="51">
        <v>18012</v>
      </c>
      <c r="E1120" s="51" t="s">
        <v>3226</v>
      </c>
      <c r="F1120" s="51" t="s">
        <v>3227</v>
      </c>
      <c r="G1120" s="52" t="s">
        <v>3228</v>
      </c>
      <c r="H1120" s="52" t="s">
        <v>1241</v>
      </c>
      <c r="I1120" s="52" t="s">
        <v>3229</v>
      </c>
      <c r="J1120" s="52" t="s">
        <v>1242</v>
      </c>
      <c r="K1120" s="51" t="s">
        <v>291</v>
      </c>
      <c r="L1120" s="51" t="s">
        <v>189</v>
      </c>
      <c r="M1120" s="53">
        <v>2</v>
      </c>
      <c r="N1120" s="51" t="str">
        <f t="shared" si="75"/>
        <v>二松學舍大附</v>
      </c>
      <c r="O1120" s="51"/>
    </row>
    <row r="1121" spans="1:15" x14ac:dyDescent="0.2">
      <c r="A1121" s="50">
        <f t="shared" si="72"/>
        <v>18013</v>
      </c>
      <c r="B1121" s="50">
        <f t="shared" si="73"/>
        <v>1</v>
      </c>
      <c r="C1121" s="51">
        <f t="shared" si="74"/>
        <v>80</v>
      </c>
      <c r="D1121" s="50">
        <v>18013</v>
      </c>
      <c r="E1121" s="50" t="s">
        <v>4801</v>
      </c>
      <c r="F1121" s="50" t="s">
        <v>4802</v>
      </c>
      <c r="G1121" s="50" t="s">
        <v>4803</v>
      </c>
      <c r="H1121" s="50" t="s">
        <v>4804</v>
      </c>
      <c r="I1121" s="50" t="s">
        <v>4805</v>
      </c>
      <c r="J1121" s="50" t="s">
        <v>4806</v>
      </c>
      <c r="K1121" s="50" t="s">
        <v>291</v>
      </c>
      <c r="L1121" s="50" t="s">
        <v>189</v>
      </c>
      <c r="M1121" s="54">
        <v>1</v>
      </c>
      <c r="N1121" s="51" t="str">
        <f t="shared" si="75"/>
        <v>二松學舍大附</v>
      </c>
      <c r="O1121" s="51"/>
    </row>
    <row r="1122" spans="1:15" x14ac:dyDescent="0.2">
      <c r="A1122" s="50">
        <f t="shared" si="72"/>
        <v>18049</v>
      </c>
      <c r="B1122" s="50">
        <f t="shared" si="73"/>
        <v>1</v>
      </c>
      <c r="C1122" s="51">
        <f t="shared" si="74"/>
        <v>80</v>
      </c>
      <c r="D1122" s="50">
        <v>18049</v>
      </c>
      <c r="E1122" s="50" t="s">
        <v>125</v>
      </c>
      <c r="F1122" s="50" t="s">
        <v>444</v>
      </c>
      <c r="G1122" s="50" t="s">
        <v>1143</v>
      </c>
      <c r="H1122" s="50" t="s">
        <v>1185</v>
      </c>
      <c r="I1122" s="50" t="s">
        <v>1144</v>
      </c>
      <c r="J1122" s="50" t="s">
        <v>1187</v>
      </c>
      <c r="K1122" s="50" t="s">
        <v>291</v>
      </c>
      <c r="L1122" s="50" t="s">
        <v>188</v>
      </c>
      <c r="M1122" s="54">
        <v>3</v>
      </c>
      <c r="N1122" s="51" t="str">
        <f t="shared" si="75"/>
        <v>二松學舍大附</v>
      </c>
      <c r="O1122" s="51"/>
    </row>
    <row r="1123" spans="1:15" x14ac:dyDescent="0.2">
      <c r="A1123" s="50">
        <f t="shared" si="72"/>
        <v>18056</v>
      </c>
      <c r="B1123" s="50">
        <f t="shared" si="73"/>
        <v>1</v>
      </c>
      <c r="C1123" s="51">
        <f t="shared" si="74"/>
        <v>80</v>
      </c>
      <c r="D1123" s="50">
        <v>18056</v>
      </c>
      <c r="E1123" s="50" t="s">
        <v>439</v>
      </c>
      <c r="F1123" s="50" t="s">
        <v>653</v>
      </c>
      <c r="G1123" s="50" t="s">
        <v>1163</v>
      </c>
      <c r="H1123" s="50" t="s">
        <v>1079</v>
      </c>
      <c r="I1123" s="50" t="s">
        <v>1543</v>
      </c>
      <c r="J1123" s="50" t="s">
        <v>1080</v>
      </c>
      <c r="K1123" s="50" t="s">
        <v>292</v>
      </c>
      <c r="L1123" s="50" t="s">
        <v>1029</v>
      </c>
      <c r="M1123" s="54">
        <v>3</v>
      </c>
      <c r="N1123" s="51" t="str">
        <f t="shared" si="75"/>
        <v>二松學舍大附</v>
      </c>
      <c r="O1123" s="51"/>
    </row>
    <row r="1124" spans="1:15" x14ac:dyDescent="0.2">
      <c r="A1124" s="50">
        <f t="shared" si="72"/>
        <v>18057</v>
      </c>
      <c r="B1124" s="50">
        <f t="shared" si="73"/>
        <v>1</v>
      </c>
      <c r="C1124" s="51">
        <f t="shared" si="74"/>
        <v>80</v>
      </c>
      <c r="D1124" s="51">
        <v>18057</v>
      </c>
      <c r="E1124" s="51" t="s">
        <v>970</v>
      </c>
      <c r="F1124" s="51" t="s">
        <v>971</v>
      </c>
      <c r="G1124" s="52" t="s">
        <v>3230</v>
      </c>
      <c r="H1124" s="52" t="s">
        <v>3231</v>
      </c>
      <c r="I1124" s="52" t="s">
        <v>3153</v>
      </c>
      <c r="J1124" s="52" t="s">
        <v>3232</v>
      </c>
      <c r="K1124" s="51" t="s">
        <v>292</v>
      </c>
      <c r="L1124" s="51" t="s">
        <v>1029</v>
      </c>
      <c r="M1124" s="53">
        <v>3</v>
      </c>
      <c r="N1124" s="51" t="str">
        <f t="shared" si="75"/>
        <v>二松學舍大附</v>
      </c>
      <c r="O1124" s="51"/>
    </row>
    <row r="1125" spans="1:15" x14ac:dyDescent="0.2">
      <c r="A1125" s="50">
        <f t="shared" si="72"/>
        <v>18058</v>
      </c>
      <c r="B1125" s="50">
        <f t="shared" si="73"/>
        <v>1</v>
      </c>
      <c r="C1125" s="51">
        <f t="shared" si="74"/>
        <v>80</v>
      </c>
      <c r="D1125" s="51">
        <v>18058</v>
      </c>
      <c r="E1125" s="51" t="s">
        <v>972</v>
      </c>
      <c r="F1125" s="51" t="s">
        <v>973</v>
      </c>
      <c r="G1125" s="52" t="s">
        <v>3233</v>
      </c>
      <c r="H1125" s="52" t="s">
        <v>3234</v>
      </c>
      <c r="I1125" s="52" t="s">
        <v>3235</v>
      </c>
      <c r="J1125" s="52" t="s">
        <v>3236</v>
      </c>
      <c r="K1125" s="51" t="s">
        <v>292</v>
      </c>
      <c r="L1125" s="51" t="s">
        <v>188</v>
      </c>
      <c r="M1125" s="53">
        <v>3</v>
      </c>
      <c r="N1125" s="51" t="str">
        <f t="shared" si="75"/>
        <v>二松學舍大附</v>
      </c>
      <c r="O1125" s="51"/>
    </row>
    <row r="1126" spans="1:15" x14ac:dyDescent="0.2">
      <c r="A1126" s="50">
        <f t="shared" si="72"/>
        <v>18059</v>
      </c>
      <c r="B1126" s="50">
        <f t="shared" si="73"/>
        <v>1</v>
      </c>
      <c r="C1126" s="51">
        <f t="shared" si="74"/>
        <v>80</v>
      </c>
      <c r="D1126" s="51">
        <v>18059</v>
      </c>
      <c r="E1126" s="51" t="s">
        <v>53</v>
      </c>
      <c r="F1126" s="51" t="s">
        <v>974</v>
      </c>
      <c r="G1126" s="52" t="s">
        <v>1239</v>
      </c>
      <c r="H1126" s="52" t="s">
        <v>3237</v>
      </c>
      <c r="I1126" s="52" t="s">
        <v>1240</v>
      </c>
      <c r="J1126" s="52" t="s">
        <v>3238</v>
      </c>
      <c r="K1126" s="51" t="s">
        <v>292</v>
      </c>
      <c r="L1126" s="51" t="s">
        <v>1029</v>
      </c>
      <c r="M1126" s="53">
        <v>3</v>
      </c>
      <c r="N1126" s="51" t="str">
        <f t="shared" si="75"/>
        <v>二松學舍大附</v>
      </c>
      <c r="O1126" s="51"/>
    </row>
    <row r="1127" spans="1:15" x14ac:dyDescent="0.2">
      <c r="A1127" s="50">
        <f t="shared" si="72"/>
        <v>18060</v>
      </c>
      <c r="B1127" s="50">
        <f t="shared" si="73"/>
        <v>1</v>
      </c>
      <c r="C1127" s="51">
        <f t="shared" si="74"/>
        <v>80</v>
      </c>
      <c r="D1127" s="50">
        <v>18060</v>
      </c>
      <c r="E1127" s="50" t="s">
        <v>975</v>
      </c>
      <c r="F1127" s="50" t="s">
        <v>976</v>
      </c>
      <c r="G1127" s="50" t="s">
        <v>3239</v>
      </c>
      <c r="H1127" s="50" t="s">
        <v>3240</v>
      </c>
      <c r="I1127" s="50" t="s">
        <v>3241</v>
      </c>
      <c r="J1127" s="50" t="s">
        <v>3242</v>
      </c>
      <c r="K1127" s="50" t="s">
        <v>292</v>
      </c>
      <c r="L1127" s="50" t="s">
        <v>1029</v>
      </c>
      <c r="M1127" s="54">
        <v>3</v>
      </c>
      <c r="N1127" s="51" t="str">
        <f t="shared" si="75"/>
        <v>二松學舍大附</v>
      </c>
      <c r="O1127" s="51"/>
    </row>
    <row r="1128" spans="1:15" x14ac:dyDescent="0.2">
      <c r="A1128" s="50">
        <f t="shared" si="72"/>
        <v>18061</v>
      </c>
      <c r="B1128" s="50">
        <f t="shared" si="73"/>
        <v>1</v>
      </c>
      <c r="C1128" s="51">
        <f t="shared" si="74"/>
        <v>80</v>
      </c>
      <c r="D1128" s="50">
        <v>18061</v>
      </c>
      <c r="E1128" s="50" t="s">
        <v>678</v>
      </c>
      <c r="F1128" s="50" t="s">
        <v>977</v>
      </c>
      <c r="G1128" s="50" t="s">
        <v>2771</v>
      </c>
      <c r="H1128" s="50" t="s">
        <v>3243</v>
      </c>
      <c r="I1128" s="50" t="s">
        <v>2772</v>
      </c>
      <c r="J1128" s="50" t="s">
        <v>3244</v>
      </c>
      <c r="K1128" s="50" t="s">
        <v>292</v>
      </c>
      <c r="L1128" s="50" t="s">
        <v>1029</v>
      </c>
      <c r="M1128" s="54">
        <v>3</v>
      </c>
      <c r="N1128" s="51" t="str">
        <f t="shared" si="75"/>
        <v>二松學舍大附</v>
      </c>
      <c r="O1128" s="51"/>
    </row>
    <row r="1129" spans="1:15" x14ac:dyDescent="0.2">
      <c r="A1129" s="50">
        <f t="shared" si="72"/>
        <v>18062</v>
      </c>
      <c r="B1129" s="50">
        <f t="shared" si="73"/>
        <v>1</v>
      </c>
      <c r="C1129" s="51">
        <f t="shared" si="74"/>
        <v>80</v>
      </c>
      <c r="D1129" s="50">
        <v>18062</v>
      </c>
      <c r="E1129" s="50" t="s">
        <v>738</v>
      </c>
      <c r="F1129" s="50" t="s">
        <v>4807</v>
      </c>
      <c r="G1129" s="50" t="s">
        <v>1710</v>
      </c>
      <c r="H1129" s="50" t="s">
        <v>2128</v>
      </c>
      <c r="I1129" s="50" t="s">
        <v>1712</v>
      </c>
      <c r="J1129" s="50" t="s">
        <v>1684</v>
      </c>
      <c r="K1129" s="50" t="s">
        <v>292</v>
      </c>
      <c r="L1129" s="50" t="s">
        <v>189</v>
      </c>
      <c r="M1129" s="54">
        <v>1</v>
      </c>
      <c r="N1129" s="51" t="str">
        <f t="shared" si="75"/>
        <v>二松學舍大附</v>
      </c>
      <c r="O1129" s="51"/>
    </row>
    <row r="1130" spans="1:15" x14ac:dyDescent="0.2">
      <c r="A1130" s="50">
        <f t="shared" ref="A1130:A1193" si="76">D1130</f>
        <v>18471</v>
      </c>
      <c r="B1130" s="50">
        <f t="shared" ref="B1130:B1193" si="77">ROUNDDOWN(D1130/10000,0)</f>
        <v>1</v>
      </c>
      <c r="C1130" s="51">
        <f t="shared" ref="C1130:C1193" si="78">ROUNDDOWN((D1130-B1130*10000)/100,0)</f>
        <v>84</v>
      </c>
      <c r="D1130" s="51">
        <v>18471</v>
      </c>
      <c r="E1130" s="51" t="s">
        <v>73</v>
      </c>
      <c r="F1130" s="51" t="s">
        <v>3245</v>
      </c>
      <c r="G1130" s="52" t="s">
        <v>1897</v>
      </c>
      <c r="H1130" s="52" t="s">
        <v>3246</v>
      </c>
      <c r="I1130" s="52" t="s">
        <v>1899</v>
      </c>
      <c r="J1130" s="52" t="s">
        <v>3247</v>
      </c>
      <c r="K1130" s="51" t="s">
        <v>292</v>
      </c>
      <c r="L1130" s="51" t="s">
        <v>188</v>
      </c>
      <c r="M1130" s="53">
        <v>2</v>
      </c>
      <c r="N1130" s="51" t="str">
        <f t="shared" si="75"/>
        <v>和洋九段女</v>
      </c>
      <c r="O1130" s="51"/>
    </row>
    <row r="1131" spans="1:15" x14ac:dyDescent="0.2">
      <c r="A1131" s="50">
        <f t="shared" si="76"/>
        <v>18472</v>
      </c>
      <c r="B1131" s="50">
        <f t="shared" si="77"/>
        <v>1</v>
      </c>
      <c r="C1131" s="51">
        <f t="shared" si="78"/>
        <v>84</v>
      </c>
      <c r="D1131" s="50">
        <v>18472</v>
      </c>
      <c r="E1131" s="50" t="s">
        <v>3248</v>
      </c>
      <c r="F1131" s="50" t="s">
        <v>3249</v>
      </c>
      <c r="G1131" s="50" t="s">
        <v>3250</v>
      </c>
      <c r="H1131" s="50" t="s">
        <v>3251</v>
      </c>
      <c r="I1131" s="50" t="s">
        <v>3252</v>
      </c>
      <c r="J1131" s="50" t="s">
        <v>3253</v>
      </c>
      <c r="K1131" s="50" t="s">
        <v>292</v>
      </c>
      <c r="L1131" s="50" t="s">
        <v>188</v>
      </c>
      <c r="M1131" s="54">
        <v>2</v>
      </c>
      <c r="N1131" s="51" t="str">
        <f t="shared" si="75"/>
        <v>和洋九段女</v>
      </c>
      <c r="O1131" s="51"/>
    </row>
    <row r="1132" spans="1:15" x14ac:dyDescent="0.2">
      <c r="A1132" s="50">
        <f t="shared" si="76"/>
        <v>18604</v>
      </c>
      <c r="B1132" s="50">
        <f t="shared" si="77"/>
        <v>1</v>
      </c>
      <c r="C1132" s="51">
        <f t="shared" si="78"/>
        <v>86</v>
      </c>
      <c r="D1132" s="50">
        <v>18604</v>
      </c>
      <c r="E1132" s="50" t="s">
        <v>3254</v>
      </c>
      <c r="F1132" s="50" t="s">
        <v>1265</v>
      </c>
      <c r="G1132" s="50" t="s">
        <v>3255</v>
      </c>
      <c r="H1132" s="50" t="s">
        <v>1267</v>
      </c>
      <c r="I1132" s="50" t="s">
        <v>3256</v>
      </c>
      <c r="J1132" s="50" t="s">
        <v>1269</v>
      </c>
      <c r="K1132" s="50" t="s">
        <v>291</v>
      </c>
      <c r="L1132" s="50" t="s">
        <v>188</v>
      </c>
      <c r="M1132" s="54">
        <v>2</v>
      </c>
      <c r="N1132" s="51" t="str">
        <f t="shared" si="75"/>
        <v>都晴海総合</v>
      </c>
      <c r="O1132" s="51"/>
    </row>
    <row r="1133" spans="1:15" x14ac:dyDescent="0.2">
      <c r="A1133" s="50">
        <f t="shared" si="76"/>
        <v>18605</v>
      </c>
      <c r="B1133" s="50">
        <f t="shared" si="77"/>
        <v>1</v>
      </c>
      <c r="C1133" s="51">
        <f t="shared" si="78"/>
        <v>86</v>
      </c>
      <c r="D1133" s="50">
        <v>18605</v>
      </c>
      <c r="E1133" s="50" t="s">
        <v>3257</v>
      </c>
      <c r="F1133" s="50" t="s">
        <v>3258</v>
      </c>
      <c r="G1133" s="50" t="s">
        <v>3259</v>
      </c>
      <c r="H1133" s="50" t="s">
        <v>3260</v>
      </c>
      <c r="I1133" s="50" t="s">
        <v>3261</v>
      </c>
      <c r="J1133" s="50" t="s">
        <v>3262</v>
      </c>
      <c r="K1133" s="50" t="s">
        <v>291</v>
      </c>
      <c r="L1133" s="50" t="s">
        <v>188</v>
      </c>
      <c r="M1133" s="54">
        <v>2</v>
      </c>
      <c r="N1133" s="51" t="str">
        <f t="shared" si="75"/>
        <v>都晴海総合</v>
      </c>
      <c r="O1133" s="51"/>
    </row>
    <row r="1134" spans="1:15" x14ac:dyDescent="0.2">
      <c r="A1134" s="50">
        <f t="shared" si="76"/>
        <v>18606</v>
      </c>
      <c r="B1134" s="50">
        <f t="shared" si="77"/>
        <v>1</v>
      </c>
      <c r="C1134" s="51">
        <f t="shared" si="78"/>
        <v>86</v>
      </c>
      <c r="D1134" s="50">
        <v>18606</v>
      </c>
      <c r="E1134" s="50" t="s">
        <v>66</v>
      </c>
      <c r="F1134" s="50" t="s">
        <v>590</v>
      </c>
      <c r="G1134" s="50" t="s">
        <v>1266</v>
      </c>
      <c r="H1134" s="50" t="s">
        <v>1122</v>
      </c>
      <c r="I1134" s="50" t="s">
        <v>1268</v>
      </c>
      <c r="J1134" s="50" t="s">
        <v>1918</v>
      </c>
      <c r="K1134" s="50" t="s">
        <v>291</v>
      </c>
      <c r="L1134" s="50" t="s">
        <v>188</v>
      </c>
      <c r="M1134" s="54">
        <v>2</v>
      </c>
      <c r="N1134" s="51" t="str">
        <f t="shared" si="75"/>
        <v>都晴海総合</v>
      </c>
      <c r="O1134" s="51"/>
    </row>
    <row r="1135" spans="1:15" x14ac:dyDescent="0.2">
      <c r="A1135" s="50">
        <f t="shared" si="76"/>
        <v>18607</v>
      </c>
      <c r="B1135" s="50">
        <f t="shared" si="77"/>
        <v>1</v>
      </c>
      <c r="C1135" s="51">
        <f t="shared" si="78"/>
        <v>86</v>
      </c>
      <c r="D1135" s="50">
        <v>18607</v>
      </c>
      <c r="E1135" s="50" t="s">
        <v>53</v>
      </c>
      <c r="F1135" s="50" t="s">
        <v>4808</v>
      </c>
      <c r="G1135" s="50" t="s">
        <v>1239</v>
      </c>
      <c r="H1135" s="50" t="s">
        <v>4809</v>
      </c>
      <c r="I1135" s="50" t="s">
        <v>1240</v>
      </c>
      <c r="J1135" s="50" t="s">
        <v>4810</v>
      </c>
      <c r="K1135" s="50" t="s">
        <v>291</v>
      </c>
      <c r="L1135" s="50" t="s">
        <v>189</v>
      </c>
      <c r="M1135" s="54">
        <v>1</v>
      </c>
      <c r="N1135" s="51" t="str">
        <f t="shared" si="75"/>
        <v>都晴海総合</v>
      </c>
      <c r="O1135" s="51"/>
    </row>
    <row r="1136" spans="1:15" x14ac:dyDescent="0.2">
      <c r="A1136" s="50">
        <f t="shared" si="76"/>
        <v>18608</v>
      </c>
      <c r="B1136" s="50">
        <f t="shared" si="77"/>
        <v>1</v>
      </c>
      <c r="C1136" s="51">
        <f t="shared" si="78"/>
        <v>86</v>
      </c>
      <c r="D1136" s="50">
        <v>18608</v>
      </c>
      <c r="E1136" s="50" t="s">
        <v>360</v>
      </c>
      <c r="F1136" s="50" t="s">
        <v>4811</v>
      </c>
      <c r="G1136" s="50" t="s">
        <v>2450</v>
      </c>
      <c r="H1136" s="50" t="s">
        <v>1195</v>
      </c>
      <c r="I1136" s="50" t="s">
        <v>2451</v>
      </c>
      <c r="J1136" s="50" t="s">
        <v>1196</v>
      </c>
      <c r="K1136" s="50" t="s">
        <v>291</v>
      </c>
      <c r="L1136" s="50" t="s">
        <v>189</v>
      </c>
      <c r="M1136" s="54">
        <v>1</v>
      </c>
      <c r="N1136" s="51" t="str">
        <f t="shared" si="75"/>
        <v>都晴海総合</v>
      </c>
      <c r="O1136" s="51"/>
    </row>
    <row r="1137" spans="1:15" x14ac:dyDescent="0.2">
      <c r="A1137" s="50">
        <f t="shared" si="76"/>
        <v>18609</v>
      </c>
      <c r="B1137" s="50">
        <f t="shared" si="77"/>
        <v>1</v>
      </c>
      <c r="C1137" s="51">
        <f t="shared" si="78"/>
        <v>86</v>
      </c>
      <c r="D1137" s="50">
        <v>18609</v>
      </c>
      <c r="E1137" s="50" t="s">
        <v>4812</v>
      </c>
      <c r="F1137" s="50" t="s">
        <v>669</v>
      </c>
      <c r="G1137" s="50" t="s">
        <v>4813</v>
      </c>
      <c r="H1137" s="50" t="s">
        <v>1916</v>
      </c>
      <c r="I1137" s="50" t="s">
        <v>4814</v>
      </c>
      <c r="J1137" s="50" t="s">
        <v>1917</v>
      </c>
      <c r="K1137" s="50" t="s">
        <v>291</v>
      </c>
      <c r="L1137" s="50" t="s">
        <v>189</v>
      </c>
      <c r="M1137" s="54">
        <v>1</v>
      </c>
      <c r="N1137" s="51" t="str">
        <f t="shared" si="75"/>
        <v>都晴海総合</v>
      </c>
      <c r="O1137" s="51"/>
    </row>
    <row r="1138" spans="1:15" x14ac:dyDescent="0.2">
      <c r="A1138" s="50">
        <f t="shared" si="76"/>
        <v>18610</v>
      </c>
      <c r="B1138" s="50">
        <f t="shared" si="77"/>
        <v>1</v>
      </c>
      <c r="C1138" s="51">
        <f t="shared" si="78"/>
        <v>86</v>
      </c>
      <c r="D1138" s="51">
        <v>18610</v>
      </c>
      <c r="E1138" s="51" t="s">
        <v>70</v>
      </c>
      <c r="F1138" s="51" t="s">
        <v>4815</v>
      </c>
      <c r="G1138" s="52" t="s">
        <v>2334</v>
      </c>
      <c r="H1138" s="52" t="s">
        <v>1125</v>
      </c>
      <c r="I1138" s="52" t="s">
        <v>2335</v>
      </c>
      <c r="J1138" s="52" t="s">
        <v>4816</v>
      </c>
      <c r="K1138" s="51" t="s">
        <v>291</v>
      </c>
      <c r="L1138" s="51" t="s">
        <v>189</v>
      </c>
      <c r="M1138" s="53">
        <v>1</v>
      </c>
      <c r="N1138" s="51" t="str">
        <f t="shared" si="75"/>
        <v>都晴海総合</v>
      </c>
      <c r="O1138" s="51"/>
    </row>
    <row r="1139" spans="1:15" x14ac:dyDescent="0.2">
      <c r="A1139" s="50">
        <f t="shared" si="76"/>
        <v>18690</v>
      </c>
      <c r="B1139" s="50">
        <f t="shared" si="77"/>
        <v>1</v>
      </c>
      <c r="C1139" s="51">
        <f t="shared" si="78"/>
        <v>86</v>
      </c>
      <c r="D1139" s="51">
        <v>18690</v>
      </c>
      <c r="E1139" s="51" t="s">
        <v>4817</v>
      </c>
      <c r="F1139" s="51" t="s">
        <v>4818</v>
      </c>
      <c r="G1139" s="52" t="s">
        <v>4819</v>
      </c>
      <c r="H1139" s="52" t="s">
        <v>3030</v>
      </c>
      <c r="I1139" s="52" t="s">
        <v>4820</v>
      </c>
      <c r="J1139" s="52" t="s">
        <v>3031</v>
      </c>
      <c r="K1139" s="51" t="s">
        <v>292</v>
      </c>
      <c r="L1139" s="51" t="s">
        <v>189</v>
      </c>
      <c r="M1139" s="53">
        <v>1</v>
      </c>
      <c r="N1139" s="51" t="str">
        <f t="shared" si="75"/>
        <v>都晴海総合</v>
      </c>
      <c r="O1139" s="51"/>
    </row>
    <row r="1140" spans="1:15" x14ac:dyDescent="0.2">
      <c r="A1140" s="50">
        <f t="shared" si="76"/>
        <v>18693</v>
      </c>
      <c r="B1140" s="50">
        <f t="shared" si="77"/>
        <v>1</v>
      </c>
      <c r="C1140" s="51">
        <f t="shared" si="78"/>
        <v>86</v>
      </c>
      <c r="D1140" s="50">
        <v>18693</v>
      </c>
      <c r="E1140" s="50" t="s">
        <v>978</v>
      </c>
      <c r="F1140" s="50" t="s">
        <v>979</v>
      </c>
      <c r="G1140" s="50" t="s">
        <v>3263</v>
      </c>
      <c r="H1140" s="50" t="s">
        <v>1716</v>
      </c>
      <c r="I1140" s="50" t="s">
        <v>3264</v>
      </c>
      <c r="J1140" s="50" t="s">
        <v>1717</v>
      </c>
      <c r="K1140" s="50" t="s">
        <v>292</v>
      </c>
      <c r="L1140" s="50" t="s">
        <v>1029</v>
      </c>
      <c r="M1140" s="54">
        <v>3</v>
      </c>
      <c r="N1140" s="51" t="str">
        <f t="shared" si="75"/>
        <v>都晴海総合</v>
      </c>
      <c r="O1140" s="51"/>
    </row>
    <row r="1141" spans="1:15" x14ac:dyDescent="0.2">
      <c r="A1141" s="50">
        <f t="shared" si="76"/>
        <v>18694</v>
      </c>
      <c r="B1141" s="50">
        <f t="shared" si="77"/>
        <v>1</v>
      </c>
      <c r="C1141" s="51">
        <f t="shared" si="78"/>
        <v>86</v>
      </c>
      <c r="D1141" s="50">
        <v>18694</v>
      </c>
      <c r="E1141" s="50" t="s">
        <v>3265</v>
      </c>
      <c r="F1141" s="50" t="s">
        <v>593</v>
      </c>
      <c r="G1141" s="50" t="s">
        <v>3266</v>
      </c>
      <c r="H1141" s="50" t="s">
        <v>1020</v>
      </c>
      <c r="I1141" s="50" t="s">
        <v>3267</v>
      </c>
      <c r="J1141" s="50" t="s">
        <v>1022</v>
      </c>
      <c r="K1141" s="50" t="s">
        <v>292</v>
      </c>
      <c r="L1141" s="50" t="s">
        <v>1029</v>
      </c>
      <c r="M1141" s="54">
        <v>3</v>
      </c>
      <c r="N1141" s="51" t="str">
        <f t="shared" si="75"/>
        <v>都晴海総合</v>
      </c>
      <c r="O1141" s="51"/>
    </row>
    <row r="1142" spans="1:15" x14ac:dyDescent="0.2">
      <c r="A1142" s="50">
        <f t="shared" si="76"/>
        <v>18695</v>
      </c>
      <c r="B1142" s="50">
        <f t="shared" si="77"/>
        <v>1</v>
      </c>
      <c r="C1142" s="51">
        <f t="shared" si="78"/>
        <v>86</v>
      </c>
      <c r="D1142" s="50">
        <v>18695</v>
      </c>
      <c r="E1142" s="50" t="s">
        <v>73</v>
      </c>
      <c r="F1142" s="50" t="s">
        <v>359</v>
      </c>
      <c r="G1142" s="50" t="s">
        <v>1897</v>
      </c>
      <c r="H1142" s="50" t="s">
        <v>2336</v>
      </c>
      <c r="I1142" s="50" t="s">
        <v>1899</v>
      </c>
      <c r="J1142" s="50" t="s">
        <v>2337</v>
      </c>
      <c r="K1142" s="50" t="s">
        <v>292</v>
      </c>
      <c r="L1142" s="50" t="s">
        <v>188</v>
      </c>
      <c r="M1142" s="54">
        <v>2</v>
      </c>
      <c r="N1142" s="51" t="str">
        <f t="shared" si="75"/>
        <v>都晴海総合</v>
      </c>
      <c r="O1142" s="51"/>
    </row>
    <row r="1143" spans="1:15" x14ac:dyDescent="0.2">
      <c r="A1143" s="50">
        <f t="shared" si="76"/>
        <v>18696</v>
      </c>
      <c r="B1143" s="50">
        <f t="shared" si="77"/>
        <v>1</v>
      </c>
      <c r="C1143" s="51">
        <f t="shared" si="78"/>
        <v>86</v>
      </c>
      <c r="D1143" s="50">
        <v>18696</v>
      </c>
      <c r="E1143" s="50" t="s">
        <v>453</v>
      </c>
      <c r="F1143" s="50" t="s">
        <v>598</v>
      </c>
      <c r="G1143" s="50" t="s">
        <v>1044</v>
      </c>
      <c r="H1143" s="50" t="s">
        <v>1341</v>
      </c>
      <c r="I1143" s="50" t="s">
        <v>1045</v>
      </c>
      <c r="J1143" s="50" t="s">
        <v>1343</v>
      </c>
      <c r="K1143" s="50" t="s">
        <v>292</v>
      </c>
      <c r="L1143" s="50" t="s">
        <v>188</v>
      </c>
      <c r="M1143" s="54">
        <v>2</v>
      </c>
      <c r="N1143" s="51" t="str">
        <f t="shared" si="75"/>
        <v>都晴海総合</v>
      </c>
      <c r="O1143" s="51"/>
    </row>
    <row r="1144" spans="1:15" x14ac:dyDescent="0.2">
      <c r="A1144" s="50">
        <f t="shared" si="76"/>
        <v>18697</v>
      </c>
      <c r="B1144" s="50">
        <f t="shared" si="77"/>
        <v>1</v>
      </c>
      <c r="C1144" s="51">
        <f t="shared" si="78"/>
        <v>86</v>
      </c>
      <c r="D1144" s="50">
        <v>18697</v>
      </c>
      <c r="E1144" s="50" t="s">
        <v>95</v>
      </c>
      <c r="F1144" s="50" t="s">
        <v>4821</v>
      </c>
      <c r="G1144" s="50" t="s">
        <v>1451</v>
      </c>
      <c r="H1144" s="50" t="s">
        <v>1131</v>
      </c>
      <c r="I1144" s="50" t="s">
        <v>1544</v>
      </c>
      <c r="J1144" s="50" t="s">
        <v>1132</v>
      </c>
      <c r="K1144" s="50" t="s">
        <v>292</v>
      </c>
      <c r="L1144" s="50" t="s">
        <v>189</v>
      </c>
      <c r="M1144" s="54">
        <v>1</v>
      </c>
      <c r="N1144" s="51" t="str">
        <f t="shared" si="75"/>
        <v>都晴海総合</v>
      </c>
      <c r="O1144" s="51"/>
    </row>
    <row r="1145" spans="1:15" x14ac:dyDescent="0.2">
      <c r="A1145" s="50">
        <f t="shared" si="76"/>
        <v>18698</v>
      </c>
      <c r="B1145" s="50">
        <f t="shared" si="77"/>
        <v>1</v>
      </c>
      <c r="C1145" s="51">
        <f t="shared" si="78"/>
        <v>86</v>
      </c>
      <c r="D1145" s="50">
        <v>18698</v>
      </c>
      <c r="E1145" s="50" t="s">
        <v>453</v>
      </c>
      <c r="F1145" s="50" t="s">
        <v>4822</v>
      </c>
      <c r="G1145" s="50" t="s">
        <v>1044</v>
      </c>
      <c r="H1145" s="50" t="s">
        <v>4823</v>
      </c>
      <c r="I1145" s="50" t="s">
        <v>1045</v>
      </c>
      <c r="J1145" s="50" t="s">
        <v>4824</v>
      </c>
      <c r="K1145" s="50" t="s">
        <v>292</v>
      </c>
      <c r="L1145" s="50" t="s">
        <v>189</v>
      </c>
      <c r="M1145" s="54">
        <v>1</v>
      </c>
      <c r="N1145" s="51" t="str">
        <f t="shared" si="75"/>
        <v>都晴海総合</v>
      </c>
      <c r="O1145" s="51"/>
    </row>
    <row r="1146" spans="1:15" x14ac:dyDescent="0.2">
      <c r="A1146" s="50">
        <f t="shared" si="76"/>
        <v>18699</v>
      </c>
      <c r="B1146" s="50">
        <f t="shared" si="77"/>
        <v>1</v>
      </c>
      <c r="C1146" s="51">
        <f t="shared" si="78"/>
        <v>86</v>
      </c>
      <c r="D1146" s="50">
        <v>18699</v>
      </c>
      <c r="E1146" s="50" t="s">
        <v>4825</v>
      </c>
      <c r="F1146" s="50" t="s">
        <v>3446</v>
      </c>
      <c r="G1146" s="50" t="s">
        <v>4826</v>
      </c>
      <c r="H1146" s="50" t="s">
        <v>1063</v>
      </c>
      <c r="I1146" s="50" t="s">
        <v>4827</v>
      </c>
      <c r="J1146" s="50" t="s">
        <v>1064</v>
      </c>
      <c r="K1146" s="50" t="s">
        <v>292</v>
      </c>
      <c r="L1146" s="50" t="s">
        <v>189</v>
      </c>
      <c r="M1146" s="54">
        <v>1</v>
      </c>
      <c r="N1146" s="51" t="str">
        <f t="shared" si="75"/>
        <v>都晴海総合</v>
      </c>
      <c r="O1146" s="51"/>
    </row>
    <row r="1147" spans="1:15" x14ac:dyDescent="0.2">
      <c r="A1147" s="50">
        <f t="shared" si="76"/>
        <v>18801</v>
      </c>
      <c r="B1147" s="50">
        <f t="shared" si="77"/>
        <v>1</v>
      </c>
      <c r="C1147" s="51">
        <f t="shared" si="78"/>
        <v>88</v>
      </c>
      <c r="D1147" s="50">
        <v>18801</v>
      </c>
      <c r="E1147" s="50" t="s">
        <v>3268</v>
      </c>
      <c r="F1147" s="50" t="s">
        <v>764</v>
      </c>
      <c r="G1147" s="50" t="s">
        <v>3269</v>
      </c>
      <c r="H1147" s="50" t="s">
        <v>1232</v>
      </c>
      <c r="I1147" s="50" t="s">
        <v>3270</v>
      </c>
      <c r="J1147" s="50" t="s">
        <v>1233</v>
      </c>
      <c r="K1147" s="50" t="s">
        <v>291</v>
      </c>
      <c r="L1147" s="50" t="s">
        <v>188</v>
      </c>
      <c r="M1147" s="54">
        <v>2</v>
      </c>
      <c r="N1147" s="51" t="str">
        <f t="shared" si="75"/>
        <v>開智日本橋</v>
      </c>
      <c r="O1147" s="51"/>
    </row>
    <row r="1148" spans="1:15" x14ac:dyDescent="0.2">
      <c r="A1148" s="50">
        <f t="shared" si="76"/>
        <v>18811</v>
      </c>
      <c r="B1148" s="50">
        <f t="shared" si="77"/>
        <v>1</v>
      </c>
      <c r="C1148" s="51">
        <f t="shared" si="78"/>
        <v>88</v>
      </c>
      <c r="D1148" s="50">
        <v>18811</v>
      </c>
      <c r="E1148" s="50" t="s">
        <v>4328</v>
      </c>
      <c r="F1148" s="50" t="s">
        <v>766</v>
      </c>
      <c r="G1148" s="50" t="s">
        <v>4329</v>
      </c>
      <c r="H1148" s="50" t="s">
        <v>4017</v>
      </c>
      <c r="I1148" s="50" t="s">
        <v>4330</v>
      </c>
      <c r="J1148" s="50" t="s">
        <v>4019</v>
      </c>
      <c r="K1148" s="50" t="s">
        <v>291</v>
      </c>
      <c r="L1148" s="50" t="s">
        <v>185</v>
      </c>
      <c r="M1148" s="54">
        <v>1</v>
      </c>
      <c r="N1148" s="51" t="str">
        <f t="shared" si="75"/>
        <v>開智日本橋</v>
      </c>
      <c r="O1148" s="51"/>
    </row>
    <row r="1149" spans="1:15" x14ac:dyDescent="0.2">
      <c r="A1149" s="50">
        <f t="shared" si="76"/>
        <v>18861</v>
      </c>
      <c r="B1149" s="50">
        <f t="shared" si="77"/>
        <v>1</v>
      </c>
      <c r="C1149" s="51">
        <f t="shared" si="78"/>
        <v>88</v>
      </c>
      <c r="D1149" s="51">
        <v>18861</v>
      </c>
      <c r="E1149" s="51" t="s">
        <v>28</v>
      </c>
      <c r="F1149" s="51" t="s">
        <v>4331</v>
      </c>
      <c r="G1149" s="52" t="s">
        <v>1083</v>
      </c>
      <c r="H1149" s="52" t="s">
        <v>1063</v>
      </c>
      <c r="I1149" s="52" t="s">
        <v>1084</v>
      </c>
      <c r="J1149" s="52" t="s">
        <v>1064</v>
      </c>
      <c r="K1149" s="51" t="s">
        <v>292</v>
      </c>
      <c r="L1149" s="51" t="s">
        <v>189</v>
      </c>
      <c r="M1149" s="53">
        <v>1</v>
      </c>
      <c r="N1149" s="51" t="str">
        <f t="shared" si="75"/>
        <v>開智日本橋</v>
      </c>
      <c r="O1149" s="51"/>
    </row>
    <row r="1150" spans="1:15" x14ac:dyDescent="0.2">
      <c r="A1150" s="50">
        <f t="shared" si="76"/>
        <v>18932</v>
      </c>
      <c r="B1150" s="50">
        <f t="shared" si="77"/>
        <v>1</v>
      </c>
      <c r="C1150" s="51">
        <f t="shared" si="78"/>
        <v>89</v>
      </c>
      <c r="D1150" s="50">
        <v>18932</v>
      </c>
      <c r="E1150" s="50" t="s">
        <v>1812</v>
      </c>
      <c r="F1150" s="50" t="s">
        <v>3271</v>
      </c>
      <c r="G1150" s="50" t="s">
        <v>1813</v>
      </c>
      <c r="H1150" s="50" t="s">
        <v>1222</v>
      </c>
      <c r="I1150" s="50" t="s">
        <v>1814</v>
      </c>
      <c r="J1150" s="50" t="s">
        <v>1223</v>
      </c>
      <c r="K1150" s="50" t="s">
        <v>291</v>
      </c>
      <c r="L1150" s="50" t="s">
        <v>188</v>
      </c>
      <c r="M1150" s="54">
        <v>2</v>
      </c>
      <c r="N1150" s="51" t="str">
        <f t="shared" si="75"/>
        <v>都青山</v>
      </c>
      <c r="O1150" s="51"/>
    </row>
    <row r="1151" spans="1:15" x14ac:dyDescent="0.2">
      <c r="A1151" s="50">
        <f t="shared" si="76"/>
        <v>18933</v>
      </c>
      <c r="B1151" s="50">
        <f t="shared" si="77"/>
        <v>1</v>
      </c>
      <c r="C1151" s="51">
        <f t="shared" si="78"/>
        <v>89</v>
      </c>
      <c r="D1151" s="51">
        <v>18933</v>
      </c>
      <c r="E1151" s="51" t="s">
        <v>3272</v>
      </c>
      <c r="F1151" s="51" t="s">
        <v>756</v>
      </c>
      <c r="G1151" s="52" t="s">
        <v>3273</v>
      </c>
      <c r="H1151" s="52" t="s">
        <v>1847</v>
      </c>
      <c r="I1151" s="52" t="s">
        <v>3274</v>
      </c>
      <c r="J1151" s="52" t="s">
        <v>1849</v>
      </c>
      <c r="K1151" s="51" t="s">
        <v>291</v>
      </c>
      <c r="L1151" s="51" t="s">
        <v>188</v>
      </c>
      <c r="M1151" s="53">
        <v>2</v>
      </c>
      <c r="N1151" s="51" t="str">
        <f t="shared" si="75"/>
        <v>都青山</v>
      </c>
      <c r="O1151" s="51"/>
    </row>
    <row r="1152" spans="1:15" x14ac:dyDescent="0.2">
      <c r="A1152" s="50">
        <f t="shared" si="76"/>
        <v>18934</v>
      </c>
      <c r="B1152" s="50">
        <f t="shared" si="77"/>
        <v>1</v>
      </c>
      <c r="C1152" s="51">
        <f t="shared" si="78"/>
        <v>89</v>
      </c>
      <c r="D1152" s="51">
        <v>18934</v>
      </c>
      <c r="E1152" s="51" t="s">
        <v>641</v>
      </c>
      <c r="F1152" s="51" t="s">
        <v>3275</v>
      </c>
      <c r="G1152" s="52" t="s">
        <v>1059</v>
      </c>
      <c r="H1152" s="52" t="s">
        <v>1847</v>
      </c>
      <c r="I1152" s="52" t="s">
        <v>3276</v>
      </c>
      <c r="J1152" s="52" t="s">
        <v>1849</v>
      </c>
      <c r="K1152" s="51" t="s">
        <v>291</v>
      </c>
      <c r="L1152" s="51" t="s">
        <v>188</v>
      </c>
      <c r="M1152" s="53">
        <v>2</v>
      </c>
      <c r="N1152" s="51" t="str">
        <f t="shared" si="75"/>
        <v>都青山</v>
      </c>
      <c r="O1152" s="51"/>
    </row>
    <row r="1153" spans="1:15" x14ac:dyDescent="0.2">
      <c r="A1153" s="50">
        <f t="shared" si="76"/>
        <v>18935</v>
      </c>
      <c r="B1153" s="50">
        <f t="shared" si="77"/>
        <v>1</v>
      </c>
      <c r="C1153" s="51">
        <f t="shared" si="78"/>
        <v>89</v>
      </c>
      <c r="D1153" s="51">
        <v>18935</v>
      </c>
      <c r="E1153" s="51" t="s">
        <v>29</v>
      </c>
      <c r="F1153" s="51" t="s">
        <v>1219</v>
      </c>
      <c r="G1153" s="52" t="s">
        <v>1310</v>
      </c>
      <c r="H1153" s="52" t="s">
        <v>1444</v>
      </c>
      <c r="I1153" s="52" t="s">
        <v>1311</v>
      </c>
      <c r="J1153" s="52" t="s">
        <v>1446</v>
      </c>
      <c r="K1153" s="51" t="s">
        <v>291</v>
      </c>
      <c r="L1153" s="51" t="s">
        <v>188</v>
      </c>
      <c r="M1153" s="53">
        <v>2</v>
      </c>
      <c r="N1153" s="51" t="str">
        <f t="shared" si="75"/>
        <v>都青山</v>
      </c>
      <c r="O1153" s="51"/>
    </row>
    <row r="1154" spans="1:15" x14ac:dyDescent="0.2">
      <c r="A1154" s="50">
        <f t="shared" si="76"/>
        <v>18936</v>
      </c>
      <c r="B1154" s="50">
        <f t="shared" si="77"/>
        <v>1</v>
      </c>
      <c r="C1154" s="51">
        <f t="shared" si="78"/>
        <v>89</v>
      </c>
      <c r="D1154" s="51">
        <v>18936</v>
      </c>
      <c r="E1154" s="51" t="s">
        <v>3277</v>
      </c>
      <c r="F1154" s="51" t="s">
        <v>3278</v>
      </c>
      <c r="G1154" s="52" t="s">
        <v>3279</v>
      </c>
      <c r="H1154" s="52" t="s">
        <v>3280</v>
      </c>
      <c r="I1154" s="52" t="s">
        <v>3281</v>
      </c>
      <c r="J1154" s="52" t="s">
        <v>3282</v>
      </c>
      <c r="K1154" s="51" t="s">
        <v>291</v>
      </c>
      <c r="L1154" s="51" t="s">
        <v>188</v>
      </c>
      <c r="M1154" s="53">
        <v>2</v>
      </c>
      <c r="N1154" s="51" t="str">
        <f t="shared" ref="N1154:N1217" si="79">VLOOKUP(B1154*100+C1154,$AB$2:$AF$400,2,0)</f>
        <v>都青山</v>
      </c>
      <c r="O1154" s="51"/>
    </row>
    <row r="1155" spans="1:15" x14ac:dyDescent="0.2">
      <c r="A1155" s="50">
        <f t="shared" si="76"/>
        <v>18937</v>
      </c>
      <c r="B1155" s="50">
        <f t="shared" si="77"/>
        <v>1</v>
      </c>
      <c r="C1155" s="51">
        <f t="shared" si="78"/>
        <v>89</v>
      </c>
      <c r="D1155" s="51">
        <v>18937</v>
      </c>
      <c r="E1155" s="51" t="s">
        <v>3283</v>
      </c>
      <c r="F1155" s="51" t="s">
        <v>602</v>
      </c>
      <c r="G1155" s="52" t="s">
        <v>3284</v>
      </c>
      <c r="H1155" s="52" t="s">
        <v>1930</v>
      </c>
      <c r="I1155" s="52" t="s">
        <v>3285</v>
      </c>
      <c r="J1155" s="52" t="s">
        <v>1931</v>
      </c>
      <c r="K1155" s="51" t="s">
        <v>291</v>
      </c>
      <c r="L1155" s="51" t="s">
        <v>188</v>
      </c>
      <c r="M1155" s="53">
        <v>2</v>
      </c>
      <c r="N1155" s="51" t="str">
        <f t="shared" si="79"/>
        <v>都青山</v>
      </c>
      <c r="O1155" s="51"/>
    </row>
    <row r="1156" spans="1:15" x14ac:dyDescent="0.2">
      <c r="A1156" s="50">
        <f t="shared" si="76"/>
        <v>18938</v>
      </c>
      <c r="B1156" s="50">
        <f t="shared" si="77"/>
        <v>1</v>
      </c>
      <c r="C1156" s="51">
        <f t="shared" si="78"/>
        <v>89</v>
      </c>
      <c r="D1156" s="50">
        <v>18938</v>
      </c>
      <c r="E1156" s="50" t="s">
        <v>3286</v>
      </c>
      <c r="F1156" s="50" t="s">
        <v>41</v>
      </c>
      <c r="G1156" s="50" t="s">
        <v>3287</v>
      </c>
      <c r="H1156" s="50" t="s">
        <v>1040</v>
      </c>
      <c r="I1156" s="50" t="s">
        <v>3288</v>
      </c>
      <c r="J1156" s="50" t="s">
        <v>1041</v>
      </c>
      <c r="K1156" s="50" t="s">
        <v>291</v>
      </c>
      <c r="L1156" s="50" t="s">
        <v>188</v>
      </c>
      <c r="M1156" s="54">
        <v>2</v>
      </c>
      <c r="N1156" s="51" t="str">
        <f t="shared" si="79"/>
        <v>都青山</v>
      </c>
      <c r="O1156" s="51"/>
    </row>
    <row r="1157" spans="1:15" x14ac:dyDescent="0.2">
      <c r="A1157" s="50">
        <f t="shared" si="76"/>
        <v>18939</v>
      </c>
      <c r="B1157" s="50">
        <f t="shared" si="77"/>
        <v>1</v>
      </c>
      <c r="C1157" s="51">
        <f t="shared" si="78"/>
        <v>89</v>
      </c>
      <c r="D1157" s="51">
        <v>18939</v>
      </c>
      <c r="E1157" s="51" t="s">
        <v>646</v>
      </c>
      <c r="F1157" s="51" t="s">
        <v>3289</v>
      </c>
      <c r="G1157" s="52" t="s">
        <v>1417</v>
      </c>
      <c r="H1157" s="52" t="s">
        <v>1009</v>
      </c>
      <c r="I1157" s="52" t="s">
        <v>1419</v>
      </c>
      <c r="J1157" s="52" t="s">
        <v>1028</v>
      </c>
      <c r="K1157" s="51" t="s">
        <v>291</v>
      </c>
      <c r="L1157" s="51" t="s">
        <v>188</v>
      </c>
      <c r="M1157" s="53">
        <v>2</v>
      </c>
      <c r="N1157" s="51" t="str">
        <f t="shared" si="79"/>
        <v>都青山</v>
      </c>
      <c r="O1157" s="51"/>
    </row>
    <row r="1158" spans="1:15" x14ac:dyDescent="0.2">
      <c r="A1158" s="50">
        <f t="shared" si="76"/>
        <v>18940</v>
      </c>
      <c r="B1158" s="50">
        <f t="shared" si="77"/>
        <v>1</v>
      </c>
      <c r="C1158" s="51">
        <f t="shared" si="78"/>
        <v>89</v>
      </c>
      <c r="D1158" s="50">
        <v>18940</v>
      </c>
      <c r="E1158" s="50" t="s">
        <v>42</v>
      </c>
      <c r="F1158" s="50" t="s">
        <v>467</v>
      </c>
      <c r="G1158" s="50" t="s">
        <v>1582</v>
      </c>
      <c r="H1158" s="50" t="s">
        <v>1150</v>
      </c>
      <c r="I1158" s="50" t="s">
        <v>1583</v>
      </c>
      <c r="J1158" s="50" t="s">
        <v>1151</v>
      </c>
      <c r="K1158" s="50" t="s">
        <v>291</v>
      </c>
      <c r="L1158" s="50" t="s">
        <v>188</v>
      </c>
      <c r="M1158" s="54">
        <v>2</v>
      </c>
      <c r="N1158" s="51" t="str">
        <f t="shared" si="79"/>
        <v>都青山</v>
      </c>
      <c r="O1158" s="51"/>
    </row>
    <row r="1159" spans="1:15" x14ac:dyDescent="0.2">
      <c r="A1159" s="50">
        <f t="shared" si="76"/>
        <v>18941</v>
      </c>
      <c r="B1159" s="50">
        <f t="shared" si="77"/>
        <v>1</v>
      </c>
      <c r="C1159" s="51">
        <f t="shared" si="78"/>
        <v>89</v>
      </c>
      <c r="D1159" s="50">
        <v>18941</v>
      </c>
      <c r="E1159" s="50" t="s">
        <v>60</v>
      </c>
      <c r="F1159" s="50" t="s">
        <v>3290</v>
      </c>
      <c r="G1159" s="50" t="s">
        <v>1313</v>
      </c>
      <c r="H1159" s="50" t="s">
        <v>1121</v>
      </c>
      <c r="I1159" s="50" t="s">
        <v>1315</v>
      </c>
      <c r="J1159" s="50" t="s">
        <v>1584</v>
      </c>
      <c r="K1159" s="50" t="s">
        <v>291</v>
      </c>
      <c r="L1159" s="50" t="s">
        <v>188</v>
      </c>
      <c r="M1159" s="54">
        <v>2</v>
      </c>
      <c r="N1159" s="51" t="str">
        <f t="shared" si="79"/>
        <v>都青山</v>
      </c>
      <c r="O1159" s="51"/>
    </row>
    <row r="1160" spans="1:15" x14ac:dyDescent="0.2">
      <c r="A1160" s="50">
        <f t="shared" si="76"/>
        <v>18942</v>
      </c>
      <c r="B1160" s="50">
        <f t="shared" si="77"/>
        <v>1</v>
      </c>
      <c r="C1160" s="51">
        <f t="shared" si="78"/>
        <v>89</v>
      </c>
      <c r="D1160" s="50">
        <v>18942</v>
      </c>
      <c r="E1160" s="50" t="s">
        <v>2055</v>
      </c>
      <c r="F1160" s="50" t="s">
        <v>4006</v>
      </c>
      <c r="G1160" s="50" t="s">
        <v>2057</v>
      </c>
      <c r="H1160" s="50" t="s">
        <v>1235</v>
      </c>
      <c r="I1160" s="50" t="s">
        <v>2058</v>
      </c>
      <c r="J1160" s="50" t="s">
        <v>1236</v>
      </c>
      <c r="K1160" s="50" t="s">
        <v>291</v>
      </c>
      <c r="L1160" s="50" t="s">
        <v>189</v>
      </c>
      <c r="M1160" s="54">
        <v>2</v>
      </c>
      <c r="N1160" s="51" t="str">
        <f t="shared" si="79"/>
        <v>都青山</v>
      </c>
      <c r="O1160" s="51"/>
    </row>
    <row r="1161" spans="1:15" x14ac:dyDescent="0.2">
      <c r="A1161" s="50">
        <f t="shared" si="76"/>
        <v>18943</v>
      </c>
      <c r="B1161" s="50">
        <f t="shared" si="77"/>
        <v>1</v>
      </c>
      <c r="C1161" s="51">
        <f t="shared" si="78"/>
        <v>89</v>
      </c>
      <c r="D1161" s="51">
        <v>18943</v>
      </c>
      <c r="E1161" s="51" t="s">
        <v>4828</v>
      </c>
      <c r="F1161" s="51" t="s">
        <v>4829</v>
      </c>
      <c r="G1161" s="52" t="s">
        <v>4830</v>
      </c>
      <c r="H1161" s="52" t="s">
        <v>1691</v>
      </c>
      <c r="I1161" s="52" t="s">
        <v>4831</v>
      </c>
      <c r="J1161" s="52" t="s">
        <v>1693</v>
      </c>
      <c r="K1161" s="51" t="s">
        <v>291</v>
      </c>
      <c r="L1161" s="51" t="s">
        <v>189</v>
      </c>
      <c r="M1161" s="53">
        <v>1</v>
      </c>
      <c r="N1161" s="51" t="str">
        <f t="shared" si="79"/>
        <v>都青山</v>
      </c>
      <c r="O1161" s="51"/>
    </row>
    <row r="1162" spans="1:15" x14ac:dyDescent="0.2">
      <c r="A1162" s="50">
        <f t="shared" si="76"/>
        <v>18944</v>
      </c>
      <c r="B1162" s="50">
        <f t="shared" si="77"/>
        <v>1</v>
      </c>
      <c r="C1162" s="51">
        <f t="shared" si="78"/>
        <v>89</v>
      </c>
      <c r="D1162" s="51">
        <v>18944</v>
      </c>
      <c r="E1162" s="51" t="s">
        <v>28</v>
      </c>
      <c r="F1162" s="51" t="s">
        <v>4832</v>
      </c>
      <c r="G1162" s="52" t="s">
        <v>1083</v>
      </c>
      <c r="H1162" s="52" t="s">
        <v>3308</v>
      </c>
      <c r="I1162" s="52" t="s">
        <v>1084</v>
      </c>
      <c r="J1162" s="52" t="s">
        <v>3309</v>
      </c>
      <c r="K1162" s="51" t="s">
        <v>291</v>
      </c>
      <c r="L1162" s="51" t="s">
        <v>189</v>
      </c>
      <c r="M1162" s="53">
        <v>1</v>
      </c>
      <c r="N1162" s="51" t="str">
        <f t="shared" si="79"/>
        <v>都青山</v>
      </c>
      <c r="O1162" s="51"/>
    </row>
    <row r="1163" spans="1:15" x14ac:dyDescent="0.2">
      <c r="A1163" s="50">
        <f t="shared" si="76"/>
        <v>18945</v>
      </c>
      <c r="B1163" s="50">
        <f t="shared" si="77"/>
        <v>1</v>
      </c>
      <c r="C1163" s="51">
        <f t="shared" si="78"/>
        <v>89</v>
      </c>
      <c r="D1163" s="50">
        <v>18945</v>
      </c>
      <c r="E1163" s="50" t="s">
        <v>456</v>
      </c>
      <c r="F1163" s="50" t="s">
        <v>4833</v>
      </c>
      <c r="G1163" s="50" t="s">
        <v>1048</v>
      </c>
      <c r="H1163" s="50" t="s">
        <v>4834</v>
      </c>
      <c r="I1163" s="50" t="s">
        <v>2483</v>
      </c>
      <c r="J1163" s="50" t="s">
        <v>4835</v>
      </c>
      <c r="K1163" s="50" t="s">
        <v>291</v>
      </c>
      <c r="L1163" s="50" t="s">
        <v>189</v>
      </c>
      <c r="M1163" s="54">
        <v>1</v>
      </c>
      <c r="N1163" s="51" t="str">
        <f t="shared" si="79"/>
        <v>都青山</v>
      </c>
      <c r="O1163" s="51"/>
    </row>
    <row r="1164" spans="1:15" x14ac:dyDescent="0.2">
      <c r="A1164" s="50">
        <f t="shared" si="76"/>
        <v>18946</v>
      </c>
      <c r="B1164" s="50">
        <f t="shared" si="77"/>
        <v>1</v>
      </c>
      <c r="C1164" s="51">
        <f t="shared" si="78"/>
        <v>89</v>
      </c>
      <c r="D1164" s="51">
        <v>18946</v>
      </c>
      <c r="E1164" s="51" t="s">
        <v>83</v>
      </c>
      <c r="F1164" s="51" t="s">
        <v>4836</v>
      </c>
      <c r="G1164" s="52" t="s">
        <v>1210</v>
      </c>
      <c r="H1164" s="52" t="s">
        <v>1669</v>
      </c>
      <c r="I1164" s="52" t="s">
        <v>1211</v>
      </c>
      <c r="J1164" s="52" t="s">
        <v>1670</v>
      </c>
      <c r="K1164" s="51" t="s">
        <v>291</v>
      </c>
      <c r="L1164" s="51" t="s">
        <v>189</v>
      </c>
      <c r="M1164" s="53">
        <v>1</v>
      </c>
      <c r="N1164" s="51" t="str">
        <f t="shared" si="79"/>
        <v>都青山</v>
      </c>
      <c r="O1164" s="51"/>
    </row>
    <row r="1165" spans="1:15" x14ac:dyDescent="0.2">
      <c r="A1165" s="50">
        <f t="shared" si="76"/>
        <v>18947</v>
      </c>
      <c r="B1165" s="50">
        <f t="shared" si="77"/>
        <v>1</v>
      </c>
      <c r="C1165" s="51">
        <f t="shared" si="78"/>
        <v>89</v>
      </c>
      <c r="D1165" s="51">
        <v>18947</v>
      </c>
      <c r="E1165" s="51" t="s">
        <v>4837</v>
      </c>
      <c r="F1165" s="51" t="s">
        <v>4838</v>
      </c>
      <c r="G1165" s="52" t="s">
        <v>4839</v>
      </c>
      <c r="H1165" s="52" t="s">
        <v>1121</v>
      </c>
      <c r="I1165" s="52" t="s">
        <v>4840</v>
      </c>
      <c r="J1165" s="52" t="s">
        <v>4717</v>
      </c>
      <c r="K1165" s="51" t="s">
        <v>291</v>
      </c>
      <c r="L1165" s="51" t="s">
        <v>185</v>
      </c>
      <c r="M1165" s="53">
        <v>1</v>
      </c>
      <c r="N1165" s="51" t="str">
        <f t="shared" si="79"/>
        <v>都青山</v>
      </c>
      <c r="O1165" s="51"/>
    </row>
    <row r="1166" spans="1:15" x14ac:dyDescent="0.2">
      <c r="A1166" s="50">
        <f t="shared" si="76"/>
        <v>18948</v>
      </c>
      <c r="B1166" s="50">
        <f t="shared" si="77"/>
        <v>1</v>
      </c>
      <c r="C1166" s="51">
        <f t="shared" si="78"/>
        <v>89</v>
      </c>
      <c r="D1166" s="51">
        <v>18948</v>
      </c>
      <c r="E1166" s="51" t="s">
        <v>357</v>
      </c>
      <c r="F1166" s="51" t="s">
        <v>4841</v>
      </c>
      <c r="G1166" s="52" t="s">
        <v>1301</v>
      </c>
      <c r="H1166" s="52" t="s">
        <v>4842</v>
      </c>
      <c r="I1166" s="52" t="s">
        <v>1431</v>
      </c>
      <c r="J1166" s="52" t="s">
        <v>4843</v>
      </c>
      <c r="K1166" s="51" t="s">
        <v>291</v>
      </c>
      <c r="L1166" s="51" t="s">
        <v>185</v>
      </c>
      <c r="M1166" s="53">
        <v>1</v>
      </c>
      <c r="N1166" s="51" t="str">
        <f t="shared" si="79"/>
        <v>都青山</v>
      </c>
      <c r="O1166" s="51"/>
    </row>
    <row r="1167" spans="1:15" x14ac:dyDescent="0.2">
      <c r="A1167" s="50">
        <f t="shared" si="76"/>
        <v>18949</v>
      </c>
      <c r="B1167" s="50">
        <f t="shared" si="77"/>
        <v>1</v>
      </c>
      <c r="C1167" s="51">
        <f t="shared" si="78"/>
        <v>89</v>
      </c>
      <c r="D1167" s="51">
        <v>18949</v>
      </c>
      <c r="E1167" s="51" t="s">
        <v>4844</v>
      </c>
      <c r="F1167" s="51" t="s">
        <v>4845</v>
      </c>
      <c r="G1167" s="52" t="s">
        <v>4846</v>
      </c>
      <c r="H1167" s="52" t="s">
        <v>4411</v>
      </c>
      <c r="I1167" s="52" t="s">
        <v>4847</v>
      </c>
      <c r="J1167" s="52" t="s">
        <v>1120</v>
      </c>
      <c r="K1167" s="51" t="s">
        <v>291</v>
      </c>
      <c r="L1167" s="51" t="s">
        <v>189</v>
      </c>
      <c r="M1167" s="53">
        <v>1</v>
      </c>
      <c r="N1167" s="51" t="str">
        <f t="shared" si="79"/>
        <v>都青山</v>
      </c>
      <c r="O1167" s="51"/>
    </row>
    <row r="1168" spans="1:15" x14ac:dyDescent="0.2">
      <c r="A1168" s="50">
        <f t="shared" si="76"/>
        <v>18950</v>
      </c>
      <c r="B1168" s="50">
        <f t="shared" si="77"/>
        <v>1</v>
      </c>
      <c r="C1168" s="51">
        <f t="shared" si="78"/>
        <v>89</v>
      </c>
      <c r="D1168" s="51">
        <v>18950</v>
      </c>
      <c r="E1168" s="51" t="s">
        <v>987</v>
      </c>
      <c r="F1168" s="51" t="s">
        <v>4848</v>
      </c>
      <c r="G1168" s="52" t="s">
        <v>3323</v>
      </c>
      <c r="H1168" s="52" t="s">
        <v>1810</v>
      </c>
      <c r="I1168" s="52" t="s">
        <v>3324</v>
      </c>
      <c r="J1168" s="52" t="s">
        <v>1811</v>
      </c>
      <c r="K1168" s="51" t="s">
        <v>291</v>
      </c>
      <c r="L1168" s="51" t="s">
        <v>189</v>
      </c>
      <c r="M1168" s="53">
        <v>1</v>
      </c>
      <c r="N1168" s="51" t="str">
        <f t="shared" si="79"/>
        <v>都青山</v>
      </c>
      <c r="O1168" s="51"/>
    </row>
    <row r="1169" spans="1:15" x14ac:dyDescent="0.2">
      <c r="A1169" s="50">
        <f t="shared" si="76"/>
        <v>18951</v>
      </c>
      <c r="B1169" s="50">
        <f t="shared" si="77"/>
        <v>1</v>
      </c>
      <c r="C1169" s="51">
        <f t="shared" si="78"/>
        <v>89</v>
      </c>
      <c r="D1169" s="51">
        <v>18951</v>
      </c>
      <c r="E1169" s="51" t="s">
        <v>4849</v>
      </c>
      <c r="F1169" s="51" t="s">
        <v>4850</v>
      </c>
      <c r="G1169" s="52" t="s">
        <v>4851</v>
      </c>
      <c r="H1169" s="52" t="s">
        <v>4852</v>
      </c>
      <c r="I1169" s="52" t="s">
        <v>4853</v>
      </c>
      <c r="J1169" s="52" t="s">
        <v>4854</v>
      </c>
      <c r="K1169" s="51" t="s">
        <v>291</v>
      </c>
      <c r="L1169" s="51" t="s">
        <v>189</v>
      </c>
      <c r="M1169" s="53">
        <v>1</v>
      </c>
      <c r="N1169" s="51" t="str">
        <f t="shared" si="79"/>
        <v>都青山</v>
      </c>
      <c r="O1169" s="51"/>
    </row>
    <row r="1170" spans="1:15" x14ac:dyDescent="0.2">
      <c r="A1170" s="50">
        <f t="shared" si="76"/>
        <v>18972</v>
      </c>
      <c r="B1170" s="50">
        <f t="shared" si="77"/>
        <v>1</v>
      </c>
      <c r="C1170" s="51">
        <f t="shared" si="78"/>
        <v>89</v>
      </c>
      <c r="D1170" s="50">
        <v>18972</v>
      </c>
      <c r="E1170" s="50" t="s">
        <v>25</v>
      </c>
      <c r="F1170" s="50" t="s">
        <v>364</v>
      </c>
      <c r="G1170" s="50" t="s">
        <v>2603</v>
      </c>
      <c r="H1170" s="50" t="s">
        <v>2699</v>
      </c>
      <c r="I1170" s="50" t="s">
        <v>2604</v>
      </c>
      <c r="J1170" s="50" t="s">
        <v>1114</v>
      </c>
      <c r="K1170" s="50" t="s">
        <v>292</v>
      </c>
      <c r="L1170" s="50" t="s">
        <v>188</v>
      </c>
      <c r="M1170" s="54">
        <v>2</v>
      </c>
      <c r="N1170" s="51" t="str">
        <f t="shared" si="79"/>
        <v>都青山</v>
      </c>
      <c r="O1170" s="51"/>
    </row>
    <row r="1171" spans="1:15" x14ac:dyDescent="0.2">
      <c r="A1171" s="50">
        <f t="shared" si="76"/>
        <v>18973</v>
      </c>
      <c r="B1171" s="50">
        <f t="shared" si="77"/>
        <v>1</v>
      </c>
      <c r="C1171" s="51">
        <f t="shared" si="78"/>
        <v>89</v>
      </c>
      <c r="D1171" s="51">
        <v>18973</v>
      </c>
      <c r="E1171" s="51" t="s">
        <v>85</v>
      </c>
      <c r="F1171" s="51" t="s">
        <v>3293</v>
      </c>
      <c r="G1171" s="52" t="s">
        <v>2282</v>
      </c>
      <c r="H1171" s="52" t="s">
        <v>1341</v>
      </c>
      <c r="I1171" s="52" t="s">
        <v>2284</v>
      </c>
      <c r="J1171" s="52" t="s">
        <v>1343</v>
      </c>
      <c r="K1171" s="51" t="s">
        <v>292</v>
      </c>
      <c r="L1171" s="51" t="s">
        <v>188</v>
      </c>
      <c r="M1171" s="53">
        <v>2</v>
      </c>
      <c r="N1171" s="51" t="str">
        <f t="shared" si="79"/>
        <v>都青山</v>
      </c>
      <c r="O1171" s="51"/>
    </row>
    <row r="1172" spans="1:15" x14ac:dyDescent="0.2">
      <c r="A1172" s="50">
        <f t="shared" si="76"/>
        <v>18974</v>
      </c>
      <c r="B1172" s="50">
        <f t="shared" si="77"/>
        <v>1</v>
      </c>
      <c r="C1172" s="51">
        <f t="shared" si="78"/>
        <v>89</v>
      </c>
      <c r="D1172" s="51">
        <v>18974</v>
      </c>
      <c r="E1172" s="51" t="s">
        <v>3294</v>
      </c>
      <c r="F1172" s="51" t="s">
        <v>3295</v>
      </c>
      <c r="G1172" s="52" t="s">
        <v>3296</v>
      </c>
      <c r="H1172" s="52" t="s">
        <v>3297</v>
      </c>
      <c r="I1172" s="52" t="s">
        <v>3298</v>
      </c>
      <c r="J1172" s="52" t="s">
        <v>3299</v>
      </c>
      <c r="K1172" s="51" t="s">
        <v>292</v>
      </c>
      <c r="L1172" s="51" t="s">
        <v>188</v>
      </c>
      <c r="M1172" s="53">
        <v>2</v>
      </c>
      <c r="N1172" s="51" t="str">
        <f t="shared" si="79"/>
        <v>都青山</v>
      </c>
      <c r="O1172" s="51"/>
    </row>
    <row r="1173" spans="1:15" x14ac:dyDescent="0.2">
      <c r="A1173" s="50">
        <f t="shared" si="76"/>
        <v>18975</v>
      </c>
      <c r="B1173" s="50">
        <f t="shared" si="77"/>
        <v>1</v>
      </c>
      <c r="C1173" s="51">
        <f t="shared" si="78"/>
        <v>89</v>
      </c>
      <c r="D1173" s="51">
        <v>18975</v>
      </c>
      <c r="E1173" s="51" t="s">
        <v>452</v>
      </c>
      <c r="F1173" s="51" t="s">
        <v>668</v>
      </c>
      <c r="G1173" s="52" t="s">
        <v>1768</v>
      </c>
      <c r="H1173" s="52" t="s">
        <v>1878</v>
      </c>
      <c r="I1173" s="52" t="s">
        <v>1769</v>
      </c>
      <c r="J1173" s="52" t="s">
        <v>1879</v>
      </c>
      <c r="K1173" s="51" t="s">
        <v>292</v>
      </c>
      <c r="L1173" s="51" t="s">
        <v>188</v>
      </c>
      <c r="M1173" s="53">
        <v>2</v>
      </c>
      <c r="N1173" s="51" t="str">
        <f t="shared" si="79"/>
        <v>都青山</v>
      </c>
      <c r="O1173" s="51"/>
    </row>
    <row r="1174" spans="1:15" x14ac:dyDescent="0.2">
      <c r="A1174" s="50">
        <f t="shared" si="76"/>
        <v>18976</v>
      </c>
      <c r="B1174" s="50">
        <f t="shared" si="77"/>
        <v>1</v>
      </c>
      <c r="C1174" s="51">
        <f t="shared" si="78"/>
        <v>89</v>
      </c>
      <c r="D1174" s="51">
        <v>18976</v>
      </c>
      <c r="E1174" s="51" t="s">
        <v>28</v>
      </c>
      <c r="F1174" s="51" t="s">
        <v>3300</v>
      </c>
      <c r="G1174" s="52" t="s">
        <v>1083</v>
      </c>
      <c r="H1174" s="52" t="s">
        <v>3301</v>
      </c>
      <c r="I1174" s="52" t="s">
        <v>1084</v>
      </c>
      <c r="J1174" s="52" t="s">
        <v>3302</v>
      </c>
      <c r="K1174" s="51" t="s">
        <v>292</v>
      </c>
      <c r="L1174" s="51" t="s">
        <v>188</v>
      </c>
      <c r="M1174" s="53">
        <v>2</v>
      </c>
      <c r="N1174" s="51" t="str">
        <f t="shared" si="79"/>
        <v>都青山</v>
      </c>
      <c r="O1174" s="51"/>
    </row>
    <row r="1175" spans="1:15" x14ac:dyDescent="0.2">
      <c r="A1175" s="50">
        <f t="shared" si="76"/>
        <v>18977</v>
      </c>
      <c r="B1175" s="50">
        <f t="shared" si="77"/>
        <v>1</v>
      </c>
      <c r="C1175" s="51">
        <f t="shared" si="78"/>
        <v>89</v>
      </c>
      <c r="D1175" s="51">
        <v>18977</v>
      </c>
      <c r="E1175" s="51" t="s">
        <v>4855</v>
      </c>
      <c r="F1175" s="51" t="s">
        <v>4856</v>
      </c>
      <c r="G1175" s="52" t="s">
        <v>1285</v>
      </c>
      <c r="H1175" s="52" t="s">
        <v>2954</v>
      </c>
      <c r="I1175" s="52" t="s">
        <v>1287</v>
      </c>
      <c r="J1175" s="52" t="s">
        <v>2955</v>
      </c>
      <c r="K1175" s="51" t="s">
        <v>292</v>
      </c>
      <c r="L1175" s="51" t="s">
        <v>189</v>
      </c>
      <c r="M1175" s="53">
        <v>1</v>
      </c>
      <c r="N1175" s="51" t="str">
        <f t="shared" si="79"/>
        <v>都青山</v>
      </c>
      <c r="O1175" s="51"/>
    </row>
    <row r="1176" spans="1:15" x14ac:dyDescent="0.2">
      <c r="A1176" s="50">
        <f t="shared" si="76"/>
        <v>18978</v>
      </c>
      <c r="B1176" s="50">
        <f t="shared" si="77"/>
        <v>1</v>
      </c>
      <c r="C1176" s="51">
        <f t="shared" si="78"/>
        <v>89</v>
      </c>
      <c r="D1176" s="51">
        <v>18978</v>
      </c>
      <c r="E1176" s="51" t="s">
        <v>4857</v>
      </c>
      <c r="F1176" s="51" t="s">
        <v>4858</v>
      </c>
      <c r="G1176" s="52" t="s">
        <v>4859</v>
      </c>
      <c r="H1176" s="52" t="s">
        <v>4860</v>
      </c>
      <c r="I1176" s="52" t="s">
        <v>4861</v>
      </c>
      <c r="J1176" s="52" t="s">
        <v>4862</v>
      </c>
      <c r="K1176" s="51" t="s">
        <v>292</v>
      </c>
      <c r="L1176" s="51" t="s">
        <v>189</v>
      </c>
      <c r="M1176" s="53">
        <v>1</v>
      </c>
      <c r="N1176" s="51" t="str">
        <f t="shared" si="79"/>
        <v>都青山</v>
      </c>
      <c r="O1176" s="51"/>
    </row>
    <row r="1177" spans="1:15" x14ac:dyDescent="0.2">
      <c r="A1177" s="50">
        <f t="shared" si="76"/>
        <v>18979</v>
      </c>
      <c r="B1177" s="50">
        <f t="shared" si="77"/>
        <v>1</v>
      </c>
      <c r="C1177" s="51">
        <f t="shared" si="78"/>
        <v>89</v>
      </c>
      <c r="D1177" s="51">
        <v>18979</v>
      </c>
      <c r="E1177" s="51" t="s">
        <v>4863</v>
      </c>
      <c r="F1177" s="51" t="s">
        <v>4864</v>
      </c>
      <c r="G1177" s="52" t="s">
        <v>4865</v>
      </c>
      <c r="H1177" s="52" t="s">
        <v>4866</v>
      </c>
      <c r="I1177" s="52" t="s">
        <v>4867</v>
      </c>
      <c r="J1177" s="52" t="s">
        <v>4868</v>
      </c>
      <c r="K1177" s="51" t="s">
        <v>292</v>
      </c>
      <c r="L1177" s="51" t="s">
        <v>189</v>
      </c>
      <c r="M1177" s="53">
        <v>1</v>
      </c>
      <c r="N1177" s="51" t="str">
        <f t="shared" si="79"/>
        <v>都青山</v>
      </c>
      <c r="O1177" s="51"/>
    </row>
    <row r="1178" spans="1:15" x14ac:dyDescent="0.2">
      <c r="A1178" s="50">
        <f t="shared" si="76"/>
        <v>18980</v>
      </c>
      <c r="B1178" s="50">
        <f t="shared" si="77"/>
        <v>1</v>
      </c>
      <c r="C1178" s="51">
        <f t="shared" si="78"/>
        <v>89</v>
      </c>
      <c r="D1178" s="51">
        <v>18980</v>
      </c>
      <c r="E1178" s="51" t="s">
        <v>4869</v>
      </c>
      <c r="F1178" s="51" t="s">
        <v>4870</v>
      </c>
      <c r="G1178" s="52" t="s">
        <v>4871</v>
      </c>
      <c r="H1178" s="52" t="s">
        <v>4872</v>
      </c>
      <c r="I1178" s="52" t="s">
        <v>4873</v>
      </c>
      <c r="J1178" s="52" t="s">
        <v>4874</v>
      </c>
      <c r="K1178" s="51" t="s">
        <v>292</v>
      </c>
      <c r="L1178" s="51" t="s">
        <v>185</v>
      </c>
      <c r="M1178" s="53">
        <v>1</v>
      </c>
      <c r="N1178" s="51" t="str">
        <f t="shared" si="79"/>
        <v>都青山</v>
      </c>
      <c r="O1178" s="51"/>
    </row>
    <row r="1179" spans="1:15" x14ac:dyDescent="0.2">
      <c r="A1179" s="50">
        <f t="shared" si="76"/>
        <v>18981</v>
      </c>
      <c r="B1179" s="50">
        <f t="shared" si="77"/>
        <v>1</v>
      </c>
      <c r="C1179" s="51">
        <f t="shared" si="78"/>
        <v>89</v>
      </c>
      <c r="D1179" s="51">
        <v>18981</v>
      </c>
      <c r="E1179" s="51" t="s">
        <v>4875</v>
      </c>
      <c r="F1179" s="51" t="s">
        <v>2414</v>
      </c>
      <c r="G1179" s="52" t="s">
        <v>4876</v>
      </c>
      <c r="H1179" s="52" t="s">
        <v>1241</v>
      </c>
      <c r="I1179" s="52" t="s">
        <v>4877</v>
      </c>
      <c r="J1179" s="52" t="s">
        <v>1242</v>
      </c>
      <c r="K1179" s="51" t="s">
        <v>292</v>
      </c>
      <c r="L1179" s="51" t="s">
        <v>189</v>
      </c>
      <c r="M1179" s="53">
        <v>1</v>
      </c>
      <c r="N1179" s="51" t="str">
        <f t="shared" si="79"/>
        <v>都青山</v>
      </c>
      <c r="O1179" s="51"/>
    </row>
    <row r="1180" spans="1:15" x14ac:dyDescent="0.2">
      <c r="A1180" s="50">
        <f t="shared" si="76"/>
        <v>18982</v>
      </c>
      <c r="B1180" s="50">
        <f t="shared" si="77"/>
        <v>1</v>
      </c>
      <c r="C1180" s="51">
        <f t="shared" si="78"/>
        <v>89</v>
      </c>
      <c r="D1180" s="51">
        <v>18982</v>
      </c>
      <c r="E1180" s="51" t="s">
        <v>773</v>
      </c>
      <c r="F1180" s="51" t="s">
        <v>630</v>
      </c>
      <c r="G1180" s="52" t="s">
        <v>2003</v>
      </c>
      <c r="H1180" s="52" t="s">
        <v>3240</v>
      </c>
      <c r="I1180" s="52" t="s">
        <v>2004</v>
      </c>
      <c r="J1180" s="52" t="s">
        <v>3242</v>
      </c>
      <c r="K1180" s="51" t="s">
        <v>292</v>
      </c>
      <c r="L1180" s="51" t="s">
        <v>185</v>
      </c>
      <c r="M1180" s="53">
        <v>1</v>
      </c>
      <c r="N1180" s="51" t="str">
        <f t="shared" si="79"/>
        <v>都青山</v>
      </c>
      <c r="O1180" s="51"/>
    </row>
    <row r="1181" spans="1:15" x14ac:dyDescent="0.2">
      <c r="A1181" s="50">
        <f t="shared" si="76"/>
        <v>18983</v>
      </c>
      <c r="B1181" s="50">
        <f t="shared" si="77"/>
        <v>1</v>
      </c>
      <c r="C1181" s="51">
        <f t="shared" si="78"/>
        <v>89</v>
      </c>
      <c r="D1181" s="51">
        <v>18983</v>
      </c>
      <c r="E1181" s="51" t="s">
        <v>4878</v>
      </c>
      <c r="F1181" s="51" t="s">
        <v>581</v>
      </c>
      <c r="G1181" s="52" t="s">
        <v>4879</v>
      </c>
      <c r="H1181" s="52" t="s">
        <v>1741</v>
      </c>
      <c r="I1181" s="52" t="s">
        <v>4880</v>
      </c>
      <c r="J1181" s="52" t="s">
        <v>1743</v>
      </c>
      <c r="K1181" s="51" t="s">
        <v>292</v>
      </c>
      <c r="L1181" s="51" t="s">
        <v>189</v>
      </c>
      <c r="M1181" s="53">
        <v>1</v>
      </c>
      <c r="N1181" s="51" t="str">
        <f t="shared" si="79"/>
        <v>都青山</v>
      </c>
      <c r="O1181" s="51"/>
    </row>
    <row r="1182" spans="1:15" x14ac:dyDescent="0.2">
      <c r="A1182" s="50">
        <f t="shared" si="76"/>
        <v>18987</v>
      </c>
      <c r="B1182" s="50">
        <f t="shared" si="77"/>
        <v>1</v>
      </c>
      <c r="C1182" s="51">
        <f t="shared" si="78"/>
        <v>89</v>
      </c>
      <c r="D1182" s="51">
        <v>18987</v>
      </c>
      <c r="E1182" s="51" t="s">
        <v>21</v>
      </c>
      <c r="F1182" s="51" t="s">
        <v>3303</v>
      </c>
      <c r="G1182" s="52" t="s">
        <v>1244</v>
      </c>
      <c r="H1182" s="52" t="s">
        <v>2747</v>
      </c>
      <c r="I1182" s="52" t="s">
        <v>1246</v>
      </c>
      <c r="J1182" s="52" t="s">
        <v>2749</v>
      </c>
      <c r="K1182" s="51" t="s">
        <v>292</v>
      </c>
      <c r="L1182" s="51" t="s">
        <v>189</v>
      </c>
      <c r="M1182" s="53">
        <v>2</v>
      </c>
      <c r="N1182" s="51" t="str">
        <f t="shared" si="79"/>
        <v>都青山</v>
      </c>
      <c r="O1182" s="51"/>
    </row>
    <row r="1183" spans="1:15" x14ac:dyDescent="0.2">
      <c r="A1183" s="50">
        <f t="shared" si="76"/>
        <v>19204</v>
      </c>
      <c r="B1183" s="50">
        <f t="shared" si="77"/>
        <v>1</v>
      </c>
      <c r="C1183" s="51">
        <f t="shared" si="78"/>
        <v>92</v>
      </c>
      <c r="D1183" s="51">
        <v>19204</v>
      </c>
      <c r="E1183" s="51" t="s">
        <v>3471</v>
      </c>
      <c r="F1183" s="51" t="s">
        <v>3472</v>
      </c>
      <c r="G1183" s="52" t="s">
        <v>3473</v>
      </c>
      <c r="H1183" s="52" t="s">
        <v>2330</v>
      </c>
      <c r="I1183" s="52" t="s">
        <v>3474</v>
      </c>
      <c r="J1183" s="52" t="s">
        <v>2332</v>
      </c>
      <c r="K1183" s="51" t="s">
        <v>291</v>
      </c>
      <c r="L1183" s="51" t="s">
        <v>188</v>
      </c>
      <c r="M1183" s="53">
        <v>2</v>
      </c>
      <c r="N1183" s="51" t="str">
        <f t="shared" si="79"/>
        <v>都広尾</v>
      </c>
      <c r="O1183" s="51"/>
    </row>
    <row r="1184" spans="1:15" x14ac:dyDescent="0.2">
      <c r="A1184" s="50">
        <f t="shared" si="76"/>
        <v>19205</v>
      </c>
      <c r="B1184" s="50">
        <f t="shared" si="77"/>
        <v>1</v>
      </c>
      <c r="C1184" s="51">
        <f t="shared" si="78"/>
        <v>92</v>
      </c>
      <c r="D1184" s="51">
        <v>19205</v>
      </c>
      <c r="E1184" s="51" t="s">
        <v>97</v>
      </c>
      <c r="F1184" s="51" t="s">
        <v>3475</v>
      </c>
      <c r="G1184" s="52" t="s">
        <v>1838</v>
      </c>
      <c r="H1184" s="52" t="s">
        <v>3476</v>
      </c>
      <c r="I1184" s="52" t="s">
        <v>1840</v>
      </c>
      <c r="J1184" s="52" t="s">
        <v>3477</v>
      </c>
      <c r="K1184" s="51" t="s">
        <v>291</v>
      </c>
      <c r="L1184" s="51" t="s">
        <v>188</v>
      </c>
      <c r="M1184" s="53">
        <v>2</v>
      </c>
      <c r="N1184" s="51" t="str">
        <f t="shared" si="79"/>
        <v>都広尾</v>
      </c>
      <c r="O1184" s="51"/>
    </row>
    <row r="1185" spans="1:15" x14ac:dyDescent="0.2">
      <c r="A1185" s="50">
        <f t="shared" si="76"/>
        <v>19206</v>
      </c>
      <c r="B1185" s="50">
        <f t="shared" si="77"/>
        <v>1</v>
      </c>
      <c r="C1185" s="51">
        <f t="shared" si="78"/>
        <v>92</v>
      </c>
      <c r="D1185" s="51">
        <v>19206</v>
      </c>
      <c r="E1185" s="51" t="s">
        <v>55</v>
      </c>
      <c r="F1185" s="51" t="s">
        <v>588</v>
      </c>
      <c r="G1185" s="52" t="s">
        <v>1755</v>
      </c>
      <c r="H1185" s="52" t="s">
        <v>1341</v>
      </c>
      <c r="I1185" s="52" t="s">
        <v>1756</v>
      </c>
      <c r="J1185" s="52" t="s">
        <v>1343</v>
      </c>
      <c r="K1185" s="51" t="s">
        <v>291</v>
      </c>
      <c r="L1185" s="51" t="s">
        <v>188</v>
      </c>
      <c r="M1185" s="53">
        <v>2</v>
      </c>
      <c r="N1185" s="51" t="str">
        <f t="shared" si="79"/>
        <v>都広尾</v>
      </c>
      <c r="O1185" s="51"/>
    </row>
    <row r="1186" spans="1:15" x14ac:dyDescent="0.2">
      <c r="A1186" s="50">
        <f t="shared" si="76"/>
        <v>19207</v>
      </c>
      <c r="B1186" s="50">
        <f t="shared" si="77"/>
        <v>1</v>
      </c>
      <c r="C1186" s="51">
        <f t="shared" si="78"/>
        <v>92</v>
      </c>
      <c r="D1186" s="51">
        <v>19207</v>
      </c>
      <c r="E1186" s="51" t="s">
        <v>3478</v>
      </c>
      <c r="F1186" s="51" t="s">
        <v>2040</v>
      </c>
      <c r="G1186" s="52" t="s">
        <v>3479</v>
      </c>
      <c r="H1186" s="52" t="s">
        <v>1217</v>
      </c>
      <c r="I1186" s="52" t="s">
        <v>3480</v>
      </c>
      <c r="J1186" s="52" t="s">
        <v>1234</v>
      </c>
      <c r="K1186" s="51" t="s">
        <v>291</v>
      </c>
      <c r="L1186" s="51" t="s">
        <v>188</v>
      </c>
      <c r="M1186" s="53">
        <v>2</v>
      </c>
      <c r="N1186" s="51" t="str">
        <f t="shared" si="79"/>
        <v>都広尾</v>
      </c>
      <c r="O1186" s="51"/>
    </row>
    <row r="1187" spans="1:15" x14ac:dyDescent="0.2">
      <c r="A1187" s="50">
        <f t="shared" si="76"/>
        <v>19208</v>
      </c>
      <c r="B1187" s="50">
        <f t="shared" si="77"/>
        <v>1</v>
      </c>
      <c r="C1187" s="51">
        <f t="shared" si="78"/>
        <v>92</v>
      </c>
      <c r="D1187" s="51">
        <v>19208</v>
      </c>
      <c r="E1187" s="51" t="s">
        <v>397</v>
      </c>
      <c r="F1187" s="51" t="s">
        <v>624</v>
      </c>
      <c r="G1187" s="52" t="s">
        <v>3481</v>
      </c>
      <c r="H1187" s="52" t="s">
        <v>1428</v>
      </c>
      <c r="I1187" s="52" t="s">
        <v>3482</v>
      </c>
      <c r="J1187" s="52" t="s">
        <v>1430</v>
      </c>
      <c r="K1187" s="51" t="s">
        <v>291</v>
      </c>
      <c r="L1187" s="51" t="s">
        <v>189</v>
      </c>
      <c r="M1187" s="53">
        <v>2</v>
      </c>
      <c r="N1187" s="51" t="str">
        <f t="shared" si="79"/>
        <v>都広尾</v>
      </c>
      <c r="O1187" s="51"/>
    </row>
    <row r="1188" spans="1:15" x14ac:dyDescent="0.2">
      <c r="A1188" s="50">
        <f t="shared" si="76"/>
        <v>19209</v>
      </c>
      <c r="B1188" s="50">
        <f t="shared" si="77"/>
        <v>1</v>
      </c>
      <c r="C1188" s="51">
        <f t="shared" si="78"/>
        <v>92</v>
      </c>
      <c r="D1188" s="51">
        <v>19209</v>
      </c>
      <c r="E1188" s="51" t="s">
        <v>3483</v>
      </c>
      <c r="F1188" s="51" t="s">
        <v>3484</v>
      </c>
      <c r="G1188" s="52" t="s">
        <v>3485</v>
      </c>
      <c r="H1188" s="52" t="s">
        <v>1003</v>
      </c>
      <c r="I1188" s="52" t="s">
        <v>3486</v>
      </c>
      <c r="J1188" s="52" t="s">
        <v>1005</v>
      </c>
      <c r="K1188" s="51" t="s">
        <v>291</v>
      </c>
      <c r="L1188" s="51" t="s">
        <v>189</v>
      </c>
      <c r="M1188" s="53">
        <v>2</v>
      </c>
      <c r="N1188" s="51" t="str">
        <f t="shared" si="79"/>
        <v>都広尾</v>
      </c>
      <c r="O1188" s="51"/>
    </row>
    <row r="1189" spans="1:15" x14ac:dyDescent="0.2">
      <c r="A1189" s="50">
        <f t="shared" si="76"/>
        <v>19210</v>
      </c>
      <c r="B1189" s="50">
        <f t="shared" si="77"/>
        <v>1</v>
      </c>
      <c r="C1189" s="51">
        <f t="shared" si="78"/>
        <v>92</v>
      </c>
      <c r="D1189" s="51">
        <v>19210</v>
      </c>
      <c r="E1189" s="51" t="s">
        <v>23</v>
      </c>
      <c r="F1189" s="51" t="s">
        <v>4332</v>
      </c>
      <c r="G1189" s="52" t="s">
        <v>1248</v>
      </c>
      <c r="H1189" s="52" t="s">
        <v>1573</v>
      </c>
      <c r="I1189" s="52" t="s">
        <v>1249</v>
      </c>
      <c r="J1189" s="52" t="s">
        <v>1575</v>
      </c>
      <c r="K1189" s="51" t="s">
        <v>291</v>
      </c>
      <c r="L1189" s="51" t="s">
        <v>188</v>
      </c>
      <c r="M1189" s="53">
        <v>2</v>
      </c>
      <c r="N1189" s="51" t="str">
        <f t="shared" si="79"/>
        <v>都広尾</v>
      </c>
      <c r="O1189" s="51"/>
    </row>
    <row r="1190" spans="1:15" x14ac:dyDescent="0.2">
      <c r="A1190" s="50">
        <f t="shared" si="76"/>
        <v>19211</v>
      </c>
      <c r="B1190" s="50">
        <f t="shared" si="77"/>
        <v>1</v>
      </c>
      <c r="C1190" s="51">
        <f t="shared" si="78"/>
        <v>92</v>
      </c>
      <c r="D1190" s="51">
        <v>19211</v>
      </c>
      <c r="E1190" s="51" t="s">
        <v>655</v>
      </c>
      <c r="F1190" s="51" t="s">
        <v>4881</v>
      </c>
      <c r="G1190" s="52" t="s">
        <v>2441</v>
      </c>
      <c r="H1190" s="52" t="s">
        <v>4882</v>
      </c>
      <c r="I1190" s="52" t="s">
        <v>2442</v>
      </c>
      <c r="J1190" s="52" t="s">
        <v>4883</v>
      </c>
      <c r="K1190" s="51" t="s">
        <v>291</v>
      </c>
      <c r="L1190" s="51" t="s">
        <v>189</v>
      </c>
      <c r="M1190" s="53">
        <v>1</v>
      </c>
      <c r="N1190" s="51" t="str">
        <f t="shared" si="79"/>
        <v>都広尾</v>
      </c>
      <c r="O1190" s="51"/>
    </row>
    <row r="1191" spans="1:15" x14ac:dyDescent="0.2">
      <c r="A1191" s="50">
        <f t="shared" si="76"/>
        <v>19212</v>
      </c>
      <c r="B1191" s="50">
        <f t="shared" si="77"/>
        <v>1</v>
      </c>
      <c r="C1191" s="51">
        <f t="shared" si="78"/>
        <v>92</v>
      </c>
      <c r="D1191" s="51">
        <v>19212</v>
      </c>
      <c r="E1191" s="51" t="s">
        <v>4064</v>
      </c>
      <c r="F1191" s="51" t="s">
        <v>4884</v>
      </c>
      <c r="G1191" s="52" t="s">
        <v>4066</v>
      </c>
      <c r="H1191" s="52" t="s">
        <v>1125</v>
      </c>
      <c r="I1191" s="52" t="s">
        <v>4067</v>
      </c>
      <c r="J1191" s="52" t="s">
        <v>1914</v>
      </c>
      <c r="K1191" s="51" t="s">
        <v>291</v>
      </c>
      <c r="L1191" s="51" t="s">
        <v>189</v>
      </c>
      <c r="M1191" s="53">
        <v>1</v>
      </c>
      <c r="N1191" s="51" t="str">
        <f t="shared" si="79"/>
        <v>都広尾</v>
      </c>
      <c r="O1191" s="51"/>
    </row>
    <row r="1192" spans="1:15" x14ac:dyDescent="0.2">
      <c r="A1192" s="50">
        <f t="shared" si="76"/>
        <v>19257</v>
      </c>
      <c r="B1192" s="50">
        <f t="shared" si="77"/>
        <v>1</v>
      </c>
      <c r="C1192" s="51">
        <f t="shared" si="78"/>
        <v>92</v>
      </c>
      <c r="D1192" s="50">
        <v>19257</v>
      </c>
      <c r="E1192" s="50" t="s">
        <v>1697</v>
      </c>
      <c r="F1192" s="50" t="s">
        <v>356</v>
      </c>
      <c r="G1192" s="50" t="s">
        <v>1699</v>
      </c>
      <c r="H1192" s="50" t="s">
        <v>1716</v>
      </c>
      <c r="I1192" s="50" t="s">
        <v>1701</v>
      </c>
      <c r="J1192" s="50" t="s">
        <v>1717</v>
      </c>
      <c r="K1192" s="50" t="s">
        <v>292</v>
      </c>
      <c r="L1192" s="50" t="s">
        <v>189</v>
      </c>
      <c r="M1192" s="54">
        <v>2</v>
      </c>
      <c r="N1192" s="51" t="str">
        <f t="shared" si="79"/>
        <v>都広尾</v>
      </c>
      <c r="O1192" s="51"/>
    </row>
    <row r="1193" spans="1:15" x14ac:dyDescent="0.2">
      <c r="A1193" s="50">
        <f t="shared" si="76"/>
        <v>19258</v>
      </c>
      <c r="B1193" s="50">
        <f t="shared" si="77"/>
        <v>1</v>
      </c>
      <c r="C1193" s="51">
        <f t="shared" si="78"/>
        <v>92</v>
      </c>
      <c r="D1193" s="50">
        <v>19258</v>
      </c>
      <c r="E1193" s="50" t="s">
        <v>52</v>
      </c>
      <c r="F1193" s="50" t="s">
        <v>4333</v>
      </c>
      <c r="G1193" s="50" t="s">
        <v>1842</v>
      </c>
      <c r="H1193" s="50" t="s">
        <v>1878</v>
      </c>
      <c r="I1193" s="50" t="s">
        <v>1843</v>
      </c>
      <c r="J1193" s="50" t="s">
        <v>1879</v>
      </c>
      <c r="K1193" s="50" t="s">
        <v>292</v>
      </c>
      <c r="L1193" s="50" t="s">
        <v>188</v>
      </c>
      <c r="M1193" s="54">
        <v>2</v>
      </c>
      <c r="N1193" s="51" t="str">
        <f t="shared" si="79"/>
        <v>都広尾</v>
      </c>
      <c r="O1193" s="51"/>
    </row>
    <row r="1194" spans="1:15" x14ac:dyDescent="0.2">
      <c r="A1194" s="50">
        <f t="shared" ref="A1194:A1204" si="80">D1194</f>
        <v>19259</v>
      </c>
      <c r="B1194" s="50">
        <f t="shared" ref="B1194:B1204" si="81">ROUNDDOWN(D1194/10000,0)</f>
        <v>1</v>
      </c>
      <c r="C1194" s="51">
        <f t="shared" ref="C1194:C1204" si="82">ROUNDDOWN((D1194-B1194*10000)/100,0)</f>
        <v>92</v>
      </c>
      <c r="D1194" s="51">
        <v>19259</v>
      </c>
      <c r="E1194" s="51" t="s">
        <v>47</v>
      </c>
      <c r="F1194" s="51" t="s">
        <v>4885</v>
      </c>
      <c r="G1194" s="52" t="s">
        <v>1087</v>
      </c>
      <c r="H1194" s="52" t="s">
        <v>1106</v>
      </c>
      <c r="I1194" s="52" t="s">
        <v>1089</v>
      </c>
      <c r="J1194" s="52" t="s">
        <v>1108</v>
      </c>
      <c r="K1194" s="51" t="s">
        <v>292</v>
      </c>
      <c r="L1194" s="51" t="s">
        <v>189</v>
      </c>
      <c r="M1194" s="53">
        <v>1</v>
      </c>
      <c r="N1194" s="51" t="str">
        <f t="shared" si="79"/>
        <v>都広尾</v>
      </c>
      <c r="O1194" s="51"/>
    </row>
    <row r="1195" spans="1:15" x14ac:dyDescent="0.2">
      <c r="A1195" s="50">
        <f t="shared" si="80"/>
        <v>19260</v>
      </c>
      <c r="B1195" s="50">
        <f t="shared" si="81"/>
        <v>1</v>
      </c>
      <c r="C1195" s="51">
        <f t="shared" si="82"/>
        <v>92</v>
      </c>
      <c r="D1195" s="51">
        <v>19260</v>
      </c>
      <c r="E1195" s="51" t="s">
        <v>15182</v>
      </c>
      <c r="F1195" s="51" t="s">
        <v>15183</v>
      </c>
      <c r="G1195" s="52" t="s">
        <v>15184</v>
      </c>
      <c r="H1195" s="52" t="s">
        <v>15185</v>
      </c>
      <c r="I1195" s="52" t="s">
        <v>15186</v>
      </c>
      <c r="J1195" s="52" t="s">
        <v>15187</v>
      </c>
      <c r="K1195" s="51" t="s">
        <v>292</v>
      </c>
      <c r="L1195" s="51" t="s">
        <v>189</v>
      </c>
      <c r="M1195" s="53">
        <v>1</v>
      </c>
      <c r="N1195" s="51" t="str">
        <f t="shared" si="79"/>
        <v>都広尾</v>
      </c>
      <c r="O1195" s="51"/>
    </row>
    <row r="1196" spans="1:15" x14ac:dyDescent="0.2">
      <c r="A1196" s="50">
        <f t="shared" si="80"/>
        <v>19401</v>
      </c>
      <c r="B1196" s="50">
        <f t="shared" si="81"/>
        <v>1</v>
      </c>
      <c r="C1196" s="51">
        <f t="shared" si="82"/>
        <v>94</v>
      </c>
      <c r="D1196" s="51">
        <v>19401</v>
      </c>
      <c r="E1196" s="51" t="s">
        <v>8545</v>
      </c>
      <c r="F1196" s="51" t="s">
        <v>41</v>
      </c>
      <c r="G1196" s="52" t="s">
        <v>8547</v>
      </c>
      <c r="H1196" s="52" t="s">
        <v>1040</v>
      </c>
      <c r="I1196" s="52" t="s">
        <v>8548</v>
      </c>
      <c r="J1196" s="52" t="s">
        <v>1041</v>
      </c>
      <c r="K1196" s="51" t="s">
        <v>291</v>
      </c>
      <c r="L1196" s="51" t="s">
        <v>189</v>
      </c>
      <c r="M1196" s="53">
        <v>1</v>
      </c>
      <c r="N1196" s="51" t="str">
        <f t="shared" si="79"/>
        <v>青山学院</v>
      </c>
      <c r="O1196" s="51"/>
    </row>
    <row r="1197" spans="1:15" x14ac:dyDescent="0.2">
      <c r="A1197" s="50">
        <f t="shared" si="80"/>
        <v>19402</v>
      </c>
      <c r="B1197" s="50">
        <f t="shared" si="81"/>
        <v>1</v>
      </c>
      <c r="C1197" s="51">
        <f t="shared" si="82"/>
        <v>94</v>
      </c>
      <c r="D1197" s="50">
        <v>19402</v>
      </c>
      <c r="E1197" s="50" t="s">
        <v>15188</v>
      </c>
      <c r="F1197" s="50" t="s">
        <v>15189</v>
      </c>
      <c r="G1197" s="50" t="s">
        <v>5729</v>
      </c>
      <c r="H1197" s="50" t="s">
        <v>15190</v>
      </c>
      <c r="I1197" s="50" t="s">
        <v>5731</v>
      </c>
      <c r="J1197" s="50" t="s">
        <v>15191</v>
      </c>
      <c r="K1197" s="50" t="s">
        <v>291</v>
      </c>
      <c r="L1197" s="50" t="s">
        <v>189</v>
      </c>
      <c r="M1197" s="54">
        <v>1</v>
      </c>
      <c r="N1197" s="51" t="str">
        <f t="shared" si="79"/>
        <v>青山学院</v>
      </c>
      <c r="O1197" s="51"/>
    </row>
    <row r="1198" spans="1:15" x14ac:dyDescent="0.2">
      <c r="A1198" s="50">
        <f t="shared" si="80"/>
        <v>19403</v>
      </c>
      <c r="B1198" s="50">
        <f t="shared" si="81"/>
        <v>1</v>
      </c>
      <c r="C1198" s="51">
        <f t="shared" si="82"/>
        <v>94</v>
      </c>
      <c r="D1198" s="50">
        <v>19403</v>
      </c>
      <c r="E1198" s="50" t="s">
        <v>24</v>
      </c>
      <c r="F1198" s="50" t="s">
        <v>15192</v>
      </c>
      <c r="G1198" s="50" t="s">
        <v>2538</v>
      </c>
      <c r="H1198" s="50" t="s">
        <v>1185</v>
      </c>
      <c r="I1198" s="50" t="s">
        <v>2539</v>
      </c>
      <c r="J1198" s="50" t="s">
        <v>1187</v>
      </c>
      <c r="K1198" s="50" t="s">
        <v>291</v>
      </c>
      <c r="L1198" s="50" t="s">
        <v>189</v>
      </c>
      <c r="M1198" s="54">
        <v>1</v>
      </c>
      <c r="N1198" s="51" t="str">
        <f t="shared" si="79"/>
        <v>青山学院</v>
      </c>
      <c r="O1198" s="51"/>
    </row>
    <row r="1199" spans="1:15" x14ac:dyDescent="0.2">
      <c r="A1199" s="50">
        <f t="shared" si="80"/>
        <v>19404</v>
      </c>
      <c r="B1199" s="50">
        <f t="shared" si="81"/>
        <v>1</v>
      </c>
      <c r="C1199" s="51">
        <f t="shared" si="82"/>
        <v>94</v>
      </c>
      <c r="D1199" s="50">
        <v>19404</v>
      </c>
      <c r="E1199" s="50" t="s">
        <v>15193</v>
      </c>
      <c r="F1199" s="50" t="s">
        <v>15194</v>
      </c>
      <c r="G1199" s="50" t="s">
        <v>1049</v>
      </c>
      <c r="H1199" s="50" t="s">
        <v>15195</v>
      </c>
      <c r="I1199" s="50" t="s">
        <v>15196</v>
      </c>
      <c r="J1199" s="50" t="s">
        <v>15197</v>
      </c>
      <c r="K1199" s="50" t="s">
        <v>291</v>
      </c>
      <c r="L1199" s="50" t="s">
        <v>189</v>
      </c>
      <c r="M1199" s="54">
        <v>1</v>
      </c>
      <c r="N1199" s="51" t="str">
        <f t="shared" si="79"/>
        <v>青山学院</v>
      </c>
      <c r="O1199" s="51"/>
    </row>
    <row r="1200" spans="1:15" x14ac:dyDescent="0.2">
      <c r="A1200" s="50">
        <f t="shared" si="80"/>
        <v>19405</v>
      </c>
      <c r="B1200" s="50">
        <f t="shared" si="81"/>
        <v>1</v>
      </c>
      <c r="C1200" s="51">
        <f t="shared" si="82"/>
        <v>94</v>
      </c>
      <c r="D1200" s="51">
        <v>19405</v>
      </c>
      <c r="E1200" s="51" t="s">
        <v>15198</v>
      </c>
      <c r="F1200" s="51" t="s">
        <v>84</v>
      </c>
      <c r="G1200" s="52" t="s">
        <v>15199</v>
      </c>
      <c r="H1200" s="52" t="s">
        <v>1491</v>
      </c>
      <c r="I1200" s="52" t="s">
        <v>15200</v>
      </c>
      <c r="J1200" s="52" t="s">
        <v>1493</v>
      </c>
      <c r="K1200" s="51" t="s">
        <v>291</v>
      </c>
      <c r="L1200" s="51" t="s">
        <v>189</v>
      </c>
      <c r="M1200" s="53">
        <v>1</v>
      </c>
      <c r="N1200" s="51" t="str">
        <f t="shared" si="79"/>
        <v>青山学院</v>
      </c>
      <c r="O1200" s="51"/>
    </row>
    <row r="1201" spans="1:15" x14ac:dyDescent="0.2">
      <c r="A1201" s="50">
        <f t="shared" si="80"/>
        <v>19413</v>
      </c>
      <c r="B1201" s="50">
        <f t="shared" si="81"/>
        <v>1</v>
      </c>
      <c r="C1201" s="51">
        <f t="shared" si="82"/>
        <v>94</v>
      </c>
      <c r="D1201" s="51">
        <v>19413</v>
      </c>
      <c r="E1201" s="51" t="s">
        <v>30</v>
      </c>
      <c r="F1201" s="51" t="s">
        <v>437</v>
      </c>
      <c r="G1201" s="52" t="s">
        <v>1081</v>
      </c>
      <c r="H1201" s="52" t="s">
        <v>3306</v>
      </c>
      <c r="I1201" s="52" t="s">
        <v>1082</v>
      </c>
      <c r="J1201" s="52" t="s">
        <v>4886</v>
      </c>
      <c r="K1201" s="51" t="s">
        <v>291</v>
      </c>
      <c r="L1201" s="51" t="s">
        <v>1029</v>
      </c>
      <c r="M1201" s="53">
        <v>3</v>
      </c>
      <c r="N1201" s="51" t="str">
        <f t="shared" si="79"/>
        <v>青山学院</v>
      </c>
      <c r="O1201" s="51"/>
    </row>
    <row r="1202" spans="1:15" x14ac:dyDescent="0.2">
      <c r="A1202" s="50">
        <f t="shared" si="80"/>
        <v>19416</v>
      </c>
      <c r="B1202" s="50">
        <f t="shared" si="81"/>
        <v>1</v>
      </c>
      <c r="C1202" s="51">
        <f t="shared" si="82"/>
        <v>94</v>
      </c>
      <c r="D1202" s="50">
        <v>19416</v>
      </c>
      <c r="E1202" s="50" t="s">
        <v>911</v>
      </c>
      <c r="F1202" s="50" t="s">
        <v>936</v>
      </c>
      <c r="G1202" s="50" t="s">
        <v>2685</v>
      </c>
      <c r="H1202" s="50" t="s">
        <v>3308</v>
      </c>
      <c r="I1202" s="50" t="s">
        <v>2686</v>
      </c>
      <c r="J1202" s="50" t="s">
        <v>3309</v>
      </c>
      <c r="K1202" s="50" t="s">
        <v>291</v>
      </c>
      <c r="L1202" s="50" t="s">
        <v>1029</v>
      </c>
      <c r="M1202" s="54">
        <v>3</v>
      </c>
      <c r="N1202" s="51" t="str">
        <f t="shared" si="79"/>
        <v>青山学院</v>
      </c>
      <c r="O1202" s="51"/>
    </row>
    <row r="1203" spans="1:15" x14ac:dyDescent="0.2">
      <c r="A1203" s="50">
        <f t="shared" si="80"/>
        <v>19422</v>
      </c>
      <c r="B1203" s="50">
        <f t="shared" si="81"/>
        <v>1</v>
      </c>
      <c r="C1203" s="51">
        <f t="shared" si="82"/>
        <v>94</v>
      </c>
      <c r="D1203" s="50">
        <v>19422</v>
      </c>
      <c r="E1203" s="50" t="s">
        <v>980</v>
      </c>
      <c r="F1203" s="50" t="s">
        <v>3310</v>
      </c>
      <c r="G1203" s="50" t="s">
        <v>3291</v>
      </c>
      <c r="H1203" s="50" t="s">
        <v>3311</v>
      </c>
      <c r="I1203" s="50" t="s">
        <v>3292</v>
      </c>
      <c r="J1203" s="50" t="s">
        <v>3312</v>
      </c>
      <c r="K1203" s="50" t="s">
        <v>291</v>
      </c>
      <c r="L1203" s="50" t="s">
        <v>188</v>
      </c>
      <c r="M1203" s="54">
        <v>2</v>
      </c>
      <c r="N1203" s="51" t="str">
        <f t="shared" si="79"/>
        <v>青山学院</v>
      </c>
    </row>
    <row r="1204" spans="1:15" x14ac:dyDescent="0.2">
      <c r="A1204" s="50">
        <f t="shared" si="80"/>
        <v>19423</v>
      </c>
      <c r="B1204" s="50">
        <f t="shared" si="81"/>
        <v>1</v>
      </c>
      <c r="C1204" s="51">
        <f t="shared" si="82"/>
        <v>94</v>
      </c>
      <c r="D1204" s="51">
        <v>19423</v>
      </c>
      <c r="E1204" s="51" t="s">
        <v>39</v>
      </c>
      <c r="F1204" s="51" t="s">
        <v>3313</v>
      </c>
      <c r="G1204" s="52" t="s">
        <v>1317</v>
      </c>
      <c r="H1204" s="52" t="s">
        <v>1198</v>
      </c>
      <c r="I1204" s="52" t="s">
        <v>1318</v>
      </c>
      <c r="J1204" s="52" t="s">
        <v>1200</v>
      </c>
      <c r="K1204" s="51" t="s">
        <v>291</v>
      </c>
      <c r="L1204" s="51" t="s">
        <v>188</v>
      </c>
      <c r="M1204" s="53">
        <v>2</v>
      </c>
      <c r="N1204" s="51" t="str">
        <f t="shared" si="79"/>
        <v>青山学院</v>
      </c>
    </row>
    <row r="1205" spans="1:15" x14ac:dyDescent="0.2">
      <c r="A1205" s="50">
        <f t="shared" ref="A1205:A1268" si="83">D1205</f>
        <v>19424</v>
      </c>
      <c r="B1205" s="50">
        <f t="shared" ref="B1205:B1268" si="84">ROUNDDOWN(D1205/10000,0)</f>
        <v>1</v>
      </c>
      <c r="C1205" s="51">
        <f t="shared" ref="C1205:C1268" si="85">ROUNDDOWN((D1205-B1205*10000)/100,0)</f>
        <v>94</v>
      </c>
      <c r="D1205" s="51">
        <v>19424</v>
      </c>
      <c r="E1205" s="51" t="s">
        <v>3314</v>
      </c>
      <c r="F1205" s="51" t="s">
        <v>3315</v>
      </c>
      <c r="G1205" s="52" t="s">
        <v>3316</v>
      </c>
      <c r="H1205" s="52" t="s">
        <v>3317</v>
      </c>
      <c r="I1205" s="52" t="s">
        <v>3318</v>
      </c>
      <c r="J1205" s="52" t="s">
        <v>3319</v>
      </c>
      <c r="K1205" s="51" t="s">
        <v>291</v>
      </c>
      <c r="L1205" s="51" t="s">
        <v>188</v>
      </c>
      <c r="M1205" s="53">
        <v>2</v>
      </c>
      <c r="N1205" s="51" t="str">
        <f t="shared" si="79"/>
        <v>青山学院</v>
      </c>
    </row>
    <row r="1206" spans="1:15" x14ac:dyDescent="0.2">
      <c r="A1206" s="50">
        <f t="shared" si="83"/>
        <v>19433</v>
      </c>
      <c r="B1206" s="50">
        <f t="shared" si="84"/>
        <v>1</v>
      </c>
      <c r="C1206" s="51">
        <f t="shared" si="85"/>
        <v>94</v>
      </c>
      <c r="D1206" s="51">
        <v>19433</v>
      </c>
      <c r="E1206" s="51" t="s">
        <v>597</v>
      </c>
      <c r="F1206" s="51" t="s">
        <v>982</v>
      </c>
      <c r="G1206" s="52" t="s">
        <v>3320</v>
      </c>
      <c r="H1206" s="52" t="s">
        <v>2943</v>
      </c>
      <c r="I1206" s="52" t="s">
        <v>3321</v>
      </c>
      <c r="J1206" s="52" t="s">
        <v>2944</v>
      </c>
      <c r="K1206" s="51" t="s">
        <v>291</v>
      </c>
      <c r="L1206" s="51" t="s">
        <v>1029</v>
      </c>
      <c r="M1206" s="53">
        <v>3</v>
      </c>
      <c r="N1206" s="51" t="str">
        <f t="shared" si="79"/>
        <v>青山学院</v>
      </c>
    </row>
    <row r="1207" spans="1:15" x14ac:dyDescent="0.2">
      <c r="A1207" s="50">
        <f t="shared" si="83"/>
        <v>19435</v>
      </c>
      <c r="B1207" s="50">
        <f t="shared" si="84"/>
        <v>1</v>
      </c>
      <c r="C1207" s="51">
        <f t="shared" si="85"/>
        <v>94</v>
      </c>
      <c r="D1207" s="51">
        <v>19435</v>
      </c>
      <c r="E1207" s="51" t="s">
        <v>4334</v>
      </c>
      <c r="F1207" s="51" t="s">
        <v>4335</v>
      </c>
      <c r="G1207" s="52" t="s">
        <v>4336</v>
      </c>
      <c r="H1207" s="52" t="s">
        <v>4337</v>
      </c>
      <c r="I1207" s="52" t="s">
        <v>4338</v>
      </c>
      <c r="J1207" s="52" t="s">
        <v>4339</v>
      </c>
      <c r="K1207" s="51" t="s">
        <v>291</v>
      </c>
      <c r="L1207" s="51" t="s">
        <v>1029</v>
      </c>
      <c r="M1207" s="53">
        <v>3</v>
      </c>
      <c r="N1207" s="51" t="str">
        <f t="shared" si="79"/>
        <v>青山学院</v>
      </c>
      <c r="O1207" s="51"/>
    </row>
    <row r="1208" spans="1:15" x14ac:dyDescent="0.2">
      <c r="A1208" s="50">
        <f t="shared" si="83"/>
        <v>19436</v>
      </c>
      <c r="B1208" s="50">
        <f t="shared" si="84"/>
        <v>1</v>
      </c>
      <c r="C1208" s="51">
        <f t="shared" si="85"/>
        <v>94</v>
      </c>
      <c r="D1208" s="51">
        <v>19436</v>
      </c>
      <c r="E1208" s="51" t="s">
        <v>987</v>
      </c>
      <c r="F1208" s="51" t="s">
        <v>3322</v>
      </c>
      <c r="G1208" s="52" t="s">
        <v>3323</v>
      </c>
      <c r="H1208" s="52" t="s">
        <v>1916</v>
      </c>
      <c r="I1208" s="52" t="s">
        <v>3324</v>
      </c>
      <c r="J1208" s="52" t="s">
        <v>1917</v>
      </c>
      <c r="K1208" s="51" t="s">
        <v>291</v>
      </c>
      <c r="L1208" s="51" t="s">
        <v>1029</v>
      </c>
      <c r="M1208" s="53">
        <v>3</v>
      </c>
      <c r="N1208" s="51" t="str">
        <f t="shared" si="79"/>
        <v>青山学院</v>
      </c>
    </row>
    <row r="1209" spans="1:15" x14ac:dyDescent="0.2">
      <c r="A1209" s="50">
        <f t="shared" si="83"/>
        <v>19437</v>
      </c>
      <c r="B1209" s="50">
        <f t="shared" si="84"/>
        <v>1</v>
      </c>
      <c r="C1209" s="51">
        <f t="shared" si="85"/>
        <v>94</v>
      </c>
      <c r="D1209" s="50">
        <v>19437</v>
      </c>
      <c r="E1209" s="50" t="s">
        <v>662</v>
      </c>
      <c r="F1209" s="50" t="s">
        <v>3325</v>
      </c>
      <c r="G1209" s="50" t="s">
        <v>2357</v>
      </c>
      <c r="H1209" s="50" t="s">
        <v>3326</v>
      </c>
      <c r="I1209" s="50" t="s">
        <v>2358</v>
      </c>
      <c r="J1209" s="50" t="s">
        <v>3327</v>
      </c>
      <c r="K1209" s="50" t="s">
        <v>291</v>
      </c>
      <c r="L1209" s="50" t="s">
        <v>188</v>
      </c>
      <c r="M1209" s="54">
        <v>2</v>
      </c>
      <c r="N1209" s="51" t="str">
        <f t="shared" si="79"/>
        <v>青山学院</v>
      </c>
      <c r="O1209" s="51"/>
    </row>
    <row r="1210" spans="1:15" x14ac:dyDescent="0.2">
      <c r="A1210" s="50">
        <f t="shared" si="83"/>
        <v>19438</v>
      </c>
      <c r="B1210" s="50">
        <f t="shared" si="84"/>
        <v>1</v>
      </c>
      <c r="C1210" s="51">
        <f t="shared" si="85"/>
        <v>94</v>
      </c>
      <c r="D1210" s="50">
        <v>19438</v>
      </c>
      <c r="E1210" s="50" t="s">
        <v>689</v>
      </c>
      <c r="F1210" s="50" t="s">
        <v>3328</v>
      </c>
      <c r="G1210" s="50" t="s">
        <v>3329</v>
      </c>
      <c r="H1210" s="50" t="s">
        <v>3330</v>
      </c>
      <c r="I1210" s="50" t="s">
        <v>3331</v>
      </c>
      <c r="J1210" s="50" t="s">
        <v>3332</v>
      </c>
      <c r="K1210" s="50" t="s">
        <v>291</v>
      </c>
      <c r="L1210" s="50" t="s">
        <v>189</v>
      </c>
      <c r="M1210" s="54">
        <v>2</v>
      </c>
      <c r="N1210" s="51" t="str">
        <f t="shared" si="79"/>
        <v>青山学院</v>
      </c>
    </row>
    <row r="1211" spans="1:15" x14ac:dyDescent="0.2">
      <c r="A1211" s="50">
        <f t="shared" si="83"/>
        <v>19451</v>
      </c>
      <c r="B1211" s="50">
        <f t="shared" si="84"/>
        <v>1</v>
      </c>
      <c r="C1211" s="51">
        <f t="shared" si="85"/>
        <v>94</v>
      </c>
      <c r="D1211" s="50">
        <v>19451</v>
      </c>
      <c r="E1211" s="50" t="s">
        <v>15201</v>
      </c>
      <c r="F1211" s="50" t="s">
        <v>15202</v>
      </c>
      <c r="G1211" s="50" t="s">
        <v>15203</v>
      </c>
      <c r="H1211" s="50" t="s">
        <v>7095</v>
      </c>
      <c r="I1211" s="50" t="s">
        <v>15204</v>
      </c>
      <c r="J1211" s="50" t="s">
        <v>7097</v>
      </c>
      <c r="K1211" s="50" t="s">
        <v>292</v>
      </c>
      <c r="L1211" s="50" t="s">
        <v>189</v>
      </c>
      <c r="M1211" s="54">
        <v>1</v>
      </c>
      <c r="N1211" s="51" t="str">
        <f t="shared" si="79"/>
        <v>青山学院</v>
      </c>
    </row>
    <row r="1212" spans="1:15" x14ac:dyDescent="0.2">
      <c r="A1212" s="50">
        <f t="shared" si="83"/>
        <v>19453</v>
      </c>
      <c r="B1212" s="50">
        <f t="shared" si="84"/>
        <v>1</v>
      </c>
      <c r="C1212" s="51">
        <f t="shared" si="85"/>
        <v>94</v>
      </c>
      <c r="D1212" s="50">
        <v>19453</v>
      </c>
      <c r="E1212" s="50" t="s">
        <v>3532</v>
      </c>
      <c r="F1212" s="50" t="s">
        <v>480</v>
      </c>
      <c r="G1212" s="50" t="s">
        <v>3533</v>
      </c>
      <c r="H1212" s="50" t="s">
        <v>1359</v>
      </c>
      <c r="I1212" s="50" t="s">
        <v>3534</v>
      </c>
      <c r="J1212" s="50" t="s">
        <v>1360</v>
      </c>
      <c r="K1212" s="50" t="s">
        <v>292</v>
      </c>
      <c r="L1212" s="50" t="s">
        <v>189</v>
      </c>
      <c r="M1212" s="54">
        <v>2</v>
      </c>
      <c r="N1212" s="51" t="str">
        <f t="shared" si="79"/>
        <v>青山学院</v>
      </c>
    </row>
    <row r="1213" spans="1:15" x14ac:dyDescent="0.2">
      <c r="A1213" s="50">
        <f t="shared" si="83"/>
        <v>19454</v>
      </c>
      <c r="B1213" s="50">
        <f t="shared" si="84"/>
        <v>1</v>
      </c>
      <c r="C1213" s="51">
        <f t="shared" si="85"/>
        <v>94</v>
      </c>
      <c r="D1213" s="51">
        <v>19454</v>
      </c>
      <c r="E1213" s="51" t="s">
        <v>4370</v>
      </c>
      <c r="F1213" s="51" t="s">
        <v>15205</v>
      </c>
      <c r="G1213" s="52" t="s">
        <v>3269</v>
      </c>
      <c r="H1213" s="52" t="s">
        <v>9952</v>
      </c>
      <c r="I1213" s="52" t="s">
        <v>3270</v>
      </c>
      <c r="J1213" s="52" t="s">
        <v>9953</v>
      </c>
      <c r="K1213" s="51" t="s">
        <v>292</v>
      </c>
      <c r="L1213" s="51" t="s">
        <v>189</v>
      </c>
      <c r="M1213" s="53">
        <v>1</v>
      </c>
      <c r="N1213" s="51" t="str">
        <f t="shared" si="79"/>
        <v>青山学院</v>
      </c>
    </row>
    <row r="1214" spans="1:15" x14ac:dyDescent="0.2">
      <c r="A1214" s="50">
        <f t="shared" si="83"/>
        <v>19455</v>
      </c>
      <c r="B1214" s="50">
        <f t="shared" si="84"/>
        <v>1</v>
      </c>
      <c r="C1214" s="51">
        <f t="shared" si="85"/>
        <v>94</v>
      </c>
      <c r="D1214" s="51">
        <v>19455</v>
      </c>
      <c r="E1214" s="51" t="s">
        <v>6290</v>
      </c>
      <c r="F1214" s="51" t="s">
        <v>15206</v>
      </c>
      <c r="G1214" s="52" t="s">
        <v>6291</v>
      </c>
      <c r="H1214" s="52" t="s">
        <v>1063</v>
      </c>
      <c r="I1214" s="52" t="s">
        <v>6292</v>
      </c>
      <c r="J1214" s="52" t="s">
        <v>1064</v>
      </c>
      <c r="K1214" s="51" t="s">
        <v>292</v>
      </c>
      <c r="L1214" s="51" t="s">
        <v>189</v>
      </c>
      <c r="M1214" s="53">
        <v>1</v>
      </c>
      <c r="N1214" s="51" t="str">
        <f t="shared" si="79"/>
        <v>青山学院</v>
      </c>
    </row>
    <row r="1215" spans="1:15" x14ac:dyDescent="0.2">
      <c r="A1215" s="50">
        <f t="shared" si="83"/>
        <v>19456</v>
      </c>
      <c r="B1215" s="50">
        <f t="shared" si="84"/>
        <v>1</v>
      </c>
      <c r="C1215" s="51">
        <f t="shared" si="85"/>
        <v>94</v>
      </c>
      <c r="D1215" s="51">
        <v>19456</v>
      </c>
      <c r="E1215" s="51" t="s">
        <v>3333</v>
      </c>
      <c r="F1215" s="51" t="s">
        <v>3334</v>
      </c>
      <c r="G1215" s="52" t="s">
        <v>3335</v>
      </c>
      <c r="H1215" s="52" t="s">
        <v>3336</v>
      </c>
      <c r="I1215" s="52" t="s">
        <v>3337</v>
      </c>
      <c r="J1215" s="52" t="s">
        <v>3338</v>
      </c>
      <c r="K1215" s="51" t="s">
        <v>292</v>
      </c>
      <c r="L1215" s="51" t="s">
        <v>188</v>
      </c>
      <c r="M1215" s="53">
        <v>2</v>
      </c>
      <c r="N1215" s="51" t="str">
        <f t="shared" si="79"/>
        <v>青山学院</v>
      </c>
    </row>
    <row r="1216" spans="1:15" x14ac:dyDescent="0.2">
      <c r="A1216" s="50">
        <f t="shared" si="83"/>
        <v>19457</v>
      </c>
      <c r="B1216" s="50">
        <f t="shared" si="84"/>
        <v>1</v>
      </c>
      <c r="C1216" s="51">
        <f t="shared" si="85"/>
        <v>94</v>
      </c>
      <c r="D1216" s="51">
        <v>19457</v>
      </c>
      <c r="E1216" s="51" t="s">
        <v>3339</v>
      </c>
      <c r="F1216" s="51" t="s">
        <v>3340</v>
      </c>
      <c r="G1216" s="52" t="s">
        <v>3341</v>
      </c>
      <c r="H1216" s="52" t="s">
        <v>3342</v>
      </c>
      <c r="I1216" s="52" t="s">
        <v>3343</v>
      </c>
      <c r="J1216" s="52" t="s">
        <v>3344</v>
      </c>
      <c r="K1216" s="51" t="s">
        <v>292</v>
      </c>
      <c r="L1216" s="51" t="s">
        <v>188</v>
      </c>
      <c r="M1216" s="53">
        <v>2</v>
      </c>
      <c r="N1216" s="51" t="str">
        <f t="shared" si="79"/>
        <v>青山学院</v>
      </c>
    </row>
    <row r="1217" spans="1:15" x14ac:dyDescent="0.2">
      <c r="A1217" s="50">
        <f t="shared" si="83"/>
        <v>19461</v>
      </c>
      <c r="B1217" s="50">
        <f t="shared" si="84"/>
        <v>1</v>
      </c>
      <c r="C1217" s="51">
        <f t="shared" si="85"/>
        <v>94</v>
      </c>
      <c r="D1217" s="50">
        <v>19461</v>
      </c>
      <c r="E1217" s="50" t="s">
        <v>3345</v>
      </c>
      <c r="F1217" s="50" t="s">
        <v>3346</v>
      </c>
      <c r="G1217" s="50" t="s">
        <v>3347</v>
      </c>
      <c r="H1217" s="50" t="s">
        <v>3348</v>
      </c>
      <c r="I1217" s="50" t="s">
        <v>3349</v>
      </c>
      <c r="J1217" s="50" t="s">
        <v>4340</v>
      </c>
      <c r="K1217" s="50" t="s">
        <v>292</v>
      </c>
      <c r="L1217" s="50" t="s">
        <v>188</v>
      </c>
      <c r="M1217" s="54">
        <v>3</v>
      </c>
      <c r="N1217" s="51" t="str">
        <f t="shared" si="79"/>
        <v>青山学院</v>
      </c>
    </row>
    <row r="1218" spans="1:15" x14ac:dyDescent="0.2">
      <c r="A1218" s="50">
        <f t="shared" si="83"/>
        <v>19464</v>
      </c>
      <c r="B1218" s="50">
        <f t="shared" si="84"/>
        <v>1</v>
      </c>
      <c r="C1218" s="51">
        <f t="shared" si="85"/>
        <v>94</v>
      </c>
      <c r="D1218" s="50">
        <v>19464</v>
      </c>
      <c r="E1218" s="50" t="s">
        <v>796</v>
      </c>
      <c r="F1218" s="50" t="s">
        <v>15207</v>
      </c>
      <c r="G1218" s="50" t="s">
        <v>2115</v>
      </c>
      <c r="H1218" s="50" t="s">
        <v>15208</v>
      </c>
      <c r="I1218" s="50" t="s">
        <v>2116</v>
      </c>
      <c r="J1218" s="50" t="s">
        <v>15209</v>
      </c>
      <c r="K1218" s="50" t="s">
        <v>292</v>
      </c>
      <c r="L1218" s="50" t="s">
        <v>189</v>
      </c>
      <c r="M1218" s="54">
        <v>1</v>
      </c>
      <c r="N1218" s="51" t="str">
        <f t="shared" ref="N1218:N1281" si="86">VLOOKUP(B1218*100+C1218,$AB$2:$AF$400,2,0)</f>
        <v>青山学院</v>
      </c>
      <c r="O1218" s="51"/>
    </row>
    <row r="1219" spans="1:15" x14ac:dyDescent="0.2">
      <c r="A1219" s="50">
        <f t="shared" si="83"/>
        <v>19465</v>
      </c>
      <c r="B1219" s="50">
        <f t="shared" si="84"/>
        <v>1</v>
      </c>
      <c r="C1219" s="51">
        <f t="shared" si="85"/>
        <v>94</v>
      </c>
      <c r="D1219" s="50">
        <v>19465</v>
      </c>
      <c r="E1219" s="50" t="s">
        <v>15210</v>
      </c>
      <c r="F1219" s="50" t="s">
        <v>15211</v>
      </c>
      <c r="G1219" s="50" t="s">
        <v>15212</v>
      </c>
      <c r="H1219" s="50" t="s">
        <v>1131</v>
      </c>
      <c r="I1219" s="50" t="s">
        <v>15213</v>
      </c>
      <c r="J1219" s="50" t="s">
        <v>1132</v>
      </c>
      <c r="K1219" s="50" t="s">
        <v>292</v>
      </c>
      <c r="L1219" s="50" t="s">
        <v>189</v>
      </c>
      <c r="M1219" s="54">
        <v>1</v>
      </c>
      <c r="N1219" s="51" t="str">
        <f t="shared" si="86"/>
        <v>青山学院</v>
      </c>
      <c r="O1219" s="51"/>
    </row>
    <row r="1220" spans="1:15" x14ac:dyDescent="0.2">
      <c r="A1220" s="50">
        <f t="shared" si="83"/>
        <v>19607</v>
      </c>
      <c r="B1220" s="50">
        <f t="shared" si="84"/>
        <v>1</v>
      </c>
      <c r="C1220" s="51">
        <f t="shared" si="85"/>
        <v>96</v>
      </c>
      <c r="D1220" s="50">
        <v>19607</v>
      </c>
      <c r="E1220" s="50" t="s">
        <v>586</v>
      </c>
      <c r="F1220" s="50" t="s">
        <v>984</v>
      </c>
      <c r="G1220" s="50" t="s">
        <v>3350</v>
      </c>
      <c r="H1220" s="50" t="s">
        <v>3351</v>
      </c>
      <c r="I1220" s="50" t="s">
        <v>3352</v>
      </c>
      <c r="J1220" s="50" t="s">
        <v>3353</v>
      </c>
      <c r="K1220" s="50" t="s">
        <v>291</v>
      </c>
      <c r="L1220" s="50" t="s">
        <v>188</v>
      </c>
      <c r="M1220" s="54">
        <v>3</v>
      </c>
      <c r="N1220" s="51" t="str">
        <f t="shared" si="86"/>
        <v>國學院</v>
      </c>
    </row>
    <row r="1221" spans="1:15" x14ac:dyDescent="0.2">
      <c r="A1221" s="50">
        <f t="shared" si="83"/>
        <v>19608</v>
      </c>
      <c r="B1221" s="50">
        <f t="shared" si="84"/>
        <v>1</v>
      </c>
      <c r="C1221" s="51">
        <f t="shared" si="85"/>
        <v>96</v>
      </c>
      <c r="D1221" s="50">
        <v>19608</v>
      </c>
      <c r="E1221" s="50" t="s">
        <v>15214</v>
      </c>
      <c r="F1221" s="50" t="s">
        <v>98</v>
      </c>
      <c r="G1221" s="50" t="s">
        <v>15215</v>
      </c>
      <c r="H1221" s="50" t="s">
        <v>1185</v>
      </c>
      <c r="I1221" s="50" t="s">
        <v>15216</v>
      </c>
      <c r="J1221" s="50" t="s">
        <v>1187</v>
      </c>
      <c r="K1221" s="50" t="s">
        <v>291</v>
      </c>
      <c r="L1221" s="50" t="s">
        <v>1029</v>
      </c>
      <c r="M1221" s="54">
        <v>3</v>
      </c>
      <c r="N1221" s="51" t="str">
        <f t="shared" si="86"/>
        <v>國學院</v>
      </c>
    </row>
    <row r="1222" spans="1:15" x14ac:dyDescent="0.2">
      <c r="A1222" s="50">
        <f t="shared" si="83"/>
        <v>19620</v>
      </c>
      <c r="B1222" s="50">
        <f t="shared" si="84"/>
        <v>1</v>
      </c>
      <c r="C1222" s="51">
        <f t="shared" si="85"/>
        <v>96</v>
      </c>
      <c r="D1222" s="50">
        <v>19620</v>
      </c>
      <c r="E1222" s="50" t="s">
        <v>25</v>
      </c>
      <c r="F1222" s="50" t="s">
        <v>3354</v>
      </c>
      <c r="G1222" s="50" t="s">
        <v>2603</v>
      </c>
      <c r="H1222" s="50" t="s">
        <v>3355</v>
      </c>
      <c r="I1222" s="50" t="s">
        <v>2604</v>
      </c>
      <c r="J1222" s="50" t="s">
        <v>3356</v>
      </c>
      <c r="K1222" s="50" t="s">
        <v>291</v>
      </c>
      <c r="L1222" s="50" t="s">
        <v>188</v>
      </c>
      <c r="M1222" s="54">
        <v>2</v>
      </c>
      <c r="N1222" s="51" t="str">
        <f t="shared" si="86"/>
        <v>國學院</v>
      </c>
      <c r="O1222" s="51"/>
    </row>
    <row r="1223" spans="1:15" x14ac:dyDescent="0.2">
      <c r="A1223" s="50">
        <f t="shared" si="83"/>
        <v>19622</v>
      </c>
      <c r="B1223" s="50">
        <f t="shared" si="84"/>
        <v>1</v>
      </c>
      <c r="C1223" s="51">
        <f t="shared" si="85"/>
        <v>96</v>
      </c>
      <c r="D1223" s="50">
        <v>19622</v>
      </c>
      <c r="E1223" s="50" t="s">
        <v>3357</v>
      </c>
      <c r="F1223" s="50" t="s">
        <v>3358</v>
      </c>
      <c r="G1223" s="50" t="s">
        <v>3359</v>
      </c>
      <c r="H1223" s="50" t="s">
        <v>1579</v>
      </c>
      <c r="I1223" s="50" t="s">
        <v>3360</v>
      </c>
      <c r="J1223" s="50" t="s">
        <v>1581</v>
      </c>
      <c r="K1223" s="50" t="s">
        <v>291</v>
      </c>
      <c r="L1223" s="50" t="s">
        <v>188</v>
      </c>
      <c r="M1223" s="54">
        <v>2</v>
      </c>
      <c r="N1223" s="51" t="str">
        <f t="shared" si="86"/>
        <v>國學院</v>
      </c>
      <c r="O1223" s="51"/>
    </row>
    <row r="1224" spans="1:15" x14ac:dyDescent="0.2">
      <c r="A1224" s="50">
        <f t="shared" si="83"/>
        <v>19623</v>
      </c>
      <c r="B1224" s="50">
        <f t="shared" si="84"/>
        <v>1</v>
      </c>
      <c r="C1224" s="51">
        <f t="shared" si="85"/>
        <v>96</v>
      </c>
      <c r="D1224" s="50">
        <v>19623</v>
      </c>
      <c r="E1224" s="50" t="s">
        <v>26</v>
      </c>
      <c r="F1224" s="50" t="s">
        <v>3361</v>
      </c>
      <c r="G1224" s="50" t="s">
        <v>1451</v>
      </c>
      <c r="H1224" s="50" t="s">
        <v>3362</v>
      </c>
      <c r="I1224" s="50" t="s">
        <v>1544</v>
      </c>
      <c r="J1224" s="50" t="s">
        <v>3363</v>
      </c>
      <c r="K1224" s="50" t="s">
        <v>291</v>
      </c>
      <c r="L1224" s="50" t="s">
        <v>188</v>
      </c>
      <c r="M1224" s="54">
        <v>2</v>
      </c>
      <c r="N1224" s="51" t="str">
        <f t="shared" si="86"/>
        <v>國學院</v>
      </c>
      <c r="O1224" s="51"/>
    </row>
    <row r="1225" spans="1:15" x14ac:dyDescent="0.2">
      <c r="A1225" s="50">
        <f t="shared" si="83"/>
        <v>19626</v>
      </c>
      <c r="B1225" s="50">
        <f t="shared" si="84"/>
        <v>1</v>
      </c>
      <c r="C1225" s="51">
        <f t="shared" si="85"/>
        <v>96</v>
      </c>
      <c r="D1225" s="51">
        <v>19626</v>
      </c>
      <c r="E1225" s="51" t="s">
        <v>494</v>
      </c>
      <c r="F1225" s="51" t="s">
        <v>3364</v>
      </c>
      <c r="G1225" s="52" t="s">
        <v>2393</v>
      </c>
      <c r="H1225" s="52" t="s">
        <v>2916</v>
      </c>
      <c r="I1225" s="52" t="s">
        <v>2394</v>
      </c>
      <c r="J1225" s="52" t="s">
        <v>2917</v>
      </c>
      <c r="K1225" s="51" t="s">
        <v>291</v>
      </c>
      <c r="L1225" s="51" t="s">
        <v>189</v>
      </c>
      <c r="M1225" s="53">
        <v>2</v>
      </c>
      <c r="N1225" s="51" t="str">
        <f t="shared" si="86"/>
        <v>國學院</v>
      </c>
      <c r="O1225" s="51"/>
    </row>
    <row r="1226" spans="1:15" x14ac:dyDescent="0.2">
      <c r="A1226" s="50">
        <f t="shared" si="83"/>
        <v>19628</v>
      </c>
      <c r="B1226" s="50">
        <f t="shared" si="84"/>
        <v>1</v>
      </c>
      <c r="C1226" s="51">
        <f t="shared" si="85"/>
        <v>96</v>
      </c>
      <c r="D1226" s="51">
        <v>19628</v>
      </c>
      <c r="E1226" s="51" t="s">
        <v>3365</v>
      </c>
      <c r="F1226" s="51" t="s">
        <v>3366</v>
      </c>
      <c r="G1226" s="52" t="s">
        <v>1882</v>
      </c>
      <c r="H1226" s="52" t="s">
        <v>2899</v>
      </c>
      <c r="I1226" s="52" t="s">
        <v>1883</v>
      </c>
      <c r="J1226" s="52" t="s">
        <v>2900</v>
      </c>
      <c r="K1226" s="51" t="s">
        <v>291</v>
      </c>
      <c r="L1226" s="51" t="s">
        <v>189</v>
      </c>
      <c r="M1226" s="53">
        <v>2</v>
      </c>
      <c r="N1226" s="51" t="str">
        <f t="shared" si="86"/>
        <v>國學院</v>
      </c>
      <c r="O1226" s="51"/>
    </row>
    <row r="1227" spans="1:15" x14ac:dyDescent="0.2">
      <c r="A1227" s="50">
        <f t="shared" si="83"/>
        <v>19632</v>
      </c>
      <c r="B1227" s="50">
        <f t="shared" si="84"/>
        <v>1</v>
      </c>
      <c r="C1227" s="51">
        <f t="shared" si="85"/>
        <v>96</v>
      </c>
      <c r="D1227" s="50">
        <v>19632</v>
      </c>
      <c r="E1227" s="50" t="s">
        <v>682</v>
      </c>
      <c r="F1227" s="50" t="s">
        <v>92</v>
      </c>
      <c r="G1227" s="50" t="s">
        <v>3367</v>
      </c>
      <c r="H1227" s="50" t="s">
        <v>1049</v>
      </c>
      <c r="I1227" s="50" t="s">
        <v>3368</v>
      </c>
      <c r="J1227" s="50" t="s">
        <v>1885</v>
      </c>
      <c r="K1227" s="50" t="s">
        <v>291</v>
      </c>
      <c r="L1227" s="50" t="s">
        <v>188</v>
      </c>
      <c r="M1227" s="54">
        <v>2</v>
      </c>
      <c r="N1227" s="51" t="str">
        <f t="shared" si="86"/>
        <v>國學院</v>
      </c>
      <c r="O1227" s="51"/>
    </row>
    <row r="1228" spans="1:15" x14ac:dyDescent="0.2">
      <c r="A1228" s="50">
        <f t="shared" si="83"/>
        <v>19633</v>
      </c>
      <c r="B1228" s="50">
        <f t="shared" si="84"/>
        <v>1</v>
      </c>
      <c r="C1228" s="51">
        <f t="shared" si="85"/>
        <v>96</v>
      </c>
      <c r="D1228" s="50">
        <v>19633</v>
      </c>
      <c r="E1228" s="50" t="s">
        <v>15217</v>
      </c>
      <c r="F1228" s="50" t="s">
        <v>7343</v>
      </c>
      <c r="G1228" s="50" t="s">
        <v>15218</v>
      </c>
      <c r="H1228" s="50" t="s">
        <v>15219</v>
      </c>
      <c r="I1228" s="50" t="s">
        <v>15220</v>
      </c>
      <c r="J1228" s="50" t="s">
        <v>15221</v>
      </c>
      <c r="K1228" s="50" t="s">
        <v>291</v>
      </c>
      <c r="L1228" s="50" t="s">
        <v>189</v>
      </c>
      <c r="M1228" s="54">
        <v>1</v>
      </c>
      <c r="N1228" s="51" t="str">
        <f t="shared" si="86"/>
        <v>國學院</v>
      </c>
      <c r="O1228" s="51"/>
    </row>
    <row r="1229" spans="1:15" x14ac:dyDescent="0.2">
      <c r="A1229" s="50">
        <f t="shared" si="83"/>
        <v>19634</v>
      </c>
      <c r="B1229" s="50">
        <f t="shared" si="84"/>
        <v>1</v>
      </c>
      <c r="C1229" s="51">
        <f t="shared" si="85"/>
        <v>96</v>
      </c>
      <c r="D1229" s="50">
        <v>19634</v>
      </c>
      <c r="E1229" s="50" t="s">
        <v>24</v>
      </c>
      <c r="F1229" s="50" t="s">
        <v>3369</v>
      </c>
      <c r="G1229" s="50" t="s">
        <v>2538</v>
      </c>
      <c r="H1229" s="50" t="s">
        <v>1121</v>
      </c>
      <c r="I1229" s="50" t="s">
        <v>2539</v>
      </c>
      <c r="J1229" s="50" t="s">
        <v>1584</v>
      </c>
      <c r="K1229" s="50" t="s">
        <v>291</v>
      </c>
      <c r="L1229" s="50" t="s">
        <v>188</v>
      </c>
      <c r="M1229" s="54">
        <v>2</v>
      </c>
      <c r="N1229" s="51" t="str">
        <f t="shared" si="86"/>
        <v>國學院</v>
      </c>
      <c r="O1229" s="51"/>
    </row>
    <row r="1230" spans="1:15" x14ac:dyDescent="0.2">
      <c r="A1230" s="50">
        <f t="shared" si="83"/>
        <v>19635</v>
      </c>
      <c r="B1230" s="50">
        <f t="shared" si="84"/>
        <v>1</v>
      </c>
      <c r="C1230" s="51">
        <f t="shared" si="85"/>
        <v>96</v>
      </c>
      <c r="D1230" s="51">
        <v>19635</v>
      </c>
      <c r="E1230" s="51" t="s">
        <v>129</v>
      </c>
      <c r="F1230" s="51" t="s">
        <v>585</v>
      </c>
      <c r="G1230" s="52" t="s">
        <v>1999</v>
      </c>
      <c r="H1230" s="52" t="s">
        <v>1023</v>
      </c>
      <c r="I1230" s="52" t="s">
        <v>2000</v>
      </c>
      <c r="J1230" s="52" t="s">
        <v>1024</v>
      </c>
      <c r="K1230" s="51" t="s">
        <v>291</v>
      </c>
      <c r="L1230" s="51" t="s">
        <v>188</v>
      </c>
      <c r="M1230" s="53">
        <v>2</v>
      </c>
      <c r="N1230" s="51" t="str">
        <f t="shared" si="86"/>
        <v>國學院</v>
      </c>
      <c r="O1230" s="51"/>
    </row>
    <row r="1231" spans="1:15" x14ac:dyDescent="0.2">
      <c r="A1231" s="50">
        <f t="shared" si="83"/>
        <v>19636</v>
      </c>
      <c r="B1231" s="50">
        <f t="shared" si="84"/>
        <v>1</v>
      </c>
      <c r="C1231" s="51">
        <f t="shared" si="85"/>
        <v>96</v>
      </c>
      <c r="D1231" s="50">
        <v>19636</v>
      </c>
      <c r="E1231" s="50" t="s">
        <v>614</v>
      </c>
      <c r="F1231" s="50" t="s">
        <v>3370</v>
      </c>
      <c r="G1231" s="50" t="s">
        <v>3371</v>
      </c>
      <c r="H1231" s="50" t="s">
        <v>2099</v>
      </c>
      <c r="I1231" s="50" t="s">
        <v>3372</v>
      </c>
      <c r="J1231" s="50" t="s">
        <v>2100</v>
      </c>
      <c r="K1231" s="50" t="s">
        <v>291</v>
      </c>
      <c r="L1231" s="50" t="s">
        <v>188</v>
      </c>
      <c r="M1231" s="54">
        <v>2</v>
      </c>
      <c r="N1231" s="51" t="str">
        <f t="shared" si="86"/>
        <v>國學院</v>
      </c>
    </row>
    <row r="1232" spans="1:15" x14ac:dyDescent="0.2">
      <c r="A1232" s="50">
        <f t="shared" si="83"/>
        <v>19637</v>
      </c>
      <c r="B1232" s="50">
        <f t="shared" si="84"/>
        <v>1</v>
      </c>
      <c r="C1232" s="51">
        <f t="shared" si="85"/>
        <v>96</v>
      </c>
      <c r="D1232" s="50">
        <v>19637</v>
      </c>
      <c r="E1232" s="50" t="s">
        <v>3373</v>
      </c>
      <c r="F1232" s="50" t="s">
        <v>3374</v>
      </c>
      <c r="G1232" s="50" t="s">
        <v>3375</v>
      </c>
      <c r="H1232" s="50" t="s">
        <v>2033</v>
      </c>
      <c r="I1232" s="50" t="s">
        <v>3376</v>
      </c>
      <c r="J1232" s="50" t="s">
        <v>2920</v>
      </c>
      <c r="K1232" s="50" t="s">
        <v>291</v>
      </c>
      <c r="L1232" s="50" t="s">
        <v>188</v>
      </c>
      <c r="M1232" s="54">
        <v>2</v>
      </c>
      <c r="N1232" s="51" t="str">
        <f t="shared" si="86"/>
        <v>國學院</v>
      </c>
    </row>
    <row r="1233" spans="1:15" x14ac:dyDescent="0.2">
      <c r="A1233" s="50">
        <f t="shared" si="83"/>
        <v>19638</v>
      </c>
      <c r="B1233" s="50">
        <f t="shared" si="84"/>
        <v>1</v>
      </c>
      <c r="C1233" s="51">
        <f t="shared" si="85"/>
        <v>96</v>
      </c>
      <c r="D1233" s="50">
        <v>19638</v>
      </c>
      <c r="E1233" s="50" t="s">
        <v>15222</v>
      </c>
      <c r="F1233" s="50" t="s">
        <v>15223</v>
      </c>
      <c r="G1233" s="50" t="s">
        <v>2642</v>
      </c>
      <c r="H1233" s="50" t="s">
        <v>1741</v>
      </c>
      <c r="I1233" s="50" t="s">
        <v>2643</v>
      </c>
      <c r="J1233" s="50" t="s">
        <v>1743</v>
      </c>
      <c r="K1233" s="50" t="s">
        <v>291</v>
      </c>
      <c r="L1233" s="50" t="s">
        <v>189</v>
      </c>
      <c r="M1233" s="54">
        <v>1</v>
      </c>
      <c r="N1233" s="51" t="str">
        <f t="shared" si="86"/>
        <v>國學院</v>
      </c>
    </row>
    <row r="1234" spans="1:15" x14ac:dyDescent="0.2">
      <c r="A1234" s="50">
        <f t="shared" si="83"/>
        <v>19639</v>
      </c>
      <c r="B1234" s="50">
        <f t="shared" si="84"/>
        <v>1</v>
      </c>
      <c r="C1234" s="51">
        <f t="shared" si="85"/>
        <v>96</v>
      </c>
      <c r="D1234" s="50">
        <v>19639</v>
      </c>
      <c r="E1234" s="50" t="s">
        <v>5957</v>
      </c>
      <c r="F1234" s="50" t="s">
        <v>15224</v>
      </c>
      <c r="G1234" s="50" t="s">
        <v>15225</v>
      </c>
      <c r="H1234" s="50" t="s">
        <v>4987</v>
      </c>
      <c r="I1234" s="50" t="s">
        <v>15226</v>
      </c>
      <c r="J1234" s="50" t="s">
        <v>4988</v>
      </c>
      <c r="K1234" s="50" t="s">
        <v>291</v>
      </c>
      <c r="L1234" s="50" t="s">
        <v>189</v>
      </c>
      <c r="M1234" s="54">
        <v>1</v>
      </c>
      <c r="N1234" s="51" t="str">
        <f t="shared" si="86"/>
        <v>國學院</v>
      </c>
    </row>
    <row r="1235" spans="1:15" x14ac:dyDescent="0.2">
      <c r="A1235" s="50">
        <f t="shared" si="83"/>
        <v>19640</v>
      </c>
      <c r="B1235" s="50">
        <f t="shared" si="84"/>
        <v>1</v>
      </c>
      <c r="C1235" s="51">
        <f t="shared" si="85"/>
        <v>96</v>
      </c>
      <c r="D1235" s="50">
        <v>19640</v>
      </c>
      <c r="E1235" s="50" t="s">
        <v>73</v>
      </c>
      <c r="F1235" s="50" t="s">
        <v>15227</v>
      </c>
      <c r="G1235" s="50" t="s">
        <v>1897</v>
      </c>
      <c r="H1235" s="50" t="s">
        <v>1185</v>
      </c>
      <c r="I1235" s="50" t="s">
        <v>1899</v>
      </c>
      <c r="J1235" s="50" t="s">
        <v>1187</v>
      </c>
      <c r="K1235" s="50" t="s">
        <v>291</v>
      </c>
      <c r="L1235" s="50" t="s">
        <v>189</v>
      </c>
      <c r="M1235" s="54">
        <v>1</v>
      </c>
      <c r="N1235" s="51" t="str">
        <f t="shared" si="86"/>
        <v>國學院</v>
      </c>
    </row>
    <row r="1236" spans="1:15" x14ac:dyDescent="0.2">
      <c r="A1236" s="50">
        <f t="shared" si="83"/>
        <v>19641</v>
      </c>
      <c r="B1236" s="50">
        <f t="shared" si="84"/>
        <v>1</v>
      </c>
      <c r="C1236" s="51">
        <f t="shared" si="85"/>
        <v>96</v>
      </c>
      <c r="D1236" s="50">
        <v>19641</v>
      </c>
      <c r="E1236" s="50" t="s">
        <v>3377</v>
      </c>
      <c r="F1236" s="50" t="s">
        <v>3378</v>
      </c>
      <c r="G1236" s="50" t="s">
        <v>7622</v>
      </c>
      <c r="H1236" s="50" t="s">
        <v>1122</v>
      </c>
      <c r="I1236" s="50" t="s">
        <v>3379</v>
      </c>
      <c r="J1236" s="50" t="s">
        <v>1918</v>
      </c>
      <c r="K1236" s="50" t="s">
        <v>291</v>
      </c>
      <c r="L1236" s="50" t="s">
        <v>188</v>
      </c>
      <c r="M1236" s="54">
        <v>2</v>
      </c>
      <c r="N1236" s="51" t="str">
        <f t="shared" si="86"/>
        <v>國學院</v>
      </c>
    </row>
    <row r="1237" spans="1:15" x14ac:dyDescent="0.2">
      <c r="A1237" s="50">
        <f t="shared" si="83"/>
        <v>19643</v>
      </c>
      <c r="B1237" s="50">
        <f t="shared" si="84"/>
        <v>1</v>
      </c>
      <c r="C1237" s="51">
        <f t="shared" si="85"/>
        <v>96</v>
      </c>
      <c r="D1237" s="50">
        <v>19643</v>
      </c>
      <c r="E1237" s="50" t="s">
        <v>13716</v>
      </c>
      <c r="F1237" s="50" t="s">
        <v>632</v>
      </c>
      <c r="G1237" s="50" t="s">
        <v>1115</v>
      </c>
      <c r="H1237" s="50" t="s">
        <v>1121</v>
      </c>
      <c r="I1237" s="50" t="s">
        <v>1116</v>
      </c>
      <c r="J1237" s="50" t="s">
        <v>1584</v>
      </c>
      <c r="K1237" s="50" t="s">
        <v>291</v>
      </c>
      <c r="L1237" s="50" t="s">
        <v>189</v>
      </c>
      <c r="M1237" s="54">
        <v>1</v>
      </c>
      <c r="N1237" s="51" t="str">
        <f t="shared" si="86"/>
        <v>國學院</v>
      </c>
    </row>
    <row r="1238" spans="1:15" x14ac:dyDescent="0.2">
      <c r="A1238" s="50">
        <f t="shared" si="83"/>
        <v>19644</v>
      </c>
      <c r="B1238" s="50">
        <f t="shared" si="84"/>
        <v>1</v>
      </c>
      <c r="C1238" s="51">
        <f t="shared" si="85"/>
        <v>96</v>
      </c>
      <c r="D1238" s="50">
        <v>19644</v>
      </c>
      <c r="E1238" s="50" t="s">
        <v>15228</v>
      </c>
      <c r="F1238" s="50" t="s">
        <v>15229</v>
      </c>
      <c r="G1238" s="50" t="s">
        <v>15230</v>
      </c>
      <c r="H1238" s="50" t="s">
        <v>1729</v>
      </c>
      <c r="I1238" s="50" t="s">
        <v>15231</v>
      </c>
      <c r="J1238" s="50" t="s">
        <v>1731</v>
      </c>
      <c r="K1238" s="50" t="s">
        <v>291</v>
      </c>
      <c r="L1238" s="50" t="s">
        <v>185</v>
      </c>
      <c r="M1238" s="54">
        <v>1</v>
      </c>
      <c r="N1238" s="51" t="str">
        <f t="shared" si="86"/>
        <v>國學院</v>
      </c>
    </row>
    <row r="1239" spans="1:15" x14ac:dyDescent="0.2">
      <c r="A1239" s="50">
        <f t="shared" si="83"/>
        <v>19645</v>
      </c>
      <c r="B1239" s="50">
        <f t="shared" si="84"/>
        <v>1</v>
      </c>
      <c r="C1239" s="51">
        <f t="shared" si="85"/>
        <v>96</v>
      </c>
      <c r="D1239" s="50">
        <v>19645</v>
      </c>
      <c r="E1239" s="50" t="s">
        <v>357</v>
      </c>
      <c r="F1239" s="50" t="s">
        <v>3380</v>
      </c>
      <c r="G1239" s="50" t="s">
        <v>1301</v>
      </c>
      <c r="H1239" s="50" t="s">
        <v>2899</v>
      </c>
      <c r="I1239" s="50" t="s">
        <v>1431</v>
      </c>
      <c r="J1239" s="50" t="s">
        <v>2900</v>
      </c>
      <c r="K1239" s="50" t="s">
        <v>291</v>
      </c>
      <c r="L1239" s="50" t="s">
        <v>188</v>
      </c>
      <c r="M1239" s="54">
        <v>2</v>
      </c>
      <c r="N1239" s="51" t="str">
        <f t="shared" si="86"/>
        <v>國學院</v>
      </c>
    </row>
    <row r="1240" spans="1:15" x14ac:dyDescent="0.2">
      <c r="A1240" s="50">
        <f t="shared" si="83"/>
        <v>19646</v>
      </c>
      <c r="B1240" s="50">
        <f t="shared" si="84"/>
        <v>1</v>
      </c>
      <c r="C1240" s="51">
        <f t="shared" si="85"/>
        <v>96</v>
      </c>
      <c r="D1240" s="51">
        <v>19646</v>
      </c>
      <c r="E1240" s="51" t="s">
        <v>64</v>
      </c>
      <c r="F1240" s="51" t="s">
        <v>5776</v>
      </c>
      <c r="G1240" s="52" t="s">
        <v>2409</v>
      </c>
      <c r="H1240" s="52" t="s">
        <v>1217</v>
      </c>
      <c r="I1240" s="52" t="s">
        <v>2411</v>
      </c>
      <c r="J1240" s="52" t="s">
        <v>1218</v>
      </c>
      <c r="K1240" s="51" t="s">
        <v>291</v>
      </c>
      <c r="L1240" s="51" t="s">
        <v>189</v>
      </c>
      <c r="M1240" s="53">
        <v>1</v>
      </c>
      <c r="N1240" s="51" t="str">
        <f t="shared" si="86"/>
        <v>國學院</v>
      </c>
    </row>
    <row r="1241" spans="1:15" x14ac:dyDescent="0.2">
      <c r="A1241" s="50">
        <f t="shared" si="83"/>
        <v>19647</v>
      </c>
      <c r="B1241" s="50">
        <f t="shared" si="84"/>
        <v>1</v>
      </c>
      <c r="C1241" s="51">
        <f t="shared" si="85"/>
        <v>96</v>
      </c>
      <c r="D1241" s="50">
        <v>19647</v>
      </c>
      <c r="E1241" s="50" t="s">
        <v>3381</v>
      </c>
      <c r="F1241" s="50" t="s">
        <v>2970</v>
      </c>
      <c r="G1241" s="50" t="s">
        <v>2817</v>
      </c>
      <c r="H1241" s="50" t="s">
        <v>1198</v>
      </c>
      <c r="I1241" s="50" t="s">
        <v>3382</v>
      </c>
      <c r="J1241" s="50" t="s">
        <v>1200</v>
      </c>
      <c r="K1241" s="50" t="s">
        <v>291</v>
      </c>
      <c r="L1241" s="50" t="s">
        <v>188</v>
      </c>
      <c r="M1241" s="54">
        <v>2</v>
      </c>
      <c r="N1241" s="51" t="str">
        <f t="shared" si="86"/>
        <v>國學院</v>
      </c>
    </row>
    <row r="1242" spans="1:15" x14ac:dyDescent="0.2">
      <c r="A1242" s="50">
        <f t="shared" si="83"/>
        <v>19648</v>
      </c>
      <c r="B1242" s="50">
        <f t="shared" si="84"/>
        <v>1</v>
      </c>
      <c r="C1242" s="51">
        <f t="shared" si="85"/>
        <v>96</v>
      </c>
      <c r="D1242" s="51">
        <v>19648</v>
      </c>
      <c r="E1242" s="51" t="s">
        <v>15232</v>
      </c>
      <c r="F1242" s="51" t="s">
        <v>67</v>
      </c>
      <c r="G1242" s="52" t="s">
        <v>15233</v>
      </c>
      <c r="H1242" s="52" t="s">
        <v>1160</v>
      </c>
      <c r="I1242" s="52" t="s">
        <v>15234</v>
      </c>
      <c r="J1242" s="52" t="s">
        <v>1767</v>
      </c>
      <c r="K1242" s="51" t="s">
        <v>291</v>
      </c>
      <c r="L1242" s="51" t="s">
        <v>189</v>
      </c>
      <c r="M1242" s="53">
        <v>1</v>
      </c>
      <c r="N1242" s="51" t="str">
        <f t="shared" si="86"/>
        <v>國學院</v>
      </c>
      <c r="O1242" s="51"/>
    </row>
    <row r="1243" spans="1:15" x14ac:dyDescent="0.2">
      <c r="A1243" s="50">
        <f t="shared" si="83"/>
        <v>19649</v>
      </c>
      <c r="B1243" s="50">
        <f t="shared" si="84"/>
        <v>1</v>
      </c>
      <c r="C1243" s="51">
        <f t="shared" si="85"/>
        <v>96</v>
      </c>
      <c r="D1243" s="51">
        <v>19649</v>
      </c>
      <c r="E1243" s="51" t="s">
        <v>5625</v>
      </c>
      <c r="F1243" s="51" t="s">
        <v>15235</v>
      </c>
      <c r="G1243" s="52" t="s">
        <v>5626</v>
      </c>
      <c r="H1243" s="52" t="s">
        <v>15236</v>
      </c>
      <c r="I1243" s="52" t="s">
        <v>5627</v>
      </c>
      <c r="J1243" s="52" t="s">
        <v>15237</v>
      </c>
      <c r="K1243" s="51" t="s">
        <v>291</v>
      </c>
      <c r="L1243" s="51" t="s">
        <v>189</v>
      </c>
      <c r="M1243" s="53">
        <v>1</v>
      </c>
      <c r="N1243" s="51" t="str">
        <f t="shared" si="86"/>
        <v>國學院</v>
      </c>
      <c r="O1243" s="51"/>
    </row>
    <row r="1244" spans="1:15" x14ac:dyDescent="0.2">
      <c r="A1244" s="50">
        <f t="shared" si="83"/>
        <v>19650</v>
      </c>
      <c r="B1244" s="50">
        <f t="shared" si="84"/>
        <v>1</v>
      </c>
      <c r="C1244" s="51">
        <f t="shared" si="85"/>
        <v>96</v>
      </c>
      <c r="D1244" s="51">
        <v>19650</v>
      </c>
      <c r="E1244" s="51" t="s">
        <v>6595</v>
      </c>
      <c r="F1244" s="51" t="s">
        <v>36</v>
      </c>
      <c r="G1244" s="52" t="s">
        <v>6597</v>
      </c>
      <c r="H1244" s="52" t="s">
        <v>1179</v>
      </c>
      <c r="I1244" s="52" t="s">
        <v>6599</v>
      </c>
      <c r="J1244" s="52" t="s">
        <v>1180</v>
      </c>
      <c r="K1244" s="51" t="s">
        <v>291</v>
      </c>
      <c r="L1244" s="51" t="s">
        <v>185</v>
      </c>
      <c r="M1244" s="53">
        <v>1</v>
      </c>
      <c r="N1244" s="51" t="str">
        <f t="shared" si="86"/>
        <v>國學院</v>
      </c>
      <c r="O1244" s="51"/>
    </row>
    <row r="1245" spans="1:15" x14ac:dyDescent="0.2">
      <c r="A1245" s="50">
        <f t="shared" si="83"/>
        <v>19651</v>
      </c>
      <c r="B1245" s="50">
        <f t="shared" si="84"/>
        <v>1</v>
      </c>
      <c r="C1245" s="51">
        <f t="shared" si="85"/>
        <v>96</v>
      </c>
      <c r="D1245" s="51">
        <v>19651</v>
      </c>
      <c r="E1245" s="51" t="s">
        <v>392</v>
      </c>
      <c r="F1245" s="51" t="s">
        <v>5537</v>
      </c>
      <c r="G1245" s="52" t="s">
        <v>1065</v>
      </c>
      <c r="H1245" s="52" t="s">
        <v>5538</v>
      </c>
      <c r="I1245" s="52" t="s">
        <v>1067</v>
      </c>
      <c r="J1245" s="52" t="s">
        <v>5539</v>
      </c>
      <c r="K1245" s="51" t="s">
        <v>292</v>
      </c>
      <c r="L1245" s="51" t="s">
        <v>189</v>
      </c>
      <c r="M1245" s="53">
        <v>1</v>
      </c>
      <c r="N1245" s="51" t="str">
        <f t="shared" si="86"/>
        <v>國學院</v>
      </c>
      <c r="O1245" s="51"/>
    </row>
    <row r="1246" spans="1:15" x14ac:dyDescent="0.2">
      <c r="A1246" s="50">
        <f t="shared" si="83"/>
        <v>19652</v>
      </c>
      <c r="B1246" s="50">
        <f t="shared" si="84"/>
        <v>1</v>
      </c>
      <c r="C1246" s="51">
        <f t="shared" si="85"/>
        <v>96</v>
      </c>
      <c r="D1246" s="51">
        <v>19652</v>
      </c>
      <c r="E1246" s="51" t="s">
        <v>8322</v>
      </c>
      <c r="F1246" s="51" t="s">
        <v>15238</v>
      </c>
      <c r="G1246" s="52" t="s">
        <v>8323</v>
      </c>
      <c r="H1246" s="52" t="s">
        <v>1063</v>
      </c>
      <c r="I1246" s="52" t="s">
        <v>8324</v>
      </c>
      <c r="J1246" s="52" t="s">
        <v>1064</v>
      </c>
      <c r="K1246" s="51" t="s">
        <v>292</v>
      </c>
      <c r="L1246" s="51" t="s">
        <v>189</v>
      </c>
      <c r="M1246" s="53">
        <v>1</v>
      </c>
      <c r="N1246" s="51" t="str">
        <f t="shared" si="86"/>
        <v>國學院</v>
      </c>
      <c r="O1246" s="51"/>
    </row>
    <row r="1247" spans="1:15" x14ac:dyDescent="0.2">
      <c r="A1247" s="50">
        <f t="shared" si="83"/>
        <v>19653</v>
      </c>
      <c r="B1247" s="50">
        <f t="shared" si="84"/>
        <v>1</v>
      </c>
      <c r="C1247" s="51">
        <f t="shared" si="85"/>
        <v>96</v>
      </c>
      <c r="D1247" s="51">
        <v>19653</v>
      </c>
      <c r="E1247" s="51" t="s">
        <v>51</v>
      </c>
      <c r="F1247" s="51" t="s">
        <v>4331</v>
      </c>
      <c r="G1247" s="52" t="s">
        <v>1303</v>
      </c>
      <c r="H1247" s="52" t="s">
        <v>6070</v>
      </c>
      <c r="I1247" s="52" t="s">
        <v>1304</v>
      </c>
      <c r="J1247" s="52" t="s">
        <v>1064</v>
      </c>
      <c r="K1247" s="51" t="s">
        <v>292</v>
      </c>
      <c r="L1247" s="51" t="s">
        <v>189</v>
      </c>
      <c r="M1247" s="53">
        <v>1</v>
      </c>
      <c r="N1247" s="51" t="str">
        <f t="shared" si="86"/>
        <v>國學院</v>
      </c>
      <c r="O1247" s="51"/>
    </row>
    <row r="1248" spans="1:15" x14ac:dyDescent="0.2">
      <c r="A1248" s="50">
        <f t="shared" si="83"/>
        <v>19654</v>
      </c>
      <c r="B1248" s="50">
        <f t="shared" si="84"/>
        <v>1</v>
      </c>
      <c r="C1248" s="51">
        <f t="shared" si="85"/>
        <v>96</v>
      </c>
      <c r="D1248" s="51">
        <v>19654</v>
      </c>
      <c r="E1248" s="51" t="s">
        <v>15239</v>
      </c>
      <c r="F1248" s="51" t="s">
        <v>15240</v>
      </c>
      <c r="G1248" s="52" t="s">
        <v>15241</v>
      </c>
      <c r="H1248" s="52" t="s">
        <v>6828</v>
      </c>
      <c r="I1248" s="52" t="s">
        <v>15242</v>
      </c>
      <c r="J1248" s="52" t="s">
        <v>6829</v>
      </c>
      <c r="K1248" s="51" t="s">
        <v>292</v>
      </c>
      <c r="L1248" s="51" t="s">
        <v>189</v>
      </c>
      <c r="M1248" s="53">
        <v>1</v>
      </c>
      <c r="N1248" s="51" t="str">
        <f t="shared" si="86"/>
        <v>國學院</v>
      </c>
      <c r="O1248" s="51"/>
    </row>
    <row r="1249" spans="1:15" x14ac:dyDescent="0.2">
      <c r="A1249" s="50">
        <f t="shared" si="83"/>
        <v>19655</v>
      </c>
      <c r="B1249" s="50">
        <f t="shared" si="84"/>
        <v>1</v>
      </c>
      <c r="C1249" s="51">
        <f t="shared" si="85"/>
        <v>96</v>
      </c>
      <c r="D1249" s="50">
        <v>19655</v>
      </c>
      <c r="E1249" s="50" t="s">
        <v>15243</v>
      </c>
      <c r="F1249" s="50" t="s">
        <v>15244</v>
      </c>
      <c r="G1249" s="50" t="s">
        <v>15245</v>
      </c>
      <c r="H1249" s="50" t="s">
        <v>3699</v>
      </c>
      <c r="I1249" s="50" t="s">
        <v>15246</v>
      </c>
      <c r="J1249" s="50" t="s">
        <v>3700</v>
      </c>
      <c r="K1249" s="50" t="s">
        <v>292</v>
      </c>
      <c r="L1249" s="50" t="s">
        <v>189</v>
      </c>
      <c r="M1249" s="54">
        <v>1</v>
      </c>
      <c r="N1249" s="51" t="str">
        <f t="shared" si="86"/>
        <v>國學院</v>
      </c>
      <c r="O1249" s="51"/>
    </row>
    <row r="1250" spans="1:15" x14ac:dyDescent="0.2">
      <c r="A1250" s="50">
        <f t="shared" si="83"/>
        <v>19656</v>
      </c>
      <c r="B1250" s="50">
        <f t="shared" si="84"/>
        <v>1</v>
      </c>
      <c r="C1250" s="51">
        <f t="shared" si="85"/>
        <v>96</v>
      </c>
      <c r="D1250" s="50">
        <v>19656</v>
      </c>
      <c r="E1250" s="50" t="s">
        <v>15247</v>
      </c>
      <c r="F1250" s="50" t="s">
        <v>15248</v>
      </c>
      <c r="G1250" s="50" t="s">
        <v>15249</v>
      </c>
      <c r="H1250" s="50" t="s">
        <v>618</v>
      </c>
      <c r="I1250" s="50" t="s">
        <v>15250</v>
      </c>
      <c r="J1250" s="50" t="s">
        <v>1216</v>
      </c>
      <c r="K1250" s="50" t="s">
        <v>292</v>
      </c>
      <c r="L1250" s="50" t="s">
        <v>189</v>
      </c>
      <c r="M1250" s="54">
        <v>1</v>
      </c>
      <c r="N1250" s="51" t="str">
        <f t="shared" si="86"/>
        <v>國學院</v>
      </c>
    </row>
    <row r="1251" spans="1:15" x14ac:dyDescent="0.2">
      <c r="A1251" s="50">
        <f t="shared" si="83"/>
        <v>19657</v>
      </c>
      <c r="B1251" s="50">
        <f t="shared" si="84"/>
        <v>1</v>
      </c>
      <c r="C1251" s="51">
        <f t="shared" si="85"/>
        <v>96</v>
      </c>
      <c r="D1251" s="50">
        <v>19657</v>
      </c>
      <c r="E1251" s="50" t="s">
        <v>454</v>
      </c>
      <c r="F1251" s="50" t="s">
        <v>3918</v>
      </c>
      <c r="G1251" s="50" t="s">
        <v>1379</v>
      </c>
      <c r="H1251" s="50" t="s">
        <v>1112</v>
      </c>
      <c r="I1251" s="50" t="s">
        <v>3616</v>
      </c>
      <c r="J1251" s="50" t="s">
        <v>1114</v>
      </c>
      <c r="K1251" s="50" t="s">
        <v>292</v>
      </c>
      <c r="L1251" s="50" t="s">
        <v>185</v>
      </c>
      <c r="M1251" s="54">
        <v>1</v>
      </c>
      <c r="N1251" s="51" t="str">
        <f t="shared" si="86"/>
        <v>國學院</v>
      </c>
    </row>
    <row r="1252" spans="1:15" x14ac:dyDescent="0.2">
      <c r="A1252" s="50">
        <f t="shared" si="83"/>
        <v>19672</v>
      </c>
      <c r="B1252" s="50">
        <f t="shared" si="84"/>
        <v>1</v>
      </c>
      <c r="C1252" s="51">
        <f t="shared" si="85"/>
        <v>96</v>
      </c>
      <c r="D1252" s="50">
        <v>19672</v>
      </c>
      <c r="E1252" s="50" t="s">
        <v>3385</v>
      </c>
      <c r="F1252" s="50" t="s">
        <v>606</v>
      </c>
      <c r="G1252" s="50" t="s">
        <v>3386</v>
      </c>
      <c r="H1252" s="50" t="s">
        <v>1333</v>
      </c>
      <c r="I1252" s="50" t="s">
        <v>3387</v>
      </c>
      <c r="J1252" s="50" t="s">
        <v>1334</v>
      </c>
      <c r="K1252" s="50" t="s">
        <v>292</v>
      </c>
      <c r="L1252" s="50" t="s">
        <v>188</v>
      </c>
      <c r="M1252" s="54">
        <v>2</v>
      </c>
      <c r="N1252" s="51" t="str">
        <f t="shared" si="86"/>
        <v>國學院</v>
      </c>
    </row>
    <row r="1253" spans="1:15" x14ac:dyDescent="0.2">
      <c r="A1253" s="50">
        <f t="shared" si="83"/>
        <v>19673</v>
      </c>
      <c r="B1253" s="50">
        <f t="shared" si="84"/>
        <v>1</v>
      </c>
      <c r="C1253" s="51">
        <f t="shared" si="85"/>
        <v>96</v>
      </c>
      <c r="D1253" s="50">
        <v>19673</v>
      </c>
      <c r="E1253" s="50" t="s">
        <v>26</v>
      </c>
      <c r="F1253" s="50" t="s">
        <v>584</v>
      </c>
      <c r="G1253" s="50" t="s">
        <v>1451</v>
      </c>
      <c r="H1253" s="50" t="s">
        <v>1337</v>
      </c>
      <c r="I1253" s="50" t="s">
        <v>1544</v>
      </c>
      <c r="J1253" s="50" t="s">
        <v>1545</v>
      </c>
      <c r="K1253" s="50" t="s">
        <v>292</v>
      </c>
      <c r="L1253" s="50" t="s">
        <v>188</v>
      </c>
      <c r="M1253" s="54">
        <v>2</v>
      </c>
      <c r="N1253" s="51" t="str">
        <f t="shared" si="86"/>
        <v>國學院</v>
      </c>
    </row>
    <row r="1254" spans="1:15" x14ac:dyDescent="0.2">
      <c r="A1254" s="50">
        <f t="shared" si="83"/>
        <v>19674</v>
      </c>
      <c r="B1254" s="50">
        <f t="shared" si="84"/>
        <v>1</v>
      </c>
      <c r="C1254" s="51">
        <f t="shared" si="85"/>
        <v>96</v>
      </c>
      <c r="D1254" s="50">
        <v>19674</v>
      </c>
      <c r="E1254" s="50" t="s">
        <v>3388</v>
      </c>
      <c r="F1254" s="50" t="s">
        <v>3389</v>
      </c>
      <c r="G1254" s="50" t="s">
        <v>3390</v>
      </c>
      <c r="H1254" s="50" t="s">
        <v>3391</v>
      </c>
      <c r="I1254" s="50" t="s">
        <v>3392</v>
      </c>
      <c r="J1254" s="50" t="s">
        <v>3393</v>
      </c>
      <c r="K1254" s="50" t="s">
        <v>292</v>
      </c>
      <c r="L1254" s="50" t="s">
        <v>188</v>
      </c>
      <c r="M1254" s="54">
        <v>2</v>
      </c>
      <c r="N1254" s="51" t="str">
        <f t="shared" si="86"/>
        <v>國學院</v>
      </c>
    </row>
    <row r="1255" spans="1:15" x14ac:dyDescent="0.2">
      <c r="A1255" s="50">
        <f t="shared" si="83"/>
        <v>19675</v>
      </c>
      <c r="B1255" s="50">
        <f t="shared" si="84"/>
        <v>1</v>
      </c>
      <c r="C1255" s="51">
        <f t="shared" si="85"/>
        <v>96</v>
      </c>
      <c r="D1255" s="51">
        <v>19675</v>
      </c>
      <c r="E1255" s="51" t="s">
        <v>654</v>
      </c>
      <c r="F1255" s="51" t="s">
        <v>3394</v>
      </c>
      <c r="G1255" s="52" t="s">
        <v>3395</v>
      </c>
      <c r="H1255" s="52" t="s">
        <v>3396</v>
      </c>
      <c r="I1255" s="52" t="s">
        <v>3397</v>
      </c>
      <c r="J1255" s="52" t="s">
        <v>3398</v>
      </c>
      <c r="K1255" s="51" t="s">
        <v>292</v>
      </c>
      <c r="L1255" s="51" t="s">
        <v>188</v>
      </c>
      <c r="M1255" s="53">
        <v>2</v>
      </c>
      <c r="N1255" s="51" t="str">
        <f t="shared" si="86"/>
        <v>國學院</v>
      </c>
      <c r="O1255" s="51"/>
    </row>
    <row r="1256" spans="1:15" x14ac:dyDescent="0.2">
      <c r="A1256" s="50">
        <f t="shared" si="83"/>
        <v>19676</v>
      </c>
      <c r="B1256" s="50">
        <f t="shared" si="84"/>
        <v>1</v>
      </c>
      <c r="C1256" s="51">
        <f t="shared" si="85"/>
        <v>96</v>
      </c>
      <c r="D1256" s="51">
        <v>19676</v>
      </c>
      <c r="E1256" s="51" t="s">
        <v>3399</v>
      </c>
      <c r="F1256" s="51" t="s">
        <v>3400</v>
      </c>
      <c r="G1256" s="52" t="s">
        <v>3401</v>
      </c>
      <c r="H1256" s="52" t="s">
        <v>2185</v>
      </c>
      <c r="I1256" s="52" t="s">
        <v>3402</v>
      </c>
      <c r="J1256" s="52" t="s">
        <v>2187</v>
      </c>
      <c r="K1256" s="51" t="s">
        <v>292</v>
      </c>
      <c r="L1256" s="51" t="s">
        <v>188</v>
      </c>
      <c r="M1256" s="53">
        <v>2</v>
      </c>
      <c r="N1256" s="51" t="str">
        <f t="shared" si="86"/>
        <v>國學院</v>
      </c>
      <c r="O1256" s="51"/>
    </row>
    <row r="1257" spans="1:15" x14ac:dyDescent="0.2">
      <c r="A1257" s="50">
        <f t="shared" si="83"/>
        <v>19677</v>
      </c>
      <c r="B1257" s="50">
        <f t="shared" si="84"/>
        <v>1</v>
      </c>
      <c r="C1257" s="51">
        <f t="shared" si="85"/>
        <v>96</v>
      </c>
      <c r="D1257" s="51">
        <v>19677</v>
      </c>
      <c r="E1257" s="51" t="s">
        <v>3403</v>
      </c>
      <c r="F1257" s="51" t="s">
        <v>649</v>
      </c>
      <c r="G1257" s="52" t="s">
        <v>3404</v>
      </c>
      <c r="H1257" s="52" t="s">
        <v>2157</v>
      </c>
      <c r="I1257" s="52" t="s">
        <v>3405</v>
      </c>
      <c r="J1257" s="52" t="s">
        <v>2158</v>
      </c>
      <c r="K1257" s="51" t="s">
        <v>292</v>
      </c>
      <c r="L1257" s="51" t="s">
        <v>189</v>
      </c>
      <c r="M1257" s="53">
        <v>2</v>
      </c>
      <c r="N1257" s="51" t="str">
        <f t="shared" si="86"/>
        <v>國學院</v>
      </c>
      <c r="O1257" s="51"/>
    </row>
    <row r="1258" spans="1:15" x14ac:dyDescent="0.2">
      <c r="A1258" s="50">
        <f t="shared" si="83"/>
        <v>19678</v>
      </c>
      <c r="B1258" s="50">
        <f t="shared" si="84"/>
        <v>1</v>
      </c>
      <c r="C1258" s="51">
        <f t="shared" si="85"/>
        <v>96</v>
      </c>
      <c r="D1258" s="51">
        <v>19678</v>
      </c>
      <c r="E1258" s="51" t="s">
        <v>83</v>
      </c>
      <c r="F1258" s="51" t="s">
        <v>3406</v>
      </c>
      <c r="G1258" s="52" t="s">
        <v>1210</v>
      </c>
      <c r="H1258" s="52" t="s">
        <v>3407</v>
      </c>
      <c r="I1258" s="52" t="s">
        <v>1211</v>
      </c>
      <c r="J1258" s="52" t="s">
        <v>3408</v>
      </c>
      <c r="K1258" s="51" t="s">
        <v>292</v>
      </c>
      <c r="L1258" s="51" t="s">
        <v>189</v>
      </c>
      <c r="M1258" s="53">
        <v>2</v>
      </c>
      <c r="N1258" s="51" t="str">
        <f t="shared" si="86"/>
        <v>國學院</v>
      </c>
      <c r="O1258" s="51"/>
    </row>
    <row r="1259" spans="1:15" x14ac:dyDescent="0.2">
      <c r="A1259" s="50">
        <f t="shared" si="83"/>
        <v>19679</v>
      </c>
      <c r="B1259" s="50">
        <f t="shared" si="84"/>
        <v>1</v>
      </c>
      <c r="C1259" s="51">
        <f t="shared" si="85"/>
        <v>96</v>
      </c>
      <c r="D1259" s="51">
        <v>19679</v>
      </c>
      <c r="E1259" s="51" t="s">
        <v>640</v>
      </c>
      <c r="F1259" s="51" t="s">
        <v>3409</v>
      </c>
      <c r="G1259" s="52" t="s">
        <v>1846</v>
      </c>
      <c r="H1259" s="52" t="s">
        <v>2544</v>
      </c>
      <c r="I1259" s="52" t="s">
        <v>1848</v>
      </c>
      <c r="J1259" s="52" t="s">
        <v>2545</v>
      </c>
      <c r="K1259" s="51" t="s">
        <v>292</v>
      </c>
      <c r="L1259" s="51" t="s">
        <v>188</v>
      </c>
      <c r="M1259" s="53">
        <v>2</v>
      </c>
      <c r="N1259" s="51" t="str">
        <f t="shared" si="86"/>
        <v>國學院</v>
      </c>
      <c r="O1259" s="51"/>
    </row>
    <row r="1260" spans="1:15" x14ac:dyDescent="0.2">
      <c r="A1260" s="50">
        <f t="shared" si="83"/>
        <v>19680</v>
      </c>
      <c r="B1260" s="50">
        <f t="shared" si="84"/>
        <v>1</v>
      </c>
      <c r="C1260" s="51">
        <f t="shared" si="85"/>
        <v>96</v>
      </c>
      <c r="D1260" s="51">
        <v>19680</v>
      </c>
      <c r="E1260" s="51" t="s">
        <v>31</v>
      </c>
      <c r="F1260" s="51" t="s">
        <v>945</v>
      </c>
      <c r="G1260" s="52" t="s">
        <v>1202</v>
      </c>
      <c r="H1260" s="52" t="s">
        <v>3092</v>
      </c>
      <c r="I1260" s="52" t="s">
        <v>1204</v>
      </c>
      <c r="J1260" s="52" t="s">
        <v>3093</v>
      </c>
      <c r="K1260" s="51" t="s">
        <v>292</v>
      </c>
      <c r="L1260" s="51" t="s">
        <v>188</v>
      </c>
      <c r="M1260" s="53">
        <v>2</v>
      </c>
      <c r="N1260" s="51" t="str">
        <f t="shared" si="86"/>
        <v>國學院</v>
      </c>
      <c r="O1260" s="51"/>
    </row>
    <row r="1261" spans="1:15" x14ac:dyDescent="0.2">
      <c r="A1261" s="50">
        <f t="shared" si="83"/>
        <v>19681</v>
      </c>
      <c r="B1261" s="50">
        <f t="shared" si="84"/>
        <v>1</v>
      </c>
      <c r="C1261" s="51">
        <f t="shared" si="85"/>
        <v>96</v>
      </c>
      <c r="D1261" s="51">
        <v>19681</v>
      </c>
      <c r="E1261" s="51" t="s">
        <v>3410</v>
      </c>
      <c r="F1261" s="51" t="s">
        <v>3411</v>
      </c>
      <c r="G1261" s="52" t="s">
        <v>3412</v>
      </c>
      <c r="H1261" s="52" t="s">
        <v>3030</v>
      </c>
      <c r="I1261" s="52" t="s">
        <v>3413</v>
      </c>
      <c r="J1261" s="52" t="s">
        <v>3031</v>
      </c>
      <c r="K1261" s="51" t="s">
        <v>292</v>
      </c>
      <c r="L1261" s="51" t="s">
        <v>188</v>
      </c>
      <c r="M1261" s="53">
        <v>2</v>
      </c>
      <c r="N1261" s="51" t="str">
        <f t="shared" si="86"/>
        <v>國學院</v>
      </c>
      <c r="O1261" s="51"/>
    </row>
    <row r="1262" spans="1:15" x14ac:dyDescent="0.2">
      <c r="A1262" s="50">
        <f t="shared" si="83"/>
        <v>19682</v>
      </c>
      <c r="B1262" s="50">
        <f t="shared" si="84"/>
        <v>1</v>
      </c>
      <c r="C1262" s="51">
        <f t="shared" si="85"/>
        <v>96</v>
      </c>
      <c r="D1262" s="51">
        <v>19682</v>
      </c>
      <c r="E1262" s="51" t="s">
        <v>3414</v>
      </c>
      <c r="F1262" s="51" t="s">
        <v>3415</v>
      </c>
      <c r="G1262" s="52" t="s">
        <v>3416</v>
      </c>
      <c r="H1262" s="52" t="s">
        <v>1131</v>
      </c>
      <c r="I1262" s="52" t="s">
        <v>3417</v>
      </c>
      <c r="J1262" s="52" t="s">
        <v>1132</v>
      </c>
      <c r="K1262" s="51" t="s">
        <v>292</v>
      </c>
      <c r="L1262" s="51" t="s">
        <v>188</v>
      </c>
      <c r="M1262" s="53">
        <v>2</v>
      </c>
      <c r="N1262" s="51" t="str">
        <f t="shared" si="86"/>
        <v>國學院</v>
      </c>
      <c r="O1262" s="51"/>
    </row>
    <row r="1263" spans="1:15" x14ac:dyDescent="0.2">
      <c r="A1263" s="50">
        <f t="shared" si="83"/>
        <v>19684</v>
      </c>
      <c r="B1263" s="50">
        <f t="shared" si="84"/>
        <v>1</v>
      </c>
      <c r="C1263" s="51">
        <f t="shared" si="85"/>
        <v>96</v>
      </c>
      <c r="D1263" s="51">
        <v>19684</v>
      </c>
      <c r="E1263" s="51" t="s">
        <v>3535</v>
      </c>
      <c r="F1263" s="51" t="s">
        <v>739</v>
      </c>
      <c r="G1263" s="52" t="s">
        <v>3536</v>
      </c>
      <c r="H1263" s="52" t="s">
        <v>1711</v>
      </c>
      <c r="I1263" s="52" t="s">
        <v>3537</v>
      </c>
      <c r="J1263" s="52" t="s">
        <v>3538</v>
      </c>
      <c r="K1263" s="51" t="s">
        <v>292</v>
      </c>
      <c r="L1263" s="51" t="s">
        <v>188</v>
      </c>
      <c r="M1263" s="53">
        <v>2</v>
      </c>
      <c r="N1263" s="51" t="str">
        <f t="shared" si="86"/>
        <v>國學院</v>
      </c>
      <c r="O1263" s="51"/>
    </row>
    <row r="1264" spans="1:15" x14ac:dyDescent="0.2">
      <c r="A1264" s="50">
        <f t="shared" si="83"/>
        <v>19906</v>
      </c>
      <c r="B1264" s="50">
        <f t="shared" si="84"/>
        <v>1</v>
      </c>
      <c r="C1264" s="51">
        <f t="shared" si="85"/>
        <v>99</v>
      </c>
      <c r="D1264" s="51">
        <v>19906</v>
      </c>
      <c r="E1264" s="51" t="s">
        <v>681</v>
      </c>
      <c r="F1264" s="51" t="s">
        <v>3418</v>
      </c>
      <c r="G1264" s="52" t="s">
        <v>3141</v>
      </c>
      <c r="H1264" s="52" t="s">
        <v>3419</v>
      </c>
      <c r="I1264" s="52" t="s">
        <v>3142</v>
      </c>
      <c r="J1264" s="52" t="s">
        <v>3420</v>
      </c>
      <c r="K1264" s="51" t="s">
        <v>291</v>
      </c>
      <c r="L1264" s="51" t="s">
        <v>188</v>
      </c>
      <c r="M1264" s="53">
        <v>2</v>
      </c>
      <c r="N1264" s="51" t="str">
        <f t="shared" si="86"/>
        <v>渋谷</v>
      </c>
      <c r="O1264" s="51"/>
    </row>
    <row r="1265" spans="1:15" x14ac:dyDescent="0.2">
      <c r="A1265" s="50">
        <f t="shared" si="83"/>
        <v>19907</v>
      </c>
      <c r="B1265" s="50">
        <f t="shared" si="84"/>
        <v>1</v>
      </c>
      <c r="C1265" s="51">
        <f t="shared" si="85"/>
        <v>99</v>
      </c>
      <c r="D1265" s="51">
        <v>19907</v>
      </c>
      <c r="E1265" s="51" t="s">
        <v>51</v>
      </c>
      <c r="F1265" s="51" t="s">
        <v>4341</v>
      </c>
      <c r="G1265" s="52" t="s">
        <v>1303</v>
      </c>
      <c r="H1265" s="52" t="s">
        <v>4342</v>
      </c>
      <c r="I1265" s="52" t="s">
        <v>1304</v>
      </c>
      <c r="J1265" s="52" t="s">
        <v>4343</v>
      </c>
      <c r="K1265" s="51" t="s">
        <v>291</v>
      </c>
      <c r="L1265" s="51" t="s">
        <v>189</v>
      </c>
      <c r="M1265" s="53">
        <v>1</v>
      </c>
      <c r="N1265" s="51" t="str">
        <f t="shared" si="86"/>
        <v>渋谷</v>
      </c>
      <c r="O1265" s="51"/>
    </row>
    <row r="1266" spans="1:15" x14ac:dyDescent="0.2">
      <c r="A1266" s="50">
        <f t="shared" si="83"/>
        <v>19908</v>
      </c>
      <c r="B1266" s="50">
        <f t="shared" si="84"/>
        <v>1</v>
      </c>
      <c r="C1266" s="51">
        <f t="shared" si="85"/>
        <v>99</v>
      </c>
      <c r="D1266" s="51">
        <v>19908</v>
      </c>
      <c r="E1266" s="51" t="s">
        <v>4344</v>
      </c>
      <c r="F1266" s="51" t="s">
        <v>4345</v>
      </c>
      <c r="G1266" s="52" t="s">
        <v>4346</v>
      </c>
      <c r="H1266" s="52" t="s">
        <v>4347</v>
      </c>
      <c r="I1266" s="52" t="s">
        <v>4348</v>
      </c>
      <c r="J1266" s="52" t="s">
        <v>4349</v>
      </c>
      <c r="K1266" s="51" t="s">
        <v>291</v>
      </c>
      <c r="L1266" s="51" t="s">
        <v>189</v>
      </c>
      <c r="M1266" s="53">
        <v>1</v>
      </c>
      <c r="N1266" s="51" t="str">
        <f t="shared" si="86"/>
        <v>渋谷</v>
      </c>
      <c r="O1266" s="51"/>
    </row>
    <row r="1267" spans="1:15" x14ac:dyDescent="0.2">
      <c r="A1267" s="50">
        <f t="shared" si="83"/>
        <v>19915</v>
      </c>
      <c r="B1267" s="50">
        <f t="shared" si="84"/>
        <v>1</v>
      </c>
      <c r="C1267" s="51">
        <f t="shared" si="85"/>
        <v>99</v>
      </c>
      <c r="D1267" s="51">
        <v>19915</v>
      </c>
      <c r="E1267" s="51" t="s">
        <v>3633</v>
      </c>
      <c r="F1267" s="51" t="s">
        <v>4350</v>
      </c>
      <c r="G1267" s="52" t="s">
        <v>3635</v>
      </c>
      <c r="H1267" s="52" t="s">
        <v>4351</v>
      </c>
      <c r="I1267" s="52" t="s">
        <v>3636</v>
      </c>
      <c r="J1267" s="52" t="s">
        <v>4352</v>
      </c>
      <c r="K1267" s="51" t="s">
        <v>291</v>
      </c>
      <c r="L1267" s="51" t="s">
        <v>189</v>
      </c>
      <c r="M1267" s="53">
        <v>1</v>
      </c>
      <c r="N1267" s="51" t="str">
        <f t="shared" si="86"/>
        <v>渋谷</v>
      </c>
    </row>
    <row r="1268" spans="1:15" x14ac:dyDescent="0.2">
      <c r="A1268" s="50">
        <f t="shared" si="83"/>
        <v>19916</v>
      </c>
      <c r="B1268" s="50">
        <f t="shared" si="84"/>
        <v>1</v>
      </c>
      <c r="C1268" s="51">
        <f t="shared" si="85"/>
        <v>99</v>
      </c>
      <c r="D1268" s="50">
        <v>19916</v>
      </c>
      <c r="E1268" s="50" t="s">
        <v>4353</v>
      </c>
      <c r="F1268" s="50" t="s">
        <v>4354</v>
      </c>
      <c r="G1268" s="50" t="s">
        <v>1042</v>
      </c>
      <c r="H1268" s="50" t="s">
        <v>1448</v>
      </c>
      <c r="I1268" s="50" t="s">
        <v>4355</v>
      </c>
      <c r="J1268" s="50" t="s">
        <v>1450</v>
      </c>
      <c r="K1268" s="50" t="s">
        <v>291</v>
      </c>
      <c r="L1268" s="50" t="s">
        <v>189</v>
      </c>
      <c r="M1268" s="54">
        <v>1</v>
      </c>
      <c r="N1268" s="51" t="str">
        <f t="shared" si="86"/>
        <v>渋谷</v>
      </c>
    </row>
    <row r="1269" spans="1:15" x14ac:dyDescent="0.2">
      <c r="A1269" s="50">
        <f t="shared" ref="A1269:A1332" si="87">D1269</f>
        <v>19918</v>
      </c>
      <c r="B1269" s="50">
        <f t="shared" ref="B1269:B1332" si="88">ROUNDDOWN(D1269/10000,0)</f>
        <v>1</v>
      </c>
      <c r="C1269" s="51">
        <f t="shared" ref="C1269:C1332" si="89">ROUNDDOWN((D1269-B1269*10000)/100,0)</f>
        <v>99</v>
      </c>
      <c r="D1269" s="51">
        <v>19918</v>
      </c>
      <c r="E1269" s="51" t="s">
        <v>2193</v>
      </c>
      <c r="F1269" s="51" t="s">
        <v>3421</v>
      </c>
      <c r="G1269" s="52" t="s">
        <v>3422</v>
      </c>
      <c r="H1269" s="52" t="s">
        <v>3423</v>
      </c>
      <c r="I1269" s="52" t="s">
        <v>3424</v>
      </c>
      <c r="J1269" s="52" t="s">
        <v>3425</v>
      </c>
      <c r="K1269" s="51" t="s">
        <v>291</v>
      </c>
      <c r="L1269" s="51" t="s">
        <v>188</v>
      </c>
      <c r="M1269" s="53">
        <v>2</v>
      </c>
      <c r="N1269" s="51" t="str">
        <f t="shared" si="86"/>
        <v>渋谷</v>
      </c>
      <c r="O1269" s="51"/>
    </row>
    <row r="1270" spans="1:15" x14ac:dyDescent="0.2">
      <c r="A1270" s="50">
        <f t="shared" si="87"/>
        <v>19920</v>
      </c>
      <c r="B1270" s="50">
        <f t="shared" si="88"/>
        <v>1</v>
      </c>
      <c r="C1270" s="51">
        <f t="shared" si="89"/>
        <v>99</v>
      </c>
      <c r="D1270" s="51">
        <v>19920</v>
      </c>
      <c r="E1270" s="51" t="s">
        <v>3426</v>
      </c>
      <c r="F1270" s="51" t="s">
        <v>3427</v>
      </c>
      <c r="G1270" s="52" t="s">
        <v>3428</v>
      </c>
      <c r="H1270" s="52" t="s">
        <v>1723</v>
      </c>
      <c r="I1270" s="52" t="s">
        <v>3429</v>
      </c>
      <c r="J1270" s="52" t="s">
        <v>1725</v>
      </c>
      <c r="K1270" s="51" t="s">
        <v>291</v>
      </c>
      <c r="L1270" s="51" t="s">
        <v>188</v>
      </c>
      <c r="M1270" s="53">
        <v>2</v>
      </c>
      <c r="N1270" s="51" t="str">
        <f t="shared" si="86"/>
        <v>渋谷</v>
      </c>
      <c r="O1270" s="51"/>
    </row>
    <row r="1271" spans="1:15" x14ac:dyDescent="0.2">
      <c r="A1271" s="50">
        <f t="shared" si="87"/>
        <v>19921</v>
      </c>
      <c r="B1271" s="50">
        <f t="shared" si="88"/>
        <v>1</v>
      </c>
      <c r="C1271" s="51">
        <f t="shared" si="89"/>
        <v>99</v>
      </c>
      <c r="D1271" s="51">
        <v>19921</v>
      </c>
      <c r="E1271" s="51" t="s">
        <v>4356</v>
      </c>
      <c r="F1271" s="51" t="s">
        <v>4357</v>
      </c>
      <c r="G1271" s="52" t="s">
        <v>4358</v>
      </c>
      <c r="H1271" s="52" t="s">
        <v>4359</v>
      </c>
      <c r="I1271" s="52" t="s">
        <v>4360</v>
      </c>
      <c r="J1271" s="52" t="s">
        <v>4361</v>
      </c>
      <c r="K1271" s="51" t="s">
        <v>291</v>
      </c>
      <c r="L1271" s="51" t="s">
        <v>189</v>
      </c>
      <c r="M1271" s="53">
        <v>1</v>
      </c>
      <c r="N1271" s="51" t="str">
        <f t="shared" si="86"/>
        <v>渋谷</v>
      </c>
      <c r="O1271" s="51"/>
    </row>
    <row r="1272" spans="1:15" x14ac:dyDescent="0.2">
      <c r="A1272" s="50">
        <f t="shared" si="87"/>
        <v>19924</v>
      </c>
      <c r="B1272" s="50">
        <f t="shared" si="88"/>
        <v>1</v>
      </c>
      <c r="C1272" s="51">
        <f t="shared" si="89"/>
        <v>99</v>
      </c>
      <c r="D1272" s="51">
        <v>19924</v>
      </c>
      <c r="E1272" s="51" t="s">
        <v>85</v>
      </c>
      <c r="F1272" s="51" t="s">
        <v>4362</v>
      </c>
      <c r="G1272" s="52" t="s">
        <v>2282</v>
      </c>
      <c r="H1272" s="52" t="s">
        <v>1484</v>
      </c>
      <c r="I1272" s="52" t="s">
        <v>2284</v>
      </c>
      <c r="J1272" s="52" t="s">
        <v>1485</v>
      </c>
      <c r="K1272" s="51" t="s">
        <v>291</v>
      </c>
      <c r="L1272" s="51" t="s">
        <v>189</v>
      </c>
      <c r="M1272" s="53">
        <v>1</v>
      </c>
      <c r="N1272" s="51" t="str">
        <f t="shared" si="86"/>
        <v>渋谷</v>
      </c>
      <c r="O1272" s="51"/>
    </row>
    <row r="1273" spans="1:15" x14ac:dyDescent="0.2">
      <c r="A1273" s="50">
        <f t="shared" si="87"/>
        <v>19926</v>
      </c>
      <c r="B1273" s="50">
        <f t="shared" si="88"/>
        <v>1</v>
      </c>
      <c r="C1273" s="51">
        <f t="shared" si="89"/>
        <v>99</v>
      </c>
      <c r="D1273" s="51">
        <v>19926</v>
      </c>
      <c r="E1273" s="51" t="s">
        <v>15251</v>
      </c>
      <c r="F1273" s="51" t="s">
        <v>15252</v>
      </c>
      <c r="G1273" s="52" t="s">
        <v>15253</v>
      </c>
      <c r="H1273" s="52" t="s">
        <v>4563</v>
      </c>
      <c r="I1273" s="52" t="s">
        <v>15254</v>
      </c>
      <c r="J1273" s="52" t="s">
        <v>7223</v>
      </c>
      <c r="K1273" s="51" t="s">
        <v>291</v>
      </c>
      <c r="L1273" s="51" t="s">
        <v>188</v>
      </c>
      <c r="M1273" s="53">
        <v>2</v>
      </c>
      <c r="N1273" s="51" t="str">
        <f t="shared" si="86"/>
        <v>渋谷</v>
      </c>
      <c r="O1273" s="51"/>
    </row>
    <row r="1274" spans="1:15" x14ac:dyDescent="0.2">
      <c r="A1274" s="50">
        <f t="shared" si="87"/>
        <v>19928</v>
      </c>
      <c r="B1274" s="50">
        <f t="shared" si="88"/>
        <v>1</v>
      </c>
      <c r="C1274" s="51">
        <f t="shared" si="89"/>
        <v>99</v>
      </c>
      <c r="D1274" s="50">
        <v>19928</v>
      </c>
      <c r="E1274" s="50" t="s">
        <v>3430</v>
      </c>
      <c r="F1274" s="50" t="s">
        <v>3431</v>
      </c>
      <c r="G1274" s="50" t="s">
        <v>3432</v>
      </c>
      <c r="H1274" s="50" t="s">
        <v>1038</v>
      </c>
      <c r="I1274" s="50" t="s">
        <v>3433</v>
      </c>
      <c r="J1274" s="50" t="s">
        <v>1039</v>
      </c>
      <c r="K1274" s="50" t="s">
        <v>291</v>
      </c>
      <c r="L1274" s="50" t="s">
        <v>188</v>
      </c>
      <c r="M1274" s="54">
        <v>2</v>
      </c>
      <c r="N1274" s="51" t="str">
        <f t="shared" si="86"/>
        <v>渋谷</v>
      </c>
      <c r="O1274" s="51"/>
    </row>
    <row r="1275" spans="1:15" x14ac:dyDescent="0.2">
      <c r="A1275" s="50">
        <f t="shared" si="87"/>
        <v>19934</v>
      </c>
      <c r="B1275" s="50">
        <f t="shared" si="88"/>
        <v>1</v>
      </c>
      <c r="C1275" s="51">
        <f t="shared" si="89"/>
        <v>99</v>
      </c>
      <c r="D1275" s="51">
        <v>19934</v>
      </c>
      <c r="E1275" s="51" t="s">
        <v>3434</v>
      </c>
      <c r="F1275" s="51" t="s">
        <v>3435</v>
      </c>
      <c r="G1275" s="52" t="s">
        <v>3436</v>
      </c>
      <c r="H1275" s="52" t="s">
        <v>3437</v>
      </c>
      <c r="I1275" s="52" t="s">
        <v>3438</v>
      </c>
      <c r="J1275" s="52" t="s">
        <v>3439</v>
      </c>
      <c r="K1275" s="51" t="s">
        <v>291</v>
      </c>
      <c r="L1275" s="51" t="s">
        <v>188</v>
      </c>
      <c r="M1275" s="53">
        <v>2</v>
      </c>
      <c r="N1275" s="51" t="str">
        <f t="shared" si="86"/>
        <v>渋谷</v>
      </c>
      <c r="O1275" s="51"/>
    </row>
    <row r="1276" spans="1:15" x14ac:dyDescent="0.2">
      <c r="A1276" s="50">
        <f t="shared" si="87"/>
        <v>19952</v>
      </c>
      <c r="B1276" s="50">
        <f t="shared" si="88"/>
        <v>1</v>
      </c>
      <c r="C1276" s="51">
        <f t="shared" si="89"/>
        <v>99</v>
      </c>
      <c r="D1276" s="51">
        <v>19952</v>
      </c>
      <c r="E1276" s="51" t="s">
        <v>4363</v>
      </c>
      <c r="F1276" s="51" t="s">
        <v>481</v>
      </c>
      <c r="G1276" s="52" t="s">
        <v>4364</v>
      </c>
      <c r="H1276" s="52" t="s">
        <v>1776</v>
      </c>
      <c r="I1276" s="52" t="s">
        <v>4365</v>
      </c>
      <c r="J1276" s="52" t="s">
        <v>1871</v>
      </c>
      <c r="K1276" s="51" t="s">
        <v>292</v>
      </c>
      <c r="L1276" s="51" t="s">
        <v>189</v>
      </c>
      <c r="M1276" s="53">
        <v>1</v>
      </c>
      <c r="N1276" s="51" t="str">
        <f t="shared" si="86"/>
        <v>渋谷</v>
      </c>
      <c r="O1276" s="51"/>
    </row>
    <row r="1277" spans="1:15" x14ac:dyDescent="0.2">
      <c r="A1277" s="50">
        <f t="shared" si="87"/>
        <v>19966</v>
      </c>
      <c r="B1277" s="50">
        <f t="shared" si="88"/>
        <v>1</v>
      </c>
      <c r="C1277" s="51">
        <f t="shared" si="89"/>
        <v>99</v>
      </c>
      <c r="D1277" s="51">
        <v>19966</v>
      </c>
      <c r="E1277" s="51" t="s">
        <v>4366</v>
      </c>
      <c r="F1277" s="51" t="s">
        <v>4367</v>
      </c>
      <c r="G1277" s="52" t="s">
        <v>4368</v>
      </c>
      <c r="H1277" s="52" t="s">
        <v>1407</v>
      </c>
      <c r="I1277" s="52" t="s">
        <v>4369</v>
      </c>
      <c r="J1277" s="52" t="s">
        <v>1409</v>
      </c>
      <c r="K1277" s="51" t="s">
        <v>292</v>
      </c>
      <c r="L1277" s="51" t="s">
        <v>189</v>
      </c>
      <c r="M1277" s="53">
        <v>1</v>
      </c>
      <c r="N1277" s="51" t="str">
        <f t="shared" si="86"/>
        <v>渋谷</v>
      </c>
    </row>
    <row r="1278" spans="1:15" x14ac:dyDescent="0.2">
      <c r="A1278" s="50">
        <f t="shared" si="87"/>
        <v>19973</v>
      </c>
      <c r="B1278" s="50">
        <f t="shared" si="88"/>
        <v>1</v>
      </c>
      <c r="C1278" s="51">
        <f t="shared" si="89"/>
        <v>99</v>
      </c>
      <c r="D1278" s="51">
        <v>19973</v>
      </c>
      <c r="E1278" s="51" t="s">
        <v>4370</v>
      </c>
      <c r="F1278" s="51" t="s">
        <v>4371</v>
      </c>
      <c r="G1278" s="52" t="s">
        <v>3269</v>
      </c>
      <c r="H1278" s="52" t="s">
        <v>4372</v>
      </c>
      <c r="I1278" s="52" t="s">
        <v>3270</v>
      </c>
      <c r="J1278" s="52" t="s">
        <v>4373</v>
      </c>
      <c r="K1278" s="51" t="s">
        <v>292</v>
      </c>
      <c r="L1278" s="51" t="s">
        <v>189</v>
      </c>
      <c r="M1278" s="53">
        <v>1</v>
      </c>
      <c r="N1278" s="51" t="str">
        <f t="shared" si="86"/>
        <v>渋谷</v>
      </c>
      <c r="O1278" s="51"/>
    </row>
    <row r="1279" spans="1:15" x14ac:dyDescent="0.2">
      <c r="A1279" s="50">
        <f t="shared" si="87"/>
        <v>19976</v>
      </c>
      <c r="B1279" s="50">
        <f t="shared" si="88"/>
        <v>1</v>
      </c>
      <c r="C1279" s="51">
        <f t="shared" si="89"/>
        <v>99</v>
      </c>
      <c r="D1279" s="51">
        <v>19976</v>
      </c>
      <c r="E1279" s="51" t="s">
        <v>3440</v>
      </c>
      <c r="F1279" s="51" t="s">
        <v>639</v>
      </c>
      <c r="G1279" s="52" t="s">
        <v>3441</v>
      </c>
      <c r="H1279" s="52" t="s">
        <v>3442</v>
      </c>
      <c r="I1279" s="52" t="s">
        <v>3443</v>
      </c>
      <c r="J1279" s="52" t="s">
        <v>3444</v>
      </c>
      <c r="K1279" s="51" t="s">
        <v>292</v>
      </c>
      <c r="L1279" s="51" t="s">
        <v>188</v>
      </c>
      <c r="M1279" s="53">
        <v>2</v>
      </c>
      <c r="N1279" s="51" t="str">
        <f t="shared" si="86"/>
        <v>渋谷</v>
      </c>
      <c r="O1279" s="51"/>
    </row>
    <row r="1280" spans="1:15" x14ac:dyDescent="0.2">
      <c r="A1280" s="50">
        <f t="shared" si="87"/>
        <v>19981</v>
      </c>
      <c r="B1280" s="50">
        <f t="shared" si="88"/>
        <v>1</v>
      </c>
      <c r="C1280" s="51">
        <f t="shared" si="89"/>
        <v>99</v>
      </c>
      <c r="D1280" s="50">
        <v>19981</v>
      </c>
      <c r="E1280" s="50" t="s">
        <v>3445</v>
      </c>
      <c r="F1280" s="50" t="s">
        <v>3446</v>
      </c>
      <c r="G1280" s="50" t="s">
        <v>3447</v>
      </c>
      <c r="H1280" s="50" t="s">
        <v>1063</v>
      </c>
      <c r="I1280" s="50" t="s">
        <v>3448</v>
      </c>
      <c r="J1280" s="50" t="s">
        <v>1064</v>
      </c>
      <c r="K1280" s="50" t="s">
        <v>292</v>
      </c>
      <c r="L1280" s="50" t="s">
        <v>188</v>
      </c>
      <c r="M1280" s="54">
        <v>2</v>
      </c>
      <c r="N1280" s="51" t="str">
        <f t="shared" si="86"/>
        <v>渋谷</v>
      </c>
      <c r="O1280" s="51"/>
    </row>
    <row r="1281" spans="1:15" x14ac:dyDescent="0.2">
      <c r="A1281" s="50">
        <f t="shared" si="87"/>
        <v>19983</v>
      </c>
      <c r="B1281" s="50">
        <f t="shared" si="88"/>
        <v>1</v>
      </c>
      <c r="C1281" s="51">
        <f t="shared" si="89"/>
        <v>99</v>
      </c>
      <c r="D1281" s="51">
        <v>19983</v>
      </c>
      <c r="E1281" s="51" t="s">
        <v>3449</v>
      </c>
      <c r="F1281" s="51" t="s">
        <v>3450</v>
      </c>
      <c r="G1281" s="52" t="s">
        <v>3451</v>
      </c>
      <c r="H1281" s="52" t="s">
        <v>3452</v>
      </c>
      <c r="I1281" s="52" t="s">
        <v>3453</v>
      </c>
      <c r="J1281" s="52" t="s">
        <v>3454</v>
      </c>
      <c r="K1281" s="51" t="s">
        <v>292</v>
      </c>
      <c r="L1281" s="51" t="s">
        <v>188</v>
      </c>
      <c r="M1281" s="53">
        <v>2</v>
      </c>
      <c r="N1281" s="51" t="str">
        <f t="shared" si="86"/>
        <v>渋谷</v>
      </c>
      <c r="O1281" s="51"/>
    </row>
    <row r="1282" spans="1:15" x14ac:dyDescent="0.2">
      <c r="A1282" s="50">
        <f t="shared" si="87"/>
        <v>19987</v>
      </c>
      <c r="B1282" s="50">
        <f t="shared" si="88"/>
        <v>1</v>
      </c>
      <c r="C1282" s="51">
        <f t="shared" si="89"/>
        <v>99</v>
      </c>
      <c r="D1282" s="51">
        <v>19987</v>
      </c>
      <c r="E1282" s="51" t="s">
        <v>3455</v>
      </c>
      <c r="F1282" s="51" t="s">
        <v>3456</v>
      </c>
      <c r="G1282" s="52" t="s">
        <v>1949</v>
      </c>
      <c r="H1282" s="52" t="s">
        <v>1131</v>
      </c>
      <c r="I1282" s="52" t="s">
        <v>1950</v>
      </c>
      <c r="J1282" s="52" t="s">
        <v>1132</v>
      </c>
      <c r="K1282" s="51" t="s">
        <v>292</v>
      </c>
      <c r="L1282" s="51" t="s">
        <v>188</v>
      </c>
      <c r="M1282" s="53">
        <v>2</v>
      </c>
      <c r="N1282" s="51" t="str">
        <f t="shared" ref="N1282:N1345" si="90">VLOOKUP(B1282*100+C1282,$AB$2:$AF$400,2,0)</f>
        <v>渋谷</v>
      </c>
      <c r="O1282" s="51"/>
    </row>
    <row r="1283" spans="1:15" x14ac:dyDescent="0.2">
      <c r="A1283" s="50">
        <f t="shared" si="87"/>
        <v>19988</v>
      </c>
      <c r="B1283" s="50">
        <f t="shared" si="88"/>
        <v>1</v>
      </c>
      <c r="C1283" s="51">
        <f t="shared" si="89"/>
        <v>99</v>
      </c>
      <c r="D1283" s="51">
        <v>19988</v>
      </c>
      <c r="E1283" s="51" t="s">
        <v>3457</v>
      </c>
      <c r="F1283" s="51" t="s">
        <v>3458</v>
      </c>
      <c r="G1283" s="52" t="s">
        <v>3459</v>
      </c>
      <c r="H1283" s="52" t="s">
        <v>3460</v>
      </c>
      <c r="I1283" s="52" t="s">
        <v>3461</v>
      </c>
      <c r="J1283" s="52" t="s">
        <v>3462</v>
      </c>
      <c r="K1283" s="51" t="s">
        <v>292</v>
      </c>
      <c r="L1283" s="51" t="s">
        <v>188</v>
      </c>
      <c r="M1283" s="53">
        <v>2</v>
      </c>
      <c r="N1283" s="51" t="str">
        <f t="shared" si="90"/>
        <v>渋谷</v>
      </c>
    </row>
    <row r="1284" spans="1:15" x14ac:dyDescent="0.2">
      <c r="A1284" s="50">
        <f t="shared" si="87"/>
        <v>19998</v>
      </c>
      <c r="B1284" s="50">
        <f t="shared" si="88"/>
        <v>1</v>
      </c>
      <c r="C1284" s="51">
        <f t="shared" si="89"/>
        <v>99</v>
      </c>
      <c r="D1284" s="50">
        <v>19998</v>
      </c>
      <c r="E1284" s="50" t="s">
        <v>61</v>
      </c>
      <c r="F1284" s="50" t="s">
        <v>4374</v>
      </c>
      <c r="G1284" s="50" t="s">
        <v>1901</v>
      </c>
      <c r="H1284" s="50" t="s">
        <v>2747</v>
      </c>
      <c r="I1284" s="50" t="s">
        <v>1902</v>
      </c>
      <c r="J1284" s="50" t="s">
        <v>2749</v>
      </c>
      <c r="K1284" s="50" t="s">
        <v>292</v>
      </c>
      <c r="L1284" s="50" t="s">
        <v>189</v>
      </c>
      <c r="M1284" s="54">
        <v>1</v>
      </c>
      <c r="N1284" s="51" t="str">
        <f t="shared" si="90"/>
        <v>渋谷</v>
      </c>
    </row>
    <row r="1285" spans="1:15" x14ac:dyDescent="0.2">
      <c r="A1285" s="50">
        <f t="shared" si="87"/>
        <v>20218</v>
      </c>
      <c r="B1285" s="50">
        <f t="shared" si="88"/>
        <v>2</v>
      </c>
      <c r="C1285" s="51">
        <f t="shared" si="89"/>
        <v>2</v>
      </c>
      <c r="D1285" s="50">
        <v>20218</v>
      </c>
      <c r="E1285" s="50" t="s">
        <v>4887</v>
      </c>
      <c r="F1285" s="50" t="s">
        <v>4888</v>
      </c>
      <c r="G1285" s="50" t="s">
        <v>4889</v>
      </c>
      <c r="H1285" s="50" t="s">
        <v>2342</v>
      </c>
      <c r="I1285" s="50" t="s">
        <v>4890</v>
      </c>
      <c r="J1285" s="50" t="s">
        <v>4891</v>
      </c>
      <c r="K1285" s="50" t="s">
        <v>291</v>
      </c>
      <c r="L1285" s="50" t="s">
        <v>1029</v>
      </c>
      <c r="M1285" s="54">
        <v>3</v>
      </c>
      <c r="N1285" s="51" t="str">
        <f t="shared" si="90"/>
        <v>都足立</v>
      </c>
    </row>
    <row r="1286" spans="1:15" x14ac:dyDescent="0.2">
      <c r="A1286" s="50">
        <f t="shared" si="87"/>
        <v>20219</v>
      </c>
      <c r="B1286" s="50">
        <f t="shared" si="88"/>
        <v>2</v>
      </c>
      <c r="C1286" s="51">
        <f t="shared" si="89"/>
        <v>2</v>
      </c>
      <c r="D1286" s="50">
        <v>20219</v>
      </c>
      <c r="E1286" s="50" t="s">
        <v>4892</v>
      </c>
      <c r="F1286" s="50" t="s">
        <v>4893</v>
      </c>
      <c r="G1286" s="50" t="s">
        <v>4894</v>
      </c>
      <c r="H1286" s="50" t="s">
        <v>4895</v>
      </c>
      <c r="I1286" s="50" t="s">
        <v>4896</v>
      </c>
      <c r="J1286" s="50" t="s">
        <v>4897</v>
      </c>
      <c r="K1286" s="50" t="s">
        <v>291</v>
      </c>
      <c r="L1286" s="50" t="s">
        <v>1029</v>
      </c>
      <c r="M1286" s="54">
        <v>3</v>
      </c>
      <c r="N1286" s="51" t="str">
        <f t="shared" si="90"/>
        <v>都足立</v>
      </c>
      <c r="O1286" s="51"/>
    </row>
    <row r="1287" spans="1:15" x14ac:dyDescent="0.2">
      <c r="A1287" s="50">
        <f t="shared" si="87"/>
        <v>20220</v>
      </c>
      <c r="B1287" s="50">
        <f t="shared" si="88"/>
        <v>2</v>
      </c>
      <c r="C1287" s="51">
        <f t="shared" si="89"/>
        <v>2</v>
      </c>
      <c r="D1287" s="50">
        <v>20220</v>
      </c>
      <c r="E1287" s="50" t="s">
        <v>703</v>
      </c>
      <c r="F1287" s="50" t="s">
        <v>4898</v>
      </c>
      <c r="G1287" s="50" t="s">
        <v>1297</v>
      </c>
      <c r="H1287" s="50" t="s">
        <v>2429</v>
      </c>
      <c r="I1287" s="50" t="s">
        <v>1299</v>
      </c>
      <c r="J1287" s="50" t="s">
        <v>4899</v>
      </c>
      <c r="K1287" s="50" t="s">
        <v>291</v>
      </c>
      <c r="L1287" s="50" t="s">
        <v>1029</v>
      </c>
      <c r="M1287" s="54">
        <v>3</v>
      </c>
      <c r="N1287" s="51" t="str">
        <f t="shared" si="90"/>
        <v>都足立</v>
      </c>
      <c r="O1287" s="51"/>
    </row>
    <row r="1288" spans="1:15" x14ac:dyDescent="0.2">
      <c r="A1288" s="50">
        <f t="shared" si="87"/>
        <v>20221</v>
      </c>
      <c r="B1288" s="50">
        <f t="shared" si="88"/>
        <v>2</v>
      </c>
      <c r="C1288" s="51">
        <f t="shared" si="89"/>
        <v>2</v>
      </c>
      <c r="D1288" s="51">
        <v>20221</v>
      </c>
      <c r="E1288" s="51" t="s">
        <v>4900</v>
      </c>
      <c r="F1288" s="51" t="s">
        <v>4901</v>
      </c>
      <c r="G1288" s="52" t="s">
        <v>4902</v>
      </c>
      <c r="H1288" s="52" t="s">
        <v>4903</v>
      </c>
      <c r="I1288" s="52" t="s">
        <v>4904</v>
      </c>
      <c r="J1288" s="52" t="s">
        <v>4905</v>
      </c>
      <c r="K1288" s="51" t="s">
        <v>291</v>
      </c>
      <c r="L1288" s="51" t="s">
        <v>1029</v>
      </c>
      <c r="M1288" s="53">
        <v>3</v>
      </c>
      <c r="N1288" s="51" t="str">
        <f t="shared" si="90"/>
        <v>都足立</v>
      </c>
      <c r="O1288" s="51"/>
    </row>
    <row r="1289" spans="1:15" x14ac:dyDescent="0.2">
      <c r="A1289" s="50">
        <f t="shared" si="87"/>
        <v>20222</v>
      </c>
      <c r="B1289" s="50">
        <f t="shared" si="88"/>
        <v>2</v>
      </c>
      <c r="C1289" s="51">
        <f t="shared" si="89"/>
        <v>2</v>
      </c>
      <c r="D1289" s="51">
        <v>20222</v>
      </c>
      <c r="E1289" s="51" t="s">
        <v>4906</v>
      </c>
      <c r="F1289" s="51" t="s">
        <v>3955</v>
      </c>
      <c r="G1289" s="52" t="s">
        <v>4907</v>
      </c>
      <c r="H1289" s="52" t="s">
        <v>1930</v>
      </c>
      <c r="I1289" s="52" t="s">
        <v>4908</v>
      </c>
      <c r="J1289" s="52" t="s">
        <v>1931</v>
      </c>
      <c r="K1289" s="51" t="s">
        <v>291</v>
      </c>
      <c r="L1289" s="51" t="s">
        <v>1029</v>
      </c>
      <c r="M1289" s="53">
        <v>3</v>
      </c>
      <c r="N1289" s="51" t="str">
        <f t="shared" si="90"/>
        <v>都足立</v>
      </c>
      <c r="O1289" s="51"/>
    </row>
    <row r="1290" spans="1:15" x14ac:dyDescent="0.2">
      <c r="A1290" s="50">
        <f t="shared" si="87"/>
        <v>20224</v>
      </c>
      <c r="B1290" s="50">
        <f t="shared" si="88"/>
        <v>2</v>
      </c>
      <c r="C1290" s="51">
        <f t="shared" si="89"/>
        <v>2</v>
      </c>
      <c r="D1290" s="51">
        <v>20224</v>
      </c>
      <c r="E1290" s="51" t="s">
        <v>4909</v>
      </c>
      <c r="F1290" s="51" t="s">
        <v>1007</v>
      </c>
      <c r="G1290" s="52" t="s">
        <v>4910</v>
      </c>
      <c r="H1290" s="52" t="s">
        <v>1009</v>
      </c>
      <c r="I1290" s="52" t="s">
        <v>4911</v>
      </c>
      <c r="J1290" s="52" t="s">
        <v>1028</v>
      </c>
      <c r="K1290" s="51" t="s">
        <v>291</v>
      </c>
      <c r="L1290" s="51" t="s">
        <v>189</v>
      </c>
      <c r="M1290" s="53">
        <v>2</v>
      </c>
      <c r="N1290" s="51" t="str">
        <f t="shared" si="90"/>
        <v>都足立</v>
      </c>
      <c r="O1290" s="51"/>
    </row>
    <row r="1291" spans="1:15" x14ac:dyDescent="0.2">
      <c r="A1291" s="50">
        <f t="shared" si="87"/>
        <v>20225</v>
      </c>
      <c r="B1291" s="50">
        <f t="shared" si="88"/>
        <v>2</v>
      </c>
      <c r="C1291" s="51">
        <f t="shared" si="89"/>
        <v>2</v>
      </c>
      <c r="D1291" s="51">
        <v>20225</v>
      </c>
      <c r="E1291" s="51" t="s">
        <v>4912</v>
      </c>
      <c r="F1291" s="51" t="s">
        <v>4913</v>
      </c>
      <c r="G1291" s="52" t="s">
        <v>4914</v>
      </c>
      <c r="H1291" s="52" t="s">
        <v>1332</v>
      </c>
      <c r="I1291" s="52" t="s">
        <v>4915</v>
      </c>
      <c r="J1291" s="52" t="s">
        <v>4916</v>
      </c>
      <c r="K1291" s="51" t="s">
        <v>291</v>
      </c>
      <c r="L1291" s="51" t="s">
        <v>189</v>
      </c>
      <c r="M1291" s="53">
        <v>2</v>
      </c>
      <c r="N1291" s="51" t="str">
        <f t="shared" si="90"/>
        <v>都足立</v>
      </c>
    </row>
    <row r="1292" spans="1:15" x14ac:dyDescent="0.2">
      <c r="A1292" s="50">
        <f t="shared" si="87"/>
        <v>20226</v>
      </c>
      <c r="B1292" s="50">
        <f t="shared" si="88"/>
        <v>2</v>
      </c>
      <c r="C1292" s="51">
        <f t="shared" si="89"/>
        <v>2</v>
      </c>
      <c r="D1292" s="51">
        <v>20226</v>
      </c>
      <c r="E1292" s="51" t="s">
        <v>4917</v>
      </c>
      <c r="F1292" s="51" t="s">
        <v>4918</v>
      </c>
      <c r="G1292" s="52" t="s">
        <v>4919</v>
      </c>
      <c r="H1292" s="52" t="s">
        <v>1217</v>
      </c>
      <c r="I1292" s="52" t="s">
        <v>4920</v>
      </c>
      <c r="J1292" s="52" t="s">
        <v>1234</v>
      </c>
      <c r="K1292" s="51" t="s">
        <v>291</v>
      </c>
      <c r="L1292" s="51" t="s">
        <v>188</v>
      </c>
      <c r="M1292" s="53">
        <v>2</v>
      </c>
      <c r="N1292" s="51" t="str">
        <f t="shared" si="90"/>
        <v>都足立</v>
      </c>
      <c r="O1292" s="51"/>
    </row>
    <row r="1293" spans="1:15" x14ac:dyDescent="0.2">
      <c r="A1293" s="50">
        <f t="shared" si="87"/>
        <v>20229</v>
      </c>
      <c r="B1293" s="50">
        <f t="shared" si="88"/>
        <v>2</v>
      </c>
      <c r="C1293" s="51">
        <f t="shared" si="89"/>
        <v>2</v>
      </c>
      <c r="D1293" s="50">
        <v>20229</v>
      </c>
      <c r="E1293" s="50" t="s">
        <v>4921</v>
      </c>
      <c r="F1293" s="50" t="s">
        <v>4922</v>
      </c>
      <c r="G1293" s="50" t="s">
        <v>4923</v>
      </c>
      <c r="H1293" s="50" t="s">
        <v>1930</v>
      </c>
      <c r="I1293" s="50" t="s">
        <v>4924</v>
      </c>
      <c r="J1293" s="50" t="s">
        <v>1931</v>
      </c>
      <c r="K1293" s="50" t="s">
        <v>291</v>
      </c>
      <c r="L1293" s="50" t="s">
        <v>189</v>
      </c>
      <c r="M1293" s="54">
        <v>1</v>
      </c>
      <c r="N1293" s="51" t="str">
        <f t="shared" si="90"/>
        <v>都足立</v>
      </c>
      <c r="O1293" s="51"/>
    </row>
    <row r="1294" spans="1:15" x14ac:dyDescent="0.2">
      <c r="A1294" s="50">
        <f t="shared" si="87"/>
        <v>20230</v>
      </c>
      <c r="B1294" s="50">
        <f t="shared" si="88"/>
        <v>2</v>
      </c>
      <c r="C1294" s="51">
        <f t="shared" si="89"/>
        <v>2</v>
      </c>
      <c r="D1294" s="51">
        <v>20230</v>
      </c>
      <c r="E1294" s="51" t="s">
        <v>4925</v>
      </c>
      <c r="F1294" s="51" t="s">
        <v>4926</v>
      </c>
      <c r="G1294" s="52" t="s">
        <v>4927</v>
      </c>
      <c r="H1294" s="52" t="s">
        <v>1436</v>
      </c>
      <c r="I1294" s="52" t="s">
        <v>4928</v>
      </c>
      <c r="J1294" s="52" t="s">
        <v>4929</v>
      </c>
      <c r="K1294" s="51" t="s">
        <v>291</v>
      </c>
      <c r="L1294" s="51" t="s">
        <v>185</v>
      </c>
      <c r="M1294" s="53">
        <v>1</v>
      </c>
      <c r="N1294" s="51" t="str">
        <f t="shared" si="90"/>
        <v>都足立</v>
      </c>
      <c r="O1294" s="51"/>
    </row>
    <row r="1295" spans="1:15" x14ac:dyDescent="0.2">
      <c r="A1295" s="50">
        <f t="shared" si="87"/>
        <v>20231</v>
      </c>
      <c r="B1295" s="50">
        <f t="shared" si="88"/>
        <v>2</v>
      </c>
      <c r="C1295" s="51">
        <f t="shared" si="89"/>
        <v>2</v>
      </c>
      <c r="D1295" s="50">
        <v>20231</v>
      </c>
      <c r="E1295" s="50" t="s">
        <v>2786</v>
      </c>
      <c r="F1295" s="50" t="s">
        <v>4930</v>
      </c>
      <c r="G1295" s="50" t="s">
        <v>2788</v>
      </c>
      <c r="H1295" s="50" t="s">
        <v>1448</v>
      </c>
      <c r="I1295" s="50" t="s">
        <v>2789</v>
      </c>
      <c r="J1295" s="50" t="s">
        <v>1450</v>
      </c>
      <c r="K1295" s="50" t="s">
        <v>291</v>
      </c>
      <c r="L1295" s="50" t="s">
        <v>189</v>
      </c>
      <c r="M1295" s="54">
        <v>1</v>
      </c>
      <c r="N1295" s="51" t="str">
        <f t="shared" si="90"/>
        <v>都足立</v>
      </c>
      <c r="O1295" s="51"/>
    </row>
    <row r="1296" spans="1:15" x14ac:dyDescent="0.2">
      <c r="A1296" s="50">
        <f t="shared" si="87"/>
        <v>20232</v>
      </c>
      <c r="B1296" s="50">
        <f t="shared" si="88"/>
        <v>2</v>
      </c>
      <c r="C1296" s="51">
        <f t="shared" si="89"/>
        <v>2</v>
      </c>
      <c r="D1296" s="50">
        <v>20232</v>
      </c>
      <c r="E1296" s="50" t="s">
        <v>56</v>
      </c>
      <c r="F1296" s="50" t="s">
        <v>4931</v>
      </c>
      <c r="G1296" s="50" t="s">
        <v>2851</v>
      </c>
      <c r="H1296" s="50" t="s">
        <v>4932</v>
      </c>
      <c r="I1296" s="50" t="s">
        <v>2852</v>
      </c>
      <c r="J1296" s="50" t="s">
        <v>4933</v>
      </c>
      <c r="K1296" s="50" t="s">
        <v>291</v>
      </c>
      <c r="L1296" s="50" t="s">
        <v>189</v>
      </c>
      <c r="M1296" s="54">
        <v>1</v>
      </c>
      <c r="N1296" s="51" t="str">
        <f t="shared" si="90"/>
        <v>都足立</v>
      </c>
      <c r="O1296" s="51"/>
    </row>
    <row r="1297" spans="1:15" x14ac:dyDescent="0.2">
      <c r="A1297" s="50">
        <f t="shared" si="87"/>
        <v>20233</v>
      </c>
      <c r="B1297" s="50">
        <f t="shared" si="88"/>
        <v>2</v>
      </c>
      <c r="C1297" s="51">
        <f t="shared" si="89"/>
        <v>2</v>
      </c>
      <c r="D1297" s="50">
        <v>20233</v>
      </c>
      <c r="E1297" s="50" t="s">
        <v>4934</v>
      </c>
      <c r="F1297" s="50" t="s">
        <v>4935</v>
      </c>
      <c r="G1297" s="50" t="s">
        <v>4936</v>
      </c>
      <c r="H1297" s="50" t="s">
        <v>4937</v>
      </c>
      <c r="I1297" s="50" t="s">
        <v>4938</v>
      </c>
      <c r="J1297" s="50" t="s">
        <v>4939</v>
      </c>
      <c r="K1297" s="50" t="s">
        <v>291</v>
      </c>
      <c r="L1297" s="50" t="s">
        <v>189</v>
      </c>
      <c r="M1297" s="54">
        <v>1</v>
      </c>
      <c r="N1297" s="51" t="str">
        <f t="shared" si="90"/>
        <v>都足立</v>
      </c>
      <c r="O1297" s="51"/>
    </row>
    <row r="1298" spans="1:15" x14ac:dyDescent="0.2">
      <c r="A1298" s="50">
        <f t="shared" si="87"/>
        <v>20234</v>
      </c>
      <c r="B1298" s="50">
        <f t="shared" si="88"/>
        <v>2</v>
      </c>
      <c r="C1298" s="51">
        <f t="shared" si="89"/>
        <v>2</v>
      </c>
      <c r="D1298" s="50">
        <v>20234</v>
      </c>
      <c r="E1298" s="50" t="s">
        <v>646</v>
      </c>
      <c r="F1298" s="50" t="s">
        <v>590</v>
      </c>
      <c r="G1298" s="50" t="s">
        <v>1417</v>
      </c>
      <c r="H1298" s="50" t="s">
        <v>1122</v>
      </c>
      <c r="I1298" s="50" t="s">
        <v>1419</v>
      </c>
      <c r="J1298" s="50" t="s">
        <v>1123</v>
      </c>
      <c r="K1298" s="50" t="s">
        <v>291</v>
      </c>
      <c r="L1298" s="50" t="s">
        <v>189</v>
      </c>
      <c r="M1298" s="54">
        <v>1</v>
      </c>
      <c r="N1298" s="51" t="str">
        <f t="shared" si="90"/>
        <v>都足立</v>
      </c>
    </row>
    <row r="1299" spans="1:15" x14ac:dyDescent="0.2">
      <c r="A1299" s="50">
        <f t="shared" si="87"/>
        <v>20235</v>
      </c>
      <c r="B1299" s="50">
        <f t="shared" si="88"/>
        <v>2</v>
      </c>
      <c r="C1299" s="51">
        <f t="shared" si="89"/>
        <v>2</v>
      </c>
      <c r="D1299" s="50">
        <v>20235</v>
      </c>
      <c r="E1299" s="50" t="s">
        <v>4940</v>
      </c>
      <c r="F1299" s="50" t="s">
        <v>4941</v>
      </c>
      <c r="G1299" s="50" t="s">
        <v>4942</v>
      </c>
      <c r="H1299" s="50" t="s">
        <v>1195</v>
      </c>
      <c r="I1299" s="50" t="s">
        <v>4943</v>
      </c>
      <c r="J1299" s="50" t="s">
        <v>1196</v>
      </c>
      <c r="K1299" s="50" t="s">
        <v>291</v>
      </c>
      <c r="L1299" s="50" t="s">
        <v>189</v>
      </c>
      <c r="M1299" s="54">
        <v>1</v>
      </c>
      <c r="N1299" s="51" t="str">
        <f t="shared" si="90"/>
        <v>都足立</v>
      </c>
      <c r="O1299" s="51"/>
    </row>
    <row r="1300" spans="1:15" x14ac:dyDescent="0.2">
      <c r="A1300" s="50">
        <f t="shared" si="87"/>
        <v>20236</v>
      </c>
      <c r="B1300" s="50">
        <f t="shared" si="88"/>
        <v>2</v>
      </c>
      <c r="C1300" s="51">
        <f t="shared" si="89"/>
        <v>2</v>
      </c>
      <c r="D1300" s="51">
        <v>20236</v>
      </c>
      <c r="E1300" s="51" t="s">
        <v>4944</v>
      </c>
      <c r="F1300" s="51" t="s">
        <v>4945</v>
      </c>
      <c r="G1300" s="52" t="s">
        <v>2250</v>
      </c>
      <c r="H1300" s="52" t="s">
        <v>4946</v>
      </c>
      <c r="I1300" s="52" t="s">
        <v>2251</v>
      </c>
      <c r="J1300" s="52" t="s">
        <v>4947</v>
      </c>
      <c r="K1300" s="51" t="s">
        <v>291</v>
      </c>
      <c r="L1300" s="51" t="s">
        <v>189</v>
      </c>
      <c r="M1300" s="53">
        <v>1</v>
      </c>
      <c r="N1300" s="51" t="str">
        <f t="shared" si="90"/>
        <v>都足立</v>
      </c>
    </row>
    <row r="1301" spans="1:15" x14ac:dyDescent="0.2">
      <c r="A1301" s="50">
        <f t="shared" si="87"/>
        <v>20237</v>
      </c>
      <c r="B1301" s="50">
        <f t="shared" si="88"/>
        <v>2</v>
      </c>
      <c r="C1301" s="51">
        <f t="shared" si="89"/>
        <v>2</v>
      </c>
      <c r="D1301" s="51">
        <v>20237</v>
      </c>
      <c r="E1301" s="51" t="s">
        <v>60</v>
      </c>
      <c r="F1301" s="51" t="s">
        <v>4948</v>
      </c>
      <c r="G1301" s="52" t="s">
        <v>1313</v>
      </c>
      <c r="H1301" s="52" t="s">
        <v>4167</v>
      </c>
      <c r="I1301" s="52" t="s">
        <v>1315</v>
      </c>
      <c r="J1301" s="52" t="s">
        <v>4168</v>
      </c>
      <c r="K1301" s="51" t="s">
        <v>291</v>
      </c>
      <c r="L1301" s="51" t="s">
        <v>185</v>
      </c>
      <c r="M1301" s="53">
        <v>1</v>
      </c>
      <c r="N1301" s="51" t="str">
        <f t="shared" si="90"/>
        <v>都足立</v>
      </c>
      <c r="O1301" s="51"/>
    </row>
    <row r="1302" spans="1:15" x14ac:dyDescent="0.2">
      <c r="A1302" s="50">
        <f t="shared" si="87"/>
        <v>20238</v>
      </c>
      <c r="B1302" s="50">
        <f t="shared" si="88"/>
        <v>2</v>
      </c>
      <c r="C1302" s="51">
        <f t="shared" si="89"/>
        <v>2</v>
      </c>
      <c r="D1302" s="51">
        <v>20238</v>
      </c>
      <c r="E1302" s="51" t="s">
        <v>4949</v>
      </c>
      <c r="F1302" s="51" t="s">
        <v>4950</v>
      </c>
      <c r="G1302" s="52" t="s">
        <v>4951</v>
      </c>
      <c r="H1302" s="52" t="s">
        <v>4952</v>
      </c>
      <c r="I1302" s="52" t="s">
        <v>4953</v>
      </c>
      <c r="J1302" s="52" t="s">
        <v>4954</v>
      </c>
      <c r="K1302" s="51" t="s">
        <v>291</v>
      </c>
      <c r="L1302" s="51" t="s">
        <v>189</v>
      </c>
      <c r="M1302" s="53">
        <v>1</v>
      </c>
      <c r="N1302" s="51" t="str">
        <f t="shared" si="90"/>
        <v>都足立</v>
      </c>
      <c r="O1302" s="51"/>
    </row>
    <row r="1303" spans="1:15" x14ac:dyDescent="0.2">
      <c r="A1303" s="50">
        <f t="shared" si="87"/>
        <v>20239</v>
      </c>
      <c r="B1303" s="50">
        <f t="shared" si="88"/>
        <v>2</v>
      </c>
      <c r="C1303" s="51">
        <f t="shared" si="89"/>
        <v>2</v>
      </c>
      <c r="D1303" s="51">
        <v>20239</v>
      </c>
      <c r="E1303" s="51" t="s">
        <v>4955</v>
      </c>
      <c r="F1303" s="51" t="s">
        <v>4956</v>
      </c>
      <c r="G1303" s="52" t="s">
        <v>4957</v>
      </c>
      <c r="H1303" s="52" t="s">
        <v>4054</v>
      </c>
      <c r="I1303" s="52" t="s">
        <v>4958</v>
      </c>
      <c r="J1303" s="52" t="s">
        <v>4056</v>
      </c>
      <c r="K1303" s="51" t="s">
        <v>291</v>
      </c>
      <c r="L1303" s="51" t="s">
        <v>189</v>
      </c>
      <c r="M1303" s="53">
        <v>1</v>
      </c>
      <c r="N1303" s="51" t="str">
        <f t="shared" si="90"/>
        <v>都足立</v>
      </c>
      <c r="O1303" s="51"/>
    </row>
    <row r="1304" spans="1:15" x14ac:dyDescent="0.2">
      <c r="A1304" s="50">
        <f t="shared" si="87"/>
        <v>20240</v>
      </c>
      <c r="B1304" s="50">
        <f t="shared" si="88"/>
        <v>2</v>
      </c>
      <c r="C1304" s="51">
        <f t="shared" si="89"/>
        <v>2</v>
      </c>
      <c r="D1304" s="51">
        <v>20240</v>
      </c>
      <c r="E1304" s="51" t="s">
        <v>57</v>
      </c>
      <c r="F1304" s="51" t="s">
        <v>4959</v>
      </c>
      <c r="G1304" s="52" t="s">
        <v>1202</v>
      </c>
      <c r="H1304" s="52" t="s">
        <v>2918</v>
      </c>
      <c r="I1304" s="52" t="s">
        <v>1204</v>
      </c>
      <c r="J1304" s="52" t="s">
        <v>2919</v>
      </c>
      <c r="K1304" s="51" t="s">
        <v>291</v>
      </c>
      <c r="L1304" s="51" t="s">
        <v>189</v>
      </c>
      <c r="M1304" s="53">
        <v>1</v>
      </c>
      <c r="N1304" s="51" t="str">
        <f t="shared" si="90"/>
        <v>都足立</v>
      </c>
      <c r="O1304" s="51"/>
    </row>
    <row r="1305" spans="1:15" x14ac:dyDescent="0.2">
      <c r="A1305" s="50">
        <f t="shared" si="87"/>
        <v>20255</v>
      </c>
      <c r="B1305" s="50">
        <f t="shared" si="88"/>
        <v>2</v>
      </c>
      <c r="C1305" s="51">
        <f t="shared" si="89"/>
        <v>2</v>
      </c>
      <c r="D1305" s="51">
        <v>20255</v>
      </c>
      <c r="E1305" s="51" t="s">
        <v>4960</v>
      </c>
      <c r="F1305" s="51" t="s">
        <v>4961</v>
      </c>
      <c r="G1305" s="52" t="s">
        <v>4962</v>
      </c>
      <c r="H1305" s="52" t="s">
        <v>4963</v>
      </c>
      <c r="I1305" s="52" t="s">
        <v>4964</v>
      </c>
      <c r="J1305" s="52" t="s">
        <v>4965</v>
      </c>
      <c r="K1305" s="51" t="s">
        <v>292</v>
      </c>
      <c r="L1305" s="51" t="s">
        <v>188</v>
      </c>
      <c r="M1305" s="53">
        <v>3</v>
      </c>
      <c r="N1305" s="51" t="str">
        <f t="shared" si="90"/>
        <v>都足立</v>
      </c>
    </row>
    <row r="1306" spans="1:15" x14ac:dyDescent="0.2">
      <c r="A1306" s="50">
        <f t="shared" si="87"/>
        <v>20256</v>
      </c>
      <c r="B1306" s="50">
        <f t="shared" si="88"/>
        <v>2</v>
      </c>
      <c r="C1306" s="51">
        <f t="shared" si="89"/>
        <v>2</v>
      </c>
      <c r="D1306" s="50">
        <v>20256</v>
      </c>
      <c r="E1306" s="50" t="s">
        <v>100</v>
      </c>
      <c r="F1306" s="50" t="s">
        <v>359</v>
      </c>
      <c r="G1306" s="50" t="s">
        <v>1572</v>
      </c>
      <c r="H1306" s="50" t="s">
        <v>2336</v>
      </c>
      <c r="I1306" s="50" t="s">
        <v>1574</v>
      </c>
      <c r="J1306" s="50" t="s">
        <v>2337</v>
      </c>
      <c r="K1306" s="50" t="s">
        <v>292</v>
      </c>
      <c r="L1306" s="50" t="s">
        <v>188</v>
      </c>
      <c r="M1306" s="54">
        <v>3</v>
      </c>
      <c r="N1306" s="51" t="str">
        <f t="shared" si="90"/>
        <v>都足立</v>
      </c>
    </row>
    <row r="1307" spans="1:15" x14ac:dyDescent="0.2">
      <c r="A1307" s="50">
        <f t="shared" si="87"/>
        <v>20258</v>
      </c>
      <c r="B1307" s="50">
        <f t="shared" si="88"/>
        <v>2</v>
      </c>
      <c r="C1307" s="51">
        <f t="shared" si="89"/>
        <v>2</v>
      </c>
      <c r="D1307" s="50">
        <v>20258</v>
      </c>
      <c r="E1307" s="50" t="s">
        <v>4966</v>
      </c>
      <c r="F1307" s="50" t="s">
        <v>4967</v>
      </c>
      <c r="G1307" s="50" t="s">
        <v>4968</v>
      </c>
      <c r="H1307" s="50" t="s">
        <v>2467</v>
      </c>
      <c r="I1307" s="50" t="s">
        <v>4969</v>
      </c>
      <c r="J1307" s="50" t="s">
        <v>2468</v>
      </c>
      <c r="K1307" s="50" t="s">
        <v>292</v>
      </c>
      <c r="L1307" s="50" t="s">
        <v>1029</v>
      </c>
      <c r="M1307" s="54">
        <v>3</v>
      </c>
      <c r="N1307" s="51" t="str">
        <f t="shared" si="90"/>
        <v>都足立</v>
      </c>
    </row>
    <row r="1308" spans="1:15" x14ac:dyDescent="0.2">
      <c r="A1308" s="50">
        <f t="shared" si="87"/>
        <v>20259</v>
      </c>
      <c r="B1308" s="50">
        <f t="shared" si="88"/>
        <v>2</v>
      </c>
      <c r="C1308" s="51">
        <f t="shared" si="89"/>
        <v>2</v>
      </c>
      <c r="D1308" s="50">
        <v>20259</v>
      </c>
      <c r="E1308" s="50" t="s">
        <v>4970</v>
      </c>
      <c r="F1308" s="50" t="s">
        <v>3138</v>
      </c>
      <c r="G1308" s="50" t="s">
        <v>4971</v>
      </c>
      <c r="H1308" s="50" t="s">
        <v>4972</v>
      </c>
      <c r="I1308" s="50" t="s">
        <v>4973</v>
      </c>
      <c r="J1308" s="50" t="s">
        <v>4974</v>
      </c>
      <c r="K1308" s="50" t="s">
        <v>292</v>
      </c>
      <c r="L1308" s="50" t="s">
        <v>188</v>
      </c>
      <c r="M1308" s="54">
        <v>2</v>
      </c>
      <c r="N1308" s="51" t="str">
        <f t="shared" si="90"/>
        <v>都足立</v>
      </c>
    </row>
    <row r="1309" spans="1:15" x14ac:dyDescent="0.2">
      <c r="A1309" s="50">
        <f t="shared" si="87"/>
        <v>20260</v>
      </c>
      <c r="B1309" s="50">
        <f t="shared" si="88"/>
        <v>2</v>
      </c>
      <c r="C1309" s="51">
        <f t="shared" si="89"/>
        <v>2</v>
      </c>
      <c r="D1309" s="50">
        <v>20260</v>
      </c>
      <c r="E1309" s="50" t="s">
        <v>392</v>
      </c>
      <c r="F1309" s="50" t="s">
        <v>4975</v>
      </c>
      <c r="G1309" s="50" t="s">
        <v>1065</v>
      </c>
      <c r="H1309" s="50" t="s">
        <v>4976</v>
      </c>
      <c r="I1309" s="50" t="s">
        <v>1067</v>
      </c>
      <c r="J1309" s="50" t="s">
        <v>4977</v>
      </c>
      <c r="K1309" s="50" t="s">
        <v>292</v>
      </c>
      <c r="L1309" s="50" t="s">
        <v>188</v>
      </c>
      <c r="M1309" s="54">
        <v>2</v>
      </c>
      <c r="N1309" s="51" t="str">
        <f t="shared" si="90"/>
        <v>都足立</v>
      </c>
    </row>
    <row r="1310" spans="1:15" x14ac:dyDescent="0.2">
      <c r="A1310" s="50">
        <f t="shared" si="87"/>
        <v>20261</v>
      </c>
      <c r="B1310" s="50">
        <f t="shared" si="88"/>
        <v>2</v>
      </c>
      <c r="C1310" s="51">
        <f t="shared" si="89"/>
        <v>2</v>
      </c>
      <c r="D1310" s="50">
        <v>20261</v>
      </c>
      <c r="E1310" s="50" t="s">
        <v>4978</v>
      </c>
      <c r="F1310" s="50" t="s">
        <v>4979</v>
      </c>
      <c r="G1310" s="50" t="s">
        <v>4980</v>
      </c>
      <c r="H1310" s="50" t="s">
        <v>4698</v>
      </c>
      <c r="I1310" s="50" t="s">
        <v>4981</v>
      </c>
      <c r="J1310" s="50" t="s">
        <v>4700</v>
      </c>
      <c r="K1310" s="50" t="s">
        <v>292</v>
      </c>
      <c r="L1310" s="50" t="s">
        <v>188</v>
      </c>
      <c r="M1310" s="54">
        <v>2</v>
      </c>
      <c r="N1310" s="51" t="str">
        <f t="shared" si="90"/>
        <v>都足立</v>
      </c>
      <c r="O1310" s="51"/>
    </row>
    <row r="1311" spans="1:15" x14ac:dyDescent="0.2">
      <c r="A1311" s="50">
        <f t="shared" si="87"/>
        <v>20262</v>
      </c>
      <c r="B1311" s="50">
        <f t="shared" si="88"/>
        <v>2</v>
      </c>
      <c r="C1311" s="51">
        <f t="shared" si="89"/>
        <v>2</v>
      </c>
      <c r="D1311" s="50">
        <v>20262</v>
      </c>
      <c r="E1311" s="50" t="s">
        <v>61</v>
      </c>
      <c r="F1311" s="50" t="s">
        <v>4982</v>
      </c>
      <c r="G1311" s="50" t="s">
        <v>1901</v>
      </c>
      <c r="H1311" s="50" t="s">
        <v>4983</v>
      </c>
      <c r="I1311" s="50" t="s">
        <v>1902</v>
      </c>
      <c r="J1311" s="50" t="s">
        <v>4984</v>
      </c>
      <c r="K1311" s="50" t="s">
        <v>292</v>
      </c>
      <c r="L1311" s="50" t="s">
        <v>189</v>
      </c>
      <c r="M1311" s="54">
        <v>2</v>
      </c>
      <c r="N1311" s="51" t="str">
        <f t="shared" si="90"/>
        <v>都足立</v>
      </c>
      <c r="O1311" s="51"/>
    </row>
    <row r="1312" spans="1:15" x14ac:dyDescent="0.2">
      <c r="A1312" s="50">
        <f t="shared" si="87"/>
        <v>20263</v>
      </c>
      <c r="B1312" s="50">
        <f t="shared" si="88"/>
        <v>2</v>
      </c>
      <c r="C1312" s="51">
        <f t="shared" si="89"/>
        <v>2</v>
      </c>
      <c r="D1312" s="50">
        <v>20263</v>
      </c>
      <c r="E1312" s="50" t="s">
        <v>30</v>
      </c>
      <c r="F1312" s="50" t="s">
        <v>750</v>
      </c>
      <c r="G1312" s="50" t="s">
        <v>1081</v>
      </c>
      <c r="H1312" s="50" t="s">
        <v>1213</v>
      </c>
      <c r="I1312" s="50" t="s">
        <v>1082</v>
      </c>
      <c r="J1312" s="50" t="s">
        <v>1215</v>
      </c>
      <c r="K1312" s="50" t="s">
        <v>292</v>
      </c>
      <c r="L1312" s="50" t="s">
        <v>188</v>
      </c>
      <c r="M1312" s="54">
        <v>2</v>
      </c>
      <c r="N1312" s="51" t="str">
        <f t="shared" si="90"/>
        <v>都足立</v>
      </c>
      <c r="O1312" s="51"/>
    </row>
    <row r="1313" spans="1:15" x14ac:dyDescent="0.2">
      <c r="A1313" s="50">
        <f t="shared" si="87"/>
        <v>20264</v>
      </c>
      <c r="B1313" s="50">
        <f t="shared" si="88"/>
        <v>2</v>
      </c>
      <c r="C1313" s="51">
        <f t="shared" si="89"/>
        <v>2</v>
      </c>
      <c r="D1313" s="50">
        <v>20264</v>
      </c>
      <c r="E1313" s="50" t="s">
        <v>4985</v>
      </c>
      <c r="F1313" s="50" t="s">
        <v>4986</v>
      </c>
      <c r="G1313" s="50" t="s">
        <v>3867</v>
      </c>
      <c r="H1313" s="50" t="s">
        <v>4987</v>
      </c>
      <c r="I1313" s="50" t="s">
        <v>3868</v>
      </c>
      <c r="J1313" s="50" t="s">
        <v>4988</v>
      </c>
      <c r="K1313" s="50" t="s">
        <v>292</v>
      </c>
      <c r="L1313" s="50" t="s">
        <v>188</v>
      </c>
      <c r="M1313" s="54">
        <v>2</v>
      </c>
      <c r="N1313" s="51" t="str">
        <f t="shared" si="90"/>
        <v>都足立</v>
      </c>
      <c r="O1313" s="51"/>
    </row>
    <row r="1314" spans="1:15" x14ac:dyDescent="0.2">
      <c r="A1314" s="50">
        <f t="shared" si="87"/>
        <v>20265</v>
      </c>
      <c r="B1314" s="50">
        <f t="shared" si="88"/>
        <v>2</v>
      </c>
      <c r="C1314" s="51">
        <f t="shared" si="89"/>
        <v>2</v>
      </c>
      <c r="D1314" s="50">
        <v>20265</v>
      </c>
      <c r="E1314" s="50" t="s">
        <v>21</v>
      </c>
      <c r="F1314" s="50" t="s">
        <v>4989</v>
      </c>
      <c r="G1314" s="50" t="s">
        <v>1244</v>
      </c>
      <c r="H1314" s="50" t="s">
        <v>4990</v>
      </c>
      <c r="I1314" s="50" t="s">
        <v>1246</v>
      </c>
      <c r="J1314" s="50" t="s">
        <v>4991</v>
      </c>
      <c r="K1314" s="50" t="s">
        <v>292</v>
      </c>
      <c r="L1314" s="50" t="s">
        <v>185</v>
      </c>
      <c r="M1314" s="54">
        <v>1</v>
      </c>
      <c r="N1314" s="51" t="str">
        <f t="shared" si="90"/>
        <v>都足立</v>
      </c>
      <c r="O1314" s="51"/>
    </row>
    <row r="1315" spans="1:15" x14ac:dyDescent="0.2">
      <c r="A1315" s="50">
        <f t="shared" si="87"/>
        <v>20266</v>
      </c>
      <c r="B1315" s="50">
        <f t="shared" si="88"/>
        <v>2</v>
      </c>
      <c r="C1315" s="51">
        <f t="shared" si="89"/>
        <v>2</v>
      </c>
      <c r="D1315" s="50">
        <v>20266</v>
      </c>
      <c r="E1315" s="50" t="s">
        <v>115</v>
      </c>
      <c r="F1315" s="50" t="s">
        <v>4992</v>
      </c>
      <c r="G1315" s="50" t="s">
        <v>1124</v>
      </c>
      <c r="H1315" s="50" t="s">
        <v>2283</v>
      </c>
      <c r="I1315" s="50" t="s">
        <v>1126</v>
      </c>
      <c r="J1315" s="50" t="s">
        <v>2285</v>
      </c>
      <c r="K1315" s="50" t="s">
        <v>292</v>
      </c>
      <c r="L1315" s="50" t="s">
        <v>189</v>
      </c>
      <c r="M1315" s="54">
        <v>1</v>
      </c>
      <c r="N1315" s="51" t="str">
        <f t="shared" si="90"/>
        <v>都足立</v>
      </c>
    </row>
    <row r="1316" spans="1:15" x14ac:dyDescent="0.2">
      <c r="A1316" s="50">
        <f t="shared" si="87"/>
        <v>20267</v>
      </c>
      <c r="B1316" s="50">
        <f t="shared" si="88"/>
        <v>2</v>
      </c>
      <c r="C1316" s="51">
        <f t="shared" si="89"/>
        <v>2</v>
      </c>
      <c r="D1316" s="50">
        <v>20267</v>
      </c>
      <c r="E1316" s="50" t="s">
        <v>2956</v>
      </c>
      <c r="F1316" s="50" t="s">
        <v>4993</v>
      </c>
      <c r="G1316" s="50" t="s">
        <v>2957</v>
      </c>
      <c r="H1316" s="50" t="s">
        <v>4994</v>
      </c>
      <c r="I1316" s="50" t="s">
        <v>2958</v>
      </c>
      <c r="J1316" s="50" t="s">
        <v>4995</v>
      </c>
      <c r="K1316" s="50" t="s">
        <v>292</v>
      </c>
      <c r="L1316" s="50" t="s">
        <v>185</v>
      </c>
      <c r="M1316" s="54">
        <v>1</v>
      </c>
      <c r="N1316" s="51" t="str">
        <f t="shared" si="90"/>
        <v>都足立</v>
      </c>
      <c r="O1316" s="51"/>
    </row>
    <row r="1317" spans="1:15" x14ac:dyDescent="0.2">
      <c r="A1317" s="50">
        <f t="shared" si="87"/>
        <v>20268</v>
      </c>
      <c r="B1317" s="50">
        <f t="shared" si="88"/>
        <v>2</v>
      </c>
      <c r="C1317" s="51">
        <f t="shared" si="89"/>
        <v>2</v>
      </c>
      <c r="D1317" s="50">
        <v>20268</v>
      </c>
      <c r="E1317" s="50" t="s">
        <v>4996</v>
      </c>
      <c r="F1317" s="50" t="s">
        <v>4997</v>
      </c>
      <c r="G1317" s="50" t="s">
        <v>4998</v>
      </c>
      <c r="H1317" s="50" t="s">
        <v>2943</v>
      </c>
      <c r="I1317" s="50" t="s">
        <v>4999</v>
      </c>
      <c r="J1317" s="50" t="s">
        <v>2944</v>
      </c>
      <c r="K1317" s="50" t="s">
        <v>292</v>
      </c>
      <c r="L1317" s="50" t="s">
        <v>189</v>
      </c>
      <c r="M1317" s="54">
        <v>1</v>
      </c>
      <c r="N1317" s="51" t="str">
        <f t="shared" si="90"/>
        <v>都足立</v>
      </c>
      <c r="O1317" s="51"/>
    </row>
    <row r="1318" spans="1:15" x14ac:dyDescent="0.2">
      <c r="A1318" s="50">
        <f t="shared" si="87"/>
        <v>20269</v>
      </c>
      <c r="B1318" s="50">
        <f t="shared" si="88"/>
        <v>2</v>
      </c>
      <c r="C1318" s="51">
        <f t="shared" si="89"/>
        <v>2</v>
      </c>
      <c r="D1318" s="50">
        <v>20269</v>
      </c>
      <c r="E1318" s="50" t="s">
        <v>28</v>
      </c>
      <c r="F1318" s="50" t="s">
        <v>5000</v>
      </c>
      <c r="G1318" s="50" t="s">
        <v>1083</v>
      </c>
      <c r="H1318" s="50" t="s">
        <v>3234</v>
      </c>
      <c r="I1318" s="50" t="s">
        <v>1084</v>
      </c>
      <c r="J1318" s="50" t="s">
        <v>3236</v>
      </c>
      <c r="K1318" s="50" t="s">
        <v>292</v>
      </c>
      <c r="L1318" s="50" t="s">
        <v>189</v>
      </c>
      <c r="M1318" s="54">
        <v>1</v>
      </c>
      <c r="N1318" s="51" t="str">
        <f t="shared" si="90"/>
        <v>都足立</v>
      </c>
    </row>
    <row r="1319" spans="1:15" x14ac:dyDescent="0.2">
      <c r="A1319" s="50">
        <f t="shared" si="87"/>
        <v>20302</v>
      </c>
      <c r="B1319" s="50">
        <f t="shared" si="88"/>
        <v>2</v>
      </c>
      <c r="C1319" s="51">
        <f t="shared" si="89"/>
        <v>3</v>
      </c>
      <c r="D1319" s="50">
        <v>20302</v>
      </c>
      <c r="E1319" s="50" t="s">
        <v>44</v>
      </c>
      <c r="F1319" s="50" t="s">
        <v>5001</v>
      </c>
      <c r="G1319" s="50" t="s">
        <v>2258</v>
      </c>
      <c r="H1319" s="50" t="s">
        <v>5002</v>
      </c>
      <c r="I1319" s="50" t="s">
        <v>2259</v>
      </c>
      <c r="J1319" s="50" t="s">
        <v>5003</v>
      </c>
      <c r="K1319" s="50" t="s">
        <v>291</v>
      </c>
      <c r="L1319" s="50" t="s">
        <v>188</v>
      </c>
      <c r="M1319" s="54">
        <v>2</v>
      </c>
      <c r="N1319" s="51" t="str">
        <f t="shared" si="90"/>
        <v>都足立工</v>
      </c>
    </row>
    <row r="1320" spans="1:15" x14ac:dyDescent="0.2">
      <c r="A1320" s="50">
        <f t="shared" si="87"/>
        <v>20303</v>
      </c>
      <c r="B1320" s="50">
        <f t="shared" si="88"/>
        <v>2</v>
      </c>
      <c r="C1320" s="51">
        <f t="shared" si="89"/>
        <v>3</v>
      </c>
      <c r="D1320" s="50">
        <v>20303</v>
      </c>
      <c r="E1320" s="50" t="s">
        <v>39</v>
      </c>
      <c r="F1320" s="50" t="s">
        <v>5004</v>
      </c>
      <c r="G1320" s="50" t="s">
        <v>1317</v>
      </c>
      <c r="H1320" s="50" t="s">
        <v>2994</v>
      </c>
      <c r="I1320" s="50" t="s">
        <v>1318</v>
      </c>
      <c r="J1320" s="50" t="s">
        <v>5005</v>
      </c>
      <c r="K1320" s="50" t="s">
        <v>291</v>
      </c>
      <c r="L1320" s="50" t="s">
        <v>189</v>
      </c>
      <c r="M1320" s="54">
        <v>1</v>
      </c>
      <c r="N1320" s="51" t="str">
        <f t="shared" si="90"/>
        <v>都足立工</v>
      </c>
    </row>
    <row r="1321" spans="1:15" x14ac:dyDescent="0.2">
      <c r="A1321" s="50">
        <f t="shared" si="87"/>
        <v>20401</v>
      </c>
      <c r="B1321" s="50">
        <f t="shared" si="88"/>
        <v>2</v>
      </c>
      <c r="C1321" s="51">
        <f t="shared" si="89"/>
        <v>4</v>
      </c>
      <c r="D1321" s="50">
        <v>20401</v>
      </c>
      <c r="E1321" s="50" t="s">
        <v>5006</v>
      </c>
      <c r="F1321" s="50" t="s">
        <v>5007</v>
      </c>
      <c r="G1321" s="50" t="s">
        <v>5008</v>
      </c>
      <c r="H1321" s="50" t="s">
        <v>2336</v>
      </c>
      <c r="I1321" s="50" t="s">
        <v>5009</v>
      </c>
      <c r="J1321" s="50" t="s">
        <v>2337</v>
      </c>
      <c r="K1321" s="50" t="s">
        <v>291</v>
      </c>
      <c r="L1321" s="50" t="s">
        <v>189</v>
      </c>
      <c r="M1321" s="54">
        <v>1</v>
      </c>
      <c r="N1321" s="51" t="str">
        <f t="shared" si="90"/>
        <v>都足立新田</v>
      </c>
      <c r="O1321" s="51"/>
    </row>
    <row r="1322" spans="1:15" x14ac:dyDescent="0.2">
      <c r="A1322" s="50">
        <f t="shared" si="87"/>
        <v>20407</v>
      </c>
      <c r="B1322" s="50">
        <f t="shared" si="88"/>
        <v>2</v>
      </c>
      <c r="C1322" s="51">
        <f t="shared" si="89"/>
        <v>4</v>
      </c>
      <c r="D1322" s="50">
        <v>20407</v>
      </c>
      <c r="E1322" s="50" t="s">
        <v>2571</v>
      </c>
      <c r="F1322" s="50" t="s">
        <v>1599</v>
      </c>
      <c r="G1322" s="50" t="s">
        <v>2572</v>
      </c>
      <c r="H1322" s="50" t="s">
        <v>1230</v>
      </c>
      <c r="I1322" s="50" t="s">
        <v>2574</v>
      </c>
      <c r="J1322" s="50" t="s">
        <v>1231</v>
      </c>
      <c r="K1322" s="50" t="s">
        <v>291</v>
      </c>
      <c r="L1322" s="50" t="s">
        <v>1029</v>
      </c>
      <c r="M1322" s="54">
        <v>3</v>
      </c>
      <c r="N1322" s="51" t="str">
        <f t="shared" si="90"/>
        <v>都足立新田</v>
      </c>
    </row>
    <row r="1323" spans="1:15" x14ac:dyDescent="0.2">
      <c r="A1323" s="50">
        <f t="shared" si="87"/>
        <v>20412</v>
      </c>
      <c r="B1323" s="50">
        <f t="shared" si="88"/>
        <v>2</v>
      </c>
      <c r="C1323" s="51">
        <f t="shared" si="89"/>
        <v>4</v>
      </c>
      <c r="D1323" s="50">
        <v>20412</v>
      </c>
      <c r="E1323" s="50" t="s">
        <v>5010</v>
      </c>
      <c r="F1323" s="50" t="s">
        <v>3358</v>
      </c>
      <c r="G1323" s="50" t="s">
        <v>5011</v>
      </c>
      <c r="H1323" s="50" t="s">
        <v>1579</v>
      </c>
      <c r="I1323" s="50" t="s">
        <v>5012</v>
      </c>
      <c r="J1323" s="50" t="s">
        <v>1581</v>
      </c>
      <c r="K1323" s="50" t="s">
        <v>291</v>
      </c>
      <c r="L1323" s="50" t="s">
        <v>1029</v>
      </c>
      <c r="M1323" s="54">
        <v>3</v>
      </c>
      <c r="N1323" s="51" t="str">
        <f t="shared" si="90"/>
        <v>都足立新田</v>
      </c>
    </row>
    <row r="1324" spans="1:15" x14ac:dyDescent="0.2">
      <c r="A1324" s="50">
        <f t="shared" si="87"/>
        <v>20417</v>
      </c>
      <c r="B1324" s="50">
        <f t="shared" si="88"/>
        <v>2</v>
      </c>
      <c r="C1324" s="51">
        <f t="shared" si="89"/>
        <v>4</v>
      </c>
      <c r="D1324" s="50">
        <v>20417</v>
      </c>
      <c r="E1324" s="50" t="s">
        <v>773</v>
      </c>
      <c r="F1324" s="50" t="s">
        <v>5013</v>
      </c>
      <c r="G1324" s="50" t="s">
        <v>2003</v>
      </c>
      <c r="H1324" s="50" t="s">
        <v>2677</v>
      </c>
      <c r="I1324" s="50" t="s">
        <v>2004</v>
      </c>
      <c r="J1324" s="50" t="s">
        <v>2678</v>
      </c>
      <c r="K1324" s="50" t="s">
        <v>291</v>
      </c>
      <c r="L1324" s="50" t="s">
        <v>188</v>
      </c>
      <c r="M1324" s="54">
        <v>2</v>
      </c>
      <c r="N1324" s="51" t="str">
        <f t="shared" si="90"/>
        <v>都足立新田</v>
      </c>
      <c r="O1324" s="51"/>
    </row>
    <row r="1325" spans="1:15" x14ac:dyDescent="0.2">
      <c r="A1325" s="50">
        <f t="shared" si="87"/>
        <v>20418</v>
      </c>
      <c r="B1325" s="50">
        <f t="shared" si="88"/>
        <v>2</v>
      </c>
      <c r="C1325" s="51">
        <f t="shared" si="89"/>
        <v>4</v>
      </c>
      <c r="D1325" s="50">
        <v>20418</v>
      </c>
      <c r="E1325" s="50" t="s">
        <v>5014</v>
      </c>
      <c r="F1325" s="50" t="s">
        <v>907</v>
      </c>
      <c r="G1325" s="50" t="s">
        <v>5015</v>
      </c>
      <c r="H1325" s="50" t="s">
        <v>1198</v>
      </c>
      <c r="I1325" s="50" t="s">
        <v>5016</v>
      </c>
      <c r="J1325" s="50" t="s">
        <v>1200</v>
      </c>
      <c r="K1325" s="50" t="s">
        <v>291</v>
      </c>
      <c r="L1325" s="50" t="s">
        <v>188</v>
      </c>
      <c r="M1325" s="54">
        <v>2</v>
      </c>
      <c r="N1325" s="51" t="str">
        <f t="shared" si="90"/>
        <v>都足立新田</v>
      </c>
      <c r="O1325" s="51"/>
    </row>
    <row r="1326" spans="1:15" x14ac:dyDescent="0.2">
      <c r="A1326" s="50">
        <f t="shared" si="87"/>
        <v>20419</v>
      </c>
      <c r="B1326" s="50">
        <f t="shared" si="88"/>
        <v>2</v>
      </c>
      <c r="C1326" s="51">
        <f t="shared" si="89"/>
        <v>4</v>
      </c>
      <c r="D1326" s="50">
        <v>20419</v>
      </c>
      <c r="E1326" s="50" t="s">
        <v>863</v>
      </c>
      <c r="F1326" s="50" t="s">
        <v>1007</v>
      </c>
      <c r="G1326" s="50" t="s">
        <v>2362</v>
      </c>
      <c r="H1326" s="50" t="s">
        <v>1009</v>
      </c>
      <c r="I1326" s="50" t="s">
        <v>2363</v>
      </c>
      <c r="J1326" s="50" t="s">
        <v>1028</v>
      </c>
      <c r="K1326" s="50" t="s">
        <v>291</v>
      </c>
      <c r="L1326" s="50" t="s">
        <v>188</v>
      </c>
      <c r="M1326" s="54">
        <v>2</v>
      </c>
      <c r="N1326" s="51" t="str">
        <f t="shared" si="90"/>
        <v>都足立新田</v>
      </c>
      <c r="O1326" s="51"/>
    </row>
    <row r="1327" spans="1:15" x14ac:dyDescent="0.2">
      <c r="A1327" s="50">
        <f t="shared" si="87"/>
        <v>20420</v>
      </c>
      <c r="B1327" s="50">
        <f t="shared" si="88"/>
        <v>2</v>
      </c>
      <c r="C1327" s="51">
        <f t="shared" si="89"/>
        <v>4</v>
      </c>
      <c r="D1327" s="50">
        <v>20420</v>
      </c>
      <c r="E1327" s="50" t="s">
        <v>5017</v>
      </c>
      <c r="F1327" s="50" t="s">
        <v>5018</v>
      </c>
      <c r="G1327" s="50" t="s">
        <v>5019</v>
      </c>
      <c r="H1327" s="50" t="s">
        <v>5020</v>
      </c>
      <c r="I1327" s="50" t="s">
        <v>5021</v>
      </c>
      <c r="J1327" s="50" t="s">
        <v>5022</v>
      </c>
      <c r="K1327" s="50" t="s">
        <v>291</v>
      </c>
      <c r="L1327" s="50" t="s">
        <v>188</v>
      </c>
      <c r="M1327" s="54">
        <v>2</v>
      </c>
      <c r="N1327" s="51" t="str">
        <f t="shared" si="90"/>
        <v>都足立新田</v>
      </c>
      <c r="O1327" s="51"/>
    </row>
    <row r="1328" spans="1:15" x14ac:dyDescent="0.2">
      <c r="A1328" s="50">
        <f t="shared" si="87"/>
        <v>20421</v>
      </c>
      <c r="B1328" s="50">
        <f t="shared" si="88"/>
        <v>2</v>
      </c>
      <c r="C1328" s="51">
        <f t="shared" si="89"/>
        <v>4</v>
      </c>
      <c r="D1328" s="50">
        <v>20421</v>
      </c>
      <c r="E1328" s="50" t="s">
        <v>5023</v>
      </c>
      <c r="F1328" s="50" t="s">
        <v>5024</v>
      </c>
      <c r="G1328" s="50" t="s">
        <v>5025</v>
      </c>
      <c r="H1328" s="50" t="s">
        <v>5026</v>
      </c>
      <c r="I1328" s="50" t="s">
        <v>5027</v>
      </c>
      <c r="J1328" s="50" t="s">
        <v>5028</v>
      </c>
      <c r="K1328" s="50" t="s">
        <v>291</v>
      </c>
      <c r="L1328" s="50" t="s">
        <v>189</v>
      </c>
      <c r="M1328" s="54">
        <v>2</v>
      </c>
      <c r="N1328" s="51" t="str">
        <f t="shared" si="90"/>
        <v>都足立新田</v>
      </c>
      <c r="O1328" s="51"/>
    </row>
    <row r="1329" spans="1:15" x14ac:dyDescent="0.2">
      <c r="A1329" s="50">
        <f t="shared" si="87"/>
        <v>20422</v>
      </c>
      <c r="B1329" s="50">
        <f t="shared" si="88"/>
        <v>2</v>
      </c>
      <c r="C1329" s="51">
        <f t="shared" si="89"/>
        <v>4</v>
      </c>
      <c r="D1329" s="50">
        <v>20422</v>
      </c>
      <c r="E1329" s="50" t="s">
        <v>4516</v>
      </c>
      <c r="F1329" s="50" t="s">
        <v>5029</v>
      </c>
      <c r="G1329" s="50" t="s">
        <v>4518</v>
      </c>
      <c r="H1329" s="50" t="s">
        <v>5030</v>
      </c>
      <c r="I1329" s="50" t="s">
        <v>4519</v>
      </c>
      <c r="J1329" s="50" t="s">
        <v>5031</v>
      </c>
      <c r="K1329" s="50" t="s">
        <v>291</v>
      </c>
      <c r="L1329" s="50" t="s">
        <v>188</v>
      </c>
      <c r="M1329" s="54">
        <v>2</v>
      </c>
      <c r="N1329" s="51" t="str">
        <f t="shared" si="90"/>
        <v>都足立新田</v>
      </c>
    </row>
    <row r="1330" spans="1:15" x14ac:dyDescent="0.2">
      <c r="A1330" s="50">
        <f t="shared" si="87"/>
        <v>20423</v>
      </c>
      <c r="B1330" s="50">
        <f t="shared" si="88"/>
        <v>2</v>
      </c>
      <c r="C1330" s="51">
        <f t="shared" si="89"/>
        <v>4</v>
      </c>
      <c r="D1330" s="50">
        <v>20423</v>
      </c>
      <c r="E1330" s="50" t="s">
        <v>60</v>
      </c>
      <c r="F1330" s="50" t="s">
        <v>1866</v>
      </c>
      <c r="G1330" s="50" t="s">
        <v>1313</v>
      </c>
      <c r="H1330" s="50" t="s">
        <v>1121</v>
      </c>
      <c r="I1330" s="50" t="s">
        <v>1315</v>
      </c>
      <c r="J1330" s="50" t="s">
        <v>1584</v>
      </c>
      <c r="K1330" s="50" t="s">
        <v>291</v>
      </c>
      <c r="L1330" s="50" t="s">
        <v>188</v>
      </c>
      <c r="M1330" s="54">
        <v>2</v>
      </c>
      <c r="N1330" s="51" t="str">
        <f t="shared" si="90"/>
        <v>都足立新田</v>
      </c>
      <c r="O1330" s="51"/>
    </row>
    <row r="1331" spans="1:15" x14ac:dyDescent="0.2">
      <c r="A1331" s="50">
        <f t="shared" si="87"/>
        <v>20424</v>
      </c>
      <c r="B1331" s="50">
        <f t="shared" si="88"/>
        <v>2</v>
      </c>
      <c r="C1331" s="51">
        <f t="shared" si="89"/>
        <v>4</v>
      </c>
      <c r="D1331" s="50">
        <v>20424</v>
      </c>
      <c r="E1331" s="50" t="s">
        <v>5032</v>
      </c>
      <c r="F1331" s="50" t="s">
        <v>5033</v>
      </c>
      <c r="G1331" s="50" t="s">
        <v>2115</v>
      </c>
      <c r="H1331" s="50" t="s">
        <v>1049</v>
      </c>
      <c r="I1331" s="50" t="s">
        <v>2116</v>
      </c>
      <c r="J1331" s="50" t="s">
        <v>1885</v>
      </c>
      <c r="K1331" s="50" t="s">
        <v>291</v>
      </c>
      <c r="L1331" s="50" t="s">
        <v>188</v>
      </c>
      <c r="M1331" s="54">
        <v>2</v>
      </c>
      <c r="N1331" s="51" t="str">
        <f t="shared" si="90"/>
        <v>都足立新田</v>
      </c>
      <c r="O1331" s="51"/>
    </row>
    <row r="1332" spans="1:15" x14ac:dyDescent="0.2">
      <c r="A1332" s="50">
        <f t="shared" si="87"/>
        <v>20425</v>
      </c>
      <c r="B1332" s="50">
        <f t="shared" si="88"/>
        <v>2</v>
      </c>
      <c r="C1332" s="51">
        <f t="shared" si="89"/>
        <v>4</v>
      </c>
      <c r="D1332" s="50">
        <v>20425</v>
      </c>
      <c r="E1332" s="50" t="s">
        <v>5034</v>
      </c>
      <c r="F1332" s="50" t="s">
        <v>5035</v>
      </c>
      <c r="G1332" s="50" t="s">
        <v>5036</v>
      </c>
      <c r="H1332" s="50" t="s">
        <v>5037</v>
      </c>
      <c r="I1332" s="50" t="s">
        <v>5038</v>
      </c>
      <c r="J1332" s="50" t="s">
        <v>5039</v>
      </c>
      <c r="K1332" s="50" t="s">
        <v>291</v>
      </c>
      <c r="L1332" s="50" t="s">
        <v>188</v>
      </c>
      <c r="M1332" s="54">
        <v>2</v>
      </c>
      <c r="N1332" s="51" t="str">
        <f t="shared" si="90"/>
        <v>都足立新田</v>
      </c>
      <c r="O1332" s="51"/>
    </row>
    <row r="1333" spans="1:15" x14ac:dyDescent="0.2">
      <c r="A1333" s="50">
        <f t="shared" ref="A1333:A1396" si="91">D1333</f>
        <v>20426</v>
      </c>
      <c r="B1333" s="50">
        <f t="shared" ref="B1333:B1396" si="92">ROUNDDOWN(D1333/10000,0)</f>
        <v>2</v>
      </c>
      <c r="C1333" s="51">
        <f t="shared" ref="C1333:C1396" si="93">ROUNDDOWN((D1333-B1333*10000)/100,0)</f>
        <v>4</v>
      </c>
      <c r="D1333" s="50">
        <v>20426</v>
      </c>
      <c r="E1333" s="50" t="s">
        <v>453</v>
      </c>
      <c r="F1333" s="50" t="s">
        <v>1804</v>
      </c>
      <c r="G1333" s="50" t="s">
        <v>1044</v>
      </c>
      <c r="H1333" s="50" t="s">
        <v>5040</v>
      </c>
      <c r="I1333" s="50" t="s">
        <v>1045</v>
      </c>
      <c r="J1333" s="50" t="s">
        <v>5041</v>
      </c>
      <c r="K1333" s="50" t="s">
        <v>291</v>
      </c>
      <c r="L1333" s="50" t="s">
        <v>189</v>
      </c>
      <c r="M1333" s="54">
        <v>1</v>
      </c>
      <c r="N1333" s="51" t="str">
        <f t="shared" si="90"/>
        <v>都足立新田</v>
      </c>
      <c r="O1333" s="51"/>
    </row>
    <row r="1334" spans="1:15" x14ac:dyDescent="0.2">
      <c r="A1334" s="50">
        <f t="shared" si="91"/>
        <v>20427</v>
      </c>
      <c r="B1334" s="50">
        <f t="shared" si="92"/>
        <v>2</v>
      </c>
      <c r="C1334" s="51">
        <f t="shared" si="93"/>
        <v>4</v>
      </c>
      <c r="D1334" s="50">
        <v>20427</v>
      </c>
      <c r="E1334" s="50" t="s">
        <v>3800</v>
      </c>
      <c r="F1334" s="50" t="s">
        <v>5042</v>
      </c>
      <c r="G1334" s="50" t="s">
        <v>5043</v>
      </c>
      <c r="H1334" s="50" t="s">
        <v>1924</v>
      </c>
      <c r="I1334" s="50" t="s">
        <v>5044</v>
      </c>
      <c r="J1334" s="50" t="s">
        <v>1925</v>
      </c>
      <c r="K1334" s="50" t="s">
        <v>291</v>
      </c>
      <c r="L1334" s="50" t="s">
        <v>189</v>
      </c>
      <c r="M1334" s="54">
        <v>1</v>
      </c>
      <c r="N1334" s="51" t="str">
        <f t="shared" si="90"/>
        <v>都足立新田</v>
      </c>
    </row>
    <row r="1335" spans="1:15" x14ac:dyDescent="0.2">
      <c r="A1335" s="50">
        <f t="shared" si="91"/>
        <v>20428</v>
      </c>
      <c r="B1335" s="50">
        <f t="shared" si="92"/>
        <v>2</v>
      </c>
      <c r="C1335" s="51">
        <f t="shared" si="93"/>
        <v>4</v>
      </c>
      <c r="D1335" s="50">
        <v>20428</v>
      </c>
      <c r="E1335" s="50" t="s">
        <v>5045</v>
      </c>
      <c r="F1335" s="50" t="s">
        <v>5046</v>
      </c>
      <c r="G1335" s="50" t="s">
        <v>2208</v>
      </c>
      <c r="H1335" s="50" t="s">
        <v>1253</v>
      </c>
      <c r="I1335" s="50" t="s">
        <v>2210</v>
      </c>
      <c r="J1335" s="50" t="s">
        <v>1255</v>
      </c>
      <c r="K1335" s="50" t="s">
        <v>291</v>
      </c>
      <c r="L1335" s="50" t="s">
        <v>185</v>
      </c>
      <c r="M1335" s="54">
        <v>1</v>
      </c>
      <c r="N1335" s="51" t="str">
        <f t="shared" si="90"/>
        <v>都足立新田</v>
      </c>
      <c r="O1335" s="51"/>
    </row>
    <row r="1336" spans="1:15" x14ac:dyDescent="0.2">
      <c r="A1336" s="50">
        <f t="shared" si="91"/>
        <v>20429</v>
      </c>
      <c r="B1336" s="50">
        <f t="shared" si="92"/>
        <v>2</v>
      </c>
      <c r="C1336" s="51">
        <f t="shared" si="93"/>
        <v>4</v>
      </c>
      <c r="D1336" s="50">
        <v>20429</v>
      </c>
      <c r="E1336" s="50" t="s">
        <v>3682</v>
      </c>
      <c r="F1336" s="50" t="s">
        <v>5047</v>
      </c>
      <c r="G1336" s="50" t="s">
        <v>5048</v>
      </c>
      <c r="H1336" s="50" t="s">
        <v>1040</v>
      </c>
      <c r="I1336" s="50" t="s">
        <v>5049</v>
      </c>
      <c r="J1336" s="50" t="s">
        <v>1041</v>
      </c>
      <c r="K1336" s="50" t="s">
        <v>291</v>
      </c>
      <c r="L1336" s="50" t="s">
        <v>189</v>
      </c>
      <c r="M1336" s="54">
        <v>1</v>
      </c>
      <c r="N1336" s="51" t="str">
        <f t="shared" si="90"/>
        <v>都足立新田</v>
      </c>
      <c r="O1336" s="51"/>
    </row>
    <row r="1337" spans="1:15" x14ac:dyDescent="0.2">
      <c r="A1337" s="50">
        <f t="shared" si="91"/>
        <v>20430</v>
      </c>
      <c r="B1337" s="50">
        <f t="shared" si="92"/>
        <v>2</v>
      </c>
      <c r="C1337" s="51">
        <f t="shared" si="93"/>
        <v>4</v>
      </c>
      <c r="D1337" s="50">
        <v>20430</v>
      </c>
      <c r="E1337" s="50" t="s">
        <v>608</v>
      </c>
      <c r="F1337" s="50" t="s">
        <v>1476</v>
      </c>
      <c r="G1337" s="50" t="s">
        <v>1427</v>
      </c>
      <c r="H1337" s="50" t="s">
        <v>1139</v>
      </c>
      <c r="I1337" s="50" t="s">
        <v>1429</v>
      </c>
      <c r="J1337" s="50" t="s">
        <v>1140</v>
      </c>
      <c r="K1337" s="50" t="s">
        <v>291</v>
      </c>
      <c r="L1337" s="50" t="s">
        <v>189</v>
      </c>
      <c r="M1337" s="54">
        <v>1</v>
      </c>
      <c r="N1337" s="51" t="str">
        <f t="shared" si="90"/>
        <v>都足立新田</v>
      </c>
    </row>
    <row r="1338" spans="1:15" x14ac:dyDescent="0.2">
      <c r="A1338" s="50">
        <f t="shared" si="91"/>
        <v>20431</v>
      </c>
      <c r="B1338" s="50">
        <f t="shared" si="92"/>
        <v>2</v>
      </c>
      <c r="C1338" s="51">
        <f t="shared" si="93"/>
        <v>4</v>
      </c>
      <c r="D1338" s="50">
        <v>20431</v>
      </c>
      <c r="E1338" s="50" t="s">
        <v>601</v>
      </c>
      <c r="F1338" s="50" t="s">
        <v>5050</v>
      </c>
      <c r="G1338" s="50" t="s">
        <v>5051</v>
      </c>
      <c r="H1338" s="50" t="s">
        <v>5052</v>
      </c>
      <c r="I1338" s="50" t="s">
        <v>5053</v>
      </c>
      <c r="J1338" s="50" t="s">
        <v>5054</v>
      </c>
      <c r="K1338" s="50" t="s">
        <v>291</v>
      </c>
      <c r="L1338" s="50" t="s">
        <v>189</v>
      </c>
      <c r="M1338" s="54">
        <v>1</v>
      </c>
      <c r="N1338" s="51" t="str">
        <f t="shared" si="90"/>
        <v>都足立新田</v>
      </c>
    </row>
    <row r="1339" spans="1:15" x14ac:dyDescent="0.2">
      <c r="A1339" s="50">
        <f t="shared" si="91"/>
        <v>20432</v>
      </c>
      <c r="B1339" s="50">
        <f t="shared" si="92"/>
        <v>2</v>
      </c>
      <c r="C1339" s="51">
        <f t="shared" si="93"/>
        <v>4</v>
      </c>
      <c r="D1339" s="50">
        <v>20432</v>
      </c>
      <c r="E1339" s="50" t="s">
        <v>5055</v>
      </c>
      <c r="F1339" s="50" t="s">
        <v>5056</v>
      </c>
      <c r="G1339" s="50" t="s">
        <v>5057</v>
      </c>
      <c r="H1339" s="50" t="s">
        <v>3308</v>
      </c>
      <c r="I1339" s="50" t="s">
        <v>5058</v>
      </c>
      <c r="J1339" s="50" t="s">
        <v>5059</v>
      </c>
      <c r="K1339" s="50" t="s">
        <v>291</v>
      </c>
      <c r="L1339" s="50" t="s">
        <v>189</v>
      </c>
      <c r="M1339" s="54">
        <v>1</v>
      </c>
      <c r="N1339" s="51" t="str">
        <f t="shared" si="90"/>
        <v>都足立新田</v>
      </c>
      <c r="O1339" s="51"/>
    </row>
    <row r="1340" spans="1:15" x14ac:dyDescent="0.2">
      <c r="A1340" s="50">
        <f t="shared" si="91"/>
        <v>20433</v>
      </c>
      <c r="B1340" s="50">
        <f t="shared" si="92"/>
        <v>2</v>
      </c>
      <c r="C1340" s="51">
        <f t="shared" si="93"/>
        <v>4</v>
      </c>
      <c r="D1340" s="50">
        <v>20433</v>
      </c>
      <c r="E1340" s="50" t="s">
        <v>1389</v>
      </c>
      <c r="F1340" s="50" t="s">
        <v>1194</v>
      </c>
      <c r="G1340" s="50" t="s">
        <v>1391</v>
      </c>
      <c r="H1340" s="50" t="s">
        <v>1195</v>
      </c>
      <c r="I1340" s="50" t="s">
        <v>1056</v>
      </c>
      <c r="J1340" s="50" t="s">
        <v>1196</v>
      </c>
      <c r="K1340" s="50" t="s">
        <v>291</v>
      </c>
      <c r="L1340" s="50" t="s">
        <v>189</v>
      </c>
      <c r="M1340" s="54">
        <v>1</v>
      </c>
      <c r="N1340" s="51" t="str">
        <f t="shared" si="90"/>
        <v>都足立新田</v>
      </c>
    </row>
    <row r="1341" spans="1:15" x14ac:dyDescent="0.2">
      <c r="A1341" s="50">
        <f t="shared" si="91"/>
        <v>20434</v>
      </c>
      <c r="B1341" s="50">
        <f t="shared" si="92"/>
        <v>2</v>
      </c>
      <c r="C1341" s="51">
        <f t="shared" si="93"/>
        <v>4</v>
      </c>
      <c r="D1341" s="50">
        <v>20434</v>
      </c>
      <c r="E1341" s="50" t="s">
        <v>82</v>
      </c>
      <c r="F1341" s="50" t="s">
        <v>5060</v>
      </c>
      <c r="G1341" s="50" t="s">
        <v>1202</v>
      </c>
      <c r="H1341" s="50" t="s">
        <v>1160</v>
      </c>
      <c r="I1341" s="50" t="s">
        <v>1204</v>
      </c>
      <c r="J1341" s="50" t="s">
        <v>1767</v>
      </c>
      <c r="K1341" s="50" t="s">
        <v>291</v>
      </c>
      <c r="L1341" s="50" t="s">
        <v>189</v>
      </c>
      <c r="M1341" s="54">
        <v>1</v>
      </c>
      <c r="N1341" s="51" t="str">
        <f t="shared" si="90"/>
        <v>都足立新田</v>
      </c>
      <c r="O1341" s="51"/>
    </row>
    <row r="1342" spans="1:15" x14ac:dyDescent="0.2">
      <c r="A1342" s="50">
        <f t="shared" si="91"/>
        <v>20435</v>
      </c>
      <c r="B1342" s="50">
        <f t="shared" si="92"/>
        <v>2</v>
      </c>
      <c r="C1342" s="51">
        <f t="shared" si="93"/>
        <v>4</v>
      </c>
      <c r="D1342" s="50">
        <v>20435</v>
      </c>
      <c r="E1342" s="50" t="s">
        <v>87</v>
      </c>
      <c r="F1342" s="50" t="s">
        <v>5061</v>
      </c>
      <c r="G1342" s="50" t="s">
        <v>1117</v>
      </c>
      <c r="H1342" s="50" t="s">
        <v>1195</v>
      </c>
      <c r="I1342" s="50" t="s">
        <v>1119</v>
      </c>
      <c r="J1342" s="50" t="s">
        <v>1196</v>
      </c>
      <c r="K1342" s="50" t="s">
        <v>291</v>
      </c>
      <c r="L1342" s="50" t="s">
        <v>189</v>
      </c>
      <c r="M1342" s="54">
        <v>1</v>
      </c>
      <c r="N1342" s="51" t="str">
        <f t="shared" si="90"/>
        <v>都足立新田</v>
      </c>
    </row>
    <row r="1343" spans="1:15" x14ac:dyDescent="0.2">
      <c r="A1343" s="50">
        <f t="shared" si="91"/>
        <v>20436</v>
      </c>
      <c r="B1343" s="50">
        <f t="shared" si="92"/>
        <v>2</v>
      </c>
      <c r="C1343" s="51">
        <f t="shared" si="93"/>
        <v>4</v>
      </c>
      <c r="D1343" s="50">
        <v>20436</v>
      </c>
      <c r="E1343" s="50" t="s">
        <v>5062</v>
      </c>
      <c r="F1343" s="50" t="s">
        <v>5063</v>
      </c>
      <c r="G1343" s="50" t="s">
        <v>5064</v>
      </c>
      <c r="H1343" s="50" t="s">
        <v>1253</v>
      </c>
      <c r="I1343" s="50" t="s">
        <v>5065</v>
      </c>
      <c r="J1343" s="50" t="s">
        <v>1255</v>
      </c>
      <c r="K1343" s="50" t="s">
        <v>291</v>
      </c>
      <c r="L1343" s="50" t="s">
        <v>185</v>
      </c>
      <c r="M1343" s="54">
        <v>1</v>
      </c>
      <c r="N1343" s="51" t="str">
        <f t="shared" si="90"/>
        <v>都足立新田</v>
      </c>
    </row>
    <row r="1344" spans="1:15" x14ac:dyDescent="0.2">
      <c r="A1344" s="50">
        <f t="shared" si="91"/>
        <v>20451</v>
      </c>
      <c r="B1344" s="50">
        <f t="shared" si="92"/>
        <v>2</v>
      </c>
      <c r="C1344" s="51">
        <f t="shared" si="93"/>
        <v>4</v>
      </c>
      <c r="D1344" s="50">
        <v>20451</v>
      </c>
      <c r="E1344" s="50" t="s">
        <v>34</v>
      </c>
      <c r="F1344" s="50" t="s">
        <v>5066</v>
      </c>
      <c r="G1344" s="50" t="s">
        <v>1285</v>
      </c>
      <c r="H1344" s="50" t="s">
        <v>5067</v>
      </c>
      <c r="I1344" s="50" t="s">
        <v>1287</v>
      </c>
      <c r="J1344" s="50" t="s">
        <v>5068</v>
      </c>
      <c r="K1344" s="50" t="s">
        <v>292</v>
      </c>
      <c r="L1344" s="50" t="s">
        <v>189</v>
      </c>
      <c r="M1344" s="54">
        <v>2</v>
      </c>
      <c r="N1344" s="51" t="str">
        <f t="shared" si="90"/>
        <v>都足立新田</v>
      </c>
    </row>
    <row r="1345" spans="1:15" x14ac:dyDescent="0.2">
      <c r="A1345" s="50">
        <f t="shared" si="91"/>
        <v>20452</v>
      </c>
      <c r="B1345" s="50">
        <f t="shared" si="92"/>
        <v>2</v>
      </c>
      <c r="C1345" s="51">
        <f t="shared" si="93"/>
        <v>4</v>
      </c>
      <c r="D1345" s="50">
        <v>20452</v>
      </c>
      <c r="E1345" s="50" t="s">
        <v>5069</v>
      </c>
      <c r="F1345" s="50" t="s">
        <v>5070</v>
      </c>
      <c r="G1345" s="50" t="s">
        <v>5071</v>
      </c>
      <c r="H1345" s="50" t="s">
        <v>1542</v>
      </c>
      <c r="I1345" s="50" t="s">
        <v>5072</v>
      </c>
      <c r="J1345" s="50" t="s">
        <v>2161</v>
      </c>
      <c r="K1345" s="50" t="s">
        <v>292</v>
      </c>
      <c r="L1345" s="50" t="s">
        <v>189</v>
      </c>
      <c r="M1345" s="54">
        <v>2</v>
      </c>
      <c r="N1345" s="51" t="str">
        <f t="shared" si="90"/>
        <v>都足立新田</v>
      </c>
    </row>
    <row r="1346" spans="1:15" x14ac:dyDescent="0.2">
      <c r="A1346" s="50">
        <f t="shared" si="91"/>
        <v>20453</v>
      </c>
      <c r="B1346" s="50">
        <f t="shared" si="92"/>
        <v>2</v>
      </c>
      <c r="C1346" s="51">
        <f t="shared" si="93"/>
        <v>4</v>
      </c>
      <c r="D1346" s="50">
        <v>20453</v>
      </c>
      <c r="E1346" s="50" t="s">
        <v>5073</v>
      </c>
      <c r="F1346" s="50" t="s">
        <v>5074</v>
      </c>
      <c r="G1346" s="50" t="s">
        <v>5073</v>
      </c>
      <c r="H1346" s="50" t="s">
        <v>5074</v>
      </c>
      <c r="I1346" s="50" t="s">
        <v>5075</v>
      </c>
      <c r="J1346" s="50" t="s">
        <v>5076</v>
      </c>
      <c r="K1346" s="50" t="s">
        <v>292</v>
      </c>
      <c r="L1346" s="50" t="s">
        <v>188</v>
      </c>
      <c r="M1346" s="54">
        <v>2</v>
      </c>
      <c r="N1346" s="51" t="str">
        <f t="shared" ref="N1346:N1409" si="94">VLOOKUP(B1346*100+C1346,$AB$2:$AF$400,2,0)</f>
        <v>都足立新田</v>
      </c>
    </row>
    <row r="1347" spans="1:15" x14ac:dyDescent="0.2">
      <c r="A1347" s="50">
        <f t="shared" si="91"/>
        <v>20454</v>
      </c>
      <c r="B1347" s="50">
        <f t="shared" si="92"/>
        <v>2</v>
      </c>
      <c r="C1347" s="51">
        <f t="shared" si="93"/>
        <v>4</v>
      </c>
      <c r="D1347" s="50">
        <v>20454</v>
      </c>
      <c r="E1347" s="50" t="s">
        <v>5077</v>
      </c>
      <c r="F1347" s="50" t="s">
        <v>5078</v>
      </c>
      <c r="G1347" s="50" t="s">
        <v>5079</v>
      </c>
      <c r="H1347" s="50" t="s">
        <v>5080</v>
      </c>
      <c r="I1347" s="50" t="s">
        <v>5081</v>
      </c>
      <c r="J1347" s="50" t="s">
        <v>5082</v>
      </c>
      <c r="K1347" s="50" t="s">
        <v>292</v>
      </c>
      <c r="L1347" s="50" t="s">
        <v>188</v>
      </c>
      <c r="M1347" s="54">
        <v>2</v>
      </c>
      <c r="N1347" s="51" t="str">
        <f t="shared" si="94"/>
        <v>都足立新田</v>
      </c>
    </row>
    <row r="1348" spans="1:15" x14ac:dyDescent="0.2">
      <c r="A1348" s="50">
        <f t="shared" si="91"/>
        <v>20455</v>
      </c>
      <c r="B1348" s="50">
        <f t="shared" si="92"/>
        <v>2</v>
      </c>
      <c r="C1348" s="51">
        <f t="shared" si="93"/>
        <v>4</v>
      </c>
      <c r="D1348" s="50">
        <v>20455</v>
      </c>
      <c r="E1348" s="50" t="s">
        <v>5083</v>
      </c>
      <c r="F1348" s="50" t="s">
        <v>5084</v>
      </c>
      <c r="G1348" s="50" t="s">
        <v>5085</v>
      </c>
      <c r="H1348" s="50" t="s">
        <v>5086</v>
      </c>
      <c r="I1348" s="50" t="s">
        <v>5087</v>
      </c>
      <c r="J1348" s="50" t="s">
        <v>5088</v>
      </c>
      <c r="K1348" s="50" t="s">
        <v>292</v>
      </c>
      <c r="L1348" s="50" t="s">
        <v>188</v>
      </c>
      <c r="M1348" s="54">
        <v>2</v>
      </c>
      <c r="N1348" s="51" t="str">
        <f t="shared" si="94"/>
        <v>都足立新田</v>
      </c>
    </row>
    <row r="1349" spans="1:15" x14ac:dyDescent="0.2">
      <c r="A1349" s="50">
        <f t="shared" si="91"/>
        <v>20456</v>
      </c>
      <c r="B1349" s="50">
        <f t="shared" si="92"/>
        <v>2</v>
      </c>
      <c r="C1349" s="51">
        <f t="shared" si="93"/>
        <v>4</v>
      </c>
      <c r="D1349" s="50">
        <v>20456</v>
      </c>
      <c r="E1349" s="50" t="s">
        <v>5089</v>
      </c>
      <c r="F1349" s="50" t="s">
        <v>5090</v>
      </c>
      <c r="G1349" s="50" t="s">
        <v>5091</v>
      </c>
      <c r="H1349" s="50" t="s">
        <v>1203</v>
      </c>
      <c r="I1349" s="50" t="s">
        <v>5092</v>
      </c>
      <c r="J1349" s="50" t="s">
        <v>1205</v>
      </c>
      <c r="K1349" s="50" t="s">
        <v>292</v>
      </c>
      <c r="L1349" s="50" t="s">
        <v>185</v>
      </c>
      <c r="M1349" s="54">
        <v>1</v>
      </c>
      <c r="N1349" s="51" t="str">
        <f t="shared" si="94"/>
        <v>都足立新田</v>
      </c>
      <c r="O1349" s="51"/>
    </row>
    <row r="1350" spans="1:15" x14ac:dyDescent="0.2">
      <c r="A1350" s="50">
        <f t="shared" si="91"/>
        <v>20457</v>
      </c>
      <c r="B1350" s="50">
        <f t="shared" si="92"/>
        <v>2</v>
      </c>
      <c r="C1350" s="51">
        <f t="shared" si="93"/>
        <v>4</v>
      </c>
      <c r="D1350" s="50">
        <v>20457</v>
      </c>
      <c r="E1350" s="50" t="s">
        <v>4111</v>
      </c>
      <c r="F1350" s="50" t="s">
        <v>5093</v>
      </c>
      <c r="G1350" s="50" t="s">
        <v>5094</v>
      </c>
      <c r="H1350" s="50" t="s">
        <v>3460</v>
      </c>
      <c r="I1350" s="50" t="s">
        <v>5095</v>
      </c>
      <c r="J1350" s="50" t="s">
        <v>3462</v>
      </c>
      <c r="K1350" s="50" t="s">
        <v>292</v>
      </c>
      <c r="L1350" s="50" t="s">
        <v>189</v>
      </c>
      <c r="M1350" s="54">
        <v>1</v>
      </c>
      <c r="N1350" s="51" t="str">
        <f t="shared" si="94"/>
        <v>都足立新田</v>
      </c>
      <c r="O1350" s="51"/>
    </row>
    <row r="1351" spans="1:15" x14ac:dyDescent="0.2">
      <c r="A1351" s="50">
        <f t="shared" si="91"/>
        <v>20458</v>
      </c>
      <c r="B1351" s="50">
        <f t="shared" si="92"/>
        <v>2</v>
      </c>
      <c r="C1351" s="51">
        <f t="shared" si="93"/>
        <v>4</v>
      </c>
      <c r="D1351" s="50">
        <v>20458</v>
      </c>
      <c r="E1351" s="50" t="s">
        <v>118</v>
      </c>
      <c r="F1351" s="50" t="s">
        <v>1219</v>
      </c>
      <c r="G1351" s="50" t="s">
        <v>1135</v>
      </c>
      <c r="H1351" s="50" t="s">
        <v>1220</v>
      </c>
      <c r="I1351" s="50" t="s">
        <v>1136</v>
      </c>
      <c r="J1351" s="50" t="s">
        <v>1221</v>
      </c>
      <c r="K1351" s="50" t="s">
        <v>292</v>
      </c>
      <c r="L1351" s="50" t="s">
        <v>189</v>
      </c>
      <c r="M1351" s="54">
        <v>1</v>
      </c>
      <c r="N1351" s="51" t="str">
        <f t="shared" si="94"/>
        <v>都足立新田</v>
      </c>
      <c r="O1351" s="51"/>
    </row>
    <row r="1352" spans="1:15" x14ac:dyDescent="0.2">
      <c r="A1352" s="50">
        <f t="shared" si="91"/>
        <v>20459</v>
      </c>
      <c r="B1352" s="50">
        <f t="shared" si="92"/>
        <v>2</v>
      </c>
      <c r="C1352" s="51">
        <f t="shared" si="93"/>
        <v>4</v>
      </c>
      <c r="D1352" s="50">
        <v>20459</v>
      </c>
      <c r="E1352" s="50" t="s">
        <v>30</v>
      </c>
      <c r="F1352" s="50" t="s">
        <v>5096</v>
      </c>
      <c r="G1352" s="50" t="s">
        <v>1081</v>
      </c>
      <c r="H1352" s="50" t="s">
        <v>1066</v>
      </c>
      <c r="I1352" s="50" t="s">
        <v>1082</v>
      </c>
      <c r="J1352" s="50" t="s">
        <v>1068</v>
      </c>
      <c r="K1352" s="50" t="s">
        <v>292</v>
      </c>
      <c r="L1352" s="50" t="s">
        <v>189</v>
      </c>
      <c r="M1352" s="54">
        <v>1</v>
      </c>
      <c r="N1352" s="51" t="str">
        <f t="shared" si="94"/>
        <v>都足立新田</v>
      </c>
      <c r="O1352" s="51"/>
    </row>
    <row r="1353" spans="1:15" x14ac:dyDescent="0.2">
      <c r="A1353" s="50">
        <f t="shared" si="91"/>
        <v>20460</v>
      </c>
      <c r="B1353" s="50">
        <f t="shared" si="92"/>
        <v>2</v>
      </c>
      <c r="C1353" s="51">
        <f t="shared" si="93"/>
        <v>4</v>
      </c>
      <c r="D1353" s="50">
        <v>20460</v>
      </c>
      <c r="E1353" s="50" t="s">
        <v>89</v>
      </c>
      <c r="F1353" s="50" t="s">
        <v>5097</v>
      </c>
      <c r="G1353" s="50" t="s">
        <v>1993</v>
      </c>
      <c r="H1353" s="50" t="s">
        <v>5098</v>
      </c>
      <c r="I1353" s="50" t="s">
        <v>1994</v>
      </c>
      <c r="J1353" s="50" t="s">
        <v>5099</v>
      </c>
      <c r="K1353" s="50" t="s">
        <v>292</v>
      </c>
      <c r="L1353" s="50" t="s">
        <v>189</v>
      </c>
      <c r="M1353" s="54">
        <v>1</v>
      </c>
      <c r="N1353" s="51" t="str">
        <f t="shared" si="94"/>
        <v>都足立新田</v>
      </c>
    </row>
    <row r="1354" spans="1:15" x14ac:dyDescent="0.2">
      <c r="A1354" s="50">
        <f t="shared" si="91"/>
        <v>20461</v>
      </c>
      <c r="B1354" s="50">
        <f t="shared" si="92"/>
        <v>2</v>
      </c>
      <c r="C1354" s="51">
        <f t="shared" si="93"/>
        <v>4</v>
      </c>
      <c r="D1354" s="50">
        <v>20461</v>
      </c>
      <c r="E1354" s="50" t="s">
        <v>33</v>
      </c>
      <c r="F1354" s="50" t="s">
        <v>5100</v>
      </c>
      <c r="G1354" s="50" t="s">
        <v>1457</v>
      </c>
      <c r="H1354" s="50" t="s">
        <v>1106</v>
      </c>
      <c r="I1354" s="50" t="s">
        <v>1683</v>
      </c>
      <c r="J1354" s="50" t="s">
        <v>1108</v>
      </c>
      <c r="K1354" s="50" t="s">
        <v>292</v>
      </c>
      <c r="L1354" s="50" t="s">
        <v>189</v>
      </c>
      <c r="M1354" s="54">
        <v>1</v>
      </c>
      <c r="N1354" s="51" t="str">
        <f t="shared" si="94"/>
        <v>都足立新田</v>
      </c>
    </row>
    <row r="1355" spans="1:15" x14ac:dyDescent="0.2">
      <c r="A1355" s="50">
        <f t="shared" si="91"/>
        <v>20502</v>
      </c>
      <c r="B1355" s="50">
        <f t="shared" si="92"/>
        <v>2</v>
      </c>
      <c r="C1355" s="51">
        <f t="shared" si="93"/>
        <v>5</v>
      </c>
      <c r="D1355" s="50">
        <v>20502</v>
      </c>
      <c r="E1355" s="50" t="s">
        <v>5101</v>
      </c>
      <c r="F1355" s="50" t="s">
        <v>5102</v>
      </c>
      <c r="G1355" s="50" t="s">
        <v>2513</v>
      </c>
      <c r="H1355" s="50" t="s">
        <v>1869</v>
      </c>
      <c r="I1355" s="50" t="s">
        <v>2515</v>
      </c>
      <c r="J1355" s="50" t="s">
        <v>1870</v>
      </c>
      <c r="K1355" s="50" t="s">
        <v>291</v>
      </c>
      <c r="L1355" s="50" t="s">
        <v>188</v>
      </c>
      <c r="M1355" s="54">
        <v>2</v>
      </c>
      <c r="N1355" s="51" t="str">
        <f t="shared" si="94"/>
        <v>都足立西</v>
      </c>
    </row>
    <row r="1356" spans="1:15" x14ac:dyDescent="0.2">
      <c r="A1356" s="50">
        <f t="shared" si="91"/>
        <v>20509</v>
      </c>
      <c r="B1356" s="50">
        <f t="shared" si="92"/>
        <v>2</v>
      </c>
      <c r="C1356" s="51">
        <f t="shared" si="93"/>
        <v>5</v>
      </c>
      <c r="D1356" s="50">
        <v>20509</v>
      </c>
      <c r="E1356" s="50" t="s">
        <v>121</v>
      </c>
      <c r="F1356" s="50" t="s">
        <v>86</v>
      </c>
      <c r="G1356" s="50" t="s">
        <v>1952</v>
      </c>
      <c r="H1356" s="50" t="s">
        <v>1009</v>
      </c>
      <c r="I1356" s="50" t="s">
        <v>5103</v>
      </c>
      <c r="J1356" s="50" t="s">
        <v>1028</v>
      </c>
      <c r="K1356" s="50" t="s">
        <v>291</v>
      </c>
      <c r="L1356" s="50" t="s">
        <v>188</v>
      </c>
      <c r="M1356" s="54">
        <v>3</v>
      </c>
      <c r="N1356" s="51" t="str">
        <f t="shared" si="94"/>
        <v>都足立西</v>
      </c>
    </row>
    <row r="1357" spans="1:15" x14ac:dyDescent="0.2">
      <c r="A1357" s="50">
        <f t="shared" si="91"/>
        <v>20510</v>
      </c>
      <c r="B1357" s="50">
        <f t="shared" si="92"/>
        <v>2</v>
      </c>
      <c r="C1357" s="51">
        <f t="shared" si="93"/>
        <v>5</v>
      </c>
      <c r="D1357" s="50">
        <v>20510</v>
      </c>
      <c r="E1357" s="50" t="s">
        <v>42</v>
      </c>
      <c r="F1357" s="50" t="s">
        <v>5104</v>
      </c>
      <c r="G1357" s="50" t="s">
        <v>1582</v>
      </c>
      <c r="H1357" s="50" t="s">
        <v>1030</v>
      </c>
      <c r="I1357" s="50" t="s">
        <v>1583</v>
      </c>
      <c r="J1357" s="50" t="s">
        <v>1282</v>
      </c>
      <c r="K1357" s="50" t="s">
        <v>291</v>
      </c>
      <c r="L1357" s="50" t="s">
        <v>1029</v>
      </c>
      <c r="M1357" s="54">
        <v>3</v>
      </c>
      <c r="N1357" s="51" t="str">
        <f t="shared" si="94"/>
        <v>都足立西</v>
      </c>
      <c r="O1357" s="51"/>
    </row>
    <row r="1358" spans="1:15" x14ac:dyDescent="0.2">
      <c r="A1358" s="50">
        <f t="shared" si="91"/>
        <v>20631</v>
      </c>
      <c r="B1358" s="50">
        <f t="shared" si="92"/>
        <v>2</v>
      </c>
      <c r="C1358" s="51">
        <f t="shared" si="93"/>
        <v>6</v>
      </c>
      <c r="D1358" s="50">
        <v>20631</v>
      </c>
      <c r="E1358" s="50" t="s">
        <v>610</v>
      </c>
      <c r="F1358" s="50" t="s">
        <v>3723</v>
      </c>
      <c r="G1358" s="50" t="s">
        <v>1375</v>
      </c>
      <c r="H1358" s="50" t="s">
        <v>3725</v>
      </c>
      <c r="I1358" s="50" t="s">
        <v>1376</v>
      </c>
      <c r="J1358" s="50" t="s">
        <v>3727</v>
      </c>
      <c r="K1358" s="50" t="s">
        <v>291</v>
      </c>
      <c r="L1358" s="50" t="s">
        <v>188</v>
      </c>
      <c r="M1358" s="54">
        <v>3</v>
      </c>
      <c r="N1358" s="51" t="str">
        <f t="shared" si="94"/>
        <v>都足立東</v>
      </c>
      <c r="O1358" s="51"/>
    </row>
    <row r="1359" spans="1:15" x14ac:dyDescent="0.2">
      <c r="A1359" s="50">
        <f t="shared" si="91"/>
        <v>20634</v>
      </c>
      <c r="B1359" s="50">
        <f t="shared" si="92"/>
        <v>2</v>
      </c>
      <c r="C1359" s="51">
        <f t="shared" si="93"/>
        <v>6</v>
      </c>
      <c r="D1359" s="50">
        <v>20634</v>
      </c>
      <c r="E1359" s="50" t="s">
        <v>5105</v>
      </c>
      <c r="F1359" s="50" t="s">
        <v>5106</v>
      </c>
      <c r="G1359" s="50" t="s">
        <v>5107</v>
      </c>
      <c r="H1359" s="50" t="s">
        <v>5108</v>
      </c>
      <c r="I1359" s="50" t="s">
        <v>5109</v>
      </c>
      <c r="J1359" s="50" t="s">
        <v>5110</v>
      </c>
      <c r="K1359" s="50" t="s">
        <v>291</v>
      </c>
      <c r="L1359" s="50" t="s">
        <v>1029</v>
      </c>
      <c r="M1359" s="54">
        <v>3</v>
      </c>
      <c r="N1359" s="51" t="str">
        <f t="shared" si="94"/>
        <v>都足立東</v>
      </c>
      <c r="O1359" s="51"/>
    </row>
    <row r="1360" spans="1:15" x14ac:dyDescent="0.2">
      <c r="A1360" s="50">
        <f t="shared" si="91"/>
        <v>20636</v>
      </c>
      <c r="B1360" s="50">
        <f t="shared" si="92"/>
        <v>2</v>
      </c>
      <c r="C1360" s="51">
        <f t="shared" si="93"/>
        <v>6</v>
      </c>
      <c r="D1360" s="50">
        <v>20636</v>
      </c>
      <c r="E1360" s="50" t="s">
        <v>25</v>
      </c>
      <c r="F1360" s="50" t="s">
        <v>5111</v>
      </c>
      <c r="G1360" s="50" t="s">
        <v>2603</v>
      </c>
      <c r="H1360" s="50" t="s">
        <v>5112</v>
      </c>
      <c r="I1360" s="50" t="s">
        <v>2604</v>
      </c>
      <c r="J1360" s="50" t="s">
        <v>5113</v>
      </c>
      <c r="K1360" s="50" t="s">
        <v>291</v>
      </c>
      <c r="L1360" s="50" t="s">
        <v>188</v>
      </c>
      <c r="M1360" s="54">
        <v>2</v>
      </c>
      <c r="N1360" s="51" t="str">
        <f t="shared" si="94"/>
        <v>都足立東</v>
      </c>
      <c r="O1360" s="51"/>
    </row>
    <row r="1361" spans="1:15" x14ac:dyDescent="0.2">
      <c r="A1361" s="50">
        <f t="shared" si="91"/>
        <v>20637</v>
      </c>
      <c r="B1361" s="50">
        <f t="shared" si="92"/>
        <v>2</v>
      </c>
      <c r="C1361" s="51">
        <f t="shared" si="93"/>
        <v>6</v>
      </c>
      <c r="D1361" s="50">
        <v>20637</v>
      </c>
      <c r="E1361" s="50" t="s">
        <v>5114</v>
      </c>
      <c r="F1361" s="50" t="s">
        <v>5115</v>
      </c>
      <c r="G1361" s="50" t="s">
        <v>5116</v>
      </c>
      <c r="H1361" s="50" t="s">
        <v>1590</v>
      </c>
      <c r="I1361" s="50" t="s">
        <v>5117</v>
      </c>
      <c r="J1361" s="50" t="s">
        <v>1592</v>
      </c>
      <c r="K1361" s="50" t="s">
        <v>291</v>
      </c>
      <c r="L1361" s="50" t="s">
        <v>189</v>
      </c>
      <c r="M1361" s="54">
        <v>2</v>
      </c>
      <c r="N1361" s="51" t="str">
        <f t="shared" si="94"/>
        <v>都足立東</v>
      </c>
    </row>
    <row r="1362" spans="1:15" x14ac:dyDescent="0.2">
      <c r="A1362" s="50">
        <f t="shared" si="91"/>
        <v>20638</v>
      </c>
      <c r="B1362" s="50">
        <f t="shared" si="92"/>
        <v>2</v>
      </c>
      <c r="C1362" s="51">
        <f t="shared" si="93"/>
        <v>6</v>
      </c>
      <c r="D1362" s="50">
        <v>20638</v>
      </c>
      <c r="E1362" s="50" t="s">
        <v>4613</v>
      </c>
      <c r="F1362" s="50" t="s">
        <v>5118</v>
      </c>
      <c r="G1362" s="50" t="s">
        <v>4615</v>
      </c>
      <c r="H1362" s="50" t="s">
        <v>1491</v>
      </c>
      <c r="I1362" s="50" t="s">
        <v>4616</v>
      </c>
      <c r="J1362" s="50" t="s">
        <v>1493</v>
      </c>
      <c r="K1362" s="50" t="s">
        <v>291</v>
      </c>
      <c r="L1362" s="50" t="s">
        <v>188</v>
      </c>
      <c r="M1362" s="54">
        <v>2</v>
      </c>
      <c r="N1362" s="51" t="str">
        <f t="shared" si="94"/>
        <v>都足立東</v>
      </c>
    </row>
    <row r="1363" spans="1:15" x14ac:dyDescent="0.2">
      <c r="A1363" s="50">
        <f t="shared" si="91"/>
        <v>20639</v>
      </c>
      <c r="B1363" s="50">
        <f t="shared" si="92"/>
        <v>2</v>
      </c>
      <c r="C1363" s="51">
        <f t="shared" si="93"/>
        <v>6</v>
      </c>
      <c r="D1363" s="50">
        <v>20639</v>
      </c>
      <c r="E1363" s="50" t="s">
        <v>5119</v>
      </c>
      <c r="F1363" s="50" t="s">
        <v>5120</v>
      </c>
      <c r="G1363" s="50" t="s">
        <v>5121</v>
      </c>
      <c r="H1363" s="50" t="s">
        <v>1286</v>
      </c>
      <c r="I1363" s="50" t="s">
        <v>5122</v>
      </c>
      <c r="J1363" s="50" t="s">
        <v>1288</v>
      </c>
      <c r="K1363" s="50" t="s">
        <v>291</v>
      </c>
      <c r="L1363" s="50" t="s">
        <v>188</v>
      </c>
      <c r="M1363" s="54">
        <v>2</v>
      </c>
      <c r="N1363" s="51" t="str">
        <f t="shared" si="94"/>
        <v>都足立東</v>
      </c>
      <c r="O1363" s="51"/>
    </row>
    <row r="1364" spans="1:15" x14ac:dyDescent="0.2">
      <c r="A1364" s="50">
        <f t="shared" si="91"/>
        <v>20640</v>
      </c>
      <c r="B1364" s="50">
        <f t="shared" si="92"/>
        <v>2</v>
      </c>
      <c r="C1364" s="51">
        <f t="shared" si="93"/>
        <v>6</v>
      </c>
      <c r="D1364" s="50">
        <v>20640</v>
      </c>
      <c r="E1364" s="50" t="s">
        <v>4281</v>
      </c>
      <c r="F1364" s="50" t="s">
        <v>5123</v>
      </c>
      <c r="G1364" s="50" t="s">
        <v>4283</v>
      </c>
      <c r="H1364" s="50" t="s">
        <v>5124</v>
      </c>
      <c r="I1364" s="50" t="s">
        <v>4284</v>
      </c>
      <c r="J1364" s="50" t="s">
        <v>5125</v>
      </c>
      <c r="K1364" s="50" t="s">
        <v>291</v>
      </c>
      <c r="L1364" s="50" t="s">
        <v>188</v>
      </c>
      <c r="M1364" s="54">
        <v>2</v>
      </c>
      <c r="N1364" s="51" t="str">
        <f t="shared" si="94"/>
        <v>都足立東</v>
      </c>
      <c r="O1364" s="51"/>
    </row>
    <row r="1365" spans="1:15" x14ac:dyDescent="0.2">
      <c r="A1365" s="50">
        <f t="shared" si="91"/>
        <v>20641</v>
      </c>
      <c r="B1365" s="50">
        <f t="shared" si="92"/>
        <v>2</v>
      </c>
      <c r="C1365" s="51">
        <f t="shared" si="93"/>
        <v>6</v>
      </c>
      <c r="D1365" s="50">
        <v>20641</v>
      </c>
      <c r="E1365" s="50" t="s">
        <v>5126</v>
      </c>
      <c r="F1365" s="50" t="s">
        <v>5127</v>
      </c>
      <c r="G1365" s="50" t="s">
        <v>5128</v>
      </c>
      <c r="H1365" s="50" t="s">
        <v>4167</v>
      </c>
      <c r="I1365" s="50" t="s">
        <v>5129</v>
      </c>
      <c r="J1365" s="50" t="s">
        <v>4168</v>
      </c>
      <c r="K1365" s="50" t="s">
        <v>291</v>
      </c>
      <c r="L1365" s="50" t="s">
        <v>188</v>
      </c>
      <c r="M1365" s="54">
        <v>2</v>
      </c>
      <c r="N1365" s="51" t="str">
        <f t="shared" si="94"/>
        <v>都足立東</v>
      </c>
      <c r="O1365" s="51"/>
    </row>
    <row r="1366" spans="1:15" x14ac:dyDescent="0.2">
      <c r="A1366" s="50">
        <f t="shared" si="91"/>
        <v>20644</v>
      </c>
      <c r="B1366" s="50">
        <f t="shared" si="92"/>
        <v>2</v>
      </c>
      <c r="C1366" s="51">
        <f t="shared" si="93"/>
        <v>6</v>
      </c>
      <c r="D1366" s="50">
        <v>20644</v>
      </c>
      <c r="E1366" s="50" t="s">
        <v>59</v>
      </c>
      <c r="F1366" s="50" t="s">
        <v>5130</v>
      </c>
      <c r="G1366" s="50" t="s">
        <v>3196</v>
      </c>
      <c r="H1366" s="50" t="s">
        <v>5131</v>
      </c>
      <c r="I1366" s="50" t="s">
        <v>3197</v>
      </c>
      <c r="J1366" s="50" t="s">
        <v>5132</v>
      </c>
      <c r="K1366" s="50" t="s">
        <v>291</v>
      </c>
      <c r="L1366" s="50" t="s">
        <v>189</v>
      </c>
      <c r="M1366" s="54">
        <v>1</v>
      </c>
      <c r="N1366" s="51" t="str">
        <f t="shared" si="94"/>
        <v>都足立東</v>
      </c>
    </row>
    <row r="1367" spans="1:15" x14ac:dyDescent="0.2">
      <c r="A1367" s="50">
        <f t="shared" si="91"/>
        <v>20645</v>
      </c>
      <c r="B1367" s="50">
        <f t="shared" si="92"/>
        <v>2</v>
      </c>
      <c r="C1367" s="51">
        <f t="shared" si="93"/>
        <v>6</v>
      </c>
      <c r="D1367" s="50">
        <v>20645</v>
      </c>
      <c r="E1367" s="50" t="s">
        <v>4516</v>
      </c>
      <c r="F1367" s="50" t="s">
        <v>5133</v>
      </c>
      <c r="G1367" s="50" t="s">
        <v>4518</v>
      </c>
      <c r="H1367" s="50" t="s">
        <v>5134</v>
      </c>
      <c r="I1367" s="50" t="s">
        <v>4519</v>
      </c>
      <c r="J1367" s="50" t="s">
        <v>5135</v>
      </c>
      <c r="K1367" s="50" t="s">
        <v>291</v>
      </c>
      <c r="L1367" s="50" t="s">
        <v>189</v>
      </c>
      <c r="M1367" s="54">
        <v>1</v>
      </c>
      <c r="N1367" s="51" t="str">
        <f t="shared" si="94"/>
        <v>都足立東</v>
      </c>
    </row>
    <row r="1368" spans="1:15" x14ac:dyDescent="0.2">
      <c r="A1368" s="50">
        <f t="shared" si="91"/>
        <v>20646</v>
      </c>
      <c r="B1368" s="50">
        <f t="shared" si="92"/>
        <v>2</v>
      </c>
      <c r="C1368" s="51">
        <f t="shared" si="93"/>
        <v>6</v>
      </c>
      <c r="D1368" s="50">
        <v>20646</v>
      </c>
      <c r="E1368" s="50" t="s">
        <v>5136</v>
      </c>
      <c r="F1368" s="50" t="s">
        <v>5060</v>
      </c>
      <c r="G1368" s="50" t="s">
        <v>5137</v>
      </c>
      <c r="H1368" s="50" t="s">
        <v>1160</v>
      </c>
      <c r="I1368" s="50" t="s">
        <v>5138</v>
      </c>
      <c r="J1368" s="50" t="s">
        <v>1767</v>
      </c>
      <c r="K1368" s="50" t="s">
        <v>291</v>
      </c>
      <c r="L1368" s="50" t="s">
        <v>189</v>
      </c>
      <c r="M1368" s="54">
        <v>1</v>
      </c>
      <c r="N1368" s="51" t="str">
        <f t="shared" si="94"/>
        <v>都足立東</v>
      </c>
      <c r="O1368" s="51"/>
    </row>
    <row r="1369" spans="1:15" x14ac:dyDescent="0.2">
      <c r="A1369" s="50">
        <f t="shared" si="91"/>
        <v>20647</v>
      </c>
      <c r="B1369" s="50">
        <f t="shared" si="92"/>
        <v>2</v>
      </c>
      <c r="C1369" s="51">
        <f t="shared" si="93"/>
        <v>6</v>
      </c>
      <c r="D1369" s="50">
        <v>20647</v>
      </c>
      <c r="E1369" s="50" t="s">
        <v>824</v>
      </c>
      <c r="F1369" s="50" t="s">
        <v>67</v>
      </c>
      <c r="G1369" s="50" t="s">
        <v>2264</v>
      </c>
      <c r="H1369" s="50" t="s">
        <v>1160</v>
      </c>
      <c r="I1369" s="50" t="s">
        <v>2266</v>
      </c>
      <c r="J1369" s="50" t="s">
        <v>1767</v>
      </c>
      <c r="K1369" s="50" t="s">
        <v>291</v>
      </c>
      <c r="L1369" s="50" t="s">
        <v>189</v>
      </c>
      <c r="M1369" s="54">
        <v>1</v>
      </c>
      <c r="N1369" s="51" t="str">
        <f t="shared" si="94"/>
        <v>都足立東</v>
      </c>
      <c r="O1369" s="51"/>
    </row>
    <row r="1370" spans="1:15" x14ac:dyDescent="0.2">
      <c r="A1370" s="50">
        <f t="shared" si="91"/>
        <v>20648</v>
      </c>
      <c r="B1370" s="50">
        <f t="shared" si="92"/>
        <v>2</v>
      </c>
      <c r="C1370" s="51">
        <f t="shared" si="93"/>
        <v>6</v>
      </c>
      <c r="D1370" s="50">
        <v>20648</v>
      </c>
      <c r="E1370" s="50" t="s">
        <v>37</v>
      </c>
      <c r="F1370" s="50" t="s">
        <v>5139</v>
      </c>
      <c r="G1370" s="50" t="s">
        <v>1624</v>
      </c>
      <c r="H1370" s="50" t="s">
        <v>5139</v>
      </c>
      <c r="I1370" s="50" t="s">
        <v>1626</v>
      </c>
      <c r="J1370" s="50" t="s">
        <v>5140</v>
      </c>
      <c r="K1370" s="50" t="s">
        <v>291</v>
      </c>
      <c r="L1370" s="50" t="s">
        <v>189</v>
      </c>
      <c r="M1370" s="54">
        <v>1</v>
      </c>
      <c r="N1370" s="51" t="str">
        <f t="shared" si="94"/>
        <v>都足立東</v>
      </c>
      <c r="O1370" s="51"/>
    </row>
    <row r="1371" spans="1:15" x14ac:dyDescent="0.2">
      <c r="A1371" s="50">
        <f t="shared" si="91"/>
        <v>20649</v>
      </c>
      <c r="B1371" s="50">
        <f t="shared" si="92"/>
        <v>2</v>
      </c>
      <c r="C1371" s="51">
        <f t="shared" si="93"/>
        <v>6</v>
      </c>
      <c r="D1371" s="50">
        <v>20649</v>
      </c>
      <c r="E1371" s="50" t="s">
        <v>37</v>
      </c>
      <c r="F1371" s="50" t="s">
        <v>5141</v>
      </c>
      <c r="G1371" s="50" t="s">
        <v>1624</v>
      </c>
      <c r="H1371" s="50" t="s">
        <v>5141</v>
      </c>
      <c r="I1371" s="50" t="s">
        <v>1626</v>
      </c>
      <c r="J1371" s="50" t="s">
        <v>5142</v>
      </c>
      <c r="K1371" s="50" t="s">
        <v>291</v>
      </c>
      <c r="L1371" s="50" t="s">
        <v>189</v>
      </c>
      <c r="M1371" s="54">
        <v>1</v>
      </c>
      <c r="N1371" s="51" t="str">
        <f t="shared" si="94"/>
        <v>都足立東</v>
      </c>
      <c r="O1371" s="51"/>
    </row>
    <row r="1372" spans="1:15" x14ac:dyDescent="0.2">
      <c r="A1372" s="50">
        <f t="shared" si="91"/>
        <v>20650</v>
      </c>
      <c r="B1372" s="50">
        <f t="shared" si="92"/>
        <v>2</v>
      </c>
      <c r="C1372" s="51">
        <f t="shared" si="93"/>
        <v>6</v>
      </c>
      <c r="D1372" s="50">
        <v>20650</v>
      </c>
      <c r="E1372" s="50" t="s">
        <v>118</v>
      </c>
      <c r="F1372" s="50" t="s">
        <v>5143</v>
      </c>
      <c r="G1372" s="50" t="s">
        <v>1135</v>
      </c>
      <c r="H1372" s="50" t="s">
        <v>5144</v>
      </c>
      <c r="I1372" s="50" t="s">
        <v>1136</v>
      </c>
      <c r="J1372" s="50" t="s">
        <v>5145</v>
      </c>
      <c r="K1372" s="50" t="s">
        <v>291</v>
      </c>
      <c r="L1372" s="50" t="s">
        <v>189</v>
      </c>
      <c r="M1372" s="54">
        <v>1</v>
      </c>
      <c r="N1372" s="51" t="str">
        <f t="shared" si="94"/>
        <v>都足立東</v>
      </c>
    </row>
    <row r="1373" spans="1:15" x14ac:dyDescent="0.2">
      <c r="A1373" s="50">
        <f t="shared" si="91"/>
        <v>20684</v>
      </c>
      <c r="B1373" s="50">
        <f t="shared" si="92"/>
        <v>2</v>
      </c>
      <c r="C1373" s="51">
        <f t="shared" si="93"/>
        <v>6</v>
      </c>
      <c r="D1373" s="50">
        <v>20684</v>
      </c>
      <c r="E1373" s="50" t="s">
        <v>2055</v>
      </c>
      <c r="F1373" s="50" t="s">
        <v>5146</v>
      </c>
      <c r="G1373" s="50" t="s">
        <v>2057</v>
      </c>
      <c r="H1373" s="50" t="s">
        <v>1063</v>
      </c>
      <c r="I1373" s="50" t="s">
        <v>2058</v>
      </c>
      <c r="J1373" s="50" t="s">
        <v>1064</v>
      </c>
      <c r="K1373" s="50" t="s">
        <v>292</v>
      </c>
      <c r="L1373" s="50" t="s">
        <v>188</v>
      </c>
      <c r="M1373" s="54">
        <v>3</v>
      </c>
      <c r="N1373" s="51" t="str">
        <f t="shared" si="94"/>
        <v>都足立東</v>
      </c>
    </row>
    <row r="1374" spans="1:15" x14ac:dyDescent="0.2">
      <c r="A1374" s="50">
        <f t="shared" si="91"/>
        <v>20685</v>
      </c>
      <c r="B1374" s="50">
        <f t="shared" si="92"/>
        <v>2</v>
      </c>
      <c r="C1374" s="51">
        <f t="shared" si="93"/>
        <v>6</v>
      </c>
      <c r="D1374" s="50">
        <v>20685</v>
      </c>
      <c r="E1374" s="50" t="s">
        <v>64</v>
      </c>
      <c r="F1374" s="50" t="s">
        <v>5147</v>
      </c>
      <c r="G1374" s="50" t="s">
        <v>2409</v>
      </c>
      <c r="H1374" s="50" t="s">
        <v>1356</v>
      </c>
      <c r="I1374" s="50" t="s">
        <v>2411</v>
      </c>
      <c r="J1374" s="50" t="s">
        <v>1358</v>
      </c>
      <c r="K1374" s="50" t="s">
        <v>292</v>
      </c>
      <c r="L1374" s="50" t="s">
        <v>1029</v>
      </c>
      <c r="M1374" s="54">
        <v>3</v>
      </c>
      <c r="N1374" s="51" t="str">
        <f t="shared" si="94"/>
        <v>都足立東</v>
      </c>
      <c r="O1374" s="51"/>
    </row>
    <row r="1375" spans="1:15" x14ac:dyDescent="0.2">
      <c r="A1375" s="50">
        <f t="shared" si="91"/>
        <v>20686</v>
      </c>
      <c r="B1375" s="50">
        <f t="shared" si="92"/>
        <v>2</v>
      </c>
      <c r="C1375" s="51">
        <f t="shared" si="93"/>
        <v>6</v>
      </c>
      <c r="D1375" s="50">
        <v>20686</v>
      </c>
      <c r="E1375" s="50" t="s">
        <v>491</v>
      </c>
      <c r="F1375" s="50" t="s">
        <v>5148</v>
      </c>
      <c r="G1375" s="50" t="s">
        <v>1919</v>
      </c>
      <c r="H1375" s="50" t="s">
        <v>5149</v>
      </c>
      <c r="I1375" s="50" t="s">
        <v>5150</v>
      </c>
      <c r="J1375" s="50" t="s">
        <v>5151</v>
      </c>
      <c r="K1375" s="50" t="s">
        <v>292</v>
      </c>
      <c r="L1375" s="50" t="s">
        <v>188</v>
      </c>
      <c r="M1375" s="54">
        <v>2</v>
      </c>
      <c r="N1375" s="51" t="str">
        <f t="shared" si="94"/>
        <v>都足立東</v>
      </c>
    </row>
    <row r="1376" spans="1:15" x14ac:dyDescent="0.2">
      <c r="A1376" s="50">
        <f t="shared" si="91"/>
        <v>20687</v>
      </c>
      <c r="B1376" s="50">
        <f t="shared" si="92"/>
        <v>2</v>
      </c>
      <c r="C1376" s="51">
        <f t="shared" si="93"/>
        <v>6</v>
      </c>
      <c r="D1376" s="50">
        <v>20687</v>
      </c>
      <c r="E1376" s="50" t="s">
        <v>398</v>
      </c>
      <c r="F1376" s="50" t="s">
        <v>5152</v>
      </c>
      <c r="G1376" s="50" t="s">
        <v>1551</v>
      </c>
      <c r="H1376" s="50" t="s">
        <v>1818</v>
      </c>
      <c r="I1376" s="50" t="s">
        <v>1552</v>
      </c>
      <c r="J1376" s="50" t="s">
        <v>5153</v>
      </c>
      <c r="K1376" s="50" t="s">
        <v>292</v>
      </c>
      <c r="L1376" s="50" t="s">
        <v>188</v>
      </c>
      <c r="M1376" s="54">
        <v>2</v>
      </c>
      <c r="N1376" s="51" t="str">
        <f t="shared" si="94"/>
        <v>都足立東</v>
      </c>
      <c r="O1376" s="51"/>
    </row>
    <row r="1377" spans="1:15" x14ac:dyDescent="0.2">
      <c r="A1377" s="50">
        <f t="shared" si="91"/>
        <v>20688</v>
      </c>
      <c r="B1377" s="50">
        <f t="shared" si="92"/>
        <v>2</v>
      </c>
      <c r="C1377" s="51">
        <f t="shared" si="93"/>
        <v>6</v>
      </c>
      <c r="D1377" s="50">
        <v>20688</v>
      </c>
      <c r="E1377" s="50" t="s">
        <v>5154</v>
      </c>
      <c r="F1377" s="50" t="s">
        <v>92</v>
      </c>
      <c r="G1377" s="50" t="s">
        <v>5155</v>
      </c>
      <c r="H1377" s="50" t="s">
        <v>1049</v>
      </c>
      <c r="I1377" s="50" t="s">
        <v>5156</v>
      </c>
      <c r="J1377" s="50" t="s">
        <v>1051</v>
      </c>
      <c r="K1377" s="50" t="s">
        <v>292</v>
      </c>
      <c r="L1377" s="50" t="s">
        <v>188</v>
      </c>
      <c r="M1377" s="54">
        <v>2</v>
      </c>
      <c r="N1377" s="51" t="str">
        <f t="shared" si="94"/>
        <v>都足立東</v>
      </c>
    </row>
    <row r="1378" spans="1:15" x14ac:dyDescent="0.2">
      <c r="A1378" s="50">
        <f t="shared" si="91"/>
        <v>20689</v>
      </c>
      <c r="B1378" s="50">
        <f t="shared" si="92"/>
        <v>2</v>
      </c>
      <c r="C1378" s="51">
        <f t="shared" si="93"/>
        <v>6</v>
      </c>
      <c r="D1378" s="50">
        <v>20689</v>
      </c>
      <c r="E1378" s="50" t="s">
        <v>1479</v>
      </c>
      <c r="F1378" s="50" t="s">
        <v>5157</v>
      </c>
      <c r="G1378" s="50" t="s">
        <v>1480</v>
      </c>
      <c r="H1378" s="50" t="s">
        <v>5158</v>
      </c>
      <c r="I1378" s="50" t="s">
        <v>5159</v>
      </c>
      <c r="J1378" s="50" t="s">
        <v>5160</v>
      </c>
      <c r="K1378" s="50" t="s">
        <v>292</v>
      </c>
      <c r="L1378" s="50" t="s">
        <v>189</v>
      </c>
      <c r="M1378" s="54">
        <v>2</v>
      </c>
      <c r="N1378" s="51" t="str">
        <f t="shared" si="94"/>
        <v>都足立東</v>
      </c>
    </row>
    <row r="1379" spans="1:15" x14ac:dyDescent="0.2">
      <c r="A1379" s="50">
        <f t="shared" si="91"/>
        <v>20690</v>
      </c>
      <c r="B1379" s="50">
        <f t="shared" si="92"/>
        <v>2</v>
      </c>
      <c r="C1379" s="51">
        <f t="shared" si="93"/>
        <v>6</v>
      </c>
      <c r="D1379" s="50">
        <v>20690</v>
      </c>
      <c r="E1379" s="50" t="s">
        <v>37</v>
      </c>
      <c r="F1379" s="50" t="s">
        <v>5161</v>
      </c>
      <c r="G1379" s="50" t="s">
        <v>1624</v>
      </c>
      <c r="H1379" s="50" t="s">
        <v>2277</v>
      </c>
      <c r="I1379" s="50" t="s">
        <v>1626</v>
      </c>
      <c r="J1379" s="50" t="s">
        <v>2279</v>
      </c>
      <c r="K1379" s="50" t="s">
        <v>292</v>
      </c>
      <c r="L1379" s="50" t="s">
        <v>188</v>
      </c>
      <c r="M1379" s="54">
        <v>2</v>
      </c>
      <c r="N1379" s="51" t="str">
        <f t="shared" si="94"/>
        <v>都足立東</v>
      </c>
    </row>
    <row r="1380" spans="1:15" x14ac:dyDescent="0.2">
      <c r="A1380" s="50">
        <f t="shared" si="91"/>
        <v>20691</v>
      </c>
      <c r="B1380" s="50">
        <f t="shared" si="92"/>
        <v>2</v>
      </c>
      <c r="C1380" s="51">
        <f t="shared" si="93"/>
        <v>6</v>
      </c>
      <c r="D1380" s="50">
        <v>20691</v>
      </c>
      <c r="E1380" s="50" t="s">
        <v>5162</v>
      </c>
      <c r="F1380" s="50" t="s">
        <v>617</v>
      </c>
      <c r="G1380" s="50" t="s">
        <v>5163</v>
      </c>
      <c r="H1380" s="50" t="s">
        <v>1164</v>
      </c>
      <c r="I1380" s="50" t="s">
        <v>5164</v>
      </c>
      <c r="J1380" s="50" t="s">
        <v>1166</v>
      </c>
      <c r="K1380" s="50" t="s">
        <v>292</v>
      </c>
      <c r="L1380" s="50" t="s">
        <v>189</v>
      </c>
      <c r="M1380" s="54">
        <v>1</v>
      </c>
      <c r="N1380" s="51" t="str">
        <f t="shared" si="94"/>
        <v>都足立東</v>
      </c>
      <c r="O1380" s="51"/>
    </row>
    <row r="1381" spans="1:15" x14ac:dyDescent="0.2">
      <c r="A1381" s="50">
        <f t="shared" si="91"/>
        <v>20692</v>
      </c>
      <c r="B1381" s="50">
        <f t="shared" si="92"/>
        <v>2</v>
      </c>
      <c r="C1381" s="51">
        <f t="shared" si="93"/>
        <v>6</v>
      </c>
      <c r="D1381" s="50">
        <v>20692</v>
      </c>
      <c r="E1381" s="50" t="s">
        <v>5165</v>
      </c>
      <c r="F1381" s="50" t="s">
        <v>4152</v>
      </c>
      <c r="G1381" s="50" t="s">
        <v>5166</v>
      </c>
      <c r="H1381" s="50" t="s">
        <v>1407</v>
      </c>
      <c r="I1381" s="50" t="s">
        <v>5167</v>
      </c>
      <c r="J1381" s="50" t="s">
        <v>1409</v>
      </c>
      <c r="K1381" s="50" t="s">
        <v>292</v>
      </c>
      <c r="L1381" s="50" t="s">
        <v>189</v>
      </c>
      <c r="M1381" s="54">
        <v>1</v>
      </c>
      <c r="N1381" s="51" t="str">
        <f t="shared" si="94"/>
        <v>都足立東</v>
      </c>
    </row>
    <row r="1382" spans="1:15" x14ac:dyDescent="0.2">
      <c r="A1382" s="50">
        <f t="shared" si="91"/>
        <v>20813</v>
      </c>
      <c r="B1382" s="50">
        <f t="shared" si="92"/>
        <v>2</v>
      </c>
      <c r="C1382" s="51">
        <f t="shared" si="93"/>
        <v>8</v>
      </c>
      <c r="D1382" s="50">
        <v>20813</v>
      </c>
      <c r="E1382" s="50" t="s">
        <v>3399</v>
      </c>
      <c r="F1382" s="50" t="s">
        <v>58</v>
      </c>
      <c r="G1382" s="50" t="s">
        <v>3401</v>
      </c>
      <c r="H1382" s="50" t="s">
        <v>1023</v>
      </c>
      <c r="I1382" s="50" t="s">
        <v>3402</v>
      </c>
      <c r="J1382" s="50" t="s">
        <v>1024</v>
      </c>
      <c r="K1382" s="50" t="s">
        <v>291</v>
      </c>
      <c r="L1382" s="50" t="s">
        <v>1029</v>
      </c>
      <c r="M1382" s="54">
        <v>3</v>
      </c>
      <c r="N1382" s="51" t="str">
        <f t="shared" si="94"/>
        <v>都江北</v>
      </c>
    </row>
    <row r="1383" spans="1:15" x14ac:dyDescent="0.2">
      <c r="A1383" s="50">
        <f t="shared" si="91"/>
        <v>20822</v>
      </c>
      <c r="B1383" s="50">
        <f t="shared" si="92"/>
        <v>2</v>
      </c>
      <c r="C1383" s="51">
        <f t="shared" si="93"/>
        <v>8</v>
      </c>
      <c r="D1383" s="50">
        <v>20822</v>
      </c>
      <c r="E1383" s="50" t="s">
        <v>1972</v>
      </c>
      <c r="F1383" s="50" t="s">
        <v>5168</v>
      </c>
      <c r="G1383" s="50" t="s">
        <v>1974</v>
      </c>
      <c r="H1383" s="50" t="s">
        <v>2010</v>
      </c>
      <c r="I1383" s="50" t="s">
        <v>1976</v>
      </c>
      <c r="J1383" s="50" t="s">
        <v>4104</v>
      </c>
      <c r="K1383" s="50" t="s">
        <v>291</v>
      </c>
      <c r="L1383" s="50" t="s">
        <v>188</v>
      </c>
      <c r="M1383" s="54">
        <v>2</v>
      </c>
      <c r="N1383" s="51" t="str">
        <f t="shared" si="94"/>
        <v>都江北</v>
      </c>
    </row>
    <row r="1384" spans="1:15" x14ac:dyDescent="0.2">
      <c r="A1384" s="50">
        <f t="shared" si="91"/>
        <v>20825</v>
      </c>
      <c r="B1384" s="50">
        <f t="shared" si="92"/>
        <v>2</v>
      </c>
      <c r="C1384" s="51">
        <f t="shared" si="93"/>
        <v>8</v>
      </c>
      <c r="D1384" s="50">
        <v>20825</v>
      </c>
      <c r="E1384" s="50" t="s">
        <v>5169</v>
      </c>
      <c r="F1384" s="50" t="s">
        <v>5170</v>
      </c>
      <c r="G1384" s="50" t="s">
        <v>5171</v>
      </c>
      <c r="H1384" s="50" t="s">
        <v>1332</v>
      </c>
      <c r="I1384" s="50" t="s">
        <v>5172</v>
      </c>
      <c r="J1384" s="50" t="s">
        <v>4916</v>
      </c>
      <c r="K1384" s="50" t="s">
        <v>291</v>
      </c>
      <c r="L1384" s="50" t="s">
        <v>189</v>
      </c>
      <c r="M1384" s="54">
        <v>1</v>
      </c>
      <c r="N1384" s="51" t="str">
        <f t="shared" si="94"/>
        <v>都江北</v>
      </c>
      <c r="O1384" s="51"/>
    </row>
    <row r="1385" spans="1:15" x14ac:dyDescent="0.2">
      <c r="A1385" s="50">
        <f t="shared" si="91"/>
        <v>20826</v>
      </c>
      <c r="B1385" s="50">
        <f t="shared" si="92"/>
        <v>2</v>
      </c>
      <c r="C1385" s="51">
        <f t="shared" si="93"/>
        <v>8</v>
      </c>
      <c r="D1385" s="50">
        <v>20826</v>
      </c>
      <c r="E1385" s="50" t="s">
        <v>20</v>
      </c>
      <c r="F1385" s="50" t="s">
        <v>761</v>
      </c>
      <c r="G1385" s="50" t="s">
        <v>2657</v>
      </c>
      <c r="H1385" s="50" t="s">
        <v>1439</v>
      </c>
      <c r="I1385" s="50" t="s">
        <v>2658</v>
      </c>
      <c r="J1385" s="50" t="s">
        <v>1440</v>
      </c>
      <c r="K1385" s="50" t="s">
        <v>291</v>
      </c>
      <c r="L1385" s="50" t="s">
        <v>189</v>
      </c>
      <c r="M1385" s="54">
        <v>1</v>
      </c>
      <c r="N1385" s="51" t="str">
        <f t="shared" si="94"/>
        <v>都江北</v>
      </c>
      <c r="O1385" s="51"/>
    </row>
    <row r="1386" spans="1:15" x14ac:dyDescent="0.2">
      <c r="A1386" s="50">
        <f t="shared" si="91"/>
        <v>20827</v>
      </c>
      <c r="B1386" s="50">
        <f t="shared" si="92"/>
        <v>2</v>
      </c>
      <c r="C1386" s="51">
        <f t="shared" si="93"/>
        <v>8</v>
      </c>
      <c r="D1386" s="50">
        <v>20827</v>
      </c>
      <c r="E1386" s="50" t="s">
        <v>28</v>
      </c>
      <c r="F1386" s="50" t="s">
        <v>5173</v>
      </c>
      <c r="G1386" s="50" t="s">
        <v>1083</v>
      </c>
      <c r="H1386" s="50" t="s">
        <v>5174</v>
      </c>
      <c r="I1386" s="50" t="s">
        <v>1084</v>
      </c>
      <c r="J1386" s="50" t="s">
        <v>5175</v>
      </c>
      <c r="K1386" s="50" t="s">
        <v>291</v>
      </c>
      <c r="L1386" s="50" t="s">
        <v>189</v>
      </c>
      <c r="M1386" s="54">
        <v>1</v>
      </c>
      <c r="N1386" s="51" t="str">
        <f t="shared" si="94"/>
        <v>都江北</v>
      </c>
      <c r="O1386" s="51"/>
    </row>
    <row r="1387" spans="1:15" x14ac:dyDescent="0.2">
      <c r="A1387" s="50">
        <f t="shared" si="91"/>
        <v>20828</v>
      </c>
      <c r="B1387" s="50">
        <f t="shared" si="92"/>
        <v>2</v>
      </c>
      <c r="C1387" s="51">
        <f t="shared" si="93"/>
        <v>8</v>
      </c>
      <c r="D1387" s="50">
        <v>20828</v>
      </c>
      <c r="E1387" s="50" t="s">
        <v>5176</v>
      </c>
      <c r="F1387" s="50" t="s">
        <v>5177</v>
      </c>
      <c r="G1387" s="50" t="s">
        <v>5178</v>
      </c>
      <c r="H1387" s="50" t="s">
        <v>1195</v>
      </c>
      <c r="I1387" s="50" t="s">
        <v>5179</v>
      </c>
      <c r="J1387" s="50" t="s">
        <v>1196</v>
      </c>
      <c r="K1387" s="50" t="s">
        <v>291</v>
      </c>
      <c r="L1387" s="50" t="s">
        <v>189</v>
      </c>
      <c r="M1387" s="54">
        <v>1</v>
      </c>
      <c r="N1387" s="51" t="str">
        <f t="shared" si="94"/>
        <v>都江北</v>
      </c>
      <c r="O1387" s="51"/>
    </row>
    <row r="1388" spans="1:15" x14ac:dyDescent="0.2">
      <c r="A1388" s="50">
        <f t="shared" si="91"/>
        <v>20829</v>
      </c>
      <c r="B1388" s="50">
        <f t="shared" si="92"/>
        <v>2</v>
      </c>
      <c r="C1388" s="51">
        <f t="shared" si="93"/>
        <v>8</v>
      </c>
      <c r="D1388" s="50">
        <v>20829</v>
      </c>
      <c r="E1388" s="50" t="s">
        <v>85</v>
      </c>
      <c r="F1388" s="50" t="s">
        <v>5180</v>
      </c>
      <c r="G1388" s="50" t="s">
        <v>2282</v>
      </c>
      <c r="H1388" s="50" t="s">
        <v>5181</v>
      </c>
      <c r="I1388" s="50" t="s">
        <v>2284</v>
      </c>
      <c r="J1388" s="50" t="s">
        <v>5182</v>
      </c>
      <c r="K1388" s="50" t="s">
        <v>291</v>
      </c>
      <c r="L1388" s="50" t="s">
        <v>189</v>
      </c>
      <c r="M1388" s="54">
        <v>1</v>
      </c>
      <c r="N1388" s="51" t="str">
        <f t="shared" si="94"/>
        <v>都江北</v>
      </c>
    </row>
    <row r="1389" spans="1:15" x14ac:dyDescent="0.2">
      <c r="A1389" s="50">
        <f t="shared" si="91"/>
        <v>20830</v>
      </c>
      <c r="B1389" s="50">
        <f t="shared" si="92"/>
        <v>2</v>
      </c>
      <c r="C1389" s="51">
        <f t="shared" si="93"/>
        <v>8</v>
      </c>
      <c r="D1389" s="50">
        <v>20830</v>
      </c>
      <c r="E1389" s="50" t="s">
        <v>5183</v>
      </c>
      <c r="F1389" s="50" t="s">
        <v>5184</v>
      </c>
      <c r="G1389" s="50" t="s">
        <v>5185</v>
      </c>
      <c r="H1389" s="50" t="s">
        <v>3306</v>
      </c>
      <c r="I1389" s="50" t="s">
        <v>5186</v>
      </c>
      <c r="J1389" s="50" t="s">
        <v>3307</v>
      </c>
      <c r="K1389" s="50" t="s">
        <v>291</v>
      </c>
      <c r="L1389" s="50" t="s">
        <v>189</v>
      </c>
      <c r="M1389" s="54">
        <v>1</v>
      </c>
      <c r="N1389" s="51" t="str">
        <f t="shared" si="94"/>
        <v>都江北</v>
      </c>
    </row>
    <row r="1390" spans="1:15" x14ac:dyDescent="0.2">
      <c r="A1390" s="50">
        <f t="shared" si="91"/>
        <v>20882</v>
      </c>
      <c r="B1390" s="50">
        <f t="shared" si="92"/>
        <v>2</v>
      </c>
      <c r="C1390" s="51">
        <f t="shared" si="93"/>
        <v>8</v>
      </c>
      <c r="D1390" s="51">
        <v>20882</v>
      </c>
      <c r="E1390" s="51" t="s">
        <v>5187</v>
      </c>
      <c r="F1390" s="51" t="s">
        <v>5188</v>
      </c>
      <c r="G1390" s="52" t="s">
        <v>5189</v>
      </c>
      <c r="H1390" s="52" t="s">
        <v>1203</v>
      </c>
      <c r="I1390" s="52" t="s">
        <v>5190</v>
      </c>
      <c r="J1390" s="52" t="s">
        <v>1205</v>
      </c>
      <c r="K1390" s="51" t="s">
        <v>292</v>
      </c>
      <c r="L1390" s="51" t="s">
        <v>189</v>
      </c>
      <c r="M1390" s="53">
        <v>2</v>
      </c>
      <c r="N1390" s="51" t="str">
        <f t="shared" si="94"/>
        <v>都江北</v>
      </c>
      <c r="O1390" s="51"/>
    </row>
    <row r="1391" spans="1:15" x14ac:dyDescent="0.2">
      <c r="A1391" s="50">
        <f t="shared" si="91"/>
        <v>20885</v>
      </c>
      <c r="B1391" s="50">
        <f t="shared" si="92"/>
        <v>2</v>
      </c>
      <c r="C1391" s="51">
        <f t="shared" si="93"/>
        <v>8</v>
      </c>
      <c r="D1391" s="51">
        <v>20885</v>
      </c>
      <c r="E1391" s="51" t="s">
        <v>5191</v>
      </c>
      <c r="F1391" s="51" t="s">
        <v>5192</v>
      </c>
      <c r="G1391" s="52" t="s">
        <v>2338</v>
      </c>
      <c r="H1391" s="52" t="s">
        <v>5193</v>
      </c>
      <c r="I1391" s="52" t="s">
        <v>2339</v>
      </c>
      <c r="J1391" s="52" t="s">
        <v>5194</v>
      </c>
      <c r="K1391" s="51" t="s">
        <v>292</v>
      </c>
      <c r="L1391" s="51" t="s">
        <v>188</v>
      </c>
      <c r="M1391" s="53">
        <v>2</v>
      </c>
      <c r="N1391" s="51" t="str">
        <f t="shared" si="94"/>
        <v>都江北</v>
      </c>
      <c r="O1391" s="51"/>
    </row>
    <row r="1392" spans="1:15" x14ac:dyDescent="0.2">
      <c r="A1392" s="50">
        <f t="shared" si="91"/>
        <v>20886</v>
      </c>
      <c r="B1392" s="50">
        <f t="shared" si="92"/>
        <v>2</v>
      </c>
      <c r="C1392" s="51">
        <f t="shared" si="93"/>
        <v>8</v>
      </c>
      <c r="D1392" s="51">
        <v>20886</v>
      </c>
      <c r="E1392" s="51" t="s">
        <v>29</v>
      </c>
      <c r="F1392" s="51" t="s">
        <v>583</v>
      </c>
      <c r="G1392" s="52" t="s">
        <v>1310</v>
      </c>
      <c r="H1392" s="52" t="s">
        <v>1720</v>
      </c>
      <c r="I1392" s="52" t="s">
        <v>1311</v>
      </c>
      <c r="J1392" s="52" t="s">
        <v>1721</v>
      </c>
      <c r="K1392" s="51" t="s">
        <v>292</v>
      </c>
      <c r="L1392" s="51" t="s">
        <v>189</v>
      </c>
      <c r="M1392" s="53">
        <v>1</v>
      </c>
      <c r="N1392" s="51" t="str">
        <f t="shared" si="94"/>
        <v>都江北</v>
      </c>
      <c r="O1392" s="51"/>
    </row>
    <row r="1393" spans="1:15" x14ac:dyDescent="0.2">
      <c r="A1393" s="50">
        <f t="shared" si="91"/>
        <v>20887</v>
      </c>
      <c r="B1393" s="50">
        <f t="shared" si="92"/>
        <v>2</v>
      </c>
      <c r="C1393" s="51">
        <f t="shared" si="93"/>
        <v>8</v>
      </c>
      <c r="D1393" s="51">
        <v>20887</v>
      </c>
      <c r="E1393" s="51" t="s">
        <v>4162</v>
      </c>
      <c r="F1393" s="51" t="s">
        <v>5195</v>
      </c>
      <c r="G1393" s="52" t="s">
        <v>4164</v>
      </c>
      <c r="H1393" s="52" t="s">
        <v>2693</v>
      </c>
      <c r="I1393" s="52" t="s">
        <v>4165</v>
      </c>
      <c r="J1393" s="52" t="s">
        <v>2694</v>
      </c>
      <c r="K1393" s="51" t="s">
        <v>292</v>
      </c>
      <c r="L1393" s="51" t="s">
        <v>189</v>
      </c>
      <c r="M1393" s="53">
        <v>1</v>
      </c>
      <c r="N1393" s="51" t="str">
        <f t="shared" si="94"/>
        <v>都江北</v>
      </c>
      <c r="O1393" s="51"/>
    </row>
    <row r="1394" spans="1:15" x14ac:dyDescent="0.2">
      <c r="A1394" s="50">
        <f t="shared" si="91"/>
        <v>20908</v>
      </c>
      <c r="B1394" s="50">
        <f t="shared" si="92"/>
        <v>2</v>
      </c>
      <c r="C1394" s="51">
        <f t="shared" si="93"/>
        <v>9</v>
      </c>
      <c r="D1394" s="51">
        <v>20908</v>
      </c>
      <c r="E1394" s="51" t="s">
        <v>114</v>
      </c>
      <c r="F1394" s="51" t="s">
        <v>910</v>
      </c>
      <c r="G1394" s="52" t="s">
        <v>1141</v>
      </c>
      <c r="H1394" s="52" t="s">
        <v>1875</v>
      </c>
      <c r="I1394" s="52" t="s">
        <v>1142</v>
      </c>
      <c r="J1394" s="52" t="s">
        <v>1877</v>
      </c>
      <c r="K1394" s="51" t="s">
        <v>291</v>
      </c>
      <c r="L1394" s="51" t="s">
        <v>1029</v>
      </c>
      <c r="M1394" s="53">
        <v>3</v>
      </c>
      <c r="N1394" s="51" t="str">
        <f t="shared" si="94"/>
        <v>都淵江</v>
      </c>
      <c r="O1394" s="51"/>
    </row>
    <row r="1395" spans="1:15" x14ac:dyDescent="0.2">
      <c r="A1395" s="50">
        <f t="shared" si="91"/>
        <v>20911</v>
      </c>
      <c r="B1395" s="50">
        <f t="shared" si="92"/>
        <v>2</v>
      </c>
      <c r="C1395" s="51">
        <f t="shared" si="93"/>
        <v>9</v>
      </c>
      <c r="D1395" s="51">
        <v>20911</v>
      </c>
      <c r="E1395" s="51" t="s">
        <v>623</v>
      </c>
      <c r="F1395" s="51" t="s">
        <v>5196</v>
      </c>
      <c r="G1395" s="52" t="s">
        <v>1421</v>
      </c>
      <c r="H1395" s="52" t="s">
        <v>1235</v>
      </c>
      <c r="I1395" s="52" t="s">
        <v>1423</v>
      </c>
      <c r="J1395" s="52" t="s">
        <v>1236</v>
      </c>
      <c r="K1395" s="51" t="s">
        <v>291</v>
      </c>
      <c r="L1395" s="51" t="s">
        <v>188</v>
      </c>
      <c r="M1395" s="53">
        <v>2</v>
      </c>
      <c r="N1395" s="51" t="str">
        <f t="shared" si="94"/>
        <v>都淵江</v>
      </c>
    </row>
    <row r="1396" spans="1:15" x14ac:dyDescent="0.2">
      <c r="A1396" s="50">
        <f t="shared" si="91"/>
        <v>20913</v>
      </c>
      <c r="B1396" s="50">
        <f t="shared" si="92"/>
        <v>2</v>
      </c>
      <c r="C1396" s="51">
        <f t="shared" si="93"/>
        <v>9</v>
      </c>
      <c r="D1396" s="51">
        <v>20913</v>
      </c>
      <c r="E1396" s="51" t="s">
        <v>700</v>
      </c>
      <c r="F1396" s="51" t="s">
        <v>5197</v>
      </c>
      <c r="G1396" s="52" t="s">
        <v>1133</v>
      </c>
      <c r="H1396" s="52" t="s">
        <v>5198</v>
      </c>
      <c r="I1396" s="52" t="s">
        <v>5199</v>
      </c>
      <c r="J1396" s="52" t="s">
        <v>5200</v>
      </c>
      <c r="K1396" s="51" t="s">
        <v>291</v>
      </c>
      <c r="L1396" s="51" t="s">
        <v>189</v>
      </c>
      <c r="M1396" s="53">
        <v>1</v>
      </c>
      <c r="N1396" s="51" t="str">
        <f t="shared" si="94"/>
        <v>都淵江</v>
      </c>
    </row>
    <row r="1397" spans="1:15" x14ac:dyDescent="0.2">
      <c r="A1397" s="50">
        <f t="shared" ref="A1397:A1460" si="95">D1397</f>
        <v>20914</v>
      </c>
      <c r="B1397" s="50">
        <f t="shared" ref="B1397:B1460" si="96">ROUNDDOWN(D1397/10000,0)</f>
        <v>2</v>
      </c>
      <c r="C1397" s="51">
        <f t="shared" ref="C1397:C1460" si="97">ROUNDDOWN((D1397-B1397*10000)/100,0)</f>
        <v>9</v>
      </c>
      <c r="D1397" s="51">
        <v>20914</v>
      </c>
      <c r="E1397" s="51" t="s">
        <v>124</v>
      </c>
      <c r="F1397" s="51" t="s">
        <v>635</v>
      </c>
      <c r="G1397" s="52" t="s">
        <v>1115</v>
      </c>
      <c r="H1397" s="52" t="s">
        <v>2133</v>
      </c>
      <c r="I1397" s="52" t="s">
        <v>1116</v>
      </c>
      <c r="J1397" s="52" t="s">
        <v>2134</v>
      </c>
      <c r="K1397" s="51" t="s">
        <v>291</v>
      </c>
      <c r="L1397" s="51" t="s">
        <v>189</v>
      </c>
      <c r="M1397" s="53">
        <v>1</v>
      </c>
      <c r="N1397" s="51" t="str">
        <f t="shared" si="94"/>
        <v>都淵江</v>
      </c>
    </row>
    <row r="1398" spans="1:15" x14ac:dyDescent="0.2">
      <c r="A1398" s="50">
        <f t="shared" si="95"/>
        <v>20915</v>
      </c>
      <c r="B1398" s="50">
        <f t="shared" si="96"/>
        <v>2</v>
      </c>
      <c r="C1398" s="51">
        <f t="shared" si="97"/>
        <v>9</v>
      </c>
      <c r="D1398" s="51">
        <v>20915</v>
      </c>
      <c r="E1398" s="51" t="s">
        <v>4857</v>
      </c>
      <c r="F1398" s="51" t="s">
        <v>3871</v>
      </c>
      <c r="G1398" s="52" t="s">
        <v>4859</v>
      </c>
      <c r="H1398" s="52" t="s">
        <v>1667</v>
      </c>
      <c r="I1398" s="52" t="s">
        <v>5201</v>
      </c>
      <c r="J1398" s="52" t="s">
        <v>1668</v>
      </c>
      <c r="K1398" s="51" t="s">
        <v>291</v>
      </c>
      <c r="L1398" s="51" t="s">
        <v>189</v>
      </c>
      <c r="M1398" s="53">
        <v>1</v>
      </c>
      <c r="N1398" s="51" t="str">
        <f t="shared" si="94"/>
        <v>都淵江</v>
      </c>
      <c r="O1398" s="51"/>
    </row>
    <row r="1399" spans="1:15" x14ac:dyDescent="0.2">
      <c r="A1399" s="50">
        <f t="shared" si="95"/>
        <v>20916</v>
      </c>
      <c r="B1399" s="50">
        <f t="shared" si="96"/>
        <v>2</v>
      </c>
      <c r="C1399" s="51">
        <f t="shared" si="97"/>
        <v>9</v>
      </c>
      <c r="D1399" s="51">
        <v>20916</v>
      </c>
      <c r="E1399" s="51" t="s">
        <v>74</v>
      </c>
      <c r="F1399" s="51" t="s">
        <v>5202</v>
      </c>
      <c r="G1399" s="52" t="s">
        <v>2087</v>
      </c>
      <c r="H1399" s="52" t="s">
        <v>5203</v>
      </c>
      <c r="I1399" s="52" t="s">
        <v>2088</v>
      </c>
      <c r="J1399" s="52" t="s">
        <v>5204</v>
      </c>
      <c r="K1399" s="51" t="s">
        <v>291</v>
      </c>
      <c r="L1399" s="51" t="s">
        <v>189</v>
      </c>
      <c r="M1399" s="53">
        <v>1</v>
      </c>
      <c r="N1399" s="51" t="str">
        <f t="shared" si="94"/>
        <v>都淵江</v>
      </c>
    </row>
    <row r="1400" spans="1:15" x14ac:dyDescent="0.2">
      <c r="A1400" s="50">
        <f t="shared" si="95"/>
        <v>20917</v>
      </c>
      <c r="B1400" s="50">
        <f t="shared" si="96"/>
        <v>2</v>
      </c>
      <c r="C1400" s="51">
        <f t="shared" si="97"/>
        <v>9</v>
      </c>
      <c r="D1400" s="51">
        <v>20917</v>
      </c>
      <c r="E1400" s="51" t="s">
        <v>5205</v>
      </c>
      <c r="F1400" s="51" t="s">
        <v>910</v>
      </c>
      <c r="G1400" s="52" t="s">
        <v>1059</v>
      </c>
      <c r="H1400" s="52" t="s">
        <v>1875</v>
      </c>
      <c r="I1400" s="52" t="s">
        <v>1061</v>
      </c>
      <c r="J1400" s="52" t="s">
        <v>1877</v>
      </c>
      <c r="K1400" s="51" t="s">
        <v>291</v>
      </c>
      <c r="L1400" s="51" t="s">
        <v>188</v>
      </c>
      <c r="M1400" s="53">
        <v>2</v>
      </c>
      <c r="N1400" s="51" t="str">
        <f t="shared" si="94"/>
        <v>都淵江</v>
      </c>
      <c r="O1400" s="51"/>
    </row>
    <row r="1401" spans="1:15" x14ac:dyDescent="0.2">
      <c r="A1401" s="50">
        <f t="shared" si="95"/>
        <v>20952</v>
      </c>
      <c r="B1401" s="50">
        <f t="shared" si="96"/>
        <v>2</v>
      </c>
      <c r="C1401" s="51">
        <f t="shared" si="97"/>
        <v>9</v>
      </c>
      <c r="D1401" s="51">
        <v>20952</v>
      </c>
      <c r="E1401" s="51" t="s">
        <v>5206</v>
      </c>
      <c r="F1401" s="51" t="s">
        <v>1390</v>
      </c>
      <c r="G1401" s="52" t="s">
        <v>5207</v>
      </c>
      <c r="H1401" s="52" t="s">
        <v>1392</v>
      </c>
      <c r="I1401" s="52" t="s">
        <v>5208</v>
      </c>
      <c r="J1401" s="52" t="s">
        <v>1393</v>
      </c>
      <c r="K1401" s="51" t="s">
        <v>292</v>
      </c>
      <c r="L1401" s="51" t="s">
        <v>189</v>
      </c>
      <c r="M1401" s="53">
        <v>1</v>
      </c>
      <c r="N1401" s="51" t="str">
        <f t="shared" si="94"/>
        <v>都淵江</v>
      </c>
    </row>
    <row r="1402" spans="1:15" x14ac:dyDescent="0.2">
      <c r="A1402" s="50">
        <f t="shared" si="95"/>
        <v>20953</v>
      </c>
      <c r="B1402" s="50">
        <f t="shared" si="96"/>
        <v>2</v>
      </c>
      <c r="C1402" s="51">
        <f t="shared" si="97"/>
        <v>9</v>
      </c>
      <c r="D1402" s="51">
        <v>20953</v>
      </c>
      <c r="E1402" s="51" t="s">
        <v>35</v>
      </c>
      <c r="F1402" s="51" t="s">
        <v>5209</v>
      </c>
      <c r="G1402" s="52" t="s">
        <v>1239</v>
      </c>
      <c r="H1402" s="52" t="s">
        <v>5209</v>
      </c>
      <c r="I1402" s="52" t="s">
        <v>1240</v>
      </c>
      <c r="J1402" s="52" t="s">
        <v>5210</v>
      </c>
      <c r="K1402" s="51" t="s">
        <v>292</v>
      </c>
      <c r="L1402" s="51" t="s">
        <v>189</v>
      </c>
      <c r="M1402" s="53">
        <v>1</v>
      </c>
      <c r="N1402" s="51" t="str">
        <f t="shared" si="94"/>
        <v>都淵江</v>
      </c>
    </row>
    <row r="1403" spans="1:15" x14ac:dyDescent="0.2">
      <c r="A1403" s="50">
        <f t="shared" si="95"/>
        <v>20954</v>
      </c>
      <c r="B1403" s="50">
        <f t="shared" si="96"/>
        <v>2</v>
      </c>
      <c r="C1403" s="51">
        <f t="shared" si="97"/>
        <v>9</v>
      </c>
      <c r="D1403" s="51">
        <v>20954</v>
      </c>
      <c r="E1403" s="51" t="s">
        <v>5211</v>
      </c>
      <c r="F1403" s="51" t="s">
        <v>5212</v>
      </c>
      <c r="G1403" s="52" t="s">
        <v>5213</v>
      </c>
      <c r="H1403" s="52" t="s">
        <v>1100</v>
      </c>
      <c r="I1403" s="52" t="s">
        <v>5214</v>
      </c>
      <c r="J1403" s="52" t="s">
        <v>2163</v>
      </c>
      <c r="K1403" s="51" t="s">
        <v>292</v>
      </c>
      <c r="L1403" s="51" t="s">
        <v>189</v>
      </c>
      <c r="M1403" s="53">
        <v>1</v>
      </c>
      <c r="N1403" s="51" t="str">
        <f t="shared" si="94"/>
        <v>都淵江</v>
      </c>
    </row>
    <row r="1404" spans="1:15" x14ac:dyDescent="0.2">
      <c r="A1404" s="50">
        <f t="shared" si="95"/>
        <v>20955</v>
      </c>
      <c r="B1404" s="50">
        <f t="shared" si="96"/>
        <v>2</v>
      </c>
      <c r="C1404" s="51">
        <f t="shared" si="97"/>
        <v>9</v>
      </c>
      <c r="D1404" s="51">
        <v>20955</v>
      </c>
      <c r="E1404" s="51" t="s">
        <v>1926</v>
      </c>
      <c r="F1404" s="51" t="s">
        <v>5215</v>
      </c>
      <c r="G1404" s="52" t="s">
        <v>1927</v>
      </c>
      <c r="H1404" s="52" t="s">
        <v>4538</v>
      </c>
      <c r="I1404" s="52" t="s">
        <v>1928</v>
      </c>
      <c r="J1404" s="52" t="s">
        <v>4540</v>
      </c>
      <c r="K1404" s="51" t="s">
        <v>292</v>
      </c>
      <c r="L1404" s="51" t="s">
        <v>189</v>
      </c>
      <c r="M1404" s="53">
        <v>1</v>
      </c>
      <c r="N1404" s="51" t="str">
        <f t="shared" si="94"/>
        <v>都淵江</v>
      </c>
    </row>
    <row r="1405" spans="1:15" x14ac:dyDescent="0.2">
      <c r="A1405" s="50">
        <f t="shared" si="95"/>
        <v>20956</v>
      </c>
      <c r="B1405" s="50">
        <f t="shared" si="96"/>
        <v>2</v>
      </c>
      <c r="C1405" s="51">
        <f t="shared" si="97"/>
        <v>9</v>
      </c>
      <c r="D1405" s="51">
        <v>20956</v>
      </c>
      <c r="E1405" s="51" t="s">
        <v>5216</v>
      </c>
      <c r="F1405" s="51" t="s">
        <v>5217</v>
      </c>
      <c r="G1405" s="52" t="s">
        <v>5218</v>
      </c>
      <c r="H1405" s="52" t="s">
        <v>5219</v>
      </c>
      <c r="I1405" s="52" t="s">
        <v>5220</v>
      </c>
      <c r="J1405" s="52" t="s">
        <v>5221</v>
      </c>
      <c r="K1405" s="51" t="s">
        <v>292</v>
      </c>
      <c r="L1405" s="51" t="s">
        <v>189</v>
      </c>
      <c r="M1405" s="53">
        <v>1</v>
      </c>
      <c r="N1405" s="51" t="str">
        <f t="shared" si="94"/>
        <v>都淵江</v>
      </c>
      <c r="O1405" s="51"/>
    </row>
    <row r="1406" spans="1:15" x14ac:dyDescent="0.2">
      <c r="A1406" s="50">
        <f t="shared" si="95"/>
        <v>20957</v>
      </c>
      <c r="B1406" s="50">
        <f t="shared" si="96"/>
        <v>2</v>
      </c>
      <c r="C1406" s="51">
        <f t="shared" si="97"/>
        <v>9</v>
      </c>
      <c r="D1406" s="51">
        <v>20957</v>
      </c>
      <c r="E1406" s="51" t="s">
        <v>89</v>
      </c>
      <c r="F1406" s="51" t="s">
        <v>1170</v>
      </c>
      <c r="G1406" s="52" t="s">
        <v>1993</v>
      </c>
      <c r="H1406" s="52" t="s">
        <v>1172</v>
      </c>
      <c r="I1406" s="52" t="s">
        <v>1994</v>
      </c>
      <c r="J1406" s="52" t="s">
        <v>1174</v>
      </c>
      <c r="K1406" s="51" t="s">
        <v>292</v>
      </c>
      <c r="L1406" s="51" t="s">
        <v>185</v>
      </c>
      <c r="M1406" s="53">
        <v>1</v>
      </c>
      <c r="N1406" s="51" t="str">
        <f t="shared" si="94"/>
        <v>都淵江</v>
      </c>
      <c r="O1406" s="51"/>
    </row>
    <row r="1407" spans="1:15" x14ac:dyDescent="0.2">
      <c r="A1407" s="50">
        <f t="shared" si="95"/>
        <v>21018</v>
      </c>
      <c r="B1407" s="50">
        <f t="shared" si="96"/>
        <v>2</v>
      </c>
      <c r="C1407" s="51">
        <f t="shared" si="97"/>
        <v>10</v>
      </c>
      <c r="D1407" s="51">
        <v>21018</v>
      </c>
      <c r="E1407" s="51" t="s">
        <v>56</v>
      </c>
      <c r="F1407" s="51" t="s">
        <v>5222</v>
      </c>
      <c r="G1407" s="52" t="s">
        <v>2851</v>
      </c>
      <c r="H1407" s="52" t="s">
        <v>5223</v>
      </c>
      <c r="I1407" s="52" t="s">
        <v>2852</v>
      </c>
      <c r="J1407" s="52" t="s">
        <v>5224</v>
      </c>
      <c r="K1407" s="51" t="s">
        <v>291</v>
      </c>
      <c r="L1407" s="51" t="s">
        <v>1029</v>
      </c>
      <c r="M1407" s="53">
        <v>3</v>
      </c>
      <c r="N1407" s="51" t="str">
        <f t="shared" si="94"/>
        <v>足立学園</v>
      </c>
      <c r="O1407" s="51"/>
    </row>
    <row r="1408" spans="1:15" x14ac:dyDescent="0.2">
      <c r="A1408" s="50">
        <f t="shared" si="95"/>
        <v>21213</v>
      </c>
      <c r="B1408" s="50">
        <f t="shared" si="96"/>
        <v>2</v>
      </c>
      <c r="C1408" s="51">
        <f t="shared" si="97"/>
        <v>12</v>
      </c>
      <c r="D1408" s="51">
        <v>21213</v>
      </c>
      <c r="E1408" s="51" t="s">
        <v>806</v>
      </c>
      <c r="F1408" s="51" t="s">
        <v>5225</v>
      </c>
      <c r="G1408" s="52" t="s">
        <v>2168</v>
      </c>
      <c r="H1408" s="52" t="s">
        <v>4842</v>
      </c>
      <c r="I1408" s="52" t="s">
        <v>2170</v>
      </c>
      <c r="J1408" s="52" t="s">
        <v>4843</v>
      </c>
      <c r="K1408" s="51" t="s">
        <v>291</v>
      </c>
      <c r="L1408" s="51" t="s">
        <v>188</v>
      </c>
      <c r="M1408" s="53">
        <v>2</v>
      </c>
      <c r="N1408" s="51" t="str">
        <f t="shared" si="94"/>
        <v>都荒川工</v>
      </c>
      <c r="O1408" s="51"/>
    </row>
    <row r="1409" spans="1:15" x14ac:dyDescent="0.2">
      <c r="A1409" s="50">
        <f t="shared" si="95"/>
        <v>21214</v>
      </c>
      <c r="B1409" s="50">
        <f t="shared" si="96"/>
        <v>2</v>
      </c>
      <c r="C1409" s="51">
        <f t="shared" si="97"/>
        <v>12</v>
      </c>
      <c r="D1409" s="51">
        <v>21214</v>
      </c>
      <c r="E1409" s="51" t="s">
        <v>66</v>
      </c>
      <c r="F1409" s="51" t="s">
        <v>2414</v>
      </c>
      <c r="G1409" s="52" t="s">
        <v>1266</v>
      </c>
      <c r="H1409" s="52" t="s">
        <v>1241</v>
      </c>
      <c r="I1409" s="52" t="s">
        <v>1268</v>
      </c>
      <c r="J1409" s="52" t="s">
        <v>1242</v>
      </c>
      <c r="K1409" s="51" t="s">
        <v>291</v>
      </c>
      <c r="L1409" s="51" t="s">
        <v>189</v>
      </c>
      <c r="M1409" s="53">
        <v>1</v>
      </c>
      <c r="N1409" s="51" t="str">
        <f t="shared" si="94"/>
        <v>都荒川工</v>
      </c>
      <c r="O1409" s="51"/>
    </row>
    <row r="1410" spans="1:15" x14ac:dyDescent="0.2">
      <c r="A1410" s="50">
        <f t="shared" si="95"/>
        <v>21215</v>
      </c>
      <c r="B1410" s="50">
        <f t="shared" si="96"/>
        <v>2</v>
      </c>
      <c r="C1410" s="51">
        <f t="shared" si="97"/>
        <v>12</v>
      </c>
      <c r="D1410" s="51">
        <v>21215</v>
      </c>
      <c r="E1410" s="51" t="s">
        <v>29</v>
      </c>
      <c r="F1410" s="51" t="s">
        <v>5226</v>
      </c>
      <c r="G1410" s="52" t="s">
        <v>1310</v>
      </c>
      <c r="H1410" s="52" t="s">
        <v>1259</v>
      </c>
      <c r="I1410" s="52" t="s">
        <v>1311</v>
      </c>
      <c r="J1410" s="52" t="s">
        <v>1261</v>
      </c>
      <c r="K1410" s="51" t="s">
        <v>291</v>
      </c>
      <c r="L1410" s="51" t="s">
        <v>189</v>
      </c>
      <c r="M1410" s="53">
        <v>1</v>
      </c>
      <c r="N1410" s="51" t="str">
        <f t="shared" ref="N1410:N1473" si="98">VLOOKUP(B1410*100+C1410,$AB$2:$AF$400,2,0)</f>
        <v>都荒川工</v>
      </c>
      <c r="O1410" s="51"/>
    </row>
    <row r="1411" spans="1:15" x14ac:dyDescent="0.2">
      <c r="A1411" s="50">
        <f t="shared" si="95"/>
        <v>21216</v>
      </c>
      <c r="B1411" s="50">
        <f t="shared" si="96"/>
        <v>2</v>
      </c>
      <c r="C1411" s="51">
        <f t="shared" si="97"/>
        <v>12</v>
      </c>
      <c r="D1411" s="51">
        <v>21216</v>
      </c>
      <c r="E1411" s="51" t="s">
        <v>128</v>
      </c>
      <c r="F1411" s="51" t="s">
        <v>5227</v>
      </c>
      <c r="G1411" s="52" t="s">
        <v>1995</v>
      </c>
      <c r="H1411" s="52" t="s">
        <v>5228</v>
      </c>
      <c r="I1411" s="52" t="s">
        <v>1996</v>
      </c>
      <c r="J1411" s="52" t="s">
        <v>5229</v>
      </c>
      <c r="K1411" s="51" t="s">
        <v>291</v>
      </c>
      <c r="L1411" s="51" t="s">
        <v>185</v>
      </c>
      <c r="M1411" s="53">
        <v>1</v>
      </c>
      <c r="N1411" s="51" t="str">
        <f t="shared" si="98"/>
        <v>都荒川工</v>
      </c>
      <c r="O1411" s="51"/>
    </row>
    <row r="1412" spans="1:15" x14ac:dyDescent="0.2">
      <c r="A1412" s="50">
        <f t="shared" si="95"/>
        <v>21438</v>
      </c>
      <c r="B1412" s="50">
        <f t="shared" si="96"/>
        <v>2</v>
      </c>
      <c r="C1412" s="51">
        <f t="shared" si="97"/>
        <v>14</v>
      </c>
      <c r="D1412" s="51">
        <v>21438</v>
      </c>
      <c r="E1412" s="51" t="s">
        <v>5230</v>
      </c>
      <c r="F1412" s="51" t="s">
        <v>5231</v>
      </c>
      <c r="G1412" s="52" t="s">
        <v>5232</v>
      </c>
      <c r="H1412" s="52" t="s">
        <v>5233</v>
      </c>
      <c r="I1412" s="52" t="s">
        <v>5234</v>
      </c>
      <c r="J1412" s="52" t="s">
        <v>5235</v>
      </c>
      <c r="K1412" s="51" t="s">
        <v>291</v>
      </c>
      <c r="L1412" s="51" t="s">
        <v>188</v>
      </c>
      <c r="M1412" s="53">
        <v>2</v>
      </c>
      <c r="N1412" s="51" t="str">
        <f t="shared" si="98"/>
        <v>開成</v>
      </c>
      <c r="O1412" s="51"/>
    </row>
    <row r="1413" spans="1:15" x14ac:dyDescent="0.2">
      <c r="A1413" s="50">
        <f t="shared" si="95"/>
        <v>21439</v>
      </c>
      <c r="B1413" s="50">
        <f t="shared" si="96"/>
        <v>2</v>
      </c>
      <c r="C1413" s="51">
        <f t="shared" si="97"/>
        <v>14</v>
      </c>
      <c r="D1413" s="51">
        <v>21439</v>
      </c>
      <c r="E1413" s="51" t="s">
        <v>439</v>
      </c>
      <c r="F1413" s="51" t="s">
        <v>5236</v>
      </c>
      <c r="G1413" s="52" t="s">
        <v>1163</v>
      </c>
      <c r="H1413" s="52" t="s">
        <v>5237</v>
      </c>
      <c r="I1413" s="52" t="s">
        <v>1543</v>
      </c>
      <c r="J1413" s="52" t="s">
        <v>5238</v>
      </c>
      <c r="K1413" s="51" t="s">
        <v>291</v>
      </c>
      <c r="L1413" s="51" t="s">
        <v>188</v>
      </c>
      <c r="M1413" s="53">
        <v>2</v>
      </c>
      <c r="N1413" s="51" t="str">
        <f t="shared" si="98"/>
        <v>開成</v>
      </c>
      <c r="O1413" s="51"/>
    </row>
    <row r="1414" spans="1:15" x14ac:dyDescent="0.2">
      <c r="A1414" s="50">
        <f t="shared" si="95"/>
        <v>21444</v>
      </c>
      <c r="B1414" s="50">
        <f t="shared" si="96"/>
        <v>2</v>
      </c>
      <c r="C1414" s="51">
        <f t="shared" si="97"/>
        <v>14</v>
      </c>
      <c r="D1414" s="51">
        <v>21444</v>
      </c>
      <c r="E1414" s="51" t="s">
        <v>3587</v>
      </c>
      <c r="F1414" s="51" t="s">
        <v>5239</v>
      </c>
      <c r="G1414" s="52" t="s">
        <v>3589</v>
      </c>
      <c r="H1414" s="52" t="s">
        <v>1237</v>
      </c>
      <c r="I1414" s="52" t="s">
        <v>3590</v>
      </c>
      <c r="J1414" s="52" t="s">
        <v>1238</v>
      </c>
      <c r="K1414" s="51" t="s">
        <v>291</v>
      </c>
      <c r="L1414" s="51" t="s">
        <v>189</v>
      </c>
      <c r="M1414" s="53">
        <v>1</v>
      </c>
      <c r="N1414" s="51" t="str">
        <f t="shared" si="98"/>
        <v>開成</v>
      </c>
    </row>
    <row r="1415" spans="1:15" x14ac:dyDescent="0.2">
      <c r="A1415" s="50">
        <f t="shared" si="95"/>
        <v>21445</v>
      </c>
      <c r="B1415" s="50">
        <f t="shared" si="96"/>
        <v>2</v>
      </c>
      <c r="C1415" s="51">
        <f t="shared" si="97"/>
        <v>14</v>
      </c>
      <c r="D1415" s="51">
        <v>21445</v>
      </c>
      <c r="E1415" s="51" t="s">
        <v>5240</v>
      </c>
      <c r="F1415" s="51" t="s">
        <v>5241</v>
      </c>
      <c r="G1415" s="52" t="s">
        <v>5242</v>
      </c>
      <c r="H1415" s="52" t="s">
        <v>5243</v>
      </c>
      <c r="I1415" s="52" t="s">
        <v>5244</v>
      </c>
      <c r="J1415" s="52" t="s">
        <v>5245</v>
      </c>
      <c r="K1415" s="51" t="s">
        <v>291</v>
      </c>
      <c r="L1415" s="51" t="s">
        <v>189</v>
      </c>
      <c r="M1415" s="53">
        <v>1</v>
      </c>
      <c r="N1415" s="51" t="str">
        <f t="shared" si="98"/>
        <v>開成</v>
      </c>
      <c r="O1415" s="51"/>
    </row>
    <row r="1416" spans="1:15" x14ac:dyDescent="0.2">
      <c r="A1416" s="50">
        <f t="shared" si="95"/>
        <v>21446</v>
      </c>
      <c r="B1416" s="50">
        <f t="shared" si="96"/>
        <v>2</v>
      </c>
      <c r="C1416" s="51">
        <f t="shared" si="97"/>
        <v>14</v>
      </c>
      <c r="D1416" s="51">
        <v>21446</v>
      </c>
      <c r="E1416" s="51" t="s">
        <v>54</v>
      </c>
      <c r="F1416" s="51" t="s">
        <v>5246</v>
      </c>
      <c r="G1416" s="52" t="s">
        <v>2364</v>
      </c>
      <c r="H1416" s="52" t="s">
        <v>1573</v>
      </c>
      <c r="I1416" s="52" t="s">
        <v>2365</v>
      </c>
      <c r="J1416" s="52" t="s">
        <v>1575</v>
      </c>
      <c r="K1416" s="51" t="s">
        <v>291</v>
      </c>
      <c r="L1416" s="51" t="s">
        <v>189</v>
      </c>
      <c r="M1416" s="53">
        <v>1</v>
      </c>
      <c r="N1416" s="51" t="str">
        <f t="shared" si="98"/>
        <v>開成</v>
      </c>
      <c r="O1416" s="51"/>
    </row>
    <row r="1417" spans="1:15" x14ac:dyDescent="0.2">
      <c r="A1417" s="50">
        <f t="shared" si="95"/>
        <v>21447</v>
      </c>
      <c r="B1417" s="50">
        <f t="shared" si="96"/>
        <v>2</v>
      </c>
      <c r="C1417" s="51">
        <f t="shared" si="97"/>
        <v>14</v>
      </c>
      <c r="D1417" s="51">
        <v>21447</v>
      </c>
      <c r="E1417" s="51" t="s">
        <v>5247</v>
      </c>
      <c r="F1417" s="51" t="s">
        <v>5248</v>
      </c>
      <c r="G1417" s="52" t="s">
        <v>5249</v>
      </c>
      <c r="H1417" s="52" t="s">
        <v>2977</v>
      </c>
      <c r="I1417" s="52" t="s">
        <v>5250</v>
      </c>
      <c r="J1417" s="52" t="s">
        <v>2978</v>
      </c>
      <c r="K1417" s="51" t="s">
        <v>291</v>
      </c>
      <c r="L1417" s="51" t="s">
        <v>189</v>
      </c>
      <c r="M1417" s="53">
        <v>1</v>
      </c>
      <c r="N1417" s="51" t="str">
        <f t="shared" si="98"/>
        <v>開成</v>
      </c>
      <c r="O1417" s="51"/>
    </row>
    <row r="1418" spans="1:15" x14ac:dyDescent="0.2">
      <c r="A1418" s="50">
        <f t="shared" si="95"/>
        <v>21448</v>
      </c>
      <c r="B1418" s="50">
        <f t="shared" si="96"/>
        <v>2</v>
      </c>
      <c r="C1418" s="51">
        <f t="shared" si="97"/>
        <v>14</v>
      </c>
      <c r="D1418" s="51">
        <v>21448</v>
      </c>
      <c r="E1418" s="51" t="s">
        <v>5251</v>
      </c>
      <c r="F1418" s="51" t="s">
        <v>5252</v>
      </c>
      <c r="G1418" s="52" t="s">
        <v>5253</v>
      </c>
      <c r="H1418" s="52" t="s">
        <v>5254</v>
      </c>
      <c r="I1418" s="52" t="s">
        <v>5255</v>
      </c>
      <c r="J1418" s="52" t="s">
        <v>5256</v>
      </c>
      <c r="K1418" s="51" t="s">
        <v>291</v>
      </c>
      <c r="L1418" s="51" t="s">
        <v>189</v>
      </c>
      <c r="M1418" s="53">
        <v>1</v>
      </c>
      <c r="N1418" s="51" t="str">
        <f t="shared" si="98"/>
        <v>開成</v>
      </c>
      <c r="O1418" s="51"/>
    </row>
    <row r="1419" spans="1:15" x14ac:dyDescent="0.2">
      <c r="A1419" s="50">
        <f t="shared" si="95"/>
        <v>21449</v>
      </c>
      <c r="B1419" s="50">
        <f t="shared" si="96"/>
        <v>2</v>
      </c>
      <c r="C1419" s="51">
        <f t="shared" si="97"/>
        <v>14</v>
      </c>
      <c r="D1419" s="51">
        <v>21449</v>
      </c>
      <c r="E1419" s="51" t="s">
        <v>5257</v>
      </c>
      <c r="F1419" s="51" t="s">
        <v>5258</v>
      </c>
      <c r="G1419" s="52" t="s">
        <v>5259</v>
      </c>
      <c r="H1419" s="52" t="s">
        <v>5260</v>
      </c>
      <c r="I1419" s="52" t="s">
        <v>5261</v>
      </c>
      <c r="J1419" s="52" t="s">
        <v>5262</v>
      </c>
      <c r="K1419" s="51" t="s">
        <v>291</v>
      </c>
      <c r="L1419" s="51" t="s">
        <v>189</v>
      </c>
      <c r="M1419" s="53">
        <v>1</v>
      </c>
      <c r="N1419" s="51" t="str">
        <f t="shared" si="98"/>
        <v>開成</v>
      </c>
      <c r="O1419" s="51"/>
    </row>
    <row r="1420" spans="1:15" x14ac:dyDescent="0.2">
      <c r="A1420" s="50">
        <f t="shared" si="95"/>
        <v>21450</v>
      </c>
      <c r="B1420" s="50">
        <f t="shared" si="96"/>
        <v>2</v>
      </c>
      <c r="C1420" s="51">
        <f t="shared" si="97"/>
        <v>14</v>
      </c>
      <c r="D1420" s="51">
        <v>21450</v>
      </c>
      <c r="E1420" s="51" t="s">
        <v>57</v>
      </c>
      <c r="F1420" s="51" t="s">
        <v>621</v>
      </c>
      <c r="G1420" s="52" t="s">
        <v>1202</v>
      </c>
      <c r="H1420" s="52" t="s">
        <v>1869</v>
      </c>
      <c r="I1420" s="52" t="s">
        <v>1204</v>
      </c>
      <c r="J1420" s="52" t="s">
        <v>1870</v>
      </c>
      <c r="K1420" s="51" t="s">
        <v>291</v>
      </c>
      <c r="L1420" s="51" t="s">
        <v>189</v>
      </c>
      <c r="M1420" s="53">
        <v>1</v>
      </c>
      <c r="N1420" s="51" t="str">
        <f t="shared" si="98"/>
        <v>開成</v>
      </c>
      <c r="O1420" s="51"/>
    </row>
    <row r="1421" spans="1:15" x14ac:dyDescent="0.2">
      <c r="A1421" s="50">
        <f t="shared" si="95"/>
        <v>22027</v>
      </c>
      <c r="B1421" s="50">
        <f t="shared" si="96"/>
        <v>2</v>
      </c>
      <c r="C1421" s="51">
        <f t="shared" si="97"/>
        <v>20</v>
      </c>
      <c r="D1421" s="51">
        <v>22027</v>
      </c>
      <c r="E1421" s="51" t="s">
        <v>5263</v>
      </c>
      <c r="F1421" s="51" t="s">
        <v>5264</v>
      </c>
      <c r="G1421" s="52" t="s">
        <v>4439</v>
      </c>
      <c r="H1421" s="52" t="s">
        <v>5265</v>
      </c>
      <c r="I1421" s="52" t="s">
        <v>4440</v>
      </c>
      <c r="J1421" s="52" t="s">
        <v>5266</v>
      </c>
      <c r="K1421" s="51" t="s">
        <v>291</v>
      </c>
      <c r="L1421" s="51" t="s">
        <v>188</v>
      </c>
      <c r="M1421" s="53">
        <v>2</v>
      </c>
      <c r="N1421" s="51" t="str">
        <f t="shared" si="98"/>
        <v>都江戸川</v>
      </c>
      <c r="O1421" s="51"/>
    </row>
    <row r="1422" spans="1:15" x14ac:dyDescent="0.2">
      <c r="A1422" s="50">
        <f t="shared" si="95"/>
        <v>22028</v>
      </c>
      <c r="B1422" s="50">
        <f t="shared" si="96"/>
        <v>2</v>
      </c>
      <c r="C1422" s="51">
        <f t="shared" si="97"/>
        <v>20</v>
      </c>
      <c r="D1422" s="51">
        <v>22028</v>
      </c>
      <c r="E1422" s="51" t="s">
        <v>605</v>
      </c>
      <c r="F1422" s="51" t="s">
        <v>5267</v>
      </c>
      <c r="G1422" s="52" t="s">
        <v>1685</v>
      </c>
      <c r="H1422" s="52" t="s">
        <v>3620</v>
      </c>
      <c r="I1422" s="52" t="s">
        <v>1686</v>
      </c>
      <c r="J1422" s="52" t="s">
        <v>3622</v>
      </c>
      <c r="K1422" s="51" t="s">
        <v>291</v>
      </c>
      <c r="L1422" s="51" t="s">
        <v>189</v>
      </c>
      <c r="M1422" s="53">
        <v>2</v>
      </c>
      <c r="N1422" s="51" t="str">
        <f t="shared" si="98"/>
        <v>都江戸川</v>
      </c>
      <c r="O1422" s="51"/>
    </row>
    <row r="1423" spans="1:15" x14ac:dyDescent="0.2">
      <c r="A1423" s="50">
        <f t="shared" si="95"/>
        <v>22029</v>
      </c>
      <c r="B1423" s="50">
        <f t="shared" si="96"/>
        <v>2</v>
      </c>
      <c r="C1423" s="51">
        <f t="shared" si="97"/>
        <v>20</v>
      </c>
      <c r="D1423" s="51">
        <v>22029</v>
      </c>
      <c r="E1423" s="51" t="s">
        <v>5268</v>
      </c>
      <c r="F1423" s="51" t="s">
        <v>5269</v>
      </c>
      <c r="G1423" s="52" t="s">
        <v>5270</v>
      </c>
      <c r="H1423" s="52" t="s">
        <v>1217</v>
      </c>
      <c r="I1423" s="52" t="s">
        <v>5271</v>
      </c>
      <c r="J1423" s="52" t="s">
        <v>1234</v>
      </c>
      <c r="K1423" s="51" t="s">
        <v>291</v>
      </c>
      <c r="L1423" s="51" t="s">
        <v>188</v>
      </c>
      <c r="M1423" s="53">
        <v>2</v>
      </c>
      <c r="N1423" s="51" t="str">
        <f t="shared" si="98"/>
        <v>都江戸川</v>
      </c>
      <c r="O1423" s="51"/>
    </row>
    <row r="1424" spans="1:15" x14ac:dyDescent="0.2">
      <c r="A1424" s="50">
        <f t="shared" si="95"/>
        <v>22030</v>
      </c>
      <c r="B1424" s="50">
        <f t="shared" si="96"/>
        <v>2</v>
      </c>
      <c r="C1424" s="51">
        <f t="shared" si="97"/>
        <v>20</v>
      </c>
      <c r="D1424" s="51">
        <v>22030</v>
      </c>
      <c r="E1424" s="51" t="s">
        <v>5272</v>
      </c>
      <c r="F1424" s="51" t="s">
        <v>5273</v>
      </c>
      <c r="G1424" s="52" t="s">
        <v>5274</v>
      </c>
      <c r="H1424" s="52" t="s">
        <v>5275</v>
      </c>
      <c r="I1424" s="52" t="s">
        <v>5276</v>
      </c>
      <c r="J1424" s="52" t="s">
        <v>5277</v>
      </c>
      <c r="K1424" s="51" t="s">
        <v>291</v>
      </c>
      <c r="L1424" s="51" t="s">
        <v>188</v>
      </c>
      <c r="M1424" s="53">
        <v>2</v>
      </c>
      <c r="N1424" s="51" t="str">
        <f t="shared" si="98"/>
        <v>都江戸川</v>
      </c>
      <c r="O1424" s="51"/>
    </row>
    <row r="1425" spans="1:15" x14ac:dyDescent="0.2">
      <c r="A1425" s="50">
        <f t="shared" si="95"/>
        <v>22031</v>
      </c>
      <c r="B1425" s="50">
        <f t="shared" si="96"/>
        <v>2</v>
      </c>
      <c r="C1425" s="51">
        <f t="shared" si="97"/>
        <v>20</v>
      </c>
      <c r="D1425" s="51">
        <v>22031</v>
      </c>
      <c r="E1425" s="51" t="s">
        <v>3804</v>
      </c>
      <c r="F1425" s="51" t="s">
        <v>5278</v>
      </c>
      <c r="G1425" s="52" t="s">
        <v>3806</v>
      </c>
      <c r="H1425" s="52" t="s">
        <v>5279</v>
      </c>
      <c r="I1425" s="52" t="s">
        <v>3807</v>
      </c>
      <c r="J1425" s="52" t="s">
        <v>5280</v>
      </c>
      <c r="K1425" s="51" t="s">
        <v>291</v>
      </c>
      <c r="L1425" s="51" t="s">
        <v>189</v>
      </c>
      <c r="M1425" s="53">
        <v>2</v>
      </c>
      <c r="N1425" s="51" t="str">
        <f t="shared" si="98"/>
        <v>都江戸川</v>
      </c>
      <c r="O1425" s="51"/>
    </row>
    <row r="1426" spans="1:15" x14ac:dyDescent="0.2">
      <c r="A1426" s="50">
        <f t="shared" si="95"/>
        <v>22032</v>
      </c>
      <c r="B1426" s="50">
        <f t="shared" si="96"/>
        <v>2</v>
      </c>
      <c r="C1426" s="51">
        <f t="shared" si="97"/>
        <v>20</v>
      </c>
      <c r="D1426" s="51">
        <v>22032</v>
      </c>
      <c r="E1426" s="51" t="s">
        <v>5281</v>
      </c>
      <c r="F1426" s="51" t="s">
        <v>2934</v>
      </c>
      <c r="G1426" s="52" t="s">
        <v>5282</v>
      </c>
      <c r="H1426" s="52" t="s">
        <v>2123</v>
      </c>
      <c r="I1426" s="52" t="s">
        <v>5283</v>
      </c>
      <c r="J1426" s="52" t="s">
        <v>2790</v>
      </c>
      <c r="K1426" s="51" t="s">
        <v>291</v>
      </c>
      <c r="L1426" s="51" t="s">
        <v>189</v>
      </c>
      <c r="M1426" s="53">
        <v>1</v>
      </c>
      <c r="N1426" s="51" t="str">
        <f t="shared" si="98"/>
        <v>都江戸川</v>
      </c>
      <c r="O1426" s="51"/>
    </row>
    <row r="1427" spans="1:15" x14ac:dyDescent="0.2">
      <c r="A1427" s="50">
        <f t="shared" si="95"/>
        <v>22033</v>
      </c>
      <c r="B1427" s="50">
        <f t="shared" si="96"/>
        <v>2</v>
      </c>
      <c r="C1427" s="51">
        <f t="shared" si="97"/>
        <v>20</v>
      </c>
      <c r="D1427" s="51">
        <v>22033</v>
      </c>
      <c r="E1427" s="51" t="s">
        <v>762</v>
      </c>
      <c r="F1427" s="51" t="s">
        <v>5284</v>
      </c>
      <c r="G1427" s="52" t="s">
        <v>1888</v>
      </c>
      <c r="H1427" s="52" t="s">
        <v>1314</v>
      </c>
      <c r="I1427" s="52" t="s">
        <v>1889</v>
      </c>
      <c r="J1427" s="52" t="s">
        <v>1316</v>
      </c>
      <c r="K1427" s="51" t="s">
        <v>291</v>
      </c>
      <c r="L1427" s="51" t="s">
        <v>189</v>
      </c>
      <c r="M1427" s="53">
        <v>1</v>
      </c>
      <c r="N1427" s="51" t="str">
        <f t="shared" si="98"/>
        <v>都江戸川</v>
      </c>
    </row>
    <row r="1428" spans="1:15" x14ac:dyDescent="0.2">
      <c r="A1428" s="50">
        <f t="shared" si="95"/>
        <v>22034</v>
      </c>
      <c r="B1428" s="50">
        <f t="shared" si="96"/>
        <v>2</v>
      </c>
      <c r="C1428" s="51">
        <f t="shared" si="97"/>
        <v>20</v>
      </c>
      <c r="D1428" s="51">
        <v>22034</v>
      </c>
      <c r="E1428" s="51" t="s">
        <v>2923</v>
      </c>
      <c r="F1428" s="51" t="s">
        <v>4189</v>
      </c>
      <c r="G1428" s="52" t="s">
        <v>2924</v>
      </c>
      <c r="H1428" s="52" t="s">
        <v>1195</v>
      </c>
      <c r="I1428" s="52" t="s">
        <v>2925</v>
      </c>
      <c r="J1428" s="52" t="s">
        <v>1196</v>
      </c>
      <c r="K1428" s="51" t="s">
        <v>291</v>
      </c>
      <c r="L1428" s="51" t="s">
        <v>185</v>
      </c>
      <c r="M1428" s="53">
        <v>1</v>
      </c>
      <c r="N1428" s="51" t="str">
        <f t="shared" si="98"/>
        <v>都江戸川</v>
      </c>
      <c r="O1428" s="51"/>
    </row>
    <row r="1429" spans="1:15" x14ac:dyDescent="0.2">
      <c r="A1429" s="50">
        <f t="shared" si="95"/>
        <v>22035</v>
      </c>
      <c r="B1429" s="50">
        <f t="shared" si="96"/>
        <v>2</v>
      </c>
      <c r="C1429" s="51">
        <f t="shared" si="97"/>
        <v>20</v>
      </c>
      <c r="D1429" s="51">
        <v>22035</v>
      </c>
      <c r="E1429" s="51" t="s">
        <v>5285</v>
      </c>
      <c r="F1429" s="51" t="s">
        <v>5286</v>
      </c>
      <c r="G1429" s="52" t="s">
        <v>1210</v>
      </c>
      <c r="H1429" s="52" t="s">
        <v>1289</v>
      </c>
      <c r="I1429" s="52" t="s">
        <v>1211</v>
      </c>
      <c r="J1429" s="52" t="s">
        <v>1290</v>
      </c>
      <c r="K1429" s="51" t="s">
        <v>291</v>
      </c>
      <c r="L1429" s="51" t="s">
        <v>189</v>
      </c>
      <c r="M1429" s="53">
        <v>1</v>
      </c>
      <c r="N1429" s="51" t="str">
        <f t="shared" si="98"/>
        <v>都江戸川</v>
      </c>
    </row>
    <row r="1430" spans="1:15" x14ac:dyDescent="0.2">
      <c r="A1430" s="50">
        <f t="shared" si="95"/>
        <v>22036</v>
      </c>
      <c r="B1430" s="50">
        <f t="shared" si="96"/>
        <v>2</v>
      </c>
      <c r="C1430" s="51">
        <f t="shared" si="97"/>
        <v>20</v>
      </c>
      <c r="D1430" s="51">
        <v>22036</v>
      </c>
      <c r="E1430" s="51" t="s">
        <v>5287</v>
      </c>
      <c r="F1430" s="51" t="s">
        <v>5288</v>
      </c>
      <c r="G1430" s="52" t="s">
        <v>5289</v>
      </c>
      <c r="H1430" s="52" t="s">
        <v>2631</v>
      </c>
      <c r="I1430" s="52" t="s">
        <v>5290</v>
      </c>
      <c r="J1430" s="52" t="s">
        <v>2632</v>
      </c>
      <c r="K1430" s="51" t="s">
        <v>291</v>
      </c>
      <c r="L1430" s="51" t="s">
        <v>189</v>
      </c>
      <c r="M1430" s="53">
        <v>1</v>
      </c>
      <c r="N1430" s="51" t="str">
        <f t="shared" si="98"/>
        <v>都江戸川</v>
      </c>
    </row>
    <row r="1431" spans="1:15" x14ac:dyDescent="0.2">
      <c r="A1431" s="50">
        <f t="shared" si="95"/>
        <v>22037</v>
      </c>
      <c r="B1431" s="50">
        <f t="shared" si="96"/>
        <v>2</v>
      </c>
      <c r="C1431" s="51">
        <f t="shared" si="97"/>
        <v>20</v>
      </c>
      <c r="D1431" s="51">
        <v>22037</v>
      </c>
      <c r="E1431" s="51" t="s">
        <v>82</v>
      </c>
      <c r="F1431" s="51" t="s">
        <v>5291</v>
      </c>
      <c r="G1431" s="52" t="s">
        <v>1202</v>
      </c>
      <c r="H1431" s="52" t="s">
        <v>1859</v>
      </c>
      <c r="I1431" s="52" t="s">
        <v>1204</v>
      </c>
      <c r="J1431" s="52" t="s">
        <v>1861</v>
      </c>
      <c r="K1431" s="51" t="s">
        <v>291</v>
      </c>
      <c r="L1431" s="51" t="s">
        <v>189</v>
      </c>
      <c r="M1431" s="53">
        <v>1</v>
      </c>
      <c r="N1431" s="51" t="str">
        <f t="shared" si="98"/>
        <v>都江戸川</v>
      </c>
      <c r="O1431" s="51"/>
    </row>
    <row r="1432" spans="1:15" x14ac:dyDescent="0.2">
      <c r="A1432" s="50">
        <f t="shared" si="95"/>
        <v>22060</v>
      </c>
      <c r="B1432" s="50">
        <f t="shared" si="96"/>
        <v>2</v>
      </c>
      <c r="C1432" s="51">
        <f t="shared" si="97"/>
        <v>20</v>
      </c>
      <c r="D1432" s="51">
        <v>22060</v>
      </c>
      <c r="E1432" s="51" t="s">
        <v>2301</v>
      </c>
      <c r="F1432" s="51" t="s">
        <v>364</v>
      </c>
      <c r="G1432" s="52" t="s">
        <v>2303</v>
      </c>
      <c r="H1432" s="52" t="s">
        <v>2699</v>
      </c>
      <c r="I1432" s="52" t="s">
        <v>5292</v>
      </c>
      <c r="J1432" s="52" t="s">
        <v>5293</v>
      </c>
      <c r="K1432" s="51" t="s">
        <v>292</v>
      </c>
      <c r="L1432" s="51" t="s">
        <v>188</v>
      </c>
      <c r="M1432" s="53">
        <v>2</v>
      </c>
      <c r="N1432" s="51" t="str">
        <f t="shared" si="98"/>
        <v>都江戸川</v>
      </c>
      <c r="O1432" s="51"/>
    </row>
    <row r="1433" spans="1:15" x14ac:dyDescent="0.2">
      <c r="A1433" s="50">
        <f t="shared" si="95"/>
        <v>22061</v>
      </c>
      <c r="B1433" s="50">
        <f t="shared" si="96"/>
        <v>2</v>
      </c>
      <c r="C1433" s="51">
        <f t="shared" si="97"/>
        <v>20</v>
      </c>
      <c r="D1433" s="50">
        <v>22061</v>
      </c>
      <c r="E1433" s="50" t="s">
        <v>623</v>
      </c>
      <c r="F1433" s="50" t="s">
        <v>5294</v>
      </c>
      <c r="G1433" s="50" t="s">
        <v>1421</v>
      </c>
      <c r="H1433" s="50" t="s">
        <v>2253</v>
      </c>
      <c r="I1433" s="50" t="s">
        <v>1423</v>
      </c>
      <c r="J1433" s="50" t="s">
        <v>2255</v>
      </c>
      <c r="K1433" s="50" t="s">
        <v>292</v>
      </c>
      <c r="L1433" s="50" t="s">
        <v>188</v>
      </c>
      <c r="M1433" s="54">
        <v>2</v>
      </c>
      <c r="N1433" s="51" t="str">
        <f t="shared" si="98"/>
        <v>都江戸川</v>
      </c>
      <c r="O1433" s="51"/>
    </row>
    <row r="1434" spans="1:15" x14ac:dyDescent="0.2">
      <c r="A1434" s="50">
        <f t="shared" si="95"/>
        <v>22062</v>
      </c>
      <c r="B1434" s="50">
        <f t="shared" si="96"/>
        <v>2</v>
      </c>
      <c r="C1434" s="51">
        <f t="shared" si="97"/>
        <v>20</v>
      </c>
      <c r="D1434" s="51">
        <v>22062</v>
      </c>
      <c r="E1434" s="51" t="s">
        <v>22</v>
      </c>
      <c r="F1434" s="51" t="s">
        <v>5295</v>
      </c>
      <c r="G1434" s="52" t="s">
        <v>1070</v>
      </c>
      <c r="H1434" s="52" t="s">
        <v>2253</v>
      </c>
      <c r="I1434" s="52" t="s">
        <v>1610</v>
      </c>
      <c r="J1434" s="52" t="s">
        <v>2255</v>
      </c>
      <c r="K1434" s="51" t="s">
        <v>292</v>
      </c>
      <c r="L1434" s="51" t="s">
        <v>188</v>
      </c>
      <c r="M1434" s="53">
        <v>2</v>
      </c>
      <c r="N1434" s="51" t="str">
        <f t="shared" si="98"/>
        <v>都江戸川</v>
      </c>
    </row>
    <row r="1435" spans="1:15" x14ac:dyDescent="0.2">
      <c r="A1435" s="50">
        <f t="shared" si="95"/>
        <v>22063</v>
      </c>
      <c r="B1435" s="50">
        <f t="shared" si="96"/>
        <v>2</v>
      </c>
      <c r="C1435" s="51">
        <f t="shared" si="97"/>
        <v>20</v>
      </c>
      <c r="D1435" s="51">
        <v>22063</v>
      </c>
      <c r="E1435" s="51" t="s">
        <v>5114</v>
      </c>
      <c r="F1435" s="51" t="s">
        <v>5296</v>
      </c>
      <c r="G1435" s="52" t="s">
        <v>5116</v>
      </c>
      <c r="H1435" s="52" t="s">
        <v>2573</v>
      </c>
      <c r="I1435" s="52" t="s">
        <v>5117</v>
      </c>
      <c r="J1435" s="52" t="s">
        <v>2575</v>
      </c>
      <c r="K1435" s="51" t="s">
        <v>292</v>
      </c>
      <c r="L1435" s="51" t="s">
        <v>188</v>
      </c>
      <c r="M1435" s="53">
        <v>2</v>
      </c>
      <c r="N1435" s="51" t="str">
        <f t="shared" si="98"/>
        <v>都江戸川</v>
      </c>
    </row>
    <row r="1436" spans="1:15" x14ac:dyDescent="0.2">
      <c r="A1436" s="50">
        <f t="shared" si="95"/>
        <v>22064</v>
      </c>
      <c r="B1436" s="50">
        <f t="shared" si="96"/>
        <v>2</v>
      </c>
      <c r="C1436" s="51">
        <f t="shared" si="97"/>
        <v>20</v>
      </c>
      <c r="D1436" s="51">
        <v>22064</v>
      </c>
      <c r="E1436" s="51" t="s">
        <v>486</v>
      </c>
      <c r="F1436" s="51" t="s">
        <v>5297</v>
      </c>
      <c r="G1436" s="52" t="s">
        <v>2140</v>
      </c>
      <c r="H1436" s="52" t="s">
        <v>5298</v>
      </c>
      <c r="I1436" s="52" t="s">
        <v>2142</v>
      </c>
      <c r="J1436" s="52" t="s">
        <v>5299</v>
      </c>
      <c r="K1436" s="51" t="s">
        <v>292</v>
      </c>
      <c r="L1436" s="51" t="s">
        <v>188</v>
      </c>
      <c r="M1436" s="53">
        <v>2</v>
      </c>
      <c r="N1436" s="51" t="str">
        <f t="shared" si="98"/>
        <v>都江戸川</v>
      </c>
    </row>
    <row r="1437" spans="1:15" x14ac:dyDescent="0.2">
      <c r="A1437" s="50">
        <f t="shared" si="95"/>
        <v>22065</v>
      </c>
      <c r="B1437" s="50">
        <f t="shared" si="96"/>
        <v>2</v>
      </c>
      <c r="C1437" s="51">
        <f t="shared" si="97"/>
        <v>20</v>
      </c>
      <c r="D1437" s="51">
        <v>22065</v>
      </c>
      <c r="E1437" s="51" t="s">
        <v>5300</v>
      </c>
      <c r="F1437" s="51" t="s">
        <v>5301</v>
      </c>
      <c r="G1437" s="52" t="s">
        <v>1333</v>
      </c>
      <c r="H1437" s="52" t="s">
        <v>1585</v>
      </c>
      <c r="I1437" s="52" t="s">
        <v>5302</v>
      </c>
      <c r="J1437" s="52" t="s">
        <v>5303</v>
      </c>
      <c r="K1437" s="51" t="s">
        <v>292</v>
      </c>
      <c r="L1437" s="51" t="s">
        <v>189</v>
      </c>
      <c r="M1437" s="53">
        <v>2</v>
      </c>
      <c r="N1437" s="51" t="str">
        <f t="shared" si="98"/>
        <v>都江戸川</v>
      </c>
    </row>
    <row r="1438" spans="1:15" x14ac:dyDescent="0.2">
      <c r="A1438" s="50">
        <f t="shared" si="95"/>
        <v>22066</v>
      </c>
      <c r="B1438" s="50">
        <f t="shared" si="96"/>
        <v>2</v>
      </c>
      <c r="C1438" s="51">
        <f t="shared" si="97"/>
        <v>20</v>
      </c>
      <c r="D1438" s="51">
        <v>22066</v>
      </c>
      <c r="E1438" s="51" t="s">
        <v>55</v>
      </c>
      <c r="F1438" s="51" t="s">
        <v>5304</v>
      </c>
      <c r="G1438" s="52" t="s">
        <v>1755</v>
      </c>
      <c r="H1438" s="52" t="s">
        <v>2742</v>
      </c>
      <c r="I1438" s="52" t="s">
        <v>1756</v>
      </c>
      <c r="J1438" s="52" t="s">
        <v>2743</v>
      </c>
      <c r="K1438" s="51" t="s">
        <v>292</v>
      </c>
      <c r="L1438" s="51" t="s">
        <v>189</v>
      </c>
      <c r="M1438" s="53">
        <v>1</v>
      </c>
      <c r="N1438" s="51" t="str">
        <f t="shared" si="98"/>
        <v>都江戸川</v>
      </c>
    </row>
    <row r="1439" spans="1:15" x14ac:dyDescent="0.2">
      <c r="A1439" s="50">
        <f t="shared" si="95"/>
        <v>22067</v>
      </c>
      <c r="B1439" s="50">
        <f t="shared" si="96"/>
        <v>2</v>
      </c>
      <c r="C1439" s="51">
        <f t="shared" si="97"/>
        <v>20</v>
      </c>
      <c r="D1439" s="51">
        <v>22067</v>
      </c>
      <c r="E1439" s="51" t="s">
        <v>5305</v>
      </c>
      <c r="F1439" s="51" t="s">
        <v>5306</v>
      </c>
      <c r="G1439" s="52" t="s">
        <v>5307</v>
      </c>
      <c r="H1439" s="52" t="s">
        <v>5308</v>
      </c>
      <c r="I1439" s="52" t="s">
        <v>5309</v>
      </c>
      <c r="J1439" s="52" t="s">
        <v>5310</v>
      </c>
      <c r="K1439" s="51" t="s">
        <v>292</v>
      </c>
      <c r="L1439" s="51" t="s">
        <v>189</v>
      </c>
      <c r="M1439" s="53">
        <v>1</v>
      </c>
      <c r="N1439" s="51" t="str">
        <f t="shared" si="98"/>
        <v>都江戸川</v>
      </c>
    </row>
    <row r="1440" spans="1:15" x14ac:dyDescent="0.2">
      <c r="A1440" s="50">
        <f t="shared" si="95"/>
        <v>22068</v>
      </c>
      <c r="B1440" s="50">
        <f t="shared" si="96"/>
        <v>2</v>
      </c>
      <c r="C1440" s="51">
        <f t="shared" si="97"/>
        <v>20</v>
      </c>
      <c r="D1440" s="51">
        <v>22068</v>
      </c>
      <c r="E1440" s="51" t="s">
        <v>3113</v>
      </c>
      <c r="F1440" s="51" t="s">
        <v>5311</v>
      </c>
      <c r="G1440" s="52" t="s">
        <v>3115</v>
      </c>
      <c r="H1440" s="52" t="s">
        <v>1975</v>
      </c>
      <c r="I1440" s="52" t="s">
        <v>3117</v>
      </c>
      <c r="J1440" s="52" t="s">
        <v>1977</v>
      </c>
      <c r="K1440" s="51" t="s">
        <v>292</v>
      </c>
      <c r="L1440" s="51" t="s">
        <v>185</v>
      </c>
      <c r="M1440" s="53">
        <v>1</v>
      </c>
      <c r="N1440" s="51" t="str">
        <f t="shared" si="98"/>
        <v>都江戸川</v>
      </c>
    </row>
    <row r="1441" spans="1:14" x14ac:dyDescent="0.2">
      <c r="A1441" s="50">
        <f t="shared" si="95"/>
        <v>22123</v>
      </c>
      <c r="B1441" s="50">
        <f t="shared" si="96"/>
        <v>2</v>
      </c>
      <c r="C1441" s="51">
        <f t="shared" si="97"/>
        <v>21</v>
      </c>
      <c r="D1441" s="51">
        <v>22123</v>
      </c>
      <c r="E1441" s="51" t="s">
        <v>5312</v>
      </c>
      <c r="F1441" s="51" t="s">
        <v>5313</v>
      </c>
      <c r="G1441" s="52" t="s">
        <v>5314</v>
      </c>
      <c r="H1441" s="52" t="s">
        <v>4533</v>
      </c>
      <c r="I1441" s="52" t="s">
        <v>5315</v>
      </c>
      <c r="J1441" s="52" t="s">
        <v>4534</v>
      </c>
      <c r="K1441" s="51" t="s">
        <v>291</v>
      </c>
      <c r="L1441" s="51" t="s">
        <v>1029</v>
      </c>
      <c r="M1441" s="53">
        <v>3</v>
      </c>
      <c r="N1441" s="51" t="str">
        <f t="shared" si="98"/>
        <v>都葛西工</v>
      </c>
    </row>
    <row r="1442" spans="1:14" x14ac:dyDescent="0.2">
      <c r="A1442" s="50">
        <f t="shared" si="95"/>
        <v>22124</v>
      </c>
      <c r="B1442" s="50">
        <f t="shared" si="96"/>
        <v>2</v>
      </c>
      <c r="C1442" s="51">
        <f t="shared" si="97"/>
        <v>21</v>
      </c>
      <c r="D1442" s="51">
        <v>22124</v>
      </c>
      <c r="E1442" s="51" t="s">
        <v>5316</v>
      </c>
      <c r="F1442" s="51" t="s">
        <v>588</v>
      </c>
      <c r="G1442" s="52" t="s">
        <v>5317</v>
      </c>
      <c r="H1442" s="52" t="s">
        <v>2228</v>
      </c>
      <c r="I1442" s="52" t="s">
        <v>5318</v>
      </c>
      <c r="J1442" s="52" t="s">
        <v>2230</v>
      </c>
      <c r="K1442" s="51" t="s">
        <v>291</v>
      </c>
      <c r="L1442" s="51" t="s">
        <v>1029</v>
      </c>
      <c r="M1442" s="53">
        <v>3</v>
      </c>
      <c r="N1442" s="51" t="str">
        <f t="shared" si="98"/>
        <v>都葛西工</v>
      </c>
    </row>
    <row r="1443" spans="1:14" x14ac:dyDescent="0.2">
      <c r="A1443" s="50">
        <f t="shared" si="95"/>
        <v>22126</v>
      </c>
      <c r="B1443" s="50">
        <f t="shared" si="96"/>
        <v>2</v>
      </c>
      <c r="C1443" s="51">
        <f t="shared" si="97"/>
        <v>21</v>
      </c>
      <c r="D1443" s="51">
        <v>22126</v>
      </c>
      <c r="E1443" s="51" t="s">
        <v>56</v>
      </c>
      <c r="F1443" s="51" t="s">
        <v>624</v>
      </c>
      <c r="G1443" s="52" t="s">
        <v>2851</v>
      </c>
      <c r="H1443" s="52" t="s">
        <v>1428</v>
      </c>
      <c r="I1443" s="52" t="s">
        <v>2852</v>
      </c>
      <c r="J1443" s="52" t="s">
        <v>1430</v>
      </c>
      <c r="K1443" s="51" t="s">
        <v>291</v>
      </c>
      <c r="L1443" s="51" t="s">
        <v>188</v>
      </c>
      <c r="M1443" s="53">
        <v>2</v>
      </c>
      <c r="N1443" s="51" t="str">
        <f t="shared" si="98"/>
        <v>都葛西工</v>
      </c>
    </row>
    <row r="1444" spans="1:14" x14ac:dyDescent="0.2">
      <c r="A1444" s="50">
        <f t="shared" si="95"/>
        <v>22127</v>
      </c>
      <c r="B1444" s="50">
        <f t="shared" si="96"/>
        <v>2</v>
      </c>
      <c r="C1444" s="51">
        <f t="shared" si="97"/>
        <v>21</v>
      </c>
      <c r="D1444" s="51">
        <v>22127</v>
      </c>
      <c r="E1444" s="51" t="s">
        <v>716</v>
      </c>
      <c r="F1444" s="51" t="s">
        <v>807</v>
      </c>
      <c r="G1444" s="52" t="s">
        <v>1467</v>
      </c>
      <c r="H1444" s="52" t="s">
        <v>1040</v>
      </c>
      <c r="I1444" s="52" t="s">
        <v>1468</v>
      </c>
      <c r="J1444" s="52" t="s">
        <v>1041</v>
      </c>
      <c r="K1444" s="51" t="s">
        <v>291</v>
      </c>
      <c r="L1444" s="51" t="s">
        <v>188</v>
      </c>
      <c r="M1444" s="53">
        <v>2</v>
      </c>
      <c r="N1444" s="51" t="str">
        <f t="shared" si="98"/>
        <v>都葛西工</v>
      </c>
    </row>
    <row r="1445" spans="1:14" x14ac:dyDescent="0.2">
      <c r="A1445" s="50">
        <f t="shared" si="95"/>
        <v>22128</v>
      </c>
      <c r="B1445" s="50">
        <f t="shared" si="96"/>
        <v>2</v>
      </c>
      <c r="C1445" s="51">
        <f t="shared" si="97"/>
        <v>21</v>
      </c>
      <c r="D1445" s="50">
        <v>22128</v>
      </c>
      <c r="E1445" s="50" t="s">
        <v>28</v>
      </c>
      <c r="F1445" s="50" t="s">
        <v>27</v>
      </c>
      <c r="G1445" s="50" t="s">
        <v>1083</v>
      </c>
      <c r="H1445" s="50" t="s">
        <v>2123</v>
      </c>
      <c r="I1445" s="50" t="s">
        <v>1084</v>
      </c>
      <c r="J1445" s="50" t="s">
        <v>2790</v>
      </c>
      <c r="K1445" s="50" t="s">
        <v>291</v>
      </c>
      <c r="L1445" s="50" t="s">
        <v>189</v>
      </c>
      <c r="M1445" s="54">
        <v>2</v>
      </c>
      <c r="N1445" s="51" t="str">
        <f t="shared" si="98"/>
        <v>都葛西工</v>
      </c>
    </row>
    <row r="1446" spans="1:14" x14ac:dyDescent="0.2">
      <c r="A1446" s="50">
        <f t="shared" si="95"/>
        <v>22129</v>
      </c>
      <c r="B1446" s="50">
        <f t="shared" si="96"/>
        <v>2</v>
      </c>
      <c r="C1446" s="51">
        <f t="shared" si="97"/>
        <v>21</v>
      </c>
      <c r="D1446" s="50">
        <v>22129</v>
      </c>
      <c r="E1446" s="50" t="s">
        <v>60</v>
      </c>
      <c r="F1446" s="50" t="s">
        <v>5319</v>
      </c>
      <c r="G1446" s="50" t="s">
        <v>1313</v>
      </c>
      <c r="H1446" s="50" t="s">
        <v>1296</v>
      </c>
      <c r="I1446" s="50" t="s">
        <v>1315</v>
      </c>
      <c r="J1446" s="50" t="s">
        <v>5320</v>
      </c>
      <c r="K1446" s="50" t="s">
        <v>291</v>
      </c>
      <c r="L1446" s="50" t="s">
        <v>188</v>
      </c>
      <c r="M1446" s="54">
        <v>2</v>
      </c>
      <c r="N1446" s="51" t="str">
        <f t="shared" si="98"/>
        <v>都葛西工</v>
      </c>
    </row>
    <row r="1447" spans="1:14" x14ac:dyDescent="0.2">
      <c r="A1447" s="50">
        <f t="shared" si="95"/>
        <v>22132</v>
      </c>
      <c r="B1447" s="50">
        <f t="shared" si="96"/>
        <v>2</v>
      </c>
      <c r="C1447" s="51">
        <f t="shared" si="97"/>
        <v>21</v>
      </c>
      <c r="D1447" s="50">
        <v>22132</v>
      </c>
      <c r="E1447" s="50" t="s">
        <v>5321</v>
      </c>
      <c r="F1447" s="50" t="s">
        <v>5322</v>
      </c>
      <c r="G1447" s="50" t="s">
        <v>5323</v>
      </c>
      <c r="H1447" s="50" t="s">
        <v>5324</v>
      </c>
      <c r="I1447" s="50" t="s">
        <v>5325</v>
      </c>
      <c r="J1447" s="50" t="s">
        <v>5326</v>
      </c>
      <c r="K1447" s="50" t="s">
        <v>291</v>
      </c>
      <c r="L1447" s="50" t="s">
        <v>189</v>
      </c>
      <c r="M1447" s="54">
        <v>1</v>
      </c>
      <c r="N1447" s="51" t="str">
        <f t="shared" si="98"/>
        <v>都葛西工</v>
      </c>
    </row>
    <row r="1448" spans="1:14" x14ac:dyDescent="0.2">
      <c r="A1448" s="50">
        <f t="shared" si="95"/>
        <v>22133</v>
      </c>
      <c r="B1448" s="50">
        <f t="shared" si="96"/>
        <v>2</v>
      </c>
      <c r="C1448" s="51">
        <f t="shared" si="97"/>
        <v>21</v>
      </c>
      <c r="D1448" s="50">
        <v>22133</v>
      </c>
      <c r="E1448" s="50" t="s">
        <v>5327</v>
      </c>
      <c r="F1448" s="50" t="s">
        <v>5328</v>
      </c>
      <c r="G1448" s="50" t="s">
        <v>5329</v>
      </c>
      <c r="H1448" s="50" t="s">
        <v>5330</v>
      </c>
      <c r="I1448" s="50" t="s">
        <v>5331</v>
      </c>
      <c r="J1448" s="50" t="s">
        <v>5332</v>
      </c>
      <c r="K1448" s="50" t="s">
        <v>291</v>
      </c>
      <c r="L1448" s="50" t="s">
        <v>189</v>
      </c>
      <c r="M1448" s="54">
        <v>1</v>
      </c>
      <c r="N1448" s="51" t="str">
        <f t="shared" si="98"/>
        <v>都葛西工</v>
      </c>
    </row>
    <row r="1449" spans="1:14" x14ac:dyDescent="0.2">
      <c r="A1449" s="50">
        <f t="shared" si="95"/>
        <v>22151</v>
      </c>
      <c r="B1449" s="50">
        <f t="shared" si="96"/>
        <v>2</v>
      </c>
      <c r="C1449" s="51">
        <f t="shared" si="97"/>
        <v>21</v>
      </c>
      <c r="D1449" s="50">
        <v>22151</v>
      </c>
      <c r="E1449" s="50" t="s">
        <v>33</v>
      </c>
      <c r="F1449" s="50" t="s">
        <v>739</v>
      </c>
      <c r="G1449" s="50" t="s">
        <v>1457</v>
      </c>
      <c r="H1449" s="50" t="s">
        <v>1711</v>
      </c>
      <c r="I1449" s="50" t="s">
        <v>1683</v>
      </c>
      <c r="J1449" s="50" t="s">
        <v>1713</v>
      </c>
      <c r="K1449" s="50" t="s">
        <v>292</v>
      </c>
      <c r="L1449" s="50" t="s">
        <v>188</v>
      </c>
      <c r="M1449" s="54">
        <v>2</v>
      </c>
      <c r="N1449" s="51" t="str">
        <f t="shared" si="98"/>
        <v>都葛西工</v>
      </c>
    </row>
    <row r="1450" spans="1:14" x14ac:dyDescent="0.2">
      <c r="A1450" s="50">
        <f t="shared" si="95"/>
        <v>22215</v>
      </c>
      <c r="B1450" s="50">
        <f t="shared" si="96"/>
        <v>2</v>
      </c>
      <c r="C1450" s="51">
        <f t="shared" si="97"/>
        <v>22</v>
      </c>
      <c r="D1450" s="50">
        <v>22215</v>
      </c>
      <c r="E1450" s="50" t="s">
        <v>5333</v>
      </c>
      <c r="F1450" s="50" t="s">
        <v>5334</v>
      </c>
      <c r="G1450" s="50" t="s">
        <v>2153</v>
      </c>
      <c r="H1450" s="50" t="s">
        <v>5335</v>
      </c>
      <c r="I1450" s="50" t="s">
        <v>5336</v>
      </c>
      <c r="J1450" s="50" t="s">
        <v>5337</v>
      </c>
      <c r="K1450" s="50" t="s">
        <v>291</v>
      </c>
      <c r="L1450" s="50" t="s">
        <v>188</v>
      </c>
      <c r="M1450" s="54">
        <v>2</v>
      </c>
      <c r="N1450" s="51" t="str">
        <f t="shared" si="98"/>
        <v>都葛西南</v>
      </c>
    </row>
    <row r="1451" spans="1:14" x14ac:dyDescent="0.2">
      <c r="A1451" s="50">
        <f t="shared" si="95"/>
        <v>22217</v>
      </c>
      <c r="B1451" s="50">
        <f t="shared" si="96"/>
        <v>2</v>
      </c>
      <c r="C1451" s="51">
        <f t="shared" si="97"/>
        <v>22</v>
      </c>
      <c r="D1451" s="50">
        <v>22217</v>
      </c>
      <c r="E1451" s="50" t="s">
        <v>5338</v>
      </c>
      <c r="F1451" s="50" t="s">
        <v>2843</v>
      </c>
      <c r="G1451" s="50" t="s">
        <v>5339</v>
      </c>
      <c r="H1451" s="50" t="s">
        <v>2595</v>
      </c>
      <c r="I1451" s="50" t="s">
        <v>5340</v>
      </c>
      <c r="J1451" s="50" t="s">
        <v>2844</v>
      </c>
      <c r="K1451" s="50" t="s">
        <v>291</v>
      </c>
      <c r="L1451" s="50" t="s">
        <v>188</v>
      </c>
      <c r="M1451" s="54">
        <v>2</v>
      </c>
      <c r="N1451" s="51" t="str">
        <f t="shared" si="98"/>
        <v>都葛西南</v>
      </c>
    </row>
    <row r="1452" spans="1:14" x14ac:dyDescent="0.2">
      <c r="A1452" s="50">
        <f t="shared" si="95"/>
        <v>22220</v>
      </c>
      <c r="B1452" s="50">
        <f t="shared" si="96"/>
        <v>2</v>
      </c>
      <c r="C1452" s="51">
        <f t="shared" si="97"/>
        <v>22</v>
      </c>
      <c r="D1452" s="50">
        <v>22220</v>
      </c>
      <c r="E1452" s="50" t="s">
        <v>115</v>
      </c>
      <c r="F1452" s="50" t="s">
        <v>5341</v>
      </c>
      <c r="G1452" s="50" t="s">
        <v>1124</v>
      </c>
      <c r="H1452" s="50" t="s">
        <v>5342</v>
      </c>
      <c r="I1452" s="50" t="s">
        <v>1126</v>
      </c>
      <c r="J1452" s="50" t="s">
        <v>5343</v>
      </c>
      <c r="K1452" s="50" t="s">
        <v>291</v>
      </c>
      <c r="L1452" s="50" t="s">
        <v>188</v>
      </c>
      <c r="M1452" s="54">
        <v>2</v>
      </c>
      <c r="N1452" s="51" t="str">
        <f t="shared" si="98"/>
        <v>都葛西南</v>
      </c>
    </row>
    <row r="1453" spans="1:14" x14ac:dyDescent="0.2">
      <c r="A1453" s="50">
        <f t="shared" si="95"/>
        <v>22222</v>
      </c>
      <c r="B1453" s="50">
        <f t="shared" si="96"/>
        <v>2</v>
      </c>
      <c r="C1453" s="51">
        <f t="shared" si="97"/>
        <v>22</v>
      </c>
      <c r="D1453" s="50">
        <v>22222</v>
      </c>
      <c r="E1453" s="50" t="s">
        <v>5344</v>
      </c>
      <c r="F1453" s="50" t="s">
        <v>5345</v>
      </c>
      <c r="G1453" s="50" t="s">
        <v>5346</v>
      </c>
      <c r="H1453" s="50" t="s">
        <v>5347</v>
      </c>
      <c r="I1453" s="50" t="s">
        <v>5348</v>
      </c>
      <c r="J1453" s="50" t="s">
        <v>5349</v>
      </c>
      <c r="K1453" s="50" t="s">
        <v>291</v>
      </c>
      <c r="L1453" s="50" t="s">
        <v>189</v>
      </c>
      <c r="M1453" s="54">
        <v>2</v>
      </c>
      <c r="N1453" s="51" t="str">
        <f t="shared" si="98"/>
        <v>都葛西南</v>
      </c>
    </row>
    <row r="1454" spans="1:14" x14ac:dyDescent="0.2">
      <c r="A1454" s="50">
        <f t="shared" si="95"/>
        <v>22223</v>
      </c>
      <c r="B1454" s="50">
        <f t="shared" si="96"/>
        <v>2</v>
      </c>
      <c r="C1454" s="51">
        <f t="shared" si="97"/>
        <v>22</v>
      </c>
      <c r="D1454" s="50">
        <v>22223</v>
      </c>
      <c r="E1454" s="50" t="s">
        <v>5350</v>
      </c>
      <c r="F1454" s="50" t="s">
        <v>5351</v>
      </c>
      <c r="G1454" s="50" t="s">
        <v>5352</v>
      </c>
      <c r="H1454" s="50" t="s">
        <v>5353</v>
      </c>
      <c r="I1454" s="50" t="s">
        <v>5354</v>
      </c>
      <c r="J1454" s="50" t="s">
        <v>5355</v>
      </c>
      <c r="K1454" s="50" t="s">
        <v>291</v>
      </c>
      <c r="L1454" s="50" t="s">
        <v>189</v>
      </c>
      <c r="M1454" s="54">
        <v>2</v>
      </c>
      <c r="N1454" s="51" t="str">
        <f t="shared" si="98"/>
        <v>都葛西南</v>
      </c>
    </row>
    <row r="1455" spans="1:14" x14ac:dyDescent="0.2">
      <c r="A1455" s="50">
        <f t="shared" si="95"/>
        <v>22224</v>
      </c>
      <c r="B1455" s="50">
        <f t="shared" si="96"/>
        <v>2</v>
      </c>
      <c r="C1455" s="51">
        <f t="shared" si="97"/>
        <v>22</v>
      </c>
      <c r="D1455" s="50">
        <v>22224</v>
      </c>
      <c r="E1455" s="50" t="s">
        <v>1479</v>
      </c>
      <c r="F1455" s="50" t="s">
        <v>881</v>
      </c>
      <c r="G1455" s="50" t="s">
        <v>1480</v>
      </c>
      <c r="H1455" s="50" t="s">
        <v>5356</v>
      </c>
      <c r="I1455" s="50" t="s">
        <v>5159</v>
      </c>
      <c r="J1455" s="50" t="s">
        <v>5357</v>
      </c>
      <c r="K1455" s="50" t="s">
        <v>291</v>
      </c>
      <c r="L1455" s="50" t="s">
        <v>189</v>
      </c>
      <c r="M1455" s="54">
        <v>1</v>
      </c>
      <c r="N1455" s="51" t="str">
        <f t="shared" si="98"/>
        <v>都葛西南</v>
      </c>
    </row>
    <row r="1456" spans="1:14" x14ac:dyDescent="0.2">
      <c r="A1456" s="50">
        <f t="shared" si="95"/>
        <v>22225</v>
      </c>
      <c r="B1456" s="50">
        <f t="shared" si="96"/>
        <v>2</v>
      </c>
      <c r="C1456" s="51">
        <f t="shared" si="97"/>
        <v>22</v>
      </c>
      <c r="D1456" s="50">
        <v>22225</v>
      </c>
      <c r="E1456" s="50" t="s">
        <v>662</v>
      </c>
      <c r="F1456" s="50" t="s">
        <v>5358</v>
      </c>
      <c r="G1456" s="50" t="s">
        <v>2357</v>
      </c>
      <c r="H1456" s="50" t="s">
        <v>1118</v>
      </c>
      <c r="I1456" s="50" t="s">
        <v>2358</v>
      </c>
      <c r="J1456" s="50" t="s">
        <v>1120</v>
      </c>
      <c r="K1456" s="50" t="s">
        <v>291</v>
      </c>
      <c r="L1456" s="50" t="s">
        <v>189</v>
      </c>
      <c r="M1456" s="54">
        <v>1</v>
      </c>
      <c r="N1456" s="51" t="str">
        <f t="shared" si="98"/>
        <v>都葛西南</v>
      </c>
    </row>
    <row r="1457" spans="1:14" x14ac:dyDescent="0.2">
      <c r="A1457" s="50">
        <f t="shared" si="95"/>
        <v>22226</v>
      </c>
      <c r="B1457" s="50">
        <f t="shared" si="96"/>
        <v>2</v>
      </c>
      <c r="C1457" s="51">
        <f t="shared" si="97"/>
        <v>22</v>
      </c>
      <c r="D1457" s="50">
        <v>22226</v>
      </c>
      <c r="E1457" s="50" t="s">
        <v>2786</v>
      </c>
      <c r="F1457" s="50" t="s">
        <v>5359</v>
      </c>
      <c r="G1457" s="50" t="s">
        <v>2788</v>
      </c>
      <c r="H1457" s="50" t="s">
        <v>1195</v>
      </c>
      <c r="I1457" s="50" t="s">
        <v>2789</v>
      </c>
      <c r="J1457" s="50" t="s">
        <v>1196</v>
      </c>
      <c r="K1457" s="50" t="s">
        <v>291</v>
      </c>
      <c r="L1457" s="50" t="s">
        <v>189</v>
      </c>
      <c r="M1457" s="54">
        <v>1</v>
      </c>
      <c r="N1457" s="51" t="str">
        <f t="shared" si="98"/>
        <v>都葛西南</v>
      </c>
    </row>
    <row r="1458" spans="1:14" x14ac:dyDescent="0.2">
      <c r="A1458" s="50">
        <f t="shared" si="95"/>
        <v>22227</v>
      </c>
      <c r="B1458" s="50">
        <f t="shared" si="96"/>
        <v>2</v>
      </c>
      <c r="C1458" s="51">
        <f t="shared" si="97"/>
        <v>22</v>
      </c>
      <c r="D1458" s="50">
        <v>22227</v>
      </c>
      <c r="E1458" s="50" t="s">
        <v>46</v>
      </c>
      <c r="F1458" s="50" t="s">
        <v>5360</v>
      </c>
      <c r="G1458" s="50" t="s">
        <v>1425</v>
      </c>
      <c r="H1458" s="50" t="s">
        <v>5361</v>
      </c>
      <c r="I1458" s="50" t="s">
        <v>1426</v>
      </c>
      <c r="J1458" s="50" t="s">
        <v>5362</v>
      </c>
      <c r="K1458" s="50" t="s">
        <v>291</v>
      </c>
      <c r="L1458" s="50" t="s">
        <v>189</v>
      </c>
      <c r="M1458" s="54">
        <v>1</v>
      </c>
      <c r="N1458" s="51" t="str">
        <f t="shared" si="98"/>
        <v>都葛西南</v>
      </c>
    </row>
    <row r="1459" spans="1:14" x14ac:dyDescent="0.2">
      <c r="A1459" s="50">
        <f t="shared" si="95"/>
        <v>22228</v>
      </c>
      <c r="B1459" s="50">
        <f t="shared" si="96"/>
        <v>2</v>
      </c>
      <c r="C1459" s="51">
        <f t="shared" si="97"/>
        <v>22</v>
      </c>
      <c r="D1459" s="50">
        <v>22228</v>
      </c>
      <c r="E1459" s="50" t="s">
        <v>4921</v>
      </c>
      <c r="F1459" s="50" t="s">
        <v>5363</v>
      </c>
      <c r="G1459" s="50" t="s">
        <v>4923</v>
      </c>
      <c r="H1459" s="50" t="s">
        <v>1818</v>
      </c>
      <c r="I1459" s="50" t="s">
        <v>4924</v>
      </c>
      <c r="J1459" s="50" t="s">
        <v>1820</v>
      </c>
      <c r="K1459" s="50" t="s">
        <v>291</v>
      </c>
      <c r="L1459" s="50" t="s">
        <v>185</v>
      </c>
      <c r="M1459" s="54">
        <v>1</v>
      </c>
      <c r="N1459" s="51" t="str">
        <f t="shared" si="98"/>
        <v>都葛西南</v>
      </c>
    </row>
    <row r="1460" spans="1:14" x14ac:dyDescent="0.2">
      <c r="A1460" s="50">
        <f t="shared" si="95"/>
        <v>22229</v>
      </c>
      <c r="B1460" s="50">
        <f t="shared" si="96"/>
        <v>2</v>
      </c>
      <c r="C1460" s="51">
        <f t="shared" si="97"/>
        <v>22</v>
      </c>
      <c r="D1460" s="50">
        <v>22229</v>
      </c>
      <c r="E1460" s="50" t="s">
        <v>5364</v>
      </c>
      <c r="F1460" s="50" t="s">
        <v>5365</v>
      </c>
      <c r="G1460" s="50" t="s">
        <v>5366</v>
      </c>
      <c r="H1460" s="50" t="s">
        <v>5367</v>
      </c>
      <c r="I1460" s="50" t="s">
        <v>5368</v>
      </c>
      <c r="J1460" s="50" t="s">
        <v>5369</v>
      </c>
      <c r="K1460" s="50" t="s">
        <v>291</v>
      </c>
      <c r="L1460" s="50" t="s">
        <v>189</v>
      </c>
      <c r="M1460" s="54">
        <v>1</v>
      </c>
      <c r="N1460" s="51" t="str">
        <f t="shared" si="98"/>
        <v>都葛西南</v>
      </c>
    </row>
    <row r="1461" spans="1:14" x14ac:dyDescent="0.2">
      <c r="A1461" s="50">
        <f t="shared" ref="A1461:A1524" si="99">D1461</f>
        <v>22267</v>
      </c>
      <c r="B1461" s="50">
        <f t="shared" ref="B1461:B1524" si="100">ROUNDDOWN(D1461/10000,0)</f>
        <v>2</v>
      </c>
      <c r="C1461" s="51">
        <f t="shared" ref="C1461:C1524" si="101">ROUNDDOWN((D1461-B1461*10000)/100,0)</f>
        <v>22</v>
      </c>
      <c r="D1461" s="50">
        <v>22267</v>
      </c>
      <c r="E1461" s="50" t="s">
        <v>5370</v>
      </c>
      <c r="F1461" s="50" t="s">
        <v>5371</v>
      </c>
      <c r="G1461" s="50" t="s">
        <v>5372</v>
      </c>
      <c r="H1461" s="50" t="s">
        <v>5373</v>
      </c>
      <c r="I1461" s="50" t="s">
        <v>5374</v>
      </c>
      <c r="J1461" s="50" t="s">
        <v>5375</v>
      </c>
      <c r="K1461" s="50" t="s">
        <v>292</v>
      </c>
      <c r="L1461" s="50" t="s">
        <v>188</v>
      </c>
      <c r="M1461" s="54">
        <v>2</v>
      </c>
      <c r="N1461" s="51" t="str">
        <f t="shared" si="98"/>
        <v>都葛西南</v>
      </c>
    </row>
    <row r="1462" spans="1:14" x14ac:dyDescent="0.2">
      <c r="A1462" s="50">
        <f t="shared" si="99"/>
        <v>22268</v>
      </c>
      <c r="B1462" s="50">
        <f t="shared" si="100"/>
        <v>2</v>
      </c>
      <c r="C1462" s="51">
        <f t="shared" si="101"/>
        <v>22</v>
      </c>
      <c r="D1462" s="50">
        <v>22268</v>
      </c>
      <c r="E1462" s="50" t="s">
        <v>5376</v>
      </c>
      <c r="F1462" s="50" t="s">
        <v>359</v>
      </c>
      <c r="G1462" s="50" t="s">
        <v>5377</v>
      </c>
      <c r="H1462" s="50" t="s">
        <v>2336</v>
      </c>
      <c r="I1462" s="50" t="s">
        <v>5378</v>
      </c>
      <c r="J1462" s="50" t="s">
        <v>2337</v>
      </c>
      <c r="K1462" s="50" t="s">
        <v>292</v>
      </c>
      <c r="L1462" s="50" t="s">
        <v>188</v>
      </c>
      <c r="M1462" s="54">
        <v>2</v>
      </c>
      <c r="N1462" s="51" t="str">
        <f t="shared" si="98"/>
        <v>都葛西南</v>
      </c>
    </row>
    <row r="1463" spans="1:14" x14ac:dyDescent="0.2">
      <c r="A1463" s="50">
        <f t="shared" si="99"/>
        <v>22269</v>
      </c>
      <c r="B1463" s="50">
        <f t="shared" si="100"/>
        <v>2</v>
      </c>
      <c r="C1463" s="51">
        <f t="shared" si="101"/>
        <v>22</v>
      </c>
      <c r="D1463" s="50">
        <v>22269</v>
      </c>
      <c r="E1463" s="50" t="s">
        <v>1521</v>
      </c>
      <c r="F1463" s="50" t="s">
        <v>5379</v>
      </c>
      <c r="G1463" s="50" t="s">
        <v>1523</v>
      </c>
      <c r="H1463" s="50" t="s">
        <v>5380</v>
      </c>
      <c r="I1463" s="50" t="s">
        <v>1525</v>
      </c>
      <c r="J1463" s="50" t="s">
        <v>5381</v>
      </c>
      <c r="K1463" s="50" t="s">
        <v>292</v>
      </c>
      <c r="L1463" s="50" t="s">
        <v>185</v>
      </c>
      <c r="M1463" s="54">
        <v>1</v>
      </c>
      <c r="N1463" s="51" t="str">
        <f t="shared" si="98"/>
        <v>都葛西南</v>
      </c>
    </row>
    <row r="1464" spans="1:14" x14ac:dyDescent="0.2">
      <c r="A1464" s="50">
        <f t="shared" si="99"/>
        <v>22301</v>
      </c>
      <c r="B1464" s="50">
        <f t="shared" si="100"/>
        <v>2</v>
      </c>
      <c r="C1464" s="51">
        <f t="shared" si="101"/>
        <v>23</v>
      </c>
      <c r="D1464" s="50">
        <v>22301</v>
      </c>
      <c r="E1464" s="50" t="s">
        <v>579</v>
      </c>
      <c r="F1464" s="50" t="s">
        <v>4414</v>
      </c>
      <c r="G1464" s="50" t="s">
        <v>2347</v>
      </c>
      <c r="H1464" s="50" t="s">
        <v>2761</v>
      </c>
      <c r="I1464" s="50" t="s">
        <v>2348</v>
      </c>
      <c r="J1464" s="50" t="s">
        <v>4170</v>
      </c>
      <c r="K1464" s="50" t="s">
        <v>291</v>
      </c>
      <c r="L1464" s="50" t="s">
        <v>189</v>
      </c>
      <c r="M1464" s="54">
        <v>1</v>
      </c>
      <c r="N1464" s="51" t="str">
        <f t="shared" si="98"/>
        <v>都小岩</v>
      </c>
    </row>
    <row r="1465" spans="1:14" x14ac:dyDescent="0.2">
      <c r="A1465" s="50">
        <f t="shared" si="99"/>
        <v>22302</v>
      </c>
      <c r="B1465" s="50">
        <f t="shared" si="100"/>
        <v>2</v>
      </c>
      <c r="C1465" s="51">
        <f t="shared" si="101"/>
        <v>23</v>
      </c>
      <c r="D1465" s="50">
        <v>22302</v>
      </c>
      <c r="E1465" s="50" t="s">
        <v>5382</v>
      </c>
      <c r="F1465" s="50" t="s">
        <v>5383</v>
      </c>
      <c r="G1465" s="50" t="s">
        <v>5384</v>
      </c>
      <c r="H1465" s="50" t="s">
        <v>5385</v>
      </c>
      <c r="I1465" s="50" t="s">
        <v>5386</v>
      </c>
      <c r="J1465" s="50" t="s">
        <v>5387</v>
      </c>
      <c r="K1465" s="50" t="s">
        <v>291</v>
      </c>
      <c r="L1465" s="50" t="s">
        <v>185</v>
      </c>
      <c r="M1465" s="54">
        <v>1</v>
      </c>
      <c r="N1465" s="51" t="str">
        <f t="shared" si="98"/>
        <v>都小岩</v>
      </c>
    </row>
    <row r="1466" spans="1:14" x14ac:dyDescent="0.2">
      <c r="A1466" s="50">
        <f t="shared" si="99"/>
        <v>22303</v>
      </c>
      <c r="B1466" s="50">
        <f t="shared" si="100"/>
        <v>2</v>
      </c>
      <c r="C1466" s="51">
        <f t="shared" si="101"/>
        <v>23</v>
      </c>
      <c r="D1466" s="50">
        <v>22303</v>
      </c>
      <c r="E1466" s="50" t="s">
        <v>5388</v>
      </c>
      <c r="F1466" s="50" t="s">
        <v>4407</v>
      </c>
      <c r="G1466" s="50" t="s">
        <v>5390</v>
      </c>
      <c r="H1466" s="50" t="s">
        <v>1506</v>
      </c>
      <c r="I1466" s="50" t="s">
        <v>5391</v>
      </c>
      <c r="J1466" s="50" t="s">
        <v>1508</v>
      </c>
      <c r="K1466" s="50" t="s">
        <v>291</v>
      </c>
      <c r="L1466" s="50" t="s">
        <v>189</v>
      </c>
      <c r="M1466" s="54">
        <v>1</v>
      </c>
      <c r="N1466" s="51" t="str">
        <f t="shared" si="98"/>
        <v>都小岩</v>
      </c>
    </row>
    <row r="1467" spans="1:14" x14ac:dyDescent="0.2">
      <c r="A1467" s="50">
        <f t="shared" si="99"/>
        <v>22304</v>
      </c>
      <c r="B1467" s="50">
        <f t="shared" si="100"/>
        <v>2</v>
      </c>
      <c r="C1467" s="51">
        <f t="shared" si="101"/>
        <v>23</v>
      </c>
      <c r="D1467" s="51">
        <v>22304</v>
      </c>
      <c r="E1467" s="51" t="s">
        <v>2400</v>
      </c>
      <c r="F1467" s="51" t="s">
        <v>910</v>
      </c>
      <c r="G1467" s="52" t="s">
        <v>2402</v>
      </c>
      <c r="H1467" s="52" t="s">
        <v>1875</v>
      </c>
      <c r="I1467" s="52" t="s">
        <v>2403</v>
      </c>
      <c r="J1467" s="52" t="s">
        <v>1877</v>
      </c>
      <c r="K1467" s="51" t="s">
        <v>291</v>
      </c>
      <c r="L1467" s="51" t="s">
        <v>185</v>
      </c>
      <c r="M1467" s="53">
        <v>1</v>
      </c>
      <c r="N1467" s="51" t="str">
        <f t="shared" si="98"/>
        <v>都小岩</v>
      </c>
    </row>
    <row r="1468" spans="1:14" x14ac:dyDescent="0.2">
      <c r="A1468" s="50">
        <f t="shared" si="99"/>
        <v>22305</v>
      </c>
      <c r="B1468" s="50">
        <f t="shared" si="100"/>
        <v>2</v>
      </c>
      <c r="C1468" s="51">
        <f t="shared" si="101"/>
        <v>23</v>
      </c>
      <c r="D1468" s="51">
        <v>22305</v>
      </c>
      <c r="E1468" s="51" t="s">
        <v>5392</v>
      </c>
      <c r="F1468" s="51" t="s">
        <v>27</v>
      </c>
      <c r="G1468" s="52" t="s">
        <v>5393</v>
      </c>
      <c r="H1468" s="52" t="s">
        <v>2123</v>
      </c>
      <c r="I1468" s="52" t="s">
        <v>5394</v>
      </c>
      <c r="J1468" s="52" t="s">
        <v>2790</v>
      </c>
      <c r="K1468" s="51" t="s">
        <v>291</v>
      </c>
      <c r="L1468" s="51" t="s">
        <v>189</v>
      </c>
      <c r="M1468" s="53">
        <v>1</v>
      </c>
      <c r="N1468" s="51" t="str">
        <f t="shared" si="98"/>
        <v>都小岩</v>
      </c>
    </row>
    <row r="1469" spans="1:14" x14ac:dyDescent="0.2">
      <c r="A1469" s="50">
        <f t="shared" si="99"/>
        <v>22306</v>
      </c>
      <c r="B1469" s="50">
        <f t="shared" si="100"/>
        <v>2</v>
      </c>
      <c r="C1469" s="51">
        <f t="shared" si="101"/>
        <v>23</v>
      </c>
      <c r="D1469" s="51">
        <v>22306</v>
      </c>
      <c r="E1469" s="51" t="s">
        <v>5395</v>
      </c>
      <c r="F1469" s="51" t="s">
        <v>3588</v>
      </c>
      <c r="G1469" s="52" t="s">
        <v>5396</v>
      </c>
      <c r="H1469" s="52" t="s">
        <v>1040</v>
      </c>
      <c r="I1469" s="52" t="s">
        <v>5397</v>
      </c>
      <c r="J1469" s="52" t="s">
        <v>1482</v>
      </c>
      <c r="K1469" s="51" t="s">
        <v>291</v>
      </c>
      <c r="L1469" s="51" t="s">
        <v>185</v>
      </c>
      <c r="M1469" s="53">
        <v>1</v>
      </c>
      <c r="N1469" s="51" t="str">
        <f t="shared" si="98"/>
        <v>都小岩</v>
      </c>
    </row>
    <row r="1470" spans="1:14" x14ac:dyDescent="0.2">
      <c r="A1470" s="50">
        <f t="shared" si="99"/>
        <v>22331</v>
      </c>
      <c r="B1470" s="50">
        <f t="shared" si="100"/>
        <v>2</v>
      </c>
      <c r="C1470" s="51">
        <f t="shared" si="101"/>
        <v>23</v>
      </c>
      <c r="D1470" s="51">
        <v>22331</v>
      </c>
      <c r="E1470" s="51" t="s">
        <v>5398</v>
      </c>
      <c r="F1470" s="51" t="s">
        <v>5399</v>
      </c>
      <c r="G1470" s="52" t="s">
        <v>5400</v>
      </c>
      <c r="H1470" s="52" t="s">
        <v>1741</v>
      </c>
      <c r="I1470" s="52" t="s">
        <v>5401</v>
      </c>
      <c r="J1470" s="52" t="s">
        <v>1743</v>
      </c>
      <c r="K1470" s="51" t="s">
        <v>291</v>
      </c>
      <c r="L1470" s="51" t="s">
        <v>1029</v>
      </c>
      <c r="M1470" s="53">
        <v>3</v>
      </c>
      <c r="N1470" s="51" t="str">
        <f t="shared" si="98"/>
        <v>都小岩</v>
      </c>
    </row>
    <row r="1471" spans="1:14" x14ac:dyDescent="0.2">
      <c r="A1471" s="50">
        <f t="shared" si="99"/>
        <v>22332</v>
      </c>
      <c r="B1471" s="50">
        <f t="shared" si="100"/>
        <v>2</v>
      </c>
      <c r="C1471" s="51">
        <f t="shared" si="101"/>
        <v>23</v>
      </c>
      <c r="D1471" s="51">
        <v>22332</v>
      </c>
      <c r="E1471" s="51" t="s">
        <v>5402</v>
      </c>
      <c r="F1471" s="51" t="s">
        <v>5403</v>
      </c>
      <c r="G1471" s="52" t="s">
        <v>5404</v>
      </c>
      <c r="H1471" s="52" t="s">
        <v>1259</v>
      </c>
      <c r="I1471" s="52" t="s">
        <v>5405</v>
      </c>
      <c r="J1471" s="52" t="s">
        <v>1261</v>
      </c>
      <c r="K1471" s="51" t="s">
        <v>291</v>
      </c>
      <c r="L1471" s="51" t="s">
        <v>1029</v>
      </c>
      <c r="M1471" s="53">
        <v>3</v>
      </c>
      <c r="N1471" s="51" t="str">
        <f t="shared" si="98"/>
        <v>都小岩</v>
      </c>
    </row>
    <row r="1472" spans="1:14" x14ac:dyDescent="0.2">
      <c r="A1472" s="50">
        <f t="shared" si="99"/>
        <v>22334</v>
      </c>
      <c r="B1472" s="50">
        <f t="shared" si="100"/>
        <v>2</v>
      </c>
      <c r="C1472" s="51">
        <f t="shared" si="101"/>
        <v>23</v>
      </c>
      <c r="D1472" s="51">
        <v>22334</v>
      </c>
      <c r="E1472" s="51" t="s">
        <v>488</v>
      </c>
      <c r="F1472" s="51" t="s">
        <v>4832</v>
      </c>
      <c r="G1472" s="52" t="s">
        <v>1915</v>
      </c>
      <c r="H1472" s="52" t="s">
        <v>3308</v>
      </c>
      <c r="I1472" s="52" t="s">
        <v>5406</v>
      </c>
      <c r="J1472" s="52" t="s">
        <v>3309</v>
      </c>
      <c r="K1472" s="51" t="s">
        <v>291</v>
      </c>
      <c r="L1472" s="51" t="s">
        <v>1029</v>
      </c>
      <c r="M1472" s="53">
        <v>3</v>
      </c>
      <c r="N1472" s="51" t="str">
        <f t="shared" si="98"/>
        <v>都小岩</v>
      </c>
    </row>
    <row r="1473" spans="1:14" x14ac:dyDescent="0.2">
      <c r="A1473" s="50">
        <f t="shared" si="99"/>
        <v>22335</v>
      </c>
      <c r="B1473" s="50">
        <f t="shared" si="100"/>
        <v>2</v>
      </c>
      <c r="C1473" s="51">
        <f t="shared" si="101"/>
        <v>23</v>
      </c>
      <c r="D1473" s="51">
        <v>22335</v>
      </c>
      <c r="E1473" s="51" t="s">
        <v>5407</v>
      </c>
      <c r="F1473" s="51" t="s">
        <v>5408</v>
      </c>
      <c r="G1473" s="52" t="s">
        <v>2634</v>
      </c>
      <c r="H1473" s="52" t="s">
        <v>4351</v>
      </c>
      <c r="I1473" s="52" t="s">
        <v>5409</v>
      </c>
      <c r="J1473" s="52" t="s">
        <v>4352</v>
      </c>
      <c r="K1473" s="51" t="s">
        <v>291</v>
      </c>
      <c r="L1473" s="51" t="s">
        <v>1029</v>
      </c>
      <c r="M1473" s="53">
        <v>3</v>
      </c>
      <c r="N1473" s="51" t="str">
        <f t="shared" si="98"/>
        <v>都小岩</v>
      </c>
    </row>
    <row r="1474" spans="1:14" x14ac:dyDescent="0.2">
      <c r="A1474" s="50">
        <f t="shared" si="99"/>
        <v>22336</v>
      </c>
      <c r="B1474" s="50">
        <f t="shared" si="100"/>
        <v>2</v>
      </c>
      <c r="C1474" s="51">
        <f t="shared" si="101"/>
        <v>23</v>
      </c>
      <c r="D1474" s="51">
        <v>22336</v>
      </c>
      <c r="E1474" s="51" t="s">
        <v>5410</v>
      </c>
      <c r="F1474" s="51" t="s">
        <v>1936</v>
      </c>
      <c r="G1474" s="52" t="s">
        <v>5411</v>
      </c>
      <c r="H1474" s="52" t="s">
        <v>1009</v>
      </c>
      <c r="I1474" s="52" t="s">
        <v>5412</v>
      </c>
      <c r="J1474" s="52" t="s">
        <v>1028</v>
      </c>
      <c r="K1474" s="51" t="s">
        <v>291</v>
      </c>
      <c r="L1474" s="51" t="s">
        <v>1029</v>
      </c>
      <c r="M1474" s="53">
        <v>3</v>
      </c>
      <c r="N1474" s="51" t="str">
        <f t="shared" ref="N1474:N1537" si="102">VLOOKUP(B1474*100+C1474,$AB$2:$AF$400,2,0)</f>
        <v>都小岩</v>
      </c>
    </row>
    <row r="1475" spans="1:14" x14ac:dyDescent="0.2">
      <c r="A1475" s="50">
        <f t="shared" si="99"/>
        <v>22337</v>
      </c>
      <c r="B1475" s="50">
        <f t="shared" si="100"/>
        <v>2</v>
      </c>
      <c r="C1475" s="51">
        <f t="shared" si="101"/>
        <v>23</v>
      </c>
      <c r="D1475" s="51">
        <v>22337</v>
      </c>
      <c r="E1475" s="51" t="s">
        <v>1601</v>
      </c>
      <c r="F1475" s="51" t="s">
        <v>391</v>
      </c>
      <c r="G1475" s="52" t="s">
        <v>1603</v>
      </c>
      <c r="H1475" s="52" t="s">
        <v>1930</v>
      </c>
      <c r="I1475" s="52" t="s">
        <v>1604</v>
      </c>
      <c r="J1475" s="52" t="s">
        <v>1931</v>
      </c>
      <c r="K1475" s="51" t="s">
        <v>291</v>
      </c>
      <c r="L1475" s="51" t="s">
        <v>1029</v>
      </c>
      <c r="M1475" s="53">
        <v>3</v>
      </c>
      <c r="N1475" s="51" t="str">
        <f t="shared" si="102"/>
        <v>都小岩</v>
      </c>
    </row>
    <row r="1476" spans="1:14" x14ac:dyDescent="0.2">
      <c r="A1476" s="50">
        <f t="shared" si="99"/>
        <v>22338</v>
      </c>
      <c r="B1476" s="50">
        <f t="shared" si="100"/>
        <v>2</v>
      </c>
      <c r="C1476" s="51">
        <f t="shared" si="101"/>
        <v>23</v>
      </c>
      <c r="D1476" s="51">
        <v>22338</v>
      </c>
      <c r="E1476" s="51" t="s">
        <v>626</v>
      </c>
      <c r="F1476" s="51" t="s">
        <v>5413</v>
      </c>
      <c r="G1476" s="52" t="s">
        <v>1585</v>
      </c>
      <c r="H1476" s="52" t="s">
        <v>1669</v>
      </c>
      <c r="I1476" s="52" t="s">
        <v>1587</v>
      </c>
      <c r="J1476" s="52" t="s">
        <v>1670</v>
      </c>
      <c r="K1476" s="51" t="s">
        <v>291</v>
      </c>
      <c r="L1476" s="51" t="s">
        <v>1029</v>
      </c>
      <c r="M1476" s="53">
        <v>3</v>
      </c>
      <c r="N1476" s="51" t="str">
        <f t="shared" si="102"/>
        <v>都小岩</v>
      </c>
    </row>
    <row r="1477" spans="1:14" x14ac:dyDescent="0.2">
      <c r="A1477" s="50">
        <f t="shared" si="99"/>
        <v>22339</v>
      </c>
      <c r="B1477" s="50">
        <f t="shared" si="100"/>
        <v>2</v>
      </c>
      <c r="C1477" s="51">
        <f t="shared" si="101"/>
        <v>23</v>
      </c>
      <c r="D1477" s="51">
        <v>22339</v>
      </c>
      <c r="E1477" s="51" t="s">
        <v>61</v>
      </c>
      <c r="F1477" s="51" t="s">
        <v>5414</v>
      </c>
      <c r="G1477" s="52" t="s">
        <v>1901</v>
      </c>
      <c r="H1477" s="52" t="s">
        <v>1037</v>
      </c>
      <c r="I1477" s="52" t="s">
        <v>1902</v>
      </c>
      <c r="J1477" s="52" t="s">
        <v>1156</v>
      </c>
      <c r="K1477" s="51" t="s">
        <v>291</v>
      </c>
      <c r="L1477" s="51" t="s">
        <v>188</v>
      </c>
      <c r="M1477" s="53">
        <v>3</v>
      </c>
      <c r="N1477" s="51" t="str">
        <f t="shared" si="102"/>
        <v>都小岩</v>
      </c>
    </row>
    <row r="1478" spans="1:14" x14ac:dyDescent="0.2">
      <c r="A1478" s="50">
        <f t="shared" si="99"/>
        <v>22341</v>
      </c>
      <c r="B1478" s="50">
        <f t="shared" si="100"/>
        <v>2</v>
      </c>
      <c r="C1478" s="51">
        <f t="shared" si="101"/>
        <v>23</v>
      </c>
      <c r="D1478" s="51">
        <v>22341</v>
      </c>
      <c r="E1478" s="51" t="s">
        <v>22</v>
      </c>
      <c r="F1478" s="51" t="s">
        <v>5415</v>
      </c>
      <c r="G1478" s="52" t="s">
        <v>1070</v>
      </c>
      <c r="H1478" s="52" t="s">
        <v>5416</v>
      </c>
      <c r="I1478" s="52" t="s">
        <v>1610</v>
      </c>
      <c r="J1478" s="52" t="s">
        <v>5417</v>
      </c>
      <c r="K1478" s="51" t="s">
        <v>291</v>
      </c>
      <c r="L1478" s="51" t="s">
        <v>188</v>
      </c>
      <c r="M1478" s="53">
        <v>2</v>
      </c>
      <c r="N1478" s="51" t="str">
        <f t="shared" si="102"/>
        <v>都小岩</v>
      </c>
    </row>
    <row r="1479" spans="1:14" x14ac:dyDescent="0.2">
      <c r="A1479" s="50">
        <f t="shared" si="99"/>
        <v>22342</v>
      </c>
      <c r="B1479" s="50">
        <f t="shared" si="100"/>
        <v>2</v>
      </c>
      <c r="C1479" s="51">
        <f t="shared" si="101"/>
        <v>23</v>
      </c>
      <c r="D1479" s="51">
        <v>22342</v>
      </c>
      <c r="E1479" s="51" t="s">
        <v>473</v>
      </c>
      <c r="F1479" s="51" t="s">
        <v>5418</v>
      </c>
      <c r="G1479" s="52" t="s">
        <v>1722</v>
      </c>
      <c r="H1479" s="52" t="s">
        <v>5419</v>
      </c>
      <c r="I1479" s="52" t="s">
        <v>1724</v>
      </c>
      <c r="J1479" s="52" t="s">
        <v>5420</v>
      </c>
      <c r="K1479" s="51" t="s">
        <v>291</v>
      </c>
      <c r="L1479" s="51" t="s">
        <v>188</v>
      </c>
      <c r="M1479" s="53">
        <v>2</v>
      </c>
      <c r="N1479" s="51" t="str">
        <f t="shared" si="102"/>
        <v>都小岩</v>
      </c>
    </row>
    <row r="1480" spans="1:14" x14ac:dyDescent="0.2">
      <c r="A1480" s="50">
        <f t="shared" si="99"/>
        <v>22344</v>
      </c>
      <c r="B1480" s="50">
        <f t="shared" si="100"/>
        <v>2</v>
      </c>
      <c r="C1480" s="51">
        <f t="shared" si="101"/>
        <v>23</v>
      </c>
      <c r="D1480" s="51">
        <v>22344</v>
      </c>
      <c r="E1480" s="51" t="s">
        <v>5421</v>
      </c>
      <c r="F1480" s="51" t="s">
        <v>5422</v>
      </c>
      <c r="G1480" s="52" t="s">
        <v>5423</v>
      </c>
      <c r="H1480" s="52" t="s">
        <v>5198</v>
      </c>
      <c r="I1480" s="52" t="s">
        <v>5424</v>
      </c>
      <c r="J1480" s="52" t="s">
        <v>5425</v>
      </c>
      <c r="K1480" s="51" t="s">
        <v>291</v>
      </c>
      <c r="L1480" s="51" t="s">
        <v>188</v>
      </c>
      <c r="M1480" s="53">
        <v>2</v>
      </c>
      <c r="N1480" s="51" t="str">
        <f t="shared" si="102"/>
        <v>都小岩</v>
      </c>
    </row>
    <row r="1481" spans="1:14" x14ac:dyDescent="0.2">
      <c r="A1481" s="50">
        <f t="shared" si="99"/>
        <v>22345</v>
      </c>
      <c r="B1481" s="50">
        <f t="shared" si="100"/>
        <v>2</v>
      </c>
      <c r="C1481" s="51">
        <f t="shared" si="101"/>
        <v>23</v>
      </c>
      <c r="D1481" s="51">
        <v>22345</v>
      </c>
      <c r="E1481" s="51" t="s">
        <v>4849</v>
      </c>
      <c r="F1481" s="51" t="s">
        <v>5426</v>
      </c>
      <c r="G1481" s="52" t="s">
        <v>5427</v>
      </c>
      <c r="H1481" s="52" t="s">
        <v>2084</v>
      </c>
      <c r="I1481" s="52" t="s">
        <v>5428</v>
      </c>
      <c r="J1481" s="52" t="s">
        <v>2086</v>
      </c>
      <c r="K1481" s="51" t="s">
        <v>291</v>
      </c>
      <c r="L1481" s="51" t="s">
        <v>188</v>
      </c>
      <c r="M1481" s="53">
        <v>2</v>
      </c>
      <c r="N1481" s="51" t="str">
        <f t="shared" si="102"/>
        <v>都小岩</v>
      </c>
    </row>
    <row r="1482" spans="1:14" x14ac:dyDescent="0.2">
      <c r="A1482" s="50">
        <f t="shared" si="99"/>
        <v>22346</v>
      </c>
      <c r="B1482" s="50">
        <f t="shared" si="100"/>
        <v>2</v>
      </c>
      <c r="C1482" s="51">
        <f t="shared" si="101"/>
        <v>23</v>
      </c>
      <c r="D1482" s="51">
        <v>22346</v>
      </c>
      <c r="E1482" s="51" t="s">
        <v>35</v>
      </c>
      <c r="F1482" s="51" t="s">
        <v>625</v>
      </c>
      <c r="G1482" s="52" t="s">
        <v>1239</v>
      </c>
      <c r="H1482" s="52" t="s">
        <v>1139</v>
      </c>
      <c r="I1482" s="52" t="s">
        <v>1240</v>
      </c>
      <c r="J1482" s="52" t="s">
        <v>1140</v>
      </c>
      <c r="K1482" s="51" t="s">
        <v>291</v>
      </c>
      <c r="L1482" s="51" t="s">
        <v>188</v>
      </c>
      <c r="M1482" s="53">
        <v>2</v>
      </c>
      <c r="N1482" s="51" t="str">
        <f t="shared" si="102"/>
        <v>都小岩</v>
      </c>
    </row>
    <row r="1483" spans="1:14" x14ac:dyDescent="0.2">
      <c r="A1483" s="50">
        <f t="shared" si="99"/>
        <v>22347</v>
      </c>
      <c r="B1483" s="50">
        <f t="shared" si="100"/>
        <v>2</v>
      </c>
      <c r="C1483" s="51">
        <f t="shared" si="101"/>
        <v>23</v>
      </c>
      <c r="D1483" s="50">
        <v>22347</v>
      </c>
      <c r="E1483" s="50" t="s">
        <v>5429</v>
      </c>
      <c r="F1483" s="50" t="s">
        <v>630</v>
      </c>
      <c r="G1483" s="50" t="s">
        <v>2168</v>
      </c>
      <c r="H1483" s="50" t="s">
        <v>2084</v>
      </c>
      <c r="I1483" s="50" t="s">
        <v>2170</v>
      </c>
      <c r="J1483" s="50" t="s">
        <v>2086</v>
      </c>
      <c r="K1483" s="50" t="s">
        <v>291</v>
      </c>
      <c r="L1483" s="50" t="s">
        <v>185</v>
      </c>
      <c r="M1483" s="54">
        <v>1</v>
      </c>
      <c r="N1483" s="51" t="str">
        <f t="shared" si="102"/>
        <v>都小岩</v>
      </c>
    </row>
    <row r="1484" spans="1:14" x14ac:dyDescent="0.2">
      <c r="A1484" s="50">
        <f t="shared" si="99"/>
        <v>22348</v>
      </c>
      <c r="B1484" s="50">
        <f t="shared" si="100"/>
        <v>2</v>
      </c>
      <c r="C1484" s="51">
        <f t="shared" si="101"/>
        <v>23</v>
      </c>
      <c r="D1484" s="50">
        <v>22348</v>
      </c>
      <c r="E1484" s="50" t="s">
        <v>22</v>
      </c>
      <c r="F1484" s="50" t="s">
        <v>5430</v>
      </c>
      <c r="G1484" s="50" t="s">
        <v>1070</v>
      </c>
      <c r="H1484" s="50" t="s">
        <v>5431</v>
      </c>
      <c r="I1484" s="50" t="s">
        <v>1610</v>
      </c>
      <c r="J1484" s="50" t="s">
        <v>5432</v>
      </c>
      <c r="K1484" s="50" t="s">
        <v>291</v>
      </c>
      <c r="L1484" s="50" t="s">
        <v>189</v>
      </c>
      <c r="M1484" s="54">
        <v>1</v>
      </c>
      <c r="N1484" s="51" t="str">
        <f t="shared" si="102"/>
        <v>都小岩</v>
      </c>
    </row>
    <row r="1485" spans="1:14" x14ac:dyDescent="0.2">
      <c r="A1485" s="50">
        <f t="shared" si="99"/>
        <v>22349</v>
      </c>
      <c r="B1485" s="50">
        <f t="shared" si="100"/>
        <v>2</v>
      </c>
      <c r="C1485" s="51">
        <f t="shared" si="101"/>
        <v>23</v>
      </c>
      <c r="D1485" s="50">
        <v>22349</v>
      </c>
      <c r="E1485" s="50" t="s">
        <v>117</v>
      </c>
      <c r="F1485" s="50" t="s">
        <v>5433</v>
      </c>
      <c r="G1485" s="50" t="s">
        <v>1197</v>
      </c>
      <c r="H1485" s="50" t="s">
        <v>2048</v>
      </c>
      <c r="I1485" s="50" t="s">
        <v>1199</v>
      </c>
      <c r="J1485" s="50" t="s">
        <v>5434</v>
      </c>
      <c r="K1485" s="50" t="s">
        <v>291</v>
      </c>
      <c r="L1485" s="50" t="s">
        <v>189</v>
      </c>
      <c r="M1485" s="54">
        <v>1</v>
      </c>
      <c r="N1485" s="51" t="str">
        <f t="shared" si="102"/>
        <v>都小岩</v>
      </c>
    </row>
    <row r="1486" spans="1:14" x14ac:dyDescent="0.2">
      <c r="A1486" s="50">
        <f t="shared" si="99"/>
        <v>22350</v>
      </c>
      <c r="B1486" s="50">
        <f t="shared" si="100"/>
        <v>2</v>
      </c>
      <c r="C1486" s="51">
        <f t="shared" si="101"/>
        <v>23</v>
      </c>
      <c r="D1486" s="51">
        <v>22350</v>
      </c>
      <c r="E1486" s="51" t="s">
        <v>34</v>
      </c>
      <c r="F1486" s="51" t="s">
        <v>5435</v>
      </c>
      <c r="G1486" s="52" t="s">
        <v>1285</v>
      </c>
      <c r="H1486" s="52" t="s">
        <v>4533</v>
      </c>
      <c r="I1486" s="52" t="s">
        <v>1287</v>
      </c>
      <c r="J1486" s="52" t="s">
        <v>4534</v>
      </c>
      <c r="K1486" s="51" t="s">
        <v>291</v>
      </c>
      <c r="L1486" s="51" t="s">
        <v>189</v>
      </c>
      <c r="M1486" s="53">
        <v>1</v>
      </c>
      <c r="N1486" s="51" t="str">
        <f t="shared" si="102"/>
        <v>都小岩</v>
      </c>
    </row>
    <row r="1487" spans="1:14" x14ac:dyDescent="0.2">
      <c r="A1487" s="50">
        <f t="shared" si="99"/>
        <v>22371</v>
      </c>
      <c r="B1487" s="50">
        <f t="shared" si="100"/>
        <v>2</v>
      </c>
      <c r="C1487" s="51">
        <f t="shared" si="101"/>
        <v>23</v>
      </c>
      <c r="D1487" s="51">
        <v>22371</v>
      </c>
      <c r="E1487" s="51" t="s">
        <v>2776</v>
      </c>
      <c r="F1487" s="51" t="s">
        <v>5436</v>
      </c>
      <c r="G1487" s="52" t="s">
        <v>2778</v>
      </c>
      <c r="H1487" s="52" t="s">
        <v>5219</v>
      </c>
      <c r="I1487" s="52" t="s">
        <v>2779</v>
      </c>
      <c r="J1487" s="52" t="s">
        <v>5221</v>
      </c>
      <c r="K1487" s="51" t="s">
        <v>292</v>
      </c>
      <c r="L1487" s="51" t="s">
        <v>1029</v>
      </c>
      <c r="M1487" s="53">
        <v>3</v>
      </c>
      <c r="N1487" s="51" t="str">
        <f t="shared" si="102"/>
        <v>都小岩</v>
      </c>
    </row>
    <row r="1488" spans="1:14" x14ac:dyDescent="0.2">
      <c r="A1488" s="50">
        <f t="shared" si="99"/>
        <v>22372</v>
      </c>
      <c r="B1488" s="50">
        <f t="shared" si="100"/>
        <v>2</v>
      </c>
      <c r="C1488" s="51">
        <f t="shared" si="101"/>
        <v>23</v>
      </c>
      <c r="D1488" s="51">
        <v>22372</v>
      </c>
      <c r="E1488" s="51" t="s">
        <v>716</v>
      </c>
      <c r="F1488" s="51" t="s">
        <v>739</v>
      </c>
      <c r="G1488" s="52" t="s">
        <v>1467</v>
      </c>
      <c r="H1488" s="52" t="s">
        <v>1711</v>
      </c>
      <c r="I1488" s="52" t="s">
        <v>1468</v>
      </c>
      <c r="J1488" s="52" t="s">
        <v>1713</v>
      </c>
      <c r="K1488" s="51" t="s">
        <v>292</v>
      </c>
      <c r="L1488" s="51" t="s">
        <v>1029</v>
      </c>
      <c r="M1488" s="53">
        <v>3</v>
      </c>
      <c r="N1488" s="51" t="str">
        <f t="shared" si="102"/>
        <v>都小岩</v>
      </c>
    </row>
    <row r="1489" spans="1:14" x14ac:dyDescent="0.2">
      <c r="A1489" s="50">
        <f t="shared" si="99"/>
        <v>22373</v>
      </c>
      <c r="B1489" s="50">
        <f t="shared" si="100"/>
        <v>2</v>
      </c>
      <c r="C1489" s="51">
        <f t="shared" si="101"/>
        <v>23</v>
      </c>
      <c r="D1489" s="51">
        <v>22373</v>
      </c>
      <c r="E1489" s="51" t="s">
        <v>59</v>
      </c>
      <c r="F1489" s="51" t="s">
        <v>593</v>
      </c>
      <c r="G1489" s="52" t="s">
        <v>3196</v>
      </c>
      <c r="H1489" s="52" t="s">
        <v>1020</v>
      </c>
      <c r="I1489" s="52" t="s">
        <v>3197</v>
      </c>
      <c r="J1489" s="52" t="s">
        <v>1022</v>
      </c>
      <c r="K1489" s="51" t="s">
        <v>292</v>
      </c>
      <c r="L1489" s="51" t="s">
        <v>1029</v>
      </c>
      <c r="M1489" s="53">
        <v>3</v>
      </c>
      <c r="N1489" s="51" t="str">
        <f t="shared" si="102"/>
        <v>都小岩</v>
      </c>
    </row>
    <row r="1490" spans="1:14" x14ac:dyDescent="0.2">
      <c r="A1490" s="50">
        <f t="shared" si="99"/>
        <v>22374</v>
      </c>
      <c r="B1490" s="50">
        <f t="shared" si="100"/>
        <v>2</v>
      </c>
      <c r="C1490" s="51">
        <f t="shared" si="101"/>
        <v>23</v>
      </c>
      <c r="D1490" s="51">
        <v>22374</v>
      </c>
      <c r="E1490" s="51" t="s">
        <v>5437</v>
      </c>
      <c r="F1490" s="51" t="s">
        <v>5438</v>
      </c>
      <c r="G1490" s="52" t="s">
        <v>5439</v>
      </c>
      <c r="H1490" s="52" t="s">
        <v>2696</v>
      </c>
      <c r="I1490" s="52" t="s">
        <v>5440</v>
      </c>
      <c r="J1490" s="52" t="s">
        <v>2697</v>
      </c>
      <c r="K1490" s="51" t="s">
        <v>292</v>
      </c>
      <c r="L1490" s="51" t="s">
        <v>1029</v>
      </c>
      <c r="M1490" s="53">
        <v>3</v>
      </c>
      <c r="N1490" s="51" t="str">
        <f t="shared" si="102"/>
        <v>都小岩</v>
      </c>
    </row>
    <row r="1491" spans="1:14" x14ac:dyDescent="0.2">
      <c r="A1491" s="50">
        <f t="shared" si="99"/>
        <v>22382</v>
      </c>
      <c r="B1491" s="50">
        <f t="shared" si="100"/>
        <v>2</v>
      </c>
      <c r="C1491" s="51">
        <f t="shared" si="101"/>
        <v>23</v>
      </c>
      <c r="D1491" s="51">
        <v>22382</v>
      </c>
      <c r="E1491" s="51" t="s">
        <v>808</v>
      </c>
      <c r="F1491" s="51" t="s">
        <v>5441</v>
      </c>
      <c r="G1491" s="52" t="s">
        <v>1594</v>
      </c>
      <c r="H1491" s="52" t="s">
        <v>1384</v>
      </c>
      <c r="I1491" s="52" t="s">
        <v>5442</v>
      </c>
      <c r="J1491" s="52" t="s">
        <v>1385</v>
      </c>
      <c r="K1491" s="51" t="s">
        <v>292</v>
      </c>
      <c r="L1491" s="51" t="s">
        <v>188</v>
      </c>
      <c r="M1491" s="53">
        <v>2</v>
      </c>
      <c r="N1491" s="51" t="str">
        <f t="shared" si="102"/>
        <v>都小岩</v>
      </c>
    </row>
    <row r="1492" spans="1:14" x14ac:dyDescent="0.2">
      <c r="A1492" s="50">
        <f t="shared" si="99"/>
        <v>22383</v>
      </c>
      <c r="B1492" s="50">
        <f t="shared" si="100"/>
        <v>2</v>
      </c>
      <c r="C1492" s="51">
        <f t="shared" si="101"/>
        <v>23</v>
      </c>
      <c r="D1492" s="51">
        <v>22383</v>
      </c>
      <c r="E1492" s="51" t="s">
        <v>63</v>
      </c>
      <c r="F1492" s="51" t="s">
        <v>5443</v>
      </c>
      <c r="G1492" s="52" t="s">
        <v>1406</v>
      </c>
      <c r="H1492" s="52" t="s">
        <v>1333</v>
      </c>
      <c r="I1492" s="52" t="s">
        <v>1796</v>
      </c>
      <c r="J1492" s="52" t="s">
        <v>1334</v>
      </c>
      <c r="K1492" s="51" t="s">
        <v>292</v>
      </c>
      <c r="L1492" s="51" t="s">
        <v>188</v>
      </c>
      <c r="M1492" s="53">
        <v>2</v>
      </c>
      <c r="N1492" s="51" t="str">
        <f t="shared" si="102"/>
        <v>都小岩</v>
      </c>
    </row>
    <row r="1493" spans="1:14" x14ac:dyDescent="0.2">
      <c r="A1493" s="50">
        <f t="shared" si="99"/>
        <v>22384</v>
      </c>
      <c r="B1493" s="50">
        <f t="shared" si="100"/>
        <v>2</v>
      </c>
      <c r="C1493" s="51">
        <f t="shared" si="101"/>
        <v>23</v>
      </c>
      <c r="D1493" s="51">
        <v>22384</v>
      </c>
      <c r="E1493" s="51" t="s">
        <v>5444</v>
      </c>
      <c r="F1493" s="51" t="s">
        <v>5445</v>
      </c>
      <c r="G1493" s="52" t="s">
        <v>5446</v>
      </c>
      <c r="H1493" s="52" t="s">
        <v>5447</v>
      </c>
      <c r="I1493" s="52" t="s">
        <v>5448</v>
      </c>
      <c r="J1493" s="52" t="s">
        <v>5449</v>
      </c>
      <c r="K1493" s="51" t="s">
        <v>292</v>
      </c>
      <c r="L1493" s="51" t="s">
        <v>188</v>
      </c>
      <c r="M1493" s="53">
        <v>2</v>
      </c>
      <c r="N1493" s="51" t="str">
        <f t="shared" si="102"/>
        <v>都小岩</v>
      </c>
    </row>
    <row r="1494" spans="1:14" x14ac:dyDescent="0.2">
      <c r="A1494" s="50">
        <f t="shared" si="99"/>
        <v>22385</v>
      </c>
      <c r="B1494" s="50">
        <f t="shared" si="100"/>
        <v>2</v>
      </c>
      <c r="C1494" s="51">
        <f t="shared" si="101"/>
        <v>23</v>
      </c>
      <c r="D1494" s="51">
        <v>22385</v>
      </c>
      <c r="E1494" s="51" t="s">
        <v>5450</v>
      </c>
      <c r="F1494" s="51" t="s">
        <v>5451</v>
      </c>
      <c r="G1494" s="52" t="s">
        <v>5452</v>
      </c>
      <c r="H1494" s="52" t="s">
        <v>5453</v>
      </c>
      <c r="I1494" s="52" t="s">
        <v>5454</v>
      </c>
      <c r="J1494" s="52" t="s">
        <v>5455</v>
      </c>
      <c r="K1494" s="51" t="s">
        <v>292</v>
      </c>
      <c r="L1494" s="51" t="s">
        <v>189</v>
      </c>
      <c r="M1494" s="53">
        <v>2</v>
      </c>
      <c r="N1494" s="51" t="str">
        <f t="shared" si="102"/>
        <v>都小岩</v>
      </c>
    </row>
    <row r="1495" spans="1:14" x14ac:dyDescent="0.2">
      <c r="A1495" s="50">
        <f t="shared" si="99"/>
        <v>22386</v>
      </c>
      <c r="B1495" s="50">
        <f t="shared" si="100"/>
        <v>2</v>
      </c>
      <c r="C1495" s="51">
        <f t="shared" si="101"/>
        <v>23</v>
      </c>
      <c r="D1495" s="51">
        <v>22386</v>
      </c>
      <c r="E1495" s="51" t="s">
        <v>5456</v>
      </c>
      <c r="F1495" s="51" t="s">
        <v>5457</v>
      </c>
      <c r="G1495" s="52" t="s">
        <v>5458</v>
      </c>
      <c r="H1495" s="52" t="s">
        <v>3383</v>
      </c>
      <c r="I1495" s="52" t="s">
        <v>5459</v>
      </c>
      <c r="J1495" s="52" t="s">
        <v>3384</v>
      </c>
      <c r="K1495" s="51" t="s">
        <v>292</v>
      </c>
      <c r="L1495" s="51" t="s">
        <v>188</v>
      </c>
      <c r="M1495" s="53">
        <v>2</v>
      </c>
      <c r="N1495" s="51" t="str">
        <f t="shared" si="102"/>
        <v>都小岩</v>
      </c>
    </row>
    <row r="1496" spans="1:14" x14ac:dyDescent="0.2">
      <c r="A1496" s="50">
        <f t="shared" si="99"/>
        <v>22387</v>
      </c>
      <c r="B1496" s="50">
        <f t="shared" si="100"/>
        <v>2</v>
      </c>
      <c r="C1496" s="51">
        <f t="shared" si="101"/>
        <v>23</v>
      </c>
      <c r="D1496" s="51">
        <v>22387</v>
      </c>
      <c r="E1496" s="51" t="s">
        <v>28</v>
      </c>
      <c r="F1496" s="51" t="s">
        <v>5460</v>
      </c>
      <c r="G1496" s="52" t="s">
        <v>1083</v>
      </c>
      <c r="H1496" s="52" t="s">
        <v>5461</v>
      </c>
      <c r="I1496" s="52" t="s">
        <v>1084</v>
      </c>
      <c r="J1496" s="52" t="s">
        <v>5462</v>
      </c>
      <c r="K1496" s="51" t="s">
        <v>292</v>
      </c>
      <c r="L1496" s="51" t="s">
        <v>188</v>
      </c>
      <c r="M1496" s="53">
        <v>2</v>
      </c>
      <c r="N1496" s="51" t="str">
        <f t="shared" si="102"/>
        <v>都小岩</v>
      </c>
    </row>
    <row r="1497" spans="1:14" x14ac:dyDescent="0.2">
      <c r="A1497" s="50">
        <f t="shared" si="99"/>
        <v>22388</v>
      </c>
      <c r="B1497" s="50">
        <f t="shared" si="100"/>
        <v>2</v>
      </c>
      <c r="C1497" s="51">
        <f t="shared" si="101"/>
        <v>23</v>
      </c>
      <c r="D1497" s="51">
        <v>22388</v>
      </c>
      <c r="E1497" s="51" t="s">
        <v>5463</v>
      </c>
      <c r="F1497" s="51" t="s">
        <v>5464</v>
      </c>
      <c r="G1497" s="52" t="s">
        <v>5465</v>
      </c>
      <c r="H1497" s="52" t="s">
        <v>5466</v>
      </c>
      <c r="I1497" s="52" t="s">
        <v>5467</v>
      </c>
      <c r="J1497" s="52" t="s">
        <v>5468</v>
      </c>
      <c r="K1497" s="51" t="s">
        <v>292</v>
      </c>
      <c r="L1497" s="51" t="s">
        <v>188</v>
      </c>
      <c r="M1497" s="53">
        <v>2</v>
      </c>
      <c r="N1497" s="51" t="str">
        <f t="shared" si="102"/>
        <v>都小岩</v>
      </c>
    </row>
    <row r="1498" spans="1:14" x14ac:dyDescent="0.2">
      <c r="A1498" s="50">
        <f t="shared" si="99"/>
        <v>22389</v>
      </c>
      <c r="B1498" s="50">
        <f t="shared" si="100"/>
        <v>2</v>
      </c>
      <c r="C1498" s="51">
        <f t="shared" si="101"/>
        <v>23</v>
      </c>
      <c r="D1498" s="51">
        <v>22389</v>
      </c>
      <c r="E1498" s="51" t="s">
        <v>1601</v>
      </c>
      <c r="F1498" s="51" t="s">
        <v>5469</v>
      </c>
      <c r="G1498" s="52" t="s">
        <v>1603</v>
      </c>
      <c r="H1498" s="52" t="s">
        <v>5470</v>
      </c>
      <c r="I1498" s="52" t="s">
        <v>1604</v>
      </c>
      <c r="J1498" s="52" t="s">
        <v>5471</v>
      </c>
      <c r="K1498" s="51" t="s">
        <v>292</v>
      </c>
      <c r="L1498" s="51" t="s">
        <v>185</v>
      </c>
      <c r="M1498" s="53">
        <v>1</v>
      </c>
      <c r="N1498" s="51" t="str">
        <f t="shared" si="102"/>
        <v>都小岩</v>
      </c>
    </row>
    <row r="1499" spans="1:14" x14ac:dyDescent="0.2">
      <c r="A1499" s="50">
        <f t="shared" si="99"/>
        <v>22390</v>
      </c>
      <c r="B1499" s="50">
        <f t="shared" si="100"/>
        <v>2</v>
      </c>
      <c r="C1499" s="51">
        <f t="shared" si="101"/>
        <v>23</v>
      </c>
      <c r="D1499" s="51">
        <v>22390</v>
      </c>
      <c r="E1499" s="51" t="s">
        <v>3701</v>
      </c>
      <c r="F1499" s="51" t="s">
        <v>15255</v>
      </c>
      <c r="G1499" s="52" t="s">
        <v>3703</v>
      </c>
      <c r="H1499" s="52" t="s">
        <v>4396</v>
      </c>
      <c r="I1499" s="52" t="s">
        <v>3705</v>
      </c>
      <c r="J1499" s="52" t="s">
        <v>4398</v>
      </c>
      <c r="K1499" s="51" t="s">
        <v>292</v>
      </c>
      <c r="L1499" s="51" t="s">
        <v>1029</v>
      </c>
      <c r="M1499" s="53">
        <v>3</v>
      </c>
      <c r="N1499" s="51" t="str">
        <f t="shared" si="102"/>
        <v>都小岩</v>
      </c>
    </row>
    <row r="1500" spans="1:14" x14ac:dyDescent="0.2">
      <c r="A1500" s="50">
        <f t="shared" si="99"/>
        <v>22406</v>
      </c>
      <c r="B1500" s="50">
        <f t="shared" si="100"/>
        <v>2</v>
      </c>
      <c r="C1500" s="51">
        <f t="shared" si="101"/>
        <v>24</v>
      </c>
      <c r="D1500" s="51">
        <v>22406</v>
      </c>
      <c r="E1500" s="51" t="s">
        <v>494</v>
      </c>
      <c r="F1500" s="51" t="s">
        <v>5472</v>
      </c>
      <c r="G1500" s="52" t="s">
        <v>2393</v>
      </c>
      <c r="H1500" s="52" t="s">
        <v>1524</v>
      </c>
      <c r="I1500" s="52" t="s">
        <v>2394</v>
      </c>
      <c r="J1500" s="52" t="s">
        <v>1526</v>
      </c>
      <c r="K1500" s="51" t="s">
        <v>291</v>
      </c>
      <c r="L1500" s="51" t="s">
        <v>188</v>
      </c>
      <c r="M1500" s="53">
        <v>2</v>
      </c>
      <c r="N1500" s="51" t="str">
        <f t="shared" si="102"/>
        <v>都小松川</v>
      </c>
    </row>
    <row r="1501" spans="1:14" x14ac:dyDescent="0.2">
      <c r="A1501" s="50">
        <f t="shared" si="99"/>
        <v>22407</v>
      </c>
      <c r="B1501" s="50">
        <f t="shared" si="100"/>
        <v>2</v>
      </c>
      <c r="C1501" s="51">
        <f t="shared" si="101"/>
        <v>24</v>
      </c>
      <c r="D1501" s="50">
        <v>22407</v>
      </c>
      <c r="E1501" s="50" t="s">
        <v>5473</v>
      </c>
      <c r="F1501" s="50" t="s">
        <v>5474</v>
      </c>
      <c r="G1501" s="50" t="s">
        <v>5475</v>
      </c>
      <c r="H1501" s="50" t="s">
        <v>1773</v>
      </c>
      <c r="I1501" s="50" t="s">
        <v>5476</v>
      </c>
      <c r="J1501" s="50" t="s">
        <v>1775</v>
      </c>
      <c r="K1501" s="50" t="s">
        <v>291</v>
      </c>
      <c r="L1501" s="50" t="s">
        <v>188</v>
      </c>
      <c r="M1501" s="54">
        <v>2</v>
      </c>
      <c r="N1501" s="51" t="str">
        <f t="shared" si="102"/>
        <v>都小松川</v>
      </c>
    </row>
    <row r="1502" spans="1:14" x14ac:dyDescent="0.2">
      <c r="A1502" s="50">
        <f t="shared" si="99"/>
        <v>22408</v>
      </c>
      <c r="B1502" s="50">
        <f t="shared" si="100"/>
        <v>2</v>
      </c>
      <c r="C1502" s="51">
        <f t="shared" si="101"/>
        <v>24</v>
      </c>
      <c r="D1502" s="50">
        <v>22408</v>
      </c>
      <c r="E1502" s="50" t="s">
        <v>2301</v>
      </c>
      <c r="F1502" s="50" t="s">
        <v>4192</v>
      </c>
      <c r="G1502" s="50" t="s">
        <v>2303</v>
      </c>
      <c r="H1502" s="50" t="s">
        <v>3592</v>
      </c>
      <c r="I1502" s="50" t="s">
        <v>2305</v>
      </c>
      <c r="J1502" s="50" t="s">
        <v>3593</v>
      </c>
      <c r="K1502" s="50" t="s">
        <v>291</v>
      </c>
      <c r="L1502" s="50" t="s">
        <v>188</v>
      </c>
      <c r="M1502" s="54">
        <v>2</v>
      </c>
      <c r="N1502" s="51" t="str">
        <f t="shared" si="102"/>
        <v>都小松川</v>
      </c>
    </row>
    <row r="1503" spans="1:14" x14ac:dyDescent="0.2">
      <c r="A1503" s="50">
        <f t="shared" si="99"/>
        <v>22409</v>
      </c>
      <c r="B1503" s="50">
        <f t="shared" si="100"/>
        <v>2</v>
      </c>
      <c r="C1503" s="51">
        <f t="shared" si="101"/>
        <v>24</v>
      </c>
      <c r="D1503" s="50">
        <v>22409</v>
      </c>
      <c r="E1503" s="50" t="s">
        <v>5477</v>
      </c>
      <c r="F1503" s="50" t="s">
        <v>5478</v>
      </c>
      <c r="G1503" s="50" t="s">
        <v>5479</v>
      </c>
      <c r="H1503" s="50" t="s">
        <v>1906</v>
      </c>
      <c r="I1503" s="50" t="s">
        <v>5480</v>
      </c>
      <c r="J1503" s="50" t="s">
        <v>1907</v>
      </c>
      <c r="K1503" s="50" t="s">
        <v>291</v>
      </c>
      <c r="L1503" s="50" t="s">
        <v>188</v>
      </c>
      <c r="M1503" s="54">
        <v>2</v>
      </c>
      <c r="N1503" s="51" t="str">
        <f t="shared" si="102"/>
        <v>都小松川</v>
      </c>
    </row>
    <row r="1504" spans="1:14" x14ac:dyDescent="0.2">
      <c r="A1504" s="50">
        <f t="shared" si="99"/>
        <v>22410</v>
      </c>
      <c r="B1504" s="50">
        <f t="shared" si="100"/>
        <v>2</v>
      </c>
      <c r="C1504" s="51">
        <f t="shared" si="101"/>
        <v>24</v>
      </c>
      <c r="D1504" s="50">
        <v>22410</v>
      </c>
      <c r="E1504" s="50" t="s">
        <v>4448</v>
      </c>
      <c r="F1504" s="50" t="s">
        <v>5481</v>
      </c>
      <c r="G1504" s="50" t="s">
        <v>1224</v>
      </c>
      <c r="H1504" s="50" t="s">
        <v>1294</v>
      </c>
      <c r="I1504" s="50" t="s">
        <v>1225</v>
      </c>
      <c r="J1504" s="50" t="s">
        <v>5482</v>
      </c>
      <c r="K1504" s="50" t="s">
        <v>291</v>
      </c>
      <c r="L1504" s="50" t="s">
        <v>188</v>
      </c>
      <c r="M1504" s="54">
        <v>2</v>
      </c>
      <c r="N1504" s="51" t="str">
        <f t="shared" si="102"/>
        <v>都小松川</v>
      </c>
    </row>
    <row r="1505" spans="1:14" x14ac:dyDescent="0.2">
      <c r="A1505" s="50">
        <f t="shared" si="99"/>
        <v>22411</v>
      </c>
      <c r="B1505" s="50">
        <f t="shared" si="100"/>
        <v>2</v>
      </c>
      <c r="C1505" s="51">
        <f t="shared" si="101"/>
        <v>24</v>
      </c>
      <c r="D1505" s="50">
        <v>22411</v>
      </c>
      <c r="E1505" s="50" t="s">
        <v>118</v>
      </c>
      <c r="F1505" s="50" t="s">
        <v>632</v>
      </c>
      <c r="G1505" s="50" t="s">
        <v>1135</v>
      </c>
      <c r="H1505" s="50" t="s">
        <v>1121</v>
      </c>
      <c r="I1505" s="50" t="s">
        <v>1136</v>
      </c>
      <c r="J1505" s="50" t="s">
        <v>4717</v>
      </c>
      <c r="K1505" s="50" t="s">
        <v>291</v>
      </c>
      <c r="L1505" s="50" t="s">
        <v>188</v>
      </c>
      <c r="M1505" s="54">
        <v>2</v>
      </c>
      <c r="N1505" s="51" t="str">
        <f t="shared" si="102"/>
        <v>都小松川</v>
      </c>
    </row>
    <row r="1506" spans="1:14" x14ac:dyDescent="0.2">
      <c r="A1506" s="50">
        <f t="shared" si="99"/>
        <v>22412</v>
      </c>
      <c r="B1506" s="50">
        <f t="shared" si="100"/>
        <v>2</v>
      </c>
      <c r="C1506" s="51">
        <f t="shared" si="101"/>
        <v>24</v>
      </c>
      <c r="D1506" s="50">
        <v>22412</v>
      </c>
      <c r="E1506" s="50" t="s">
        <v>5483</v>
      </c>
      <c r="F1506" s="50" t="s">
        <v>5484</v>
      </c>
      <c r="G1506" s="50" t="s">
        <v>5485</v>
      </c>
      <c r="H1506" s="50" t="s">
        <v>5486</v>
      </c>
      <c r="I1506" s="50" t="s">
        <v>5487</v>
      </c>
      <c r="J1506" s="50" t="s">
        <v>5488</v>
      </c>
      <c r="K1506" s="50" t="s">
        <v>291</v>
      </c>
      <c r="L1506" s="50" t="s">
        <v>188</v>
      </c>
      <c r="M1506" s="54">
        <v>2</v>
      </c>
      <c r="N1506" s="51" t="str">
        <f t="shared" si="102"/>
        <v>都小松川</v>
      </c>
    </row>
    <row r="1507" spans="1:14" x14ac:dyDescent="0.2">
      <c r="A1507" s="50">
        <f t="shared" si="99"/>
        <v>22413</v>
      </c>
      <c r="B1507" s="50">
        <f t="shared" si="100"/>
        <v>2</v>
      </c>
      <c r="C1507" s="51">
        <f t="shared" si="101"/>
        <v>24</v>
      </c>
      <c r="D1507" s="50">
        <v>22413</v>
      </c>
      <c r="E1507" s="50" t="s">
        <v>5489</v>
      </c>
      <c r="F1507" s="50" t="s">
        <v>5490</v>
      </c>
      <c r="G1507" s="50" t="s">
        <v>5491</v>
      </c>
      <c r="H1507" s="50" t="s">
        <v>5492</v>
      </c>
      <c r="I1507" s="50" t="s">
        <v>5493</v>
      </c>
      <c r="J1507" s="50" t="s">
        <v>5494</v>
      </c>
      <c r="K1507" s="50" t="s">
        <v>291</v>
      </c>
      <c r="L1507" s="50" t="s">
        <v>188</v>
      </c>
      <c r="M1507" s="54">
        <v>2</v>
      </c>
      <c r="N1507" s="51" t="str">
        <f t="shared" si="102"/>
        <v>都小松川</v>
      </c>
    </row>
    <row r="1508" spans="1:14" x14ac:dyDescent="0.2">
      <c r="A1508" s="50">
        <f t="shared" si="99"/>
        <v>22414</v>
      </c>
      <c r="B1508" s="50">
        <f t="shared" si="100"/>
        <v>2</v>
      </c>
      <c r="C1508" s="51">
        <f t="shared" si="101"/>
        <v>24</v>
      </c>
      <c r="D1508" s="50">
        <v>22414</v>
      </c>
      <c r="E1508" s="50" t="s">
        <v>5495</v>
      </c>
      <c r="F1508" s="50" t="s">
        <v>5496</v>
      </c>
      <c r="G1508" s="50" t="s">
        <v>2742</v>
      </c>
      <c r="H1508" s="50" t="s">
        <v>5497</v>
      </c>
      <c r="I1508" s="50" t="s">
        <v>5498</v>
      </c>
      <c r="J1508" s="50" t="s">
        <v>5499</v>
      </c>
      <c r="K1508" s="50" t="s">
        <v>291</v>
      </c>
      <c r="L1508" s="50" t="s">
        <v>188</v>
      </c>
      <c r="M1508" s="54">
        <v>2</v>
      </c>
      <c r="N1508" s="51" t="str">
        <f t="shared" si="102"/>
        <v>都小松川</v>
      </c>
    </row>
    <row r="1509" spans="1:14" x14ac:dyDescent="0.2">
      <c r="A1509" s="50">
        <f t="shared" si="99"/>
        <v>22415</v>
      </c>
      <c r="B1509" s="50">
        <f t="shared" si="100"/>
        <v>2</v>
      </c>
      <c r="C1509" s="51">
        <f t="shared" si="101"/>
        <v>24</v>
      </c>
      <c r="D1509" s="50">
        <v>22415</v>
      </c>
      <c r="E1509" s="50" t="s">
        <v>1926</v>
      </c>
      <c r="F1509" s="50" t="s">
        <v>5063</v>
      </c>
      <c r="G1509" s="50" t="s">
        <v>1927</v>
      </c>
      <c r="H1509" s="50" t="s">
        <v>1253</v>
      </c>
      <c r="I1509" s="50" t="s">
        <v>1928</v>
      </c>
      <c r="J1509" s="50" t="s">
        <v>5500</v>
      </c>
      <c r="K1509" s="50" t="s">
        <v>291</v>
      </c>
      <c r="L1509" s="50" t="s">
        <v>188</v>
      </c>
      <c r="M1509" s="54">
        <v>2</v>
      </c>
      <c r="N1509" s="51" t="str">
        <f t="shared" si="102"/>
        <v>都小松川</v>
      </c>
    </row>
    <row r="1510" spans="1:14" x14ac:dyDescent="0.2">
      <c r="A1510" s="50">
        <f t="shared" si="99"/>
        <v>22416</v>
      </c>
      <c r="B1510" s="50">
        <f t="shared" si="100"/>
        <v>2</v>
      </c>
      <c r="C1510" s="51">
        <f t="shared" si="101"/>
        <v>24</v>
      </c>
      <c r="D1510" s="50">
        <v>22416</v>
      </c>
      <c r="E1510" s="50" t="s">
        <v>128</v>
      </c>
      <c r="F1510" s="50" t="s">
        <v>469</v>
      </c>
      <c r="G1510" s="50" t="s">
        <v>1995</v>
      </c>
      <c r="H1510" s="50" t="s">
        <v>1283</v>
      </c>
      <c r="I1510" s="50" t="s">
        <v>1996</v>
      </c>
      <c r="J1510" s="50" t="s">
        <v>5501</v>
      </c>
      <c r="K1510" s="50" t="s">
        <v>291</v>
      </c>
      <c r="L1510" s="50" t="s">
        <v>188</v>
      </c>
      <c r="M1510" s="54">
        <v>2</v>
      </c>
      <c r="N1510" s="51" t="str">
        <f t="shared" si="102"/>
        <v>都小松川</v>
      </c>
    </row>
    <row r="1511" spans="1:14" x14ac:dyDescent="0.2">
      <c r="A1511" s="50">
        <f t="shared" si="99"/>
        <v>22417</v>
      </c>
      <c r="B1511" s="50">
        <f t="shared" si="100"/>
        <v>2</v>
      </c>
      <c r="C1511" s="51">
        <f t="shared" si="101"/>
        <v>24</v>
      </c>
      <c r="D1511" s="50">
        <v>22417</v>
      </c>
      <c r="E1511" s="50" t="s">
        <v>22</v>
      </c>
      <c r="F1511" s="50" t="s">
        <v>5502</v>
      </c>
      <c r="G1511" s="50" t="s">
        <v>1070</v>
      </c>
      <c r="H1511" s="50" t="s">
        <v>1542</v>
      </c>
      <c r="I1511" s="50" t="s">
        <v>1072</v>
      </c>
      <c r="J1511" s="50" t="s">
        <v>2161</v>
      </c>
      <c r="K1511" s="50" t="s">
        <v>291</v>
      </c>
      <c r="L1511" s="50" t="s">
        <v>188</v>
      </c>
      <c r="M1511" s="54">
        <v>2</v>
      </c>
      <c r="N1511" s="51" t="str">
        <f t="shared" si="102"/>
        <v>都小松川</v>
      </c>
    </row>
    <row r="1512" spans="1:14" x14ac:dyDescent="0.2">
      <c r="A1512" s="50">
        <f t="shared" si="99"/>
        <v>22418</v>
      </c>
      <c r="B1512" s="50">
        <f t="shared" si="100"/>
        <v>2</v>
      </c>
      <c r="C1512" s="51">
        <f t="shared" si="101"/>
        <v>24</v>
      </c>
      <c r="D1512" s="50">
        <v>22418</v>
      </c>
      <c r="E1512" s="50" t="s">
        <v>26</v>
      </c>
      <c r="F1512" s="50" t="s">
        <v>5503</v>
      </c>
      <c r="G1512" s="50" t="s">
        <v>1451</v>
      </c>
      <c r="H1512" s="50" t="s">
        <v>5504</v>
      </c>
      <c r="I1512" s="50" t="s">
        <v>1544</v>
      </c>
      <c r="J1512" s="50" t="s">
        <v>5505</v>
      </c>
      <c r="K1512" s="50" t="s">
        <v>291</v>
      </c>
      <c r="L1512" s="50" t="s">
        <v>189</v>
      </c>
      <c r="M1512" s="54">
        <v>1</v>
      </c>
      <c r="N1512" s="51" t="str">
        <f t="shared" si="102"/>
        <v>都小松川</v>
      </c>
    </row>
    <row r="1513" spans="1:14" x14ac:dyDescent="0.2">
      <c r="A1513" s="50">
        <f t="shared" si="99"/>
        <v>22419</v>
      </c>
      <c r="B1513" s="50">
        <f t="shared" si="100"/>
        <v>2</v>
      </c>
      <c r="C1513" s="51">
        <f t="shared" si="101"/>
        <v>24</v>
      </c>
      <c r="D1513" s="50">
        <v>22419</v>
      </c>
      <c r="E1513" s="50" t="s">
        <v>5506</v>
      </c>
      <c r="F1513" s="50" t="s">
        <v>5507</v>
      </c>
      <c r="G1513" s="50" t="s">
        <v>5508</v>
      </c>
      <c r="H1513" s="50" t="s">
        <v>1741</v>
      </c>
      <c r="I1513" s="50" t="s">
        <v>5509</v>
      </c>
      <c r="J1513" s="50" t="s">
        <v>1743</v>
      </c>
      <c r="K1513" s="50" t="s">
        <v>291</v>
      </c>
      <c r="L1513" s="50" t="s">
        <v>189</v>
      </c>
      <c r="M1513" s="54">
        <v>1</v>
      </c>
      <c r="N1513" s="51" t="str">
        <f t="shared" si="102"/>
        <v>都小松川</v>
      </c>
    </row>
    <row r="1514" spans="1:14" x14ac:dyDescent="0.2">
      <c r="A1514" s="50">
        <f t="shared" si="99"/>
        <v>22420</v>
      </c>
      <c r="B1514" s="50">
        <f t="shared" si="100"/>
        <v>2</v>
      </c>
      <c r="C1514" s="51">
        <f t="shared" si="101"/>
        <v>24</v>
      </c>
      <c r="D1514" s="50">
        <v>22420</v>
      </c>
      <c r="E1514" s="50" t="s">
        <v>121</v>
      </c>
      <c r="F1514" s="50" t="s">
        <v>5510</v>
      </c>
      <c r="G1514" s="50" t="s">
        <v>1952</v>
      </c>
      <c r="H1514" s="50" t="s">
        <v>1916</v>
      </c>
      <c r="I1514" s="50" t="s">
        <v>1953</v>
      </c>
      <c r="J1514" s="50" t="s">
        <v>1917</v>
      </c>
      <c r="K1514" s="50" t="s">
        <v>291</v>
      </c>
      <c r="L1514" s="50" t="s">
        <v>189</v>
      </c>
      <c r="M1514" s="54">
        <v>1</v>
      </c>
      <c r="N1514" s="51" t="str">
        <f t="shared" si="102"/>
        <v>都小松川</v>
      </c>
    </row>
    <row r="1515" spans="1:14" x14ac:dyDescent="0.2">
      <c r="A1515" s="50">
        <f t="shared" si="99"/>
        <v>22421</v>
      </c>
      <c r="B1515" s="50">
        <f t="shared" si="100"/>
        <v>2</v>
      </c>
      <c r="C1515" s="51">
        <f t="shared" si="101"/>
        <v>24</v>
      </c>
      <c r="D1515" s="50">
        <v>22421</v>
      </c>
      <c r="E1515" s="50" t="s">
        <v>5511</v>
      </c>
      <c r="F1515" s="50" t="s">
        <v>5512</v>
      </c>
      <c r="G1515" s="50" t="s">
        <v>5513</v>
      </c>
      <c r="H1515" s="50" t="s">
        <v>5514</v>
      </c>
      <c r="I1515" s="50" t="s">
        <v>5515</v>
      </c>
      <c r="J1515" s="50" t="s">
        <v>5516</v>
      </c>
      <c r="K1515" s="50" t="s">
        <v>291</v>
      </c>
      <c r="L1515" s="50" t="s">
        <v>189</v>
      </c>
      <c r="M1515" s="54">
        <v>1</v>
      </c>
      <c r="N1515" s="51" t="str">
        <f t="shared" si="102"/>
        <v>都小松川</v>
      </c>
    </row>
    <row r="1516" spans="1:14" x14ac:dyDescent="0.2">
      <c r="A1516" s="50">
        <f t="shared" si="99"/>
        <v>22422</v>
      </c>
      <c r="B1516" s="50">
        <f t="shared" si="100"/>
        <v>2</v>
      </c>
      <c r="C1516" s="51">
        <f t="shared" si="101"/>
        <v>24</v>
      </c>
      <c r="D1516" s="50">
        <v>22422</v>
      </c>
      <c r="E1516" s="50" t="s">
        <v>5511</v>
      </c>
      <c r="F1516" s="50" t="s">
        <v>5517</v>
      </c>
      <c r="G1516" s="50" t="s">
        <v>5513</v>
      </c>
      <c r="H1516" s="50" t="s">
        <v>5518</v>
      </c>
      <c r="I1516" s="50" t="s">
        <v>5515</v>
      </c>
      <c r="J1516" s="50" t="s">
        <v>5519</v>
      </c>
      <c r="K1516" s="50" t="s">
        <v>291</v>
      </c>
      <c r="L1516" s="50" t="s">
        <v>189</v>
      </c>
      <c r="M1516" s="54">
        <v>1</v>
      </c>
      <c r="N1516" s="51" t="str">
        <f t="shared" si="102"/>
        <v>都小松川</v>
      </c>
    </row>
    <row r="1517" spans="1:14" x14ac:dyDescent="0.2">
      <c r="A1517" s="50">
        <f t="shared" si="99"/>
        <v>22423</v>
      </c>
      <c r="B1517" s="50">
        <f t="shared" si="100"/>
        <v>2</v>
      </c>
      <c r="C1517" s="51">
        <f t="shared" si="101"/>
        <v>24</v>
      </c>
      <c r="D1517" s="50">
        <v>22423</v>
      </c>
      <c r="E1517" s="50" t="s">
        <v>705</v>
      </c>
      <c r="F1517" s="50" t="s">
        <v>5520</v>
      </c>
      <c r="G1517" s="50" t="s">
        <v>1330</v>
      </c>
      <c r="H1517" s="50" t="s">
        <v>1294</v>
      </c>
      <c r="I1517" s="50" t="s">
        <v>1331</v>
      </c>
      <c r="J1517" s="50" t="s">
        <v>5482</v>
      </c>
      <c r="K1517" s="50" t="s">
        <v>291</v>
      </c>
      <c r="L1517" s="50" t="s">
        <v>189</v>
      </c>
      <c r="M1517" s="54">
        <v>1</v>
      </c>
      <c r="N1517" s="51" t="str">
        <f t="shared" si="102"/>
        <v>都小松川</v>
      </c>
    </row>
    <row r="1518" spans="1:14" x14ac:dyDescent="0.2">
      <c r="A1518" s="50">
        <f t="shared" si="99"/>
        <v>22424</v>
      </c>
      <c r="B1518" s="50">
        <f t="shared" si="100"/>
        <v>2</v>
      </c>
      <c r="C1518" s="51">
        <f t="shared" si="101"/>
        <v>24</v>
      </c>
      <c r="D1518" s="50">
        <v>22424</v>
      </c>
      <c r="E1518" s="50" t="s">
        <v>5521</v>
      </c>
      <c r="F1518" s="50" t="s">
        <v>5522</v>
      </c>
      <c r="G1518" s="50" t="s">
        <v>5523</v>
      </c>
      <c r="H1518" s="50" t="s">
        <v>5524</v>
      </c>
      <c r="I1518" s="50" t="s">
        <v>5525</v>
      </c>
      <c r="J1518" s="50" t="s">
        <v>5526</v>
      </c>
      <c r="K1518" s="50" t="s">
        <v>291</v>
      </c>
      <c r="L1518" s="50" t="s">
        <v>189</v>
      </c>
      <c r="M1518" s="54">
        <v>2</v>
      </c>
      <c r="N1518" s="51" t="str">
        <f t="shared" si="102"/>
        <v>都小松川</v>
      </c>
    </row>
    <row r="1519" spans="1:14" x14ac:dyDescent="0.2">
      <c r="A1519" s="50">
        <f t="shared" si="99"/>
        <v>22453</v>
      </c>
      <c r="B1519" s="50">
        <f t="shared" si="100"/>
        <v>2</v>
      </c>
      <c r="C1519" s="51">
        <f t="shared" si="101"/>
        <v>24</v>
      </c>
      <c r="D1519" s="50">
        <v>22453</v>
      </c>
      <c r="E1519" s="50" t="s">
        <v>1052</v>
      </c>
      <c r="F1519" s="50" t="s">
        <v>5527</v>
      </c>
      <c r="G1519" s="50" t="s">
        <v>1054</v>
      </c>
      <c r="H1519" s="50" t="s">
        <v>5528</v>
      </c>
      <c r="I1519" s="50" t="s">
        <v>1056</v>
      </c>
      <c r="J1519" s="50" t="s">
        <v>5529</v>
      </c>
      <c r="K1519" s="50" t="s">
        <v>292</v>
      </c>
      <c r="L1519" s="50" t="s">
        <v>188</v>
      </c>
      <c r="M1519" s="54">
        <v>2</v>
      </c>
      <c r="N1519" s="51" t="str">
        <f t="shared" si="102"/>
        <v>都小松川</v>
      </c>
    </row>
    <row r="1520" spans="1:14" x14ac:dyDescent="0.2">
      <c r="A1520" s="50">
        <f t="shared" si="99"/>
        <v>22455</v>
      </c>
      <c r="B1520" s="50">
        <f t="shared" si="100"/>
        <v>2</v>
      </c>
      <c r="C1520" s="51">
        <f t="shared" si="101"/>
        <v>24</v>
      </c>
      <c r="D1520" s="50">
        <v>22455</v>
      </c>
      <c r="E1520" s="50" t="s">
        <v>5530</v>
      </c>
      <c r="F1520" s="50" t="s">
        <v>5531</v>
      </c>
      <c r="G1520" s="50" t="s">
        <v>5532</v>
      </c>
      <c r="H1520" s="50" t="s">
        <v>3704</v>
      </c>
      <c r="I1520" s="50" t="s">
        <v>5533</v>
      </c>
      <c r="J1520" s="50" t="s">
        <v>3706</v>
      </c>
      <c r="K1520" s="50" t="s">
        <v>292</v>
      </c>
      <c r="L1520" s="50" t="s">
        <v>188</v>
      </c>
      <c r="M1520" s="54">
        <v>2</v>
      </c>
      <c r="N1520" s="51" t="str">
        <f t="shared" si="102"/>
        <v>都小松川</v>
      </c>
    </row>
    <row r="1521" spans="1:14" x14ac:dyDescent="0.2">
      <c r="A1521" s="50">
        <f t="shared" si="99"/>
        <v>22456</v>
      </c>
      <c r="B1521" s="50">
        <f t="shared" si="100"/>
        <v>2</v>
      </c>
      <c r="C1521" s="51">
        <f t="shared" si="101"/>
        <v>24</v>
      </c>
      <c r="D1521" s="50">
        <v>22456</v>
      </c>
      <c r="E1521" s="50" t="s">
        <v>5534</v>
      </c>
      <c r="F1521" s="50" t="s">
        <v>880</v>
      </c>
      <c r="G1521" s="50" t="s">
        <v>5535</v>
      </c>
      <c r="H1521" s="50" t="s">
        <v>2283</v>
      </c>
      <c r="I1521" s="50" t="s">
        <v>5536</v>
      </c>
      <c r="J1521" s="50" t="s">
        <v>2285</v>
      </c>
      <c r="K1521" s="50" t="s">
        <v>292</v>
      </c>
      <c r="L1521" s="50" t="s">
        <v>185</v>
      </c>
      <c r="M1521" s="54">
        <v>1</v>
      </c>
      <c r="N1521" s="51" t="str">
        <f t="shared" si="102"/>
        <v>都小松川</v>
      </c>
    </row>
    <row r="1522" spans="1:14" x14ac:dyDescent="0.2">
      <c r="A1522" s="50">
        <f t="shared" si="99"/>
        <v>22457</v>
      </c>
      <c r="B1522" s="50">
        <f t="shared" si="100"/>
        <v>2</v>
      </c>
      <c r="C1522" s="51">
        <f t="shared" si="101"/>
        <v>24</v>
      </c>
      <c r="D1522" s="50">
        <v>22457</v>
      </c>
      <c r="E1522" s="50" t="s">
        <v>587</v>
      </c>
      <c r="F1522" s="50" t="s">
        <v>5537</v>
      </c>
      <c r="G1522" s="50" t="s">
        <v>1546</v>
      </c>
      <c r="H1522" s="50" t="s">
        <v>5538</v>
      </c>
      <c r="I1522" s="50" t="s">
        <v>1548</v>
      </c>
      <c r="J1522" s="50" t="s">
        <v>5539</v>
      </c>
      <c r="K1522" s="50" t="s">
        <v>292</v>
      </c>
      <c r="L1522" s="50" t="s">
        <v>185</v>
      </c>
      <c r="M1522" s="54">
        <v>1</v>
      </c>
      <c r="N1522" s="51" t="str">
        <f t="shared" si="102"/>
        <v>都小松川</v>
      </c>
    </row>
    <row r="1523" spans="1:14" x14ac:dyDescent="0.2">
      <c r="A1523" s="50">
        <f t="shared" si="99"/>
        <v>22458</v>
      </c>
      <c r="B1523" s="50">
        <f t="shared" si="100"/>
        <v>2</v>
      </c>
      <c r="C1523" s="51">
        <f t="shared" si="101"/>
        <v>24</v>
      </c>
      <c r="D1523" s="50">
        <v>22458</v>
      </c>
      <c r="E1523" s="50" t="s">
        <v>5540</v>
      </c>
      <c r="F1523" s="50" t="s">
        <v>2458</v>
      </c>
      <c r="G1523" s="50" t="s">
        <v>5541</v>
      </c>
      <c r="H1523" s="50" t="s">
        <v>1815</v>
      </c>
      <c r="I1523" s="50" t="s">
        <v>5542</v>
      </c>
      <c r="J1523" s="50" t="s">
        <v>1816</v>
      </c>
      <c r="K1523" s="50" t="s">
        <v>292</v>
      </c>
      <c r="L1523" s="50" t="s">
        <v>189</v>
      </c>
      <c r="M1523" s="54">
        <v>1</v>
      </c>
      <c r="N1523" s="51" t="str">
        <f t="shared" si="102"/>
        <v>都小松川</v>
      </c>
    </row>
    <row r="1524" spans="1:14" x14ac:dyDescent="0.2">
      <c r="A1524" s="50">
        <f t="shared" si="99"/>
        <v>22459</v>
      </c>
      <c r="B1524" s="50">
        <f t="shared" si="100"/>
        <v>2</v>
      </c>
      <c r="C1524" s="51">
        <f t="shared" si="101"/>
        <v>24</v>
      </c>
      <c r="D1524" s="50">
        <v>22459</v>
      </c>
      <c r="E1524" s="50" t="s">
        <v>5211</v>
      </c>
      <c r="F1524" s="50" t="s">
        <v>5543</v>
      </c>
      <c r="G1524" s="50" t="s">
        <v>5213</v>
      </c>
      <c r="H1524" s="50" t="s">
        <v>5544</v>
      </c>
      <c r="I1524" s="50" t="s">
        <v>5214</v>
      </c>
      <c r="J1524" s="50" t="s">
        <v>5545</v>
      </c>
      <c r="K1524" s="50" t="s">
        <v>292</v>
      </c>
      <c r="L1524" s="50" t="s">
        <v>189</v>
      </c>
      <c r="M1524" s="54">
        <v>1</v>
      </c>
      <c r="N1524" s="51" t="str">
        <f t="shared" si="102"/>
        <v>都小松川</v>
      </c>
    </row>
    <row r="1525" spans="1:14" x14ac:dyDescent="0.2">
      <c r="A1525" s="50">
        <f t="shared" ref="A1525:A1541" si="103">D1525</f>
        <v>22501</v>
      </c>
      <c r="B1525" s="50">
        <f t="shared" ref="B1525:B1541" si="104">ROUNDDOWN(D1525/10000,0)</f>
        <v>2</v>
      </c>
      <c r="C1525" s="51">
        <f t="shared" ref="C1525:C1541" si="105">ROUNDDOWN((D1525-B1525*10000)/100,0)</f>
        <v>25</v>
      </c>
      <c r="D1525" s="50">
        <v>22501</v>
      </c>
      <c r="E1525" s="50" t="s">
        <v>700</v>
      </c>
      <c r="F1525" s="50" t="s">
        <v>647</v>
      </c>
      <c r="G1525" s="50" t="s">
        <v>1133</v>
      </c>
      <c r="H1525" s="50" t="s">
        <v>1441</v>
      </c>
      <c r="I1525" s="50" t="s">
        <v>5546</v>
      </c>
      <c r="J1525" s="50" t="s">
        <v>1442</v>
      </c>
      <c r="K1525" s="50" t="s">
        <v>291</v>
      </c>
      <c r="L1525" s="50" t="s">
        <v>188</v>
      </c>
      <c r="M1525" s="54">
        <v>3</v>
      </c>
      <c r="N1525" s="51" t="str">
        <f t="shared" si="102"/>
        <v>都篠崎</v>
      </c>
    </row>
    <row r="1526" spans="1:14" x14ac:dyDescent="0.2">
      <c r="A1526" s="50">
        <f t="shared" si="103"/>
        <v>22502</v>
      </c>
      <c r="B1526" s="50">
        <f t="shared" si="104"/>
        <v>2</v>
      </c>
      <c r="C1526" s="51">
        <f t="shared" si="105"/>
        <v>25</v>
      </c>
      <c r="D1526" s="50">
        <v>22502</v>
      </c>
      <c r="E1526" s="50" t="s">
        <v>56</v>
      </c>
      <c r="F1526" s="50" t="s">
        <v>842</v>
      </c>
      <c r="G1526" s="50" t="s">
        <v>2851</v>
      </c>
      <c r="H1526" s="50" t="s">
        <v>1448</v>
      </c>
      <c r="I1526" s="50" t="s">
        <v>5547</v>
      </c>
      <c r="J1526" s="50" t="s">
        <v>1450</v>
      </c>
      <c r="K1526" s="50" t="s">
        <v>291</v>
      </c>
      <c r="L1526" s="50" t="s">
        <v>189</v>
      </c>
      <c r="M1526" s="54">
        <v>1</v>
      </c>
      <c r="N1526" s="51" t="str">
        <f t="shared" si="102"/>
        <v>都篠崎</v>
      </c>
    </row>
    <row r="1527" spans="1:14" x14ac:dyDescent="0.2">
      <c r="A1527" s="50">
        <f t="shared" si="103"/>
        <v>22503</v>
      </c>
      <c r="B1527" s="50">
        <f t="shared" si="104"/>
        <v>2</v>
      </c>
      <c r="C1527" s="51">
        <f t="shared" si="105"/>
        <v>25</v>
      </c>
      <c r="D1527" s="50">
        <v>22503</v>
      </c>
      <c r="E1527" s="50" t="s">
        <v>1256</v>
      </c>
      <c r="F1527" s="50" t="s">
        <v>4189</v>
      </c>
      <c r="G1527" s="50" t="s">
        <v>1258</v>
      </c>
      <c r="H1527" s="50" t="s">
        <v>1195</v>
      </c>
      <c r="I1527" s="50" t="s">
        <v>1260</v>
      </c>
      <c r="J1527" s="50" t="s">
        <v>1196</v>
      </c>
      <c r="K1527" s="50" t="s">
        <v>291</v>
      </c>
      <c r="L1527" s="50" t="s">
        <v>189</v>
      </c>
      <c r="M1527" s="54">
        <v>1</v>
      </c>
      <c r="N1527" s="51" t="str">
        <f t="shared" si="102"/>
        <v>都篠崎</v>
      </c>
    </row>
    <row r="1528" spans="1:14" x14ac:dyDescent="0.2">
      <c r="A1528" s="50">
        <f t="shared" si="103"/>
        <v>22504</v>
      </c>
      <c r="B1528" s="50">
        <f t="shared" si="104"/>
        <v>2</v>
      </c>
      <c r="C1528" s="51">
        <f t="shared" si="105"/>
        <v>25</v>
      </c>
      <c r="D1528" s="50">
        <v>22504</v>
      </c>
      <c r="E1528" s="50" t="s">
        <v>5548</v>
      </c>
      <c r="F1528" s="50" t="s">
        <v>436</v>
      </c>
      <c r="G1528" s="50" t="s">
        <v>5549</v>
      </c>
      <c r="H1528" s="50" t="s">
        <v>1034</v>
      </c>
      <c r="I1528" s="50" t="s">
        <v>5550</v>
      </c>
      <c r="J1528" s="50" t="s">
        <v>2002</v>
      </c>
      <c r="K1528" s="50" t="s">
        <v>291</v>
      </c>
      <c r="L1528" s="50" t="s">
        <v>185</v>
      </c>
      <c r="M1528" s="54">
        <v>1</v>
      </c>
      <c r="N1528" s="51" t="str">
        <f t="shared" si="102"/>
        <v>都篠崎</v>
      </c>
    </row>
    <row r="1529" spans="1:14" x14ac:dyDescent="0.2">
      <c r="A1529" s="50">
        <f t="shared" si="103"/>
        <v>22505</v>
      </c>
      <c r="B1529" s="50">
        <f t="shared" si="104"/>
        <v>2</v>
      </c>
      <c r="C1529" s="51">
        <f t="shared" si="105"/>
        <v>25</v>
      </c>
      <c r="D1529" s="50">
        <v>22505</v>
      </c>
      <c r="E1529" s="50" t="s">
        <v>395</v>
      </c>
      <c r="F1529" s="50" t="s">
        <v>5551</v>
      </c>
      <c r="G1529" s="50" t="s">
        <v>1397</v>
      </c>
      <c r="H1529" s="50" t="s">
        <v>5552</v>
      </c>
      <c r="I1529" s="50" t="s">
        <v>1398</v>
      </c>
      <c r="J1529" s="50" t="s">
        <v>5553</v>
      </c>
      <c r="K1529" s="50" t="s">
        <v>291</v>
      </c>
      <c r="L1529" s="50" t="s">
        <v>189</v>
      </c>
      <c r="M1529" s="54">
        <v>1</v>
      </c>
      <c r="N1529" s="51" t="str">
        <f t="shared" si="102"/>
        <v>都篠崎</v>
      </c>
    </row>
    <row r="1530" spans="1:14" x14ac:dyDescent="0.2">
      <c r="A1530" s="50">
        <f t="shared" si="103"/>
        <v>22544</v>
      </c>
      <c r="B1530" s="50">
        <f t="shared" si="104"/>
        <v>2</v>
      </c>
      <c r="C1530" s="51">
        <f t="shared" si="105"/>
        <v>25</v>
      </c>
      <c r="D1530" s="50">
        <v>22544</v>
      </c>
      <c r="E1530" s="50" t="s">
        <v>42</v>
      </c>
      <c r="F1530" s="50" t="s">
        <v>4930</v>
      </c>
      <c r="G1530" s="50" t="s">
        <v>1582</v>
      </c>
      <c r="H1530" s="50" t="s">
        <v>1448</v>
      </c>
      <c r="I1530" s="50" t="s">
        <v>1583</v>
      </c>
      <c r="J1530" s="50" t="s">
        <v>1450</v>
      </c>
      <c r="K1530" s="50" t="s">
        <v>291</v>
      </c>
      <c r="L1530" s="50" t="s">
        <v>1029</v>
      </c>
      <c r="M1530" s="54">
        <v>3</v>
      </c>
      <c r="N1530" s="51" t="str">
        <f t="shared" si="102"/>
        <v>都篠崎</v>
      </c>
    </row>
    <row r="1531" spans="1:14" x14ac:dyDescent="0.2">
      <c r="A1531" s="50">
        <f t="shared" si="103"/>
        <v>22545</v>
      </c>
      <c r="B1531" s="50">
        <f t="shared" si="104"/>
        <v>2</v>
      </c>
      <c r="C1531" s="51">
        <f t="shared" si="105"/>
        <v>25</v>
      </c>
      <c r="D1531" s="50">
        <v>22545</v>
      </c>
      <c r="E1531" s="50" t="s">
        <v>5554</v>
      </c>
      <c r="F1531" s="50" t="s">
        <v>5555</v>
      </c>
      <c r="G1531" s="50" t="s">
        <v>5556</v>
      </c>
      <c r="H1531" s="50" t="s">
        <v>5557</v>
      </c>
      <c r="I1531" s="50" t="s">
        <v>5558</v>
      </c>
      <c r="J1531" s="50" t="s">
        <v>5559</v>
      </c>
      <c r="K1531" s="50" t="s">
        <v>291</v>
      </c>
      <c r="L1531" s="50" t="s">
        <v>1029</v>
      </c>
      <c r="M1531" s="54">
        <v>3</v>
      </c>
      <c r="N1531" s="51" t="str">
        <f t="shared" si="102"/>
        <v>都篠崎</v>
      </c>
    </row>
    <row r="1532" spans="1:14" x14ac:dyDescent="0.2">
      <c r="A1532" s="50">
        <f t="shared" si="103"/>
        <v>22546</v>
      </c>
      <c r="B1532" s="50">
        <f t="shared" si="104"/>
        <v>2</v>
      </c>
      <c r="C1532" s="51">
        <f t="shared" si="105"/>
        <v>25</v>
      </c>
      <c r="D1532" s="50">
        <v>22546</v>
      </c>
      <c r="E1532" s="50" t="s">
        <v>5560</v>
      </c>
      <c r="F1532" s="50" t="s">
        <v>756</v>
      </c>
      <c r="G1532" s="50" t="s">
        <v>5561</v>
      </c>
      <c r="H1532" s="50" t="s">
        <v>1847</v>
      </c>
      <c r="I1532" s="50" t="s">
        <v>5562</v>
      </c>
      <c r="J1532" s="50" t="s">
        <v>5563</v>
      </c>
      <c r="K1532" s="50" t="s">
        <v>291</v>
      </c>
      <c r="L1532" s="50" t="s">
        <v>1029</v>
      </c>
      <c r="M1532" s="54">
        <v>3</v>
      </c>
      <c r="N1532" s="51" t="str">
        <f t="shared" si="102"/>
        <v>都篠崎</v>
      </c>
    </row>
    <row r="1533" spans="1:14" x14ac:dyDescent="0.2">
      <c r="A1533" s="50">
        <f t="shared" si="103"/>
        <v>22547</v>
      </c>
      <c r="B1533" s="50">
        <f t="shared" si="104"/>
        <v>2</v>
      </c>
      <c r="C1533" s="51">
        <f t="shared" si="105"/>
        <v>25</v>
      </c>
      <c r="D1533" s="50">
        <v>22547</v>
      </c>
      <c r="E1533" s="50" t="s">
        <v>47</v>
      </c>
      <c r="F1533" s="50" t="s">
        <v>5564</v>
      </c>
      <c r="G1533" s="50" t="s">
        <v>1087</v>
      </c>
      <c r="H1533" s="50" t="s">
        <v>2439</v>
      </c>
      <c r="I1533" s="50" t="s">
        <v>1089</v>
      </c>
      <c r="J1533" s="50" t="s">
        <v>2440</v>
      </c>
      <c r="K1533" s="50" t="s">
        <v>291</v>
      </c>
      <c r="L1533" s="50" t="s">
        <v>1029</v>
      </c>
      <c r="M1533" s="54">
        <v>3</v>
      </c>
      <c r="N1533" s="51" t="str">
        <f t="shared" si="102"/>
        <v>都篠崎</v>
      </c>
    </row>
    <row r="1534" spans="1:14" x14ac:dyDescent="0.2">
      <c r="A1534" s="50">
        <f t="shared" si="103"/>
        <v>22548</v>
      </c>
      <c r="B1534" s="50">
        <f t="shared" si="104"/>
        <v>2</v>
      </c>
      <c r="C1534" s="51">
        <f t="shared" si="105"/>
        <v>25</v>
      </c>
      <c r="D1534" s="50">
        <v>22548</v>
      </c>
      <c r="E1534" s="50" t="s">
        <v>4713</v>
      </c>
      <c r="F1534" s="50" t="s">
        <v>2056</v>
      </c>
      <c r="G1534" s="50" t="s">
        <v>4714</v>
      </c>
      <c r="H1534" s="50" t="s">
        <v>1235</v>
      </c>
      <c r="I1534" s="50" t="s">
        <v>4715</v>
      </c>
      <c r="J1534" s="50" t="s">
        <v>1236</v>
      </c>
      <c r="K1534" s="50" t="s">
        <v>291</v>
      </c>
      <c r="L1534" s="50" t="s">
        <v>1029</v>
      </c>
      <c r="M1534" s="54">
        <v>3</v>
      </c>
      <c r="N1534" s="51" t="str">
        <f t="shared" si="102"/>
        <v>都篠崎</v>
      </c>
    </row>
    <row r="1535" spans="1:14" x14ac:dyDescent="0.2">
      <c r="A1535" s="50">
        <f t="shared" si="103"/>
        <v>22549</v>
      </c>
      <c r="B1535" s="50">
        <f t="shared" si="104"/>
        <v>2</v>
      </c>
      <c r="C1535" s="51">
        <f t="shared" si="105"/>
        <v>25</v>
      </c>
      <c r="D1535" s="50">
        <v>22549</v>
      </c>
      <c r="E1535" s="50" t="s">
        <v>2786</v>
      </c>
      <c r="F1535" s="50" t="s">
        <v>5565</v>
      </c>
      <c r="G1535" s="50" t="s">
        <v>2788</v>
      </c>
      <c r="H1535" s="50" t="s">
        <v>5566</v>
      </c>
      <c r="I1535" s="50" t="s">
        <v>2789</v>
      </c>
      <c r="J1535" s="50" t="s">
        <v>5567</v>
      </c>
      <c r="K1535" s="50" t="s">
        <v>291</v>
      </c>
      <c r="L1535" s="50" t="s">
        <v>1029</v>
      </c>
      <c r="M1535" s="54">
        <v>3</v>
      </c>
      <c r="N1535" s="51" t="str">
        <f t="shared" si="102"/>
        <v>都篠崎</v>
      </c>
    </row>
    <row r="1536" spans="1:14" x14ac:dyDescent="0.2">
      <c r="A1536" s="50">
        <f t="shared" si="103"/>
        <v>22550</v>
      </c>
      <c r="B1536" s="50">
        <f t="shared" si="104"/>
        <v>2</v>
      </c>
      <c r="C1536" s="51">
        <f t="shared" si="105"/>
        <v>25</v>
      </c>
      <c r="D1536" s="50">
        <v>22550</v>
      </c>
      <c r="E1536" s="50" t="s">
        <v>5568</v>
      </c>
      <c r="F1536" s="50" t="s">
        <v>5569</v>
      </c>
      <c r="G1536" s="50" t="s">
        <v>5570</v>
      </c>
      <c r="H1536" s="50" t="s">
        <v>1185</v>
      </c>
      <c r="I1536" s="50" t="s">
        <v>5571</v>
      </c>
      <c r="J1536" s="50" t="s">
        <v>1187</v>
      </c>
      <c r="K1536" s="50" t="s">
        <v>291</v>
      </c>
      <c r="L1536" s="50" t="s">
        <v>1029</v>
      </c>
      <c r="M1536" s="54">
        <v>3</v>
      </c>
      <c r="N1536" s="51" t="str">
        <f t="shared" si="102"/>
        <v>都篠崎</v>
      </c>
    </row>
    <row r="1537" spans="1:14" x14ac:dyDescent="0.2">
      <c r="A1537" s="50">
        <f t="shared" si="103"/>
        <v>22593</v>
      </c>
      <c r="B1537" s="50">
        <f t="shared" si="104"/>
        <v>2</v>
      </c>
      <c r="C1537" s="51">
        <f t="shared" si="105"/>
        <v>25</v>
      </c>
      <c r="D1537" s="50">
        <v>22593</v>
      </c>
      <c r="E1537" s="50" t="s">
        <v>396</v>
      </c>
      <c r="F1537" s="50" t="s">
        <v>5572</v>
      </c>
      <c r="G1537" s="50" t="s">
        <v>1129</v>
      </c>
      <c r="H1537" s="50" t="s">
        <v>2185</v>
      </c>
      <c r="I1537" s="50" t="s">
        <v>1130</v>
      </c>
      <c r="J1537" s="50" t="s">
        <v>2187</v>
      </c>
      <c r="K1537" s="50" t="s">
        <v>292</v>
      </c>
      <c r="L1537" s="50" t="s">
        <v>189</v>
      </c>
      <c r="M1537" s="54">
        <v>2</v>
      </c>
      <c r="N1537" s="51" t="str">
        <f t="shared" si="102"/>
        <v>都篠崎</v>
      </c>
    </row>
    <row r="1538" spans="1:14" x14ac:dyDescent="0.2">
      <c r="A1538" s="50">
        <f t="shared" si="103"/>
        <v>22621</v>
      </c>
      <c r="B1538" s="50">
        <f t="shared" si="104"/>
        <v>2</v>
      </c>
      <c r="C1538" s="51">
        <f t="shared" si="105"/>
        <v>26</v>
      </c>
      <c r="D1538" s="50">
        <v>22621</v>
      </c>
      <c r="E1538" s="50" t="s">
        <v>5573</v>
      </c>
      <c r="F1538" s="50" t="s">
        <v>5574</v>
      </c>
      <c r="G1538" s="50" t="s">
        <v>5575</v>
      </c>
      <c r="H1538" s="50" t="s">
        <v>3760</v>
      </c>
      <c r="I1538" s="50" t="s">
        <v>5576</v>
      </c>
      <c r="J1538" s="50" t="s">
        <v>3762</v>
      </c>
      <c r="K1538" s="50" t="s">
        <v>291</v>
      </c>
      <c r="L1538" s="50" t="s">
        <v>1029</v>
      </c>
      <c r="M1538" s="54">
        <v>3</v>
      </c>
      <c r="N1538" s="51" t="str">
        <f t="shared" ref="N1538:N1601" si="106">VLOOKUP(B1538*100+C1538,$AB$2:$AF$400,2,0)</f>
        <v>都紅葉川</v>
      </c>
    </row>
    <row r="1539" spans="1:14" x14ac:dyDescent="0.2">
      <c r="A1539" s="50">
        <f t="shared" si="103"/>
        <v>22622</v>
      </c>
      <c r="B1539" s="50">
        <f t="shared" si="104"/>
        <v>2</v>
      </c>
      <c r="C1539" s="51">
        <f t="shared" si="105"/>
        <v>26</v>
      </c>
      <c r="D1539" s="50">
        <v>22622</v>
      </c>
      <c r="E1539" s="50" t="s">
        <v>5577</v>
      </c>
      <c r="F1539" s="50" t="s">
        <v>1929</v>
      </c>
      <c r="G1539" s="50" t="s">
        <v>5578</v>
      </c>
      <c r="H1539" s="50" t="s">
        <v>1930</v>
      </c>
      <c r="I1539" s="50" t="s">
        <v>5579</v>
      </c>
      <c r="J1539" s="50" t="s">
        <v>1931</v>
      </c>
      <c r="K1539" s="50" t="s">
        <v>291</v>
      </c>
      <c r="L1539" s="50" t="s">
        <v>1029</v>
      </c>
      <c r="M1539" s="54">
        <v>3</v>
      </c>
      <c r="N1539" s="51" t="str">
        <f t="shared" si="106"/>
        <v>都紅葉川</v>
      </c>
    </row>
    <row r="1540" spans="1:14" x14ac:dyDescent="0.2">
      <c r="A1540" s="50">
        <f t="shared" si="103"/>
        <v>22623</v>
      </c>
      <c r="B1540" s="50">
        <f t="shared" si="104"/>
        <v>2</v>
      </c>
      <c r="C1540" s="51">
        <f t="shared" si="105"/>
        <v>26</v>
      </c>
      <c r="D1540" s="50">
        <v>22623</v>
      </c>
      <c r="E1540" s="50" t="s">
        <v>5580</v>
      </c>
      <c r="F1540" s="50" t="s">
        <v>5581</v>
      </c>
      <c r="G1540" s="50" t="s">
        <v>5582</v>
      </c>
      <c r="H1540" s="50" t="s">
        <v>5583</v>
      </c>
      <c r="I1540" s="50" t="s">
        <v>5584</v>
      </c>
      <c r="J1540" s="50" t="s">
        <v>5585</v>
      </c>
      <c r="K1540" s="50" t="s">
        <v>291</v>
      </c>
      <c r="L1540" s="50" t="s">
        <v>1029</v>
      </c>
      <c r="M1540" s="54">
        <v>3</v>
      </c>
      <c r="N1540" s="51" t="str">
        <f t="shared" si="106"/>
        <v>都紅葉川</v>
      </c>
    </row>
    <row r="1541" spans="1:14" x14ac:dyDescent="0.2">
      <c r="A1541" s="50">
        <f t="shared" si="103"/>
        <v>22624</v>
      </c>
      <c r="B1541" s="50">
        <f t="shared" si="104"/>
        <v>2</v>
      </c>
      <c r="C1541" s="51">
        <f t="shared" si="105"/>
        <v>26</v>
      </c>
      <c r="D1541" s="50">
        <v>22624</v>
      </c>
      <c r="E1541" s="50" t="s">
        <v>2045</v>
      </c>
      <c r="F1541" s="50" t="s">
        <v>5586</v>
      </c>
      <c r="G1541" s="50" t="s">
        <v>2047</v>
      </c>
      <c r="H1541" s="50" t="s">
        <v>1875</v>
      </c>
      <c r="I1541" s="50" t="s">
        <v>2049</v>
      </c>
      <c r="J1541" s="50" t="s">
        <v>1877</v>
      </c>
      <c r="K1541" s="50" t="s">
        <v>291</v>
      </c>
      <c r="L1541" s="50" t="s">
        <v>1029</v>
      </c>
      <c r="M1541" s="54">
        <v>3</v>
      </c>
      <c r="N1541" s="51" t="str">
        <f t="shared" si="106"/>
        <v>都紅葉川</v>
      </c>
    </row>
    <row r="1542" spans="1:14" x14ac:dyDescent="0.2">
      <c r="A1542" s="50">
        <f t="shared" ref="A1542:A1579" si="107">D1542</f>
        <v>22625</v>
      </c>
      <c r="B1542" s="50">
        <f t="shared" ref="B1542:B1579" si="108">ROUNDDOWN(D1542/10000,0)</f>
        <v>2</v>
      </c>
      <c r="C1542" s="51">
        <f t="shared" ref="C1542:C1579" si="109">ROUNDDOWN((D1542-B1542*10000)/100,0)</f>
        <v>26</v>
      </c>
      <c r="D1542" s="50">
        <v>22625</v>
      </c>
      <c r="E1542" s="50" t="s">
        <v>1469</v>
      </c>
      <c r="F1542" s="50" t="s">
        <v>5587</v>
      </c>
      <c r="G1542" s="50" t="s">
        <v>1471</v>
      </c>
      <c r="H1542" s="50" t="s">
        <v>5588</v>
      </c>
      <c r="I1542" s="50" t="s">
        <v>1473</v>
      </c>
      <c r="J1542" s="50" t="s">
        <v>5589</v>
      </c>
      <c r="K1542" s="50" t="s">
        <v>291</v>
      </c>
      <c r="L1542" s="50" t="s">
        <v>188</v>
      </c>
      <c r="M1542" s="54">
        <v>3</v>
      </c>
      <c r="N1542" s="51" t="str">
        <f t="shared" si="106"/>
        <v>都紅葉川</v>
      </c>
    </row>
    <row r="1543" spans="1:14" x14ac:dyDescent="0.2">
      <c r="A1543" s="50">
        <f t="shared" si="107"/>
        <v>22626</v>
      </c>
      <c r="B1543" s="50">
        <f t="shared" si="108"/>
        <v>2</v>
      </c>
      <c r="C1543" s="51">
        <f t="shared" si="109"/>
        <v>26</v>
      </c>
      <c r="D1543" s="50">
        <v>22626</v>
      </c>
      <c r="E1543" s="50" t="s">
        <v>63</v>
      </c>
      <c r="F1543" s="50" t="s">
        <v>5590</v>
      </c>
      <c r="G1543" s="50" t="s">
        <v>1406</v>
      </c>
      <c r="H1543" s="50" t="s">
        <v>5591</v>
      </c>
      <c r="I1543" s="50" t="s">
        <v>1796</v>
      </c>
      <c r="J1543" s="50" t="s">
        <v>5592</v>
      </c>
      <c r="K1543" s="50" t="s">
        <v>291</v>
      </c>
      <c r="L1543" s="50" t="s">
        <v>1029</v>
      </c>
      <c r="M1543" s="54">
        <v>3</v>
      </c>
      <c r="N1543" s="51" t="str">
        <f t="shared" si="106"/>
        <v>都紅葉川</v>
      </c>
    </row>
    <row r="1544" spans="1:14" x14ac:dyDescent="0.2">
      <c r="A1544" s="50">
        <f t="shared" si="107"/>
        <v>22627</v>
      </c>
      <c r="B1544" s="50">
        <f t="shared" si="108"/>
        <v>2</v>
      </c>
      <c r="C1544" s="51">
        <f t="shared" si="109"/>
        <v>26</v>
      </c>
      <c r="D1544" s="50">
        <v>22627</v>
      </c>
      <c r="E1544" s="50" t="s">
        <v>60</v>
      </c>
      <c r="F1544" s="50" t="s">
        <v>5593</v>
      </c>
      <c r="G1544" s="50" t="s">
        <v>1313</v>
      </c>
      <c r="H1544" s="50" t="s">
        <v>2652</v>
      </c>
      <c r="I1544" s="50" t="s">
        <v>1315</v>
      </c>
      <c r="J1544" s="50" t="s">
        <v>2654</v>
      </c>
      <c r="K1544" s="50" t="s">
        <v>291</v>
      </c>
      <c r="L1544" s="50" t="s">
        <v>1029</v>
      </c>
      <c r="M1544" s="54">
        <v>3</v>
      </c>
      <c r="N1544" s="51" t="str">
        <f t="shared" si="106"/>
        <v>都紅葉川</v>
      </c>
    </row>
    <row r="1545" spans="1:14" x14ac:dyDescent="0.2">
      <c r="A1545" s="50">
        <f t="shared" si="107"/>
        <v>22628</v>
      </c>
      <c r="B1545" s="50">
        <f t="shared" si="108"/>
        <v>2</v>
      </c>
      <c r="C1545" s="51">
        <f t="shared" si="109"/>
        <v>26</v>
      </c>
      <c r="D1545" s="50">
        <v>22628</v>
      </c>
      <c r="E1545" s="50" t="s">
        <v>4560</v>
      </c>
      <c r="F1545" s="50" t="s">
        <v>5594</v>
      </c>
      <c r="G1545" s="50" t="s">
        <v>4562</v>
      </c>
      <c r="H1545" s="50" t="s">
        <v>1875</v>
      </c>
      <c r="I1545" s="50" t="s">
        <v>4564</v>
      </c>
      <c r="J1545" s="50" t="s">
        <v>1877</v>
      </c>
      <c r="K1545" s="50" t="s">
        <v>291</v>
      </c>
      <c r="L1545" s="50" t="s">
        <v>1029</v>
      </c>
      <c r="M1545" s="54">
        <v>3</v>
      </c>
      <c r="N1545" s="51" t="str">
        <f t="shared" si="106"/>
        <v>都紅葉川</v>
      </c>
    </row>
    <row r="1546" spans="1:14" x14ac:dyDescent="0.2">
      <c r="A1546" s="50">
        <f t="shared" si="107"/>
        <v>22631</v>
      </c>
      <c r="B1546" s="50">
        <f t="shared" si="108"/>
        <v>2</v>
      </c>
      <c r="C1546" s="51">
        <f t="shared" si="109"/>
        <v>26</v>
      </c>
      <c r="D1546" s="50">
        <v>22631</v>
      </c>
      <c r="E1546" s="50" t="s">
        <v>5595</v>
      </c>
      <c r="F1546" s="50" t="s">
        <v>5596</v>
      </c>
      <c r="G1546" s="50" t="s">
        <v>5597</v>
      </c>
      <c r="H1546" s="50" t="s">
        <v>5598</v>
      </c>
      <c r="I1546" s="50" t="s">
        <v>5599</v>
      </c>
      <c r="J1546" s="50" t="s">
        <v>5600</v>
      </c>
      <c r="K1546" s="50" t="s">
        <v>291</v>
      </c>
      <c r="L1546" s="50" t="s">
        <v>188</v>
      </c>
      <c r="M1546" s="54">
        <v>2</v>
      </c>
      <c r="N1546" s="51" t="str">
        <f t="shared" si="106"/>
        <v>都紅葉川</v>
      </c>
    </row>
    <row r="1547" spans="1:14" x14ac:dyDescent="0.2">
      <c r="A1547" s="50">
        <f t="shared" si="107"/>
        <v>22632</v>
      </c>
      <c r="B1547" s="50">
        <f t="shared" si="108"/>
        <v>2</v>
      </c>
      <c r="C1547" s="51">
        <f t="shared" si="109"/>
        <v>26</v>
      </c>
      <c r="D1547" s="50">
        <v>22632</v>
      </c>
      <c r="E1547" s="50" t="s">
        <v>794</v>
      </c>
      <c r="F1547" s="50" t="s">
        <v>5594</v>
      </c>
      <c r="G1547" s="50" t="s">
        <v>2113</v>
      </c>
      <c r="H1547" s="50" t="s">
        <v>1875</v>
      </c>
      <c r="I1547" s="50" t="s">
        <v>2114</v>
      </c>
      <c r="J1547" s="50" t="s">
        <v>1877</v>
      </c>
      <c r="K1547" s="50" t="s">
        <v>291</v>
      </c>
      <c r="L1547" s="50" t="s">
        <v>188</v>
      </c>
      <c r="M1547" s="54">
        <v>2</v>
      </c>
      <c r="N1547" s="51" t="str">
        <f t="shared" si="106"/>
        <v>都紅葉川</v>
      </c>
    </row>
    <row r="1548" spans="1:14" x14ac:dyDescent="0.2">
      <c r="A1548" s="50">
        <f t="shared" si="107"/>
        <v>22633</v>
      </c>
      <c r="B1548" s="50">
        <f t="shared" si="108"/>
        <v>2</v>
      </c>
      <c r="C1548" s="51">
        <f t="shared" si="109"/>
        <v>26</v>
      </c>
      <c r="D1548" s="50">
        <v>22633</v>
      </c>
      <c r="E1548" s="50" t="s">
        <v>70</v>
      </c>
      <c r="F1548" s="50" t="s">
        <v>5601</v>
      </c>
      <c r="G1548" s="50" t="s">
        <v>2334</v>
      </c>
      <c r="H1548" s="50" t="s">
        <v>1198</v>
      </c>
      <c r="I1548" s="50" t="s">
        <v>2335</v>
      </c>
      <c r="J1548" s="50" t="s">
        <v>1200</v>
      </c>
      <c r="K1548" s="50" t="s">
        <v>291</v>
      </c>
      <c r="L1548" s="50" t="s">
        <v>188</v>
      </c>
      <c r="M1548" s="54">
        <v>2</v>
      </c>
      <c r="N1548" s="51" t="str">
        <f t="shared" si="106"/>
        <v>都紅葉川</v>
      </c>
    </row>
    <row r="1549" spans="1:14" x14ac:dyDescent="0.2">
      <c r="A1549" s="50">
        <f t="shared" si="107"/>
        <v>22634</v>
      </c>
      <c r="B1549" s="50">
        <f t="shared" si="108"/>
        <v>2</v>
      </c>
      <c r="C1549" s="51">
        <f t="shared" si="109"/>
        <v>26</v>
      </c>
      <c r="D1549" s="50">
        <v>22634</v>
      </c>
      <c r="E1549" s="50" t="s">
        <v>56</v>
      </c>
      <c r="F1549" s="50" t="s">
        <v>5602</v>
      </c>
      <c r="G1549" s="50" t="s">
        <v>2851</v>
      </c>
      <c r="H1549" s="50" t="s">
        <v>1023</v>
      </c>
      <c r="I1549" s="50" t="s">
        <v>2852</v>
      </c>
      <c r="J1549" s="50" t="s">
        <v>1024</v>
      </c>
      <c r="K1549" s="50" t="s">
        <v>291</v>
      </c>
      <c r="L1549" s="50" t="s">
        <v>189</v>
      </c>
      <c r="M1549" s="54">
        <v>2</v>
      </c>
      <c r="N1549" s="51" t="str">
        <f t="shared" si="106"/>
        <v>都紅葉川</v>
      </c>
    </row>
    <row r="1550" spans="1:14" x14ac:dyDescent="0.2">
      <c r="A1550" s="50">
        <f t="shared" si="107"/>
        <v>22635</v>
      </c>
      <c r="B1550" s="50">
        <f t="shared" si="108"/>
        <v>2</v>
      </c>
      <c r="C1550" s="51">
        <f t="shared" si="109"/>
        <v>26</v>
      </c>
      <c r="D1550" s="50">
        <v>22635</v>
      </c>
      <c r="E1550" s="50" t="s">
        <v>5603</v>
      </c>
      <c r="F1550" s="50" t="s">
        <v>5604</v>
      </c>
      <c r="G1550" s="50" t="s">
        <v>5605</v>
      </c>
      <c r="H1550" s="50" t="s">
        <v>1217</v>
      </c>
      <c r="I1550" s="50" t="s">
        <v>5606</v>
      </c>
      <c r="J1550" s="50" t="s">
        <v>1218</v>
      </c>
      <c r="K1550" s="50" t="s">
        <v>291</v>
      </c>
      <c r="L1550" s="50" t="s">
        <v>189</v>
      </c>
      <c r="M1550" s="54">
        <v>2</v>
      </c>
      <c r="N1550" s="51" t="str">
        <f t="shared" si="106"/>
        <v>都紅葉川</v>
      </c>
    </row>
    <row r="1551" spans="1:14" x14ac:dyDescent="0.2">
      <c r="A1551" s="50">
        <f t="shared" si="107"/>
        <v>22636</v>
      </c>
      <c r="B1551" s="50">
        <f t="shared" si="108"/>
        <v>2</v>
      </c>
      <c r="C1551" s="51">
        <f t="shared" si="109"/>
        <v>26</v>
      </c>
      <c r="D1551" s="50">
        <v>22636</v>
      </c>
      <c r="E1551" s="50" t="s">
        <v>66</v>
      </c>
      <c r="F1551" s="50" t="s">
        <v>5607</v>
      </c>
      <c r="G1551" s="50" t="s">
        <v>1266</v>
      </c>
      <c r="H1551" s="50" t="s">
        <v>1579</v>
      </c>
      <c r="I1551" s="50" t="s">
        <v>5608</v>
      </c>
      <c r="J1551" s="50" t="s">
        <v>1581</v>
      </c>
      <c r="K1551" s="50" t="s">
        <v>291</v>
      </c>
      <c r="L1551" s="50" t="s">
        <v>188</v>
      </c>
      <c r="M1551" s="54">
        <v>2</v>
      </c>
      <c r="N1551" s="51" t="str">
        <f t="shared" si="106"/>
        <v>都紅葉川</v>
      </c>
    </row>
    <row r="1552" spans="1:14" x14ac:dyDescent="0.2">
      <c r="A1552" s="50">
        <f t="shared" si="107"/>
        <v>22637</v>
      </c>
      <c r="B1552" s="50">
        <f t="shared" si="108"/>
        <v>2</v>
      </c>
      <c r="C1552" s="51">
        <f t="shared" si="109"/>
        <v>26</v>
      </c>
      <c r="D1552" s="50">
        <v>22637</v>
      </c>
      <c r="E1552" s="50" t="s">
        <v>1628</v>
      </c>
      <c r="F1552" s="50" t="s">
        <v>5609</v>
      </c>
      <c r="G1552" s="50" t="s">
        <v>1629</v>
      </c>
      <c r="H1552" s="50" t="s">
        <v>1038</v>
      </c>
      <c r="I1552" s="50" t="s">
        <v>1630</v>
      </c>
      <c r="J1552" s="50" t="s">
        <v>1039</v>
      </c>
      <c r="K1552" s="50" t="s">
        <v>291</v>
      </c>
      <c r="L1552" s="50" t="s">
        <v>189</v>
      </c>
      <c r="M1552" s="54">
        <v>1</v>
      </c>
      <c r="N1552" s="51" t="str">
        <f t="shared" si="106"/>
        <v>都紅葉川</v>
      </c>
    </row>
    <row r="1553" spans="1:14" x14ac:dyDescent="0.2">
      <c r="A1553" s="50">
        <f t="shared" si="107"/>
        <v>22638</v>
      </c>
      <c r="B1553" s="50">
        <f t="shared" si="108"/>
        <v>2</v>
      </c>
      <c r="C1553" s="51">
        <f t="shared" si="109"/>
        <v>26</v>
      </c>
      <c r="D1553" s="50">
        <v>22638</v>
      </c>
      <c r="E1553" s="50" t="s">
        <v>5610</v>
      </c>
      <c r="F1553" s="50" t="s">
        <v>4888</v>
      </c>
      <c r="G1553" s="50" t="s">
        <v>5611</v>
      </c>
      <c r="H1553" s="50" t="s">
        <v>2342</v>
      </c>
      <c r="I1553" s="50" t="s">
        <v>5612</v>
      </c>
      <c r="J1553" s="50" t="s">
        <v>2344</v>
      </c>
      <c r="K1553" s="50" t="s">
        <v>291</v>
      </c>
      <c r="L1553" s="50" t="s">
        <v>189</v>
      </c>
      <c r="M1553" s="54">
        <v>1</v>
      </c>
      <c r="N1553" s="51" t="str">
        <f t="shared" si="106"/>
        <v>都紅葉川</v>
      </c>
    </row>
    <row r="1554" spans="1:14" x14ac:dyDescent="0.2">
      <c r="A1554" s="50">
        <f t="shared" si="107"/>
        <v>22639</v>
      </c>
      <c r="B1554" s="50">
        <f t="shared" si="108"/>
        <v>2</v>
      </c>
      <c r="C1554" s="51">
        <f t="shared" si="109"/>
        <v>26</v>
      </c>
      <c r="D1554" s="50">
        <v>22639</v>
      </c>
      <c r="E1554" s="50" t="s">
        <v>592</v>
      </c>
      <c r="F1554" s="50" t="s">
        <v>5613</v>
      </c>
      <c r="G1554" s="50" t="s">
        <v>5614</v>
      </c>
      <c r="H1554" s="50" t="s">
        <v>5615</v>
      </c>
      <c r="I1554" s="50" t="s">
        <v>5616</v>
      </c>
      <c r="J1554" s="50" t="s">
        <v>5617</v>
      </c>
      <c r="K1554" s="50" t="s">
        <v>291</v>
      </c>
      <c r="L1554" s="50" t="s">
        <v>189</v>
      </c>
      <c r="M1554" s="54">
        <v>1</v>
      </c>
      <c r="N1554" s="51" t="str">
        <f t="shared" si="106"/>
        <v>都紅葉川</v>
      </c>
    </row>
    <row r="1555" spans="1:14" x14ac:dyDescent="0.2">
      <c r="A1555" s="50">
        <f t="shared" si="107"/>
        <v>22659</v>
      </c>
      <c r="B1555" s="50">
        <f t="shared" si="108"/>
        <v>2</v>
      </c>
      <c r="C1555" s="51">
        <f t="shared" si="109"/>
        <v>26</v>
      </c>
      <c r="D1555" s="50">
        <v>22659</v>
      </c>
      <c r="E1555" s="50" t="s">
        <v>83</v>
      </c>
      <c r="F1555" s="50" t="s">
        <v>5618</v>
      </c>
      <c r="G1555" s="50" t="s">
        <v>1210</v>
      </c>
      <c r="H1555" s="50" t="s">
        <v>5619</v>
      </c>
      <c r="I1555" s="50" t="s">
        <v>1211</v>
      </c>
      <c r="J1555" s="50" t="s">
        <v>5620</v>
      </c>
      <c r="K1555" s="50" t="s">
        <v>292</v>
      </c>
      <c r="L1555" s="50" t="s">
        <v>188</v>
      </c>
      <c r="M1555" s="54">
        <v>2</v>
      </c>
      <c r="N1555" s="51" t="str">
        <f t="shared" si="106"/>
        <v>都紅葉川</v>
      </c>
    </row>
    <row r="1556" spans="1:14" x14ac:dyDescent="0.2">
      <c r="A1556" s="50">
        <f t="shared" si="107"/>
        <v>22660</v>
      </c>
      <c r="B1556" s="50">
        <f t="shared" si="108"/>
        <v>2</v>
      </c>
      <c r="C1556" s="51">
        <f t="shared" si="109"/>
        <v>26</v>
      </c>
      <c r="D1556" s="50">
        <v>22660</v>
      </c>
      <c r="E1556" s="50" t="s">
        <v>30</v>
      </c>
      <c r="F1556" s="50" t="s">
        <v>5621</v>
      </c>
      <c r="G1556" s="50" t="s">
        <v>1081</v>
      </c>
      <c r="H1556" s="50" t="s">
        <v>5622</v>
      </c>
      <c r="I1556" s="50" t="s">
        <v>1082</v>
      </c>
      <c r="J1556" s="50" t="s">
        <v>5623</v>
      </c>
      <c r="K1556" s="50" t="s">
        <v>292</v>
      </c>
      <c r="L1556" s="50" t="s">
        <v>188</v>
      </c>
      <c r="M1556" s="54">
        <v>2</v>
      </c>
      <c r="N1556" s="51" t="str">
        <f t="shared" si="106"/>
        <v>都紅葉川</v>
      </c>
    </row>
    <row r="1557" spans="1:14" x14ac:dyDescent="0.2">
      <c r="A1557" s="50">
        <f t="shared" si="107"/>
        <v>22661</v>
      </c>
      <c r="B1557" s="50">
        <f t="shared" si="108"/>
        <v>2</v>
      </c>
      <c r="C1557" s="51">
        <f t="shared" si="109"/>
        <v>26</v>
      </c>
      <c r="D1557" s="50">
        <v>22661</v>
      </c>
      <c r="E1557" s="50" t="s">
        <v>22</v>
      </c>
      <c r="F1557" s="50" t="s">
        <v>5624</v>
      </c>
      <c r="G1557" s="50" t="s">
        <v>1070</v>
      </c>
      <c r="H1557" s="50" t="s">
        <v>1519</v>
      </c>
      <c r="I1557" s="50" t="s">
        <v>1610</v>
      </c>
      <c r="J1557" s="50" t="s">
        <v>4311</v>
      </c>
      <c r="K1557" s="50" t="s">
        <v>292</v>
      </c>
      <c r="L1557" s="50" t="s">
        <v>188</v>
      </c>
      <c r="M1557" s="54">
        <v>2</v>
      </c>
      <c r="N1557" s="51" t="str">
        <f t="shared" si="106"/>
        <v>都紅葉川</v>
      </c>
    </row>
    <row r="1558" spans="1:14" x14ac:dyDescent="0.2">
      <c r="A1558" s="50">
        <f t="shared" si="107"/>
        <v>22662</v>
      </c>
      <c r="B1558" s="50">
        <f t="shared" si="108"/>
        <v>2</v>
      </c>
      <c r="C1558" s="51">
        <f t="shared" si="109"/>
        <v>26</v>
      </c>
      <c r="D1558" s="50">
        <v>22662</v>
      </c>
      <c r="E1558" s="50" t="s">
        <v>5625</v>
      </c>
      <c r="F1558" s="50" t="s">
        <v>3446</v>
      </c>
      <c r="G1558" s="50" t="s">
        <v>5626</v>
      </c>
      <c r="H1558" s="50" t="s">
        <v>1063</v>
      </c>
      <c r="I1558" s="50" t="s">
        <v>5627</v>
      </c>
      <c r="J1558" s="50" t="s">
        <v>1064</v>
      </c>
      <c r="K1558" s="50" t="s">
        <v>292</v>
      </c>
      <c r="L1558" s="50" t="s">
        <v>188</v>
      </c>
      <c r="M1558" s="54">
        <v>2</v>
      </c>
      <c r="N1558" s="51" t="str">
        <f t="shared" si="106"/>
        <v>都紅葉川</v>
      </c>
    </row>
    <row r="1559" spans="1:14" x14ac:dyDescent="0.2">
      <c r="A1559" s="50">
        <f t="shared" si="107"/>
        <v>22663</v>
      </c>
      <c r="B1559" s="50">
        <f t="shared" si="108"/>
        <v>2</v>
      </c>
      <c r="C1559" s="51">
        <f t="shared" si="109"/>
        <v>26</v>
      </c>
      <c r="D1559" s="50">
        <v>22663</v>
      </c>
      <c r="E1559" s="50" t="s">
        <v>5119</v>
      </c>
      <c r="F1559" s="50" t="s">
        <v>5628</v>
      </c>
      <c r="G1559" s="50" t="s">
        <v>5121</v>
      </c>
      <c r="H1559" s="50" t="s">
        <v>2185</v>
      </c>
      <c r="I1559" s="50" t="s">
        <v>5122</v>
      </c>
      <c r="J1559" s="50" t="s">
        <v>2187</v>
      </c>
      <c r="K1559" s="50" t="s">
        <v>292</v>
      </c>
      <c r="L1559" s="50" t="s">
        <v>188</v>
      </c>
      <c r="M1559" s="54">
        <v>2</v>
      </c>
      <c r="N1559" s="51" t="str">
        <f t="shared" si="106"/>
        <v>都紅葉川</v>
      </c>
    </row>
    <row r="1560" spans="1:14" x14ac:dyDescent="0.2">
      <c r="A1560" s="50">
        <f t="shared" si="107"/>
        <v>22664</v>
      </c>
      <c r="B1560" s="50">
        <f t="shared" si="108"/>
        <v>2</v>
      </c>
      <c r="C1560" s="51">
        <f t="shared" si="109"/>
        <v>26</v>
      </c>
      <c r="D1560" s="50">
        <v>22664</v>
      </c>
      <c r="E1560" s="50" t="s">
        <v>5629</v>
      </c>
      <c r="F1560" s="50" t="s">
        <v>5630</v>
      </c>
      <c r="G1560" s="50" t="s">
        <v>1181</v>
      </c>
      <c r="H1560" s="50" t="s">
        <v>2732</v>
      </c>
      <c r="I1560" s="50" t="s">
        <v>1182</v>
      </c>
      <c r="J1560" s="50" t="s">
        <v>2733</v>
      </c>
      <c r="K1560" s="50" t="s">
        <v>292</v>
      </c>
      <c r="L1560" s="50" t="s">
        <v>188</v>
      </c>
      <c r="M1560" s="54">
        <v>2</v>
      </c>
      <c r="N1560" s="51" t="str">
        <f t="shared" si="106"/>
        <v>都紅葉川</v>
      </c>
    </row>
    <row r="1561" spans="1:14" x14ac:dyDescent="0.2">
      <c r="A1561" s="50">
        <f t="shared" si="107"/>
        <v>22665</v>
      </c>
      <c r="B1561" s="50">
        <f t="shared" si="108"/>
        <v>2</v>
      </c>
      <c r="C1561" s="51">
        <f t="shared" si="109"/>
        <v>26</v>
      </c>
      <c r="D1561" s="50">
        <v>22665</v>
      </c>
      <c r="E1561" s="50" t="s">
        <v>5631</v>
      </c>
      <c r="F1561" s="50" t="s">
        <v>5632</v>
      </c>
      <c r="G1561" s="50" t="s">
        <v>5633</v>
      </c>
      <c r="H1561" s="50" t="s">
        <v>5158</v>
      </c>
      <c r="I1561" s="50" t="s">
        <v>5634</v>
      </c>
      <c r="J1561" s="50" t="s">
        <v>5160</v>
      </c>
      <c r="K1561" s="50" t="s">
        <v>292</v>
      </c>
      <c r="L1561" s="50" t="s">
        <v>188</v>
      </c>
      <c r="M1561" s="54">
        <v>2</v>
      </c>
      <c r="N1561" s="51" t="str">
        <f t="shared" si="106"/>
        <v>都紅葉川</v>
      </c>
    </row>
    <row r="1562" spans="1:14" x14ac:dyDescent="0.2">
      <c r="A1562" s="50">
        <f t="shared" si="107"/>
        <v>22666</v>
      </c>
      <c r="B1562" s="50">
        <f t="shared" si="108"/>
        <v>2</v>
      </c>
      <c r="C1562" s="51">
        <f t="shared" si="109"/>
        <v>26</v>
      </c>
      <c r="D1562" s="50">
        <v>22666</v>
      </c>
      <c r="E1562" s="50" t="s">
        <v>5635</v>
      </c>
      <c r="F1562" s="50" t="s">
        <v>5636</v>
      </c>
      <c r="G1562" s="50" t="s">
        <v>5637</v>
      </c>
      <c r="H1562" s="50" t="s">
        <v>5453</v>
      </c>
      <c r="I1562" s="50" t="s">
        <v>5638</v>
      </c>
      <c r="J1562" s="50" t="s">
        <v>5455</v>
      </c>
      <c r="K1562" s="50" t="s">
        <v>292</v>
      </c>
      <c r="L1562" s="50" t="s">
        <v>189</v>
      </c>
      <c r="M1562" s="54">
        <v>2</v>
      </c>
      <c r="N1562" s="51" t="str">
        <f t="shared" si="106"/>
        <v>都紅葉川</v>
      </c>
    </row>
    <row r="1563" spans="1:14" x14ac:dyDescent="0.2">
      <c r="A1563" s="50">
        <f t="shared" si="107"/>
        <v>22667</v>
      </c>
      <c r="B1563" s="50">
        <f t="shared" si="108"/>
        <v>2</v>
      </c>
      <c r="C1563" s="51">
        <f t="shared" si="109"/>
        <v>26</v>
      </c>
      <c r="D1563" s="50">
        <v>22667</v>
      </c>
      <c r="E1563" s="50" t="s">
        <v>5639</v>
      </c>
      <c r="F1563" s="50" t="s">
        <v>5640</v>
      </c>
      <c r="G1563" s="50" t="s">
        <v>5641</v>
      </c>
      <c r="H1563" s="50" t="s">
        <v>5642</v>
      </c>
      <c r="I1563" s="50" t="s">
        <v>5643</v>
      </c>
      <c r="J1563" s="50" t="s">
        <v>5644</v>
      </c>
      <c r="K1563" s="50" t="s">
        <v>292</v>
      </c>
      <c r="L1563" s="50" t="s">
        <v>189</v>
      </c>
      <c r="M1563" s="54">
        <v>1</v>
      </c>
      <c r="N1563" s="51" t="str">
        <f t="shared" si="106"/>
        <v>都紅葉川</v>
      </c>
    </row>
    <row r="1564" spans="1:14" x14ac:dyDescent="0.2">
      <c r="A1564" s="50">
        <f t="shared" si="107"/>
        <v>22668</v>
      </c>
      <c r="B1564" s="50">
        <f t="shared" si="108"/>
        <v>2</v>
      </c>
      <c r="C1564" s="51">
        <f t="shared" si="109"/>
        <v>26</v>
      </c>
      <c r="D1564" s="50">
        <v>22668</v>
      </c>
      <c r="E1564" s="50" t="s">
        <v>28</v>
      </c>
      <c r="F1564" s="50" t="s">
        <v>5645</v>
      </c>
      <c r="G1564" s="50" t="s">
        <v>1083</v>
      </c>
      <c r="H1564" s="50" t="s">
        <v>3152</v>
      </c>
      <c r="I1564" s="50" t="s">
        <v>1084</v>
      </c>
      <c r="J1564" s="50" t="s">
        <v>2435</v>
      </c>
      <c r="K1564" s="50" t="s">
        <v>292</v>
      </c>
      <c r="L1564" s="50" t="s">
        <v>189</v>
      </c>
      <c r="M1564" s="54">
        <v>1</v>
      </c>
      <c r="N1564" s="51" t="str">
        <f t="shared" si="106"/>
        <v>都紅葉川</v>
      </c>
    </row>
    <row r="1565" spans="1:14" x14ac:dyDescent="0.2">
      <c r="A1565" s="50">
        <f t="shared" si="107"/>
        <v>22892</v>
      </c>
      <c r="B1565" s="50">
        <f t="shared" si="108"/>
        <v>2</v>
      </c>
      <c r="C1565" s="51">
        <f t="shared" si="109"/>
        <v>28</v>
      </c>
      <c r="D1565" s="50">
        <v>22892</v>
      </c>
      <c r="E1565" s="50" t="s">
        <v>22</v>
      </c>
      <c r="F1565" s="50" t="s">
        <v>5646</v>
      </c>
      <c r="G1565" s="50" t="s">
        <v>1070</v>
      </c>
      <c r="H1565" s="50" t="s">
        <v>5647</v>
      </c>
      <c r="I1565" s="50" t="s">
        <v>1610</v>
      </c>
      <c r="J1565" s="50" t="s">
        <v>5648</v>
      </c>
      <c r="K1565" s="50" t="s">
        <v>292</v>
      </c>
      <c r="L1565" s="50" t="s">
        <v>188</v>
      </c>
      <c r="M1565" s="54">
        <v>2</v>
      </c>
      <c r="N1565" s="51" t="str">
        <f t="shared" si="106"/>
        <v>江戸川女</v>
      </c>
    </row>
    <row r="1566" spans="1:14" x14ac:dyDescent="0.2">
      <c r="A1566" s="50">
        <f t="shared" si="107"/>
        <v>22893</v>
      </c>
      <c r="B1566" s="50">
        <f t="shared" si="108"/>
        <v>2</v>
      </c>
      <c r="C1566" s="51">
        <f t="shared" si="109"/>
        <v>28</v>
      </c>
      <c r="D1566" s="50">
        <v>22893</v>
      </c>
      <c r="E1566" s="50" t="s">
        <v>120</v>
      </c>
      <c r="F1566" s="50" t="s">
        <v>5209</v>
      </c>
      <c r="G1566" s="50" t="s">
        <v>1026</v>
      </c>
      <c r="H1566" s="50" t="s">
        <v>5209</v>
      </c>
      <c r="I1566" s="50" t="s">
        <v>1027</v>
      </c>
      <c r="J1566" s="50" t="s">
        <v>5210</v>
      </c>
      <c r="K1566" s="50" t="s">
        <v>292</v>
      </c>
      <c r="L1566" s="50" t="s">
        <v>188</v>
      </c>
      <c r="M1566" s="54">
        <v>2</v>
      </c>
      <c r="N1566" s="51" t="str">
        <f t="shared" si="106"/>
        <v>江戸川女</v>
      </c>
    </row>
    <row r="1567" spans="1:14" x14ac:dyDescent="0.2">
      <c r="A1567" s="50">
        <f t="shared" si="107"/>
        <v>22894</v>
      </c>
      <c r="B1567" s="50">
        <f t="shared" si="108"/>
        <v>2</v>
      </c>
      <c r="C1567" s="51">
        <f t="shared" si="109"/>
        <v>28</v>
      </c>
      <c r="D1567" s="50">
        <v>22894</v>
      </c>
      <c r="E1567" s="50" t="s">
        <v>5649</v>
      </c>
      <c r="F1567" s="50" t="s">
        <v>5650</v>
      </c>
      <c r="G1567" s="50" t="s">
        <v>5651</v>
      </c>
      <c r="H1567" s="50" t="s">
        <v>3030</v>
      </c>
      <c r="I1567" s="50" t="s">
        <v>5652</v>
      </c>
      <c r="J1567" s="50" t="s">
        <v>3031</v>
      </c>
      <c r="K1567" s="50" t="s">
        <v>292</v>
      </c>
      <c r="L1567" s="50" t="s">
        <v>188</v>
      </c>
      <c r="M1567" s="54">
        <v>2</v>
      </c>
      <c r="N1567" s="51" t="str">
        <f t="shared" si="106"/>
        <v>江戸川女</v>
      </c>
    </row>
    <row r="1568" spans="1:14" x14ac:dyDescent="0.2">
      <c r="A1568" s="50">
        <f t="shared" si="107"/>
        <v>22909</v>
      </c>
      <c r="B1568" s="50">
        <f t="shared" si="108"/>
        <v>2</v>
      </c>
      <c r="C1568" s="51">
        <f t="shared" si="109"/>
        <v>29</v>
      </c>
      <c r="D1568" s="50">
        <v>22909</v>
      </c>
      <c r="E1568" s="50" t="s">
        <v>702</v>
      </c>
      <c r="F1568" s="50" t="s">
        <v>5653</v>
      </c>
      <c r="G1568" s="50" t="s">
        <v>1181</v>
      </c>
      <c r="H1568" s="50" t="s">
        <v>2322</v>
      </c>
      <c r="I1568" s="50" t="s">
        <v>1182</v>
      </c>
      <c r="J1568" s="50" t="s">
        <v>2324</v>
      </c>
      <c r="K1568" s="50" t="s">
        <v>291</v>
      </c>
      <c r="L1568" s="50" t="s">
        <v>1029</v>
      </c>
      <c r="M1568" s="54">
        <v>3</v>
      </c>
      <c r="N1568" s="51" t="str">
        <f t="shared" si="106"/>
        <v>関東一</v>
      </c>
    </row>
    <row r="1569" spans="1:14" x14ac:dyDescent="0.2">
      <c r="A1569" s="50">
        <f t="shared" si="107"/>
        <v>22910</v>
      </c>
      <c r="B1569" s="50">
        <f t="shared" si="108"/>
        <v>2</v>
      </c>
      <c r="C1569" s="51">
        <f t="shared" si="109"/>
        <v>29</v>
      </c>
      <c r="D1569" s="50">
        <v>22910</v>
      </c>
      <c r="E1569" s="50" t="s">
        <v>33</v>
      </c>
      <c r="F1569" s="50" t="s">
        <v>5654</v>
      </c>
      <c r="G1569" s="50" t="s">
        <v>1457</v>
      </c>
      <c r="H1569" s="50" t="s">
        <v>5655</v>
      </c>
      <c r="I1569" s="50" t="s">
        <v>1683</v>
      </c>
      <c r="J1569" s="50" t="s">
        <v>5656</v>
      </c>
      <c r="K1569" s="50" t="s">
        <v>291</v>
      </c>
      <c r="L1569" s="50" t="s">
        <v>1029</v>
      </c>
      <c r="M1569" s="54">
        <v>3</v>
      </c>
      <c r="N1569" s="51" t="str">
        <f t="shared" si="106"/>
        <v>関東一</v>
      </c>
    </row>
    <row r="1570" spans="1:14" x14ac:dyDescent="0.2">
      <c r="A1570" s="50">
        <f t="shared" si="107"/>
        <v>22916</v>
      </c>
      <c r="B1570" s="50">
        <f t="shared" si="108"/>
        <v>2</v>
      </c>
      <c r="C1570" s="51">
        <f t="shared" si="109"/>
        <v>29</v>
      </c>
      <c r="D1570" s="50">
        <v>22916</v>
      </c>
      <c r="E1570" s="50" t="s">
        <v>5006</v>
      </c>
      <c r="F1570" s="50" t="s">
        <v>1007</v>
      </c>
      <c r="G1570" s="50" t="s">
        <v>5008</v>
      </c>
      <c r="H1570" s="50" t="s">
        <v>1009</v>
      </c>
      <c r="I1570" s="50" t="s">
        <v>5009</v>
      </c>
      <c r="J1570" s="50" t="s">
        <v>1028</v>
      </c>
      <c r="K1570" s="50" t="s">
        <v>291</v>
      </c>
      <c r="L1570" s="50" t="s">
        <v>1029</v>
      </c>
      <c r="M1570" s="54">
        <v>3</v>
      </c>
      <c r="N1570" s="51" t="str">
        <f t="shared" si="106"/>
        <v>関東一</v>
      </c>
    </row>
    <row r="1571" spans="1:14" x14ac:dyDescent="0.2">
      <c r="A1571" s="50">
        <f t="shared" si="107"/>
        <v>22918</v>
      </c>
      <c r="B1571" s="50">
        <f t="shared" si="108"/>
        <v>2</v>
      </c>
      <c r="C1571" s="51">
        <f t="shared" si="109"/>
        <v>29</v>
      </c>
      <c r="D1571" s="50">
        <v>22918</v>
      </c>
      <c r="E1571" s="50" t="s">
        <v>56</v>
      </c>
      <c r="F1571" s="50" t="s">
        <v>393</v>
      </c>
      <c r="G1571" s="50" t="s">
        <v>2851</v>
      </c>
      <c r="H1571" s="50" t="s">
        <v>1222</v>
      </c>
      <c r="I1571" s="50" t="s">
        <v>5657</v>
      </c>
      <c r="J1571" s="50" t="s">
        <v>1223</v>
      </c>
      <c r="K1571" s="50" t="s">
        <v>291</v>
      </c>
      <c r="L1571" s="50" t="s">
        <v>1029</v>
      </c>
      <c r="M1571" s="54">
        <v>3</v>
      </c>
      <c r="N1571" s="51" t="str">
        <f t="shared" si="106"/>
        <v>関東一</v>
      </c>
    </row>
    <row r="1572" spans="1:14" x14ac:dyDescent="0.2">
      <c r="A1572" s="50">
        <f t="shared" si="107"/>
        <v>22920</v>
      </c>
      <c r="B1572" s="50">
        <f t="shared" si="108"/>
        <v>2</v>
      </c>
      <c r="C1572" s="51">
        <f t="shared" si="109"/>
        <v>29</v>
      </c>
      <c r="D1572" s="50">
        <v>22920</v>
      </c>
      <c r="E1572" s="50" t="s">
        <v>863</v>
      </c>
      <c r="F1572" s="50" t="s">
        <v>5658</v>
      </c>
      <c r="G1572" s="50" t="s">
        <v>2362</v>
      </c>
      <c r="H1572" s="50" t="s">
        <v>1038</v>
      </c>
      <c r="I1572" s="50" t="s">
        <v>2363</v>
      </c>
      <c r="J1572" s="50" t="s">
        <v>1039</v>
      </c>
      <c r="K1572" s="50" t="s">
        <v>291</v>
      </c>
      <c r="L1572" s="50" t="s">
        <v>1029</v>
      </c>
      <c r="M1572" s="54">
        <v>3</v>
      </c>
      <c r="N1572" s="51" t="str">
        <f t="shared" si="106"/>
        <v>関東一</v>
      </c>
    </row>
    <row r="1573" spans="1:14" x14ac:dyDescent="0.2">
      <c r="A1573" s="50">
        <f t="shared" si="107"/>
        <v>22921</v>
      </c>
      <c r="B1573" s="50">
        <f t="shared" si="108"/>
        <v>2</v>
      </c>
      <c r="C1573" s="51">
        <f t="shared" si="109"/>
        <v>29</v>
      </c>
      <c r="D1573" s="50">
        <v>22921</v>
      </c>
      <c r="E1573" s="50" t="s">
        <v>1932</v>
      </c>
      <c r="F1573" s="50" t="s">
        <v>84</v>
      </c>
      <c r="G1573" s="50" t="s">
        <v>1934</v>
      </c>
      <c r="H1573" s="50" t="s">
        <v>1491</v>
      </c>
      <c r="I1573" s="50" t="s">
        <v>1935</v>
      </c>
      <c r="J1573" s="50" t="s">
        <v>1493</v>
      </c>
      <c r="K1573" s="50" t="s">
        <v>291</v>
      </c>
      <c r="L1573" s="50" t="s">
        <v>188</v>
      </c>
      <c r="M1573" s="54">
        <v>3</v>
      </c>
      <c r="N1573" s="51" t="str">
        <f t="shared" si="106"/>
        <v>関東一</v>
      </c>
    </row>
    <row r="1574" spans="1:14" x14ac:dyDescent="0.2">
      <c r="A1574" s="50">
        <f t="shared" si="107"/>
        <v>22922</v>
      </c>
      <c r="B1574" s="50">
        <f t="shared" si="108"/>
        <v>2</v>
      </c>
      <c r="C1574" s="51">
        <f t="shared" si="109"/>
        <v>29</v>
      </c>
      <c r="D1574" s="50">
        <v>22922</v>
      </c>
      <c r="E1574" s="50" t="s">
        <v>392</v>
      </c>
      <c r="F1574" s="50" t="s">
        <v>5659</v>
      </c>
      <c r="G1574" s="50" t="s">
        <v>1065</v>
      </c>
      <c r="H1574" s="50" t="s">
        <v>1620</v>
      </c>
      <c r="I1574" s="50" t="s">
        <v>1067</v>
      </c>
      <c r="J1574" s="50" t="s">
        <v>1622</v>
      </c>
      <c r="K1574" s="50" t="s">
        <v>291</v>
      </c>
      <c r="L1574" s="50" t="s">
        <v>188</v>
      </c>
      <c r="M1574" s="54">
        <v>2</v>
      </c>
      <c r="N1574" s="51" t="str">
        <f t="shared" si="106"/>
        <v>関東一</v>
      </c>
    </row>
    <row r="1575" spans="1:14" x14ac:dyDescent="0.2">
      <c r="A1575" s="50">
        <f t="shared" si="107"/>
        <v>22923</v>
      </c>
      <c r="B1575" s="50">
        <f t="shared" si="108"/>
        <v>2</v>
      </c>
      <c r="C1575" s="51">
        <f t="shared" si="109"/>
        <v>29</v>
      </c>
      <c r="D1575" s="50">
        <v>22923</v>
      </c>
      <c r="E1575" s="50" t="s">
        <v>87</v>
      </c>
      <c r="F1575" s="50" t="s">
        <v>5660</v>
      </c>
      <c r="G1575" s="50" t="s">
        <v>1117</v>
      </c>
      <c r="H1575" s="50" t="s">
        <v>1185</v>
      </c>
      <c r="I1575" s="50" t="s">
        <v>1119</v>
      </c>
      <c r="J1575" s="50" t="s">
        <v>1187</v>
      </c>
      <c r="K1575" s="50" t="s">
        <v>291</v>
      </c>
      <c r="L1575" s="50" t="s">
        <v>188</v>
      </c>
      <c r="M1575" s="54">
        <v>2</v>
      </c>
      <c r="N1575" s="51" t="str">
        <f t="shared" si="106"/>
        <v>関東一</v>
      </c>
    </row>
    <row r="1576" spans="1:14" x14ac:dyDescent="0.2">
      <c r="A1576" s="50">
        <f t="shared" si="107"/>
        <v>22924</v>
      </c>
      <c r="B1576" s="50">
        <f t="shared" si="108"/>
        <v>2</v>
      </c>
      <c r="C1576" s="51">
        <f t="shared" si="109"/>
        <v>29</v>
      </c>
      <c r="D1576" s="50">
        <v>22924</v>
      </c>
      <c r="E1576" s="50" t="s">
        <v>5661</v>
      </c>
      <c r="F1576" s="50" t="s">
        <v>5662</v>
      </c>
      <c r="G1576" s="50" t="s">
        <v>5663</v>
      </c>
      <c r="H1576" s="50" t="s">
        <v>1241</v>
      </c>
      <c r="I1576" s="50" t="s">
        <v>5664</v>
      </c>
      <c r="J1576" s="50" t="s">
        <v>1242</v>
      </c>
      <c r="K1576" s="50" t="s">
        <v>291</v>
      </c>
      <c r="L1576" s="50" t="s">
        <v>188</v>
      </c>
      <c r="M1576" s="54">
        <v>2</v>
      </c>
      <c r="N1576" s="51" t="str">
        <f t="shared" si="106"/>
        <v>関東一</v>
      </c>
    </row>
    <row r="1577" spans="1:14" x14ac:dyDescent="0.2">
      <c r="A1577" s="50">
        <f t="shared" si="107"/>
        <v>22925</v>
      </c>
      <c r="B1577" s="50">
        <f t="shared" si="108"/>
        <v>2</v>
      </c>
      <c r="C1577" s="51">
        <f t="shared" si="109"/>
        <v>29</v>
      </c>
      <c r="D1577" s="50">
        <v>22925</v>
      </c>
      <c r="E1577" s="50" t="s">
        <v>439</v>
      </c>
      <c r="F1577" s="50" t="s">
        <v>5665</v>
      </c>
      <c r="G1577" s="50" t="s">
        <v>1163</v>
      </c>
      <c r="H1577" s="50" t="s">
        <v>5666</v>
      </c>
      <c r="I1577" s="50" t="s">
        <v>1165</v>
      </c>
      <c r="J1577" s="50" t="s">
        <v>5667</v>
      </c>
      <c r="K1577" s="50" t="s">
        <v>291</v>
      </c>
      <c r="L1577" s="50" t="s">
        <v>188</v>
      </c>
      <c r="M1577" s="54">
        <v>2</v>
      </c>
      <c r="N1577" s="51" t="str">
        <f t="shared" si="106"/>
        <v>関東一</v>
      </c>
    </row>
    <row r="1578" spans="1:14" x14ac:dyDescent="0.2">
      <c r="A1578" s="50">
        <f t="shared" si="107"/>
        <v>22926</v>
      </c>
      <c r="B1578" s="50">
        <f t="shared" si="108"/>
        <v>2</v>
      </c>
      <c r="C1578" s="51">
        <f t="shared" si="109"/>
        <v>29</v>
      </c>
      <c r="D1578" s="50">
        <v>22926</v>
      </c>
      <c r="E1578" s="50" t="s">
        <v>745</v>
      </c>
      <c r="F1578" s="50" t="s">
        <v>5668</v>
      </c>
      <c r="G1578" s="50" t="s">
        <v>5669</v>
      </c>
      <c r="H1578" s="50" t="s">
        <v>1241</v>
      </c>
      <c r="I1578" s="50" t="s">
        <v>5670</v>
      </c>
      <c r="J1578" s="50" t="s">
        <v>1242</v>
      </c>
      <c r="K1578" s="50" t="s">
        <v>291</v>
      </c>
      <c r="L1578" s="50" t="s">
        <v>188</v>
      </c>
      <c r="M1578" s="54">
        <v>2</v>
      </c>
      <c r="N1578" s="51" t="str">
        <f t="shared" si="106"/>
        <v>関東一</v>
      </c>
    </row>
    <row r="1579" spans="1:14" x14ac:dyDescent="0.2">
      <c r="A1579" s="50">
        <f t="shared" si="107"/>
        <v>22927</v>
      </c>
      <c r="B1579" s="50">
        <f t="shared" si="108"/>
        <v>2</v>
      </c>
      <c r="C1579" s="51">
        <f t="shared" si="109"/>
        <v>29</v>
      </c>
      <c r="D1579" s="50">
        <v>22927</v>
      </c>
      <c r="E1579" s="50" t="s">
        <v>5671</v>
      </c>
      <c r="F1579" s="50" t="s">
        <v>5672</v>
      </c>
      <c r="G1579" s="50" t="s">
        <v>5673</v>
      </c>
      <c r="H1579" s="50" t="s">
        <v>1121</v>
      </c>
      <c r="I1579" s="50" t="s">
        <v>5674</v>
      </c>
      <c r="J1579" s="50" t="s">
        <v>1584</v>
      </c>
      <c r="K1579" s="50" t="s">
        <v>291</v>
      </c>
      <c r="L1579" s="50" t="s">
        <v>188</v>
      </c>
      <c r="M1579" s="54">
        <v>2</v>
      </c>
      <c r="N1579" s="51" t="str">
        <f t="shared" si="106"/>
        <v>関東一</v>
      </c>
    </row>
    <row r="1580" spans="1:14" x14ac:dyDescent="0.2">
      <c r="A1580" s="50">
        <f t="shared" ref="A1580:A1643" si="110">D1580</f>
        <v>22928</v>
      </c>
      <c r="B1580" s="50">
        <f t="shared" ref="B1580:B1643" si="111">ROUNDDOWN(D1580/10000,0)</f>
        <v>2</v>
      </c>
      <c r="C1580" s="51">
        <f t="shared" ref="C1580:C1643" si="112">ROUNDDOWN((D1580-B1580*10000)/100,0)</f>
        <v>29</v>
      </c>
      <c r="D1580" s="50">
        <v>22928</v>
      </c>
      <c r="E1580" s="50" t="s">
        <v>5675</v>
      </c>
      <c r="F1580" s="50" t="s">
        <v>5676</v>
      </c>
      <c r="G1580" s="50" t="s">
        <v>5677</v>
      </c>
      <c r="H1580" s="50" t="s">
        <v>5678</v>
      </c>
      <c r="I1580" s="50" t="s">
        <v>5679</v>
      </c>
      <c r="J1580" s="50" t="s">
        <v>5680</v>
      </c>
      <c r="K1580" s="50" t="s">
        <v>291</v>
      </c>
      <c r="L1580" s="50" t="s">
        <v>188</v>
      </c>
      <c r="M1580" s="54">
        <v>2</v>
      </c>
      <c r="N1580" s="51" t="str">
        <f t="shared" si="106"/>
        <v>関東一</v>
      </c>
    </row>
    <row r="1581" spans="1:14" x14ac:dyDescent="0.2">
      <c r="A1581" s="50">
        <f t="shared" si="110"/>
        <v>22929</v>
      </c>
      <c r="B1581" s="50">
        <f t="shared" si="111"/>
        <v>2</v>
      </c>
      <c r="C1581" s="51">
        <f t="shared" si="112"/>
        <v>29</v>
      </c>
      <c r="D1581" s="50">
        <v>22929</v>
      </c>
      <c r="E1581" s="50" t="s">
        <v>5681</v>
      </c>
      <c r="F1581" s="50" t="s">
        <v>5682</v>
      </c>
      <c r="G1581" s="50" t="s">
        <v>5683</v>
      </c>
      <c r="H1581" s="50" t="s">
        <v>5684</v>
      </c>
      <c r="I1581" s="50" t="s">
        <v>5685</v>
      </c>
      <c r="J1581" s="50" t="s">
        <v>5686</v>
      </c>
      <c r="K1581" s="50" t="s">
        <v>291</v>
      </c>
      <c r="L1581" s="50" t="s">
        <v>189</v>
      </c>
      <c r="M1581" s="54">
        <v>2</v>
      </c>
      <c r="N1581" s="51" t="str">
        <f t="shared" si="106"/>
        <v>関東一</v>
      </c>
    </row>
    <row r="1582" spans="1:14" x14ac:dyDescent="0.2">
      <c r="A1582" s="50">
        <f t="shared" si="110"/>
        <v>22930</v>
      </c>
      <c r="B1582" s="50">
        <f t="shared" si="111"/>
        <v>2</v>
      </c>
      <c r="C1582" s="51">
        <f t="shared" si="112"/>
        <v>29</v>
      </c>
      <c r="D1582" s="50">
        <v>22930</v>
      </c>
      <c r="E1582" s="50" t="s">
        <v>1206</v>
      </c>
      <c r="F1582" s="50" t="s">
        <v>5687</v>
      </c>
      <c r="G1582" s="50" t="s">
        <v>1207</v>
      </c>
      <c r="H1582" s="50" t="s">
        <v>2854</v>
      </c>
      <c r="I1582" s="50" t="s">
        <v>1208</v>
      </c>
      <c r="J1582" s="50" t="s">
        <v>2856</v>
      </c>
      <c r="K1582" s="50" t="s">
        <v>291</v>
      </c>
      <c r="L1582" s="50" t="s">
        <v>188</v>
      </c>
      <c r="M1582" s="54">
        <v>2</v>
      </c>
      <c r="N1582" s="51" t="str">
        <f t="shared" si="106"/>
        <v>関東一</v>
      </c>
    </row>
    <row r="1583" spans="1:14" x14ac:dyDescent="0.2">
      <c r="A1583" s="50">
        <f t="shared" si="110"/>
        <v>22931</v>
      </c>
      <c r="B1583" s="50">
        <f t="shared" si="111"/>
        <v>2</v>
      </c>
      <c r="C1583" s="51">
        <f t="shared" si="112"/>
        <v>29</v>
      </c>
      <c r="D1583" s="50">
        <v>22931</v>
      </c>
      <c r="E1583" s="50" t="s">
        <v>643</v>
      </c>
      <c r="F1583" s="50" t="s">
        <v>5688</v>
      </c>
      <c r="G1583" s="50" t="s">
        <v>2418</v>
      </c>
      <c r="H1583" s="50" t="s">
        <v>5689</v>
      </c>
      <c r="I1583" s="50" t="s">
        <v>2420</v>
      </c>
      <c r="J1583" s="50" t="s">
        <v>5690</v>
      </c>
      <c r="K1583" s="50" t="s">
        <v>291</v>
      </c>
      <c r="L1583" s="50" t="s">
        <v>189</v>
      </c>
      <c r="M1583" s="54">
        <v>2</v>
      </c>
      <c r="N1583" s="51" t="str">
        <f t="shared" si="106"/>
        <v>関東一</v>
      </c>
    </row>
    <row r="1584" spans="1:14" x14ac:dyDescent="0.2">
      <c r="A1584" s="50">
        <f t="shared" si="110"/>
        <v>22932</v>
      </c>
      <c r="B1584" s="50">
        <f t="shared" si="111"/>
        <v>2</v>
      </c>
      <c r="C1584" s="51">
        <f t="shared" si="112"/>
        <v>29</v>
      </c>
      <c r="D1584" s="50">
        <v>22932</v>
      </c>
      <c r="E1584" s="50" t="s">
        <v>5691</v>
      </c>
      <c r="F1584" s="50" t="s">
        <v>5692</v>
      </c>
      <c r="G1584" s="50" t="s">
        <v>1927</v>
      </c>
      <c r="H1584" s="50" t="s">
        <v>1030</v>
      </c>
      <c r="I1584" s="50" t="s">
        <v>1928</v>
      </c>
      <c r="J1584" s="50" t="s">
        <v>1031</v>
      </c>
      <c r="K1584" s="50" t="s">
        <v>291</v>
      </c>
      <c r="L1584" s="50" t="s">
        <v>189</v>
      </c>
      <c r="M1584" s="54">
        <v>1</v>
      </c>
      <c r="N1584" s="51" t="str">
        <f t="shared" si="106"/>
        <v>関東一</v>
      </c>
    </row>
    <row r="1585" spans="1:14" x14ac:dyDescent="0.2">
      <c r="A1585" s="50">
        <f t="shared" si="110"/>
        <v>22933</v>
      </c>
      <c r="B1585" s="50">
        <f t="shared" si="111"/>
        <v>2</v>
      </c>
      <c r="C1585" s="51">
        <f t="shared" si="112"/>
        <v>29</v>
      </c>
      <c r="D1585" s="50">
        <v>22933</v>
      </c>
      <c r="E1585" s="50" t="s">
        <v>71</v>
      </c>
      <c r="F1585" s="50" t="s">
        <v>3618</v>
      </c>
      <c r="G1585" s="50" t="s">
        <v>2815</v>
      </c>
      <c r="H1585" s="50" t="s">
        <v>3620</v>
      </c>
      <c r="I1585" s="50" t="s">
        <v>2816</v>
      </c>
      <c r="J1585" s="50" t="s">
        <v>3622</v>
      </c>
      <c r="K1585" s="50" t="s">
        <v>291</v>
      </c>
      <c r="L1585" s="50" t="s">
        <v>189</v>
      </c>
      <c r="M1585" s="54">
        <v>1</v>
      </c>
      <c r="N1585" s="51" t="str">
        <f t="shared" si="106"/>
        <v>関東一</v>
      </c>
    </row>
    <row r="1586" spans="1:14" x14ac:dyDescent="0.2">
      <c r="A1586" s="50">
        <f t="shared" si="110"/>
        <v>22985</v>
      </c>
      <c r="B1586" s="50">
        <f t="shared" si="111"/>
        <v>2</v>
      </c>
      <c r="C1586" s="51">
        <f t="shared" si="112"/>
        <v>29</v>
      </c>
      <c r="D1586" s="50">
        <v>22985</v>
      </c>
      <c r="E1586" s="50" t="s">
        <v>4162</v>
      </c>
      <c r="F1586" s="50" t="s">
        <v>593</v>
      </c>
      <c r="G1586" s="50" t="s">
        <v>4164</v>
      </c>
      <c r="H1586" s="50" t="s">
        <v>1020</v>
      </c>
      <c r="I1586" s="50" t="s">
        <v>4165</v>
      </c>
      <c r="J1586" s="50" t="s">
        <v>1022</v>
      </c>
      <c r="K1586" s="50" t="s">
        <v>292</v>
      </c>
      <c r="L1586" s="50" t="s">
        <v>188</v>
      </c>
      <c r="M1586" s="54">
        <v>2</v>
      </c>
      <c r="N1586" s="51" t="str">
        <f t="shared" si="106"/>
        <v>関東一</v>
      </c>
    </row>
    <row r="1587" spans="1:14" x14ac:dyDescent="0.2">
      <c r="A1587" s="50">
        <f t="shared" si="110"/>
        <v>23011</v>
      </c>
      <c r="B1587" s="50">
        <f t="shared" si="111"/>
        <v>2</v>
      </c>
      <c r="C1587" s="51">
        <f t="shared" si="112"/>
        <v>30</v>
      </c>
      <c r="D1587" s="50">
        <v>23011</v>
      </c>
      <c r="E1587" s="50" t="s">
        <v>25</v>
      </c>
      <c r="F1587" s="50" t="s">
        <v>5693</v>
      </c>
      <c r="G1587" s="50" t="s">
        <v>2603</v>
      </c>
      <c r="H1587" s="50" t="s">
        <v>5694</v>
      </c>
      <c r="I1587" s="50" t="s">
        <v>2604</v>
      </c>
      <c r="J1587" s="50" t="s">
        <v>5695</v>
      </c>
      <c r="K1587" s="50" t="s">
        <v>291</v>
      </c>
      <c r="L1587" s="50" t="s">
        <v>188</v>
      </c>
      <c r="M1587" s="54">
        <v>2</v>
      </c>
      <c r="N1587" s="51" t="str">
        <f t="shared" si="106"/>
        <v>都葛飾商</v>
      </c>
    </row>
    <row r="1588" spans="1:14" x14ac:dyDescent="0.2">
      <c r="A1588" s="50">
        <f t="shared" si="110"/>
        <v>23012</v>
      </c>
      <c r="B1588" s="50">
        <f t="shared" si="111"/>
        <v>2</v>
      </c>
      <c r="C1588" s="51">
        <f t="shared" si="112"/>
        <v>30</v>
      </c>
      <c r="D1588" s="50">
        <v>23012</v>
      </c>
      <c r="E1588" s="50" t="s">
        <v>5696</v>
      </c>
      <c r="F1588" s="50" t="s">
        <v>5697</v>
      </c>
      <c r="G1588" s="50" t="s">
        <v>5698</v>
      </c>
      <c r="H1588" s="50" t="s">
        <v>1042</v>
      </c>
      <c r="I1588" s="50" t="s">
        <v>5699</v>
      </c>
      <c r="J1588" s="50" t="s">
        <v>1043</v>
      </c>
      <c r="K1588" s="50" t="s">
        <v>291</v>
      </c>
      <c r="L1588" s="50" t="s">
        <v>188</v>
      </c>
      <c r="M1588" s="54">
        <v>2</v>
      </c>
      <c r="N1588" s="51" t="str">
        <f t="shared" si="106"/>
        <v>都葛飾商</v>
      </c>
    </row>
    <row r="1589" spans="1:14" x14ac:dyDescent="0.2">
      <c r="A1589" s="50">
        <f t="shared" si="110"/>
        <v>23013</v>
      </c>
      <c r="B1589" s="50">
        <f t="shared" si="111"/>
        <v>2</v>
      </c>
      <c r="C1589" s="51">
        <f t="shared" si="112"/>
        <v>30</v>
      </c>
      <c r="D1589" s="50">
        <v>23013</v>
      </c>
      <c r="E1589" s="50" t="s">
        <v>5700</v>
      </c>
      <c r="F1589" s="50" t="s">
        <v>84</v>
      </c>
      <c r="G1589" s="50" t="s">
        <v>5701</v>
      </c>
      <c r="H1589" s="50" t="s">
        <v>1491</v>
      </c>
      <c r="I1589" s="50" t="s">
        <v>5702</v>
      </c>
      <c r="J1589" s="50" t="s">
        <v>1493</v>
      </c>
      <c r="K1589" s="50" t="s">
        <v>291</v>
      </c>
      <c r="L1589" s="50" t="s">
        <v>189</v>
      </c>
      <c r="M1589" s="54">
        <v>1</v>
      </c>
      <c r="N1589" s="51" t="str">
        <f t="shared" si="106"/>
        <v>都葛飾商</v>
      </c>
    </row>
    <row r="1590" spans="1:14" x14ac:dyDescent="0.2">
      <c r="A1590" s="50">
        <f t="shared" si="110"/>
        <v>23014</v>
      </c>
      <c r="B1590" s="50">
        <f t="shared" si="111"/>
        <v>2</v>
      </c>
      <c r="C1590" s="51">
        <f t="shared" si="112"/>
        <v>30</v>
      </c>
      <c r="D1590" s="50">
        <v>23014</v>
      </c>
      <c r="E1590" s="50" t="s">
        <v>3749</v>
      </c>
      <c r="F1590" s="50" t="s">
        <v>5703</v>
      </c>
      <c r="G1590" s="50" t="s">
        <v>3751</v>
      </c>
      <c r="H1590" s="50" t="s">
        <v>1237</v>
      </c>
      <c r="I1590" s="50" t="s">
        <v>3752</v>
      </c>
      <c r="J1590" s="50" t="s">
        <v>1238</v>
      </c>
      <c r="K1590" s="50" t="s">
        <v>291</v>
      </c>
      <c r="L1590" s="50" t="s">
        <v>185</v>
      </c>
      <c r="M1590" s="54">
        <v>1</v>
      </c>
      <c r="N1590" s="51" t="str">
        <f t="shared" si="106"/>
        <v>都葛飾商</v>
      </c>
    </row>
    <row r="1591" spans="1:14" x14ac:dyDescent="0.2">
      <c r="A1591" s="50">
        <f t="shared" si="110"/>
        <v>23015</v>
      </c>
      <c r="B1591" s="50">
        <f t="shared" si="111"/>
        <v>2</v>
      </c>
      <c r="C1591" s="51">
        <f t="shared" si="112"/>
        <v>30</v>
      </c>
      <c r="D1591" s="50">
        <v>23015</v>
      </c>
      <c r="E1591" s="50" t="s">
        <v>641</v>
      </c>
      <c r="F1591" s="50" t="s">
        <v>1476</v>
      </c>
      <c r="G1591" s="50" t="s">
        <v>1059</v>
      </c>
      <c r="H1591" s="50" t="s">
        <v>1139</v>
      </c>
      <c r="I1591" s="50" t="s">
        <v>3276</v>
      </c>
      <c r="J1591" s="50" t="s">
        <v>1140</v>
      </c>
      <c r="K1591" s="50" t="s">
        <v>291</v>
      </c>
      <c r="L1591" s="50" t="s">
        <v>189</v>
      </c>
      <c r="M1591" s="54">
        <v>1</v>
      </c>
      <c r="N1591" s="51" t="str">
        <f t="shared" si="106"/>
        <v>都葛飾商</v>
      </c>
    </row>
    <row r="1592" spans="1:14" x14ac:dyDescent="0.2">
      <c r="A1592" s="50">
        <f t="shared" si="110"/>
        <v>23016</v>
      </c>
      <c r="B1592" s="50">
        <f t="shared" si="111"/>
        <v>2</v>
      </c>
      <c r="C1592" s="51">
        <f t="shared" si="112"/>
        <v>30</v>
      </c>
      <c r="D1592" s="50">
        <v>23016</v>
      </c>
      <c r="E1592" s="50" t="s">
        <v>64</v>
      </c>
      <c r="F1592" s="50" t="s">
        <v>5704</v>
      </c>
      <c r="G1592" s="50" t="s">
        <v>2409</v>
      </c>
      <c r="H1592" s="50" t="s">
        <v>5705</v>
      </c>
      <c r="I1592" s="50" t="s">
        <v>2411</v>
      </c>
      <c r="J1592" s="50" t="s">
        <v>5706</v>
      </c>
      <c r="K1592" s="50" t="s">
        <v>291</v>
      </c>
      <c r="L1592" s="50" t="s">
        <v>189</v>
      </c>
      <c r="M1592" s="54">
        <v>1</v>
      </c>
      <c r="N1592" s="51" t="str">
        <f t="shared" si="106"/>
        <v>都葛飾商</v>
      </c>
    </row>
    <row r="1593" spans="1:14" x14ac:dyDescent="0.2">
      <c r="A1593" s="50">
        <f t="shared" si="110"/>
        <v>23017</v>
      </c>
      <c r="B1593" s="50">
        <f t="shared" si="111"/>
        <v>2</v>
      </c>
      <c r="C1593" s="51">
        <f t="shared" si="112"/>
        <v>30</v>
      </c>
      <c r="D1593" s="50">
        <v>23017</v>
      </c>
      <c r="E1593" s="50" t="s">
        <v>30</v>
      </c>
      <c r="F1593" s="50" t="s">
        <v>5707</v>
      </c>
      <c r="G1593" s="50" t="s">
        <v>1081</v>
      </c>
      <c r="H1593" s="50" t="s">
        <v>1432</v>
      </c>
      <c r="I1593" s="50" t="s">
        <v>1082</v>
      </c>
      <c r="J1593" s="50" t="s">
        <v>1433</v>
      </c>
      <c r="K1593" s="50" t="s">
        <v>291</v>
      </c>
      <c r="L1593" s="50" t="s">
        <v>189</v>
      </c>
      <c r="M1593" s="54">
        <v>1</v>
      </c>
      <c r="N1593" s="51" t="str">
        <f t="shared" si="106"/>
        <v>都葛飾商</v>
      </c>
    </row>
    <row r="1594" spans="1:14" x14ac:dyDescent="0.2">
      <c r="A1594" s="50">
        <f t="shared" si="110"/>
        <v>23018</v>
      </c>
      <c r="B1594" s="50">
        <f t="shared" si="111"/>
        <v>2</v>
      </c>
      <c r="C1594" s="51">
        <f t="shared" si="112"/>
        <v>30</v>
      </c>
      <c r="D1594" s="50">
        <v>23018</v>
      </c>
      <c r="E1594" s="50" t="s">
        <v>5708</v>
      </c>
      <c r="F1594" s="50" t="s">
        <v>5709</v>
      </c>
      <c r="G1594" s="50" t="s">
        <v>5710</v>
      </c>
      <c r="H1594" s="50" t="s">
        <v>3754</v>
      </c>
      <c r="I1594" s="50" t="s">
        <v>5711</v>
      </c>
      <c r="J1594" s="50" t="s">
        <v>5712</v>
      </c>
      <c r="K1594" s="50" t="s">
        <v>291</v>
      </c>
      <c r="L1594" s="50" t="s">
        <v>189</v>
      </c>
      <c r="M1594" s="54">
        <v>1</v>
      </c>
      <c r="N1594" s="51" t="str">
        <f t="shared" si="106"/>
        <v>都葛飾商</v>
      </c>
    </row>
    <row r="1595" spans="1:14" x14ac:dyDescent="0.2">
      <c r="A1595" s="50">
        <f t="shared" si="110"/>
        <v>23051</v>
      </c>
      <c r="B1595" s="50">
        <f t="shared" si="111"/>
        <v>2</v>
      </c>
      <c r="C1595" s="51">
        <f t="shared" si="112"/>
        <v>30</v>
      </c>
      <c r="D1595" s="50">
        <v>23051</v>
      </c>
      <c r="E1595" s="50" t="s">
        <v>5713</v>
      </c>
      <c r="F1595" s="50" t="s">
        <v>5714</v>
      </c>
      <c r="G1595" s="50" t="s">
        <v>5715</v>
      </c>
      <c r="H1595" s="50" t="s">
        <v>5716</v>
      </c>
      <c r="I1595" s="50" t="s">
        <v>5717</v>
      </c>
      <c r="J1595" s="50" t="s">
        <v>5718</v>
      </c>
      <c r="K1595" s="50" t="s">
        <v>292</v>
      </c>
      <c r="L1595" s="50" t="s">
        <v>188</v>
      </c>
      <c r="M1595" s="54">
        <v>2</v>
      </c>
      <c r="N1595" s="51" t="str">
        <f t="shared" si="106"/>
        <v>都葛飾商</v>
      </c>
    </row>
    <row r="1596" spans="1:14" x14ac:dyDescent="0.2">
      <c r="A1596" s="50">
        <f t="shared" si="110"/>
        <v>23052</v>
      </c>
      <c r="B1596" s="50">
        <f t="shared" si="111"/>
        <v>2</v>
      </c>
      <c r="C1596" s="51">
        <f t="shared" si="112"/>
        <v>30</v>
      </c>
      <c r="D1596" s="50">
        <v>23052</v>
      </c>
      <c r="E1596" s="50" t="s">
        <v>5719</v>
      </c>
      <c r="F1596" s="50" t="s">
        <v>356</v>
      </c>
      <c r="G1596" s="50" t="s">
        <v>3988</v>
      </c>
      <c r="H1596" s="50" t="s">
        <v>3699</v>
      </c>
      <c r="I1596" s="50" t="s">
        <v>3990</v>
      </c>
      <c r="J1596" s="50" t="s">
        <v>3700</v>
      </c>
      <c r="K1596" s="50" t="s">
        <v>292</v>
      </c>
      <c r="L1596" s="50" t="s">
        <v>189</v>
      </c>
      <c r="M1596" s="54">
        <v>1</v>
      </c>
      <c r="N1596" s="51" t="str">
        <f t="shared" si="106"/>
        <v>都葛飾商</v>
      </c>
    </row>
    <row r="1597" spans="1:14" x14ac:dyDescent="0.2">
      <c r="A1597" s="50">
        <f t="shared" si="110"/>
        <v>23053</v>
      </c>
      <c r="B1597" s="50">
        <f t="shared" si="111"/>
        <v>2</v>
      </c>
      <c r="C1597" s="51">
        <f t="shared" si="112"/>
        <v>30</v>
      </c>
      <c r="D1597" s="50">
        <v>23053</v>
      </c>
      <c r="E1597" s="50" t="s">
        <v>56</v>
      </c>
      <c r="F1597" s="50" t="s">
        <v>5720</v>
      </c>
      <c r="G1597" s="50" t="s">
        <v>2851</v>
      </c>
      <c r="H1597" s="50" t="s">
        <v>1213</v>
      </c>
      <c r="I1597" s="50" t="s">
        <v>2852</v>
      </c>
      <c r="J1597" s="50" t="s">
        <v>1215</v>
      </c>
      <c r="K1597" s="50" t="s">
        <v>292</v>
      </c>
      <c r="L1597" s="50" t="s">
        <v>189</v>
      </c>
      <c r="M1597" s="54">
        <v>1</v>
      </c>
      <c r="N1597" s="51" t="str">
        <f t="shared" si="106"/>
        <v>都葛飾商</v>
      </c>
    </row>
    <row r="1598" spans="1:14" x14ac:dyDescent="0.2">
      <c r="A1598" s="50">
        <f t="shared" si="110"/>
        <v>23115</v>
      </c>
      <c r="B1598" s="50">
        <f t="shared" si="111"/>
        <v>2</v>
      </c>
      <c r="C1598" s="51">
        <f t="shared" si="112"/>
        <v>31</v>
      </c>
      <c r="D1598" s="50">
        <v>23115</v>
      </c>
      <c r="E1598" s="50" t="s">
        <v>20</v>
      </c>
      <c r="F1598" s="50" t="s">
        <v>5721</v>
      </c>
      <c r="G1598" s="50" t="s">
        <v>2657</v>
      </c>
      <c r="H1598" s="50" t="s">
        <v>2102</v>
      </c>
      <c r="I1598" s="50" t="s">
        <v>2658</v>
      </c>
      <c r="J1598" s="50" t="s">
        <v>2104</v>
      </c>
      <c r="K1598" s="50" t="s">
        <v>291</v>
      </c>
      <c r="L1598" s="50" t="s">
        <v>189</v>
      </c>
      <c r="M1598" s="54">
        <v>2</v>
      </c>
      <c r="N1598" s="51" t="str">
        <f t="shared" si="106"/>
        <v>都葛飾野</v>
      </c>
    </row>
    <row r="1599" spans="1:14" x14ac:dyDescent="0.2">
      <c r="A1599" s="50">
        <f t="shared" si="110"/>
        <v>23117</v>
      </c>
      <c r="B1599" s="50">
        <f t="shared" si="111"/>
        <v>2</v>
      </c>
      <c r="C1599" s="51">
        <f t="shared" si="112"/>
        <v>31</v>
      </c>
      <c r="D1599" s="50">
        <v>23117</v>
      </c>
      <c r="E1599" s="50" t="s">
        <v>5722</v>
      </c>
      <c r="F1599" s="50" t="s">
        <v>5723</v>
      </c>
      <c r="G1599" s="50" t="s">
        <v>5724</v>
      </c>
      <c r="H1599" s="50" t="s">
        <v>4054</v>
      </c>
      <c r="I1599" s="50" t="s">
        <v>5725</v>
      </c>
      <c r="J1599" s="50" t="s">
        <v>4056</v>
      </c>
      <c r="K1599" s="50" t="s">
        <v>291</v>
      </c>
      <c r="L1599" s="50" t="s">
        <v>188</v>
      </c>
      <c r="M1599" s="54">
        <v>2</v>
      </c>
      <c r="N1599" s="51" t="str">
        <f t="shared" si="106"/>
        <v>都葛飾野</v>
      </c>
    </row>
    <row r="1600" spans="1:14" x14ac:dyDescent="0.2">
      <c r="A1600" s="50">
        <f t="shared" si="110"/>
        <v>23118</v>
      </c>
      <c r="B1600" s="50">
        <f t="shared" si="111"/>
        <v>2</v>
      </c>
      <c r="C1600" s="51">
        <f t="shared" si="112"/>
        <v>31</v>
      </c>
      <c r="D1600" s="50">
        <v>23118</v>
      </c>
      <c r="E1600" s="50" t="s">
        <v>4560</v>
      </c>
      <c r="F1600" s="50" t="s">
        <v>474</v>
      </c>
      <c r="G1600" s="50" t="s">
        <v>4562</v>
      </c>
      <c r="H1600" s="50" t="s">
        <v>1160</v>
      </c>
      <c r="I1600" s="50" t="s">
        <v>4564</v>
      </c>
      <c r="J1600" s="50" t="s">
        <v>5726</v>
      </c>
      <c r="K1600" s="50" t="s">
        <v>291</v>
      </c>
      <c r="L1600" s="50" t="s">
        <v>188</v>
      </c>
      <c r="M1600" s="54">
        <v>2</v>
      </c>
      <c r="N1600" s="51" t="str">
        <f t="shared" si="106"/>
        <v>都葛飾野</v>
      </c>
    </row>
    <row r="1601" spans="1:14" x14ac:dyDescent="0.2">
      <c r="A1601" s="50">
        <f t="shared" si="110"/>
        <v>23119</v>
      </c>
      <c r="B1601" s="50">
        <f t="shared" si="111"/>
        <v>2</v>
      </c>
      <c r="C1601" s="51">
        <f t="shared" si="112"/>
        <v>31</v>
      </c>
      <c r="D1601" s="50">
        <v>23119</v>
      </c>
      <c r="E1601" s="50" t="s">
        <v>4844</v>
      </c>
      <c r="F1601" s="50" t="s">
        <v>624</v>
      </c>
      <c r="G1601" s="50" t="s">
        <v>4846</v>
      </c>
      <c r="H1601" s="50" t="s">
        <v>1428</v>
      </c>
      <c r="I1601" s="50" t="s">
        <v>4847</v>
      </c>
      <c r="J1601" s="50" t="s">
        <v>1430</v>
      </c>
      <c r="K1601" s="50" t="s">
        <v>291</v>
      </c>
      <c r="L1601" s="50" t="s">
        <v>188</v>
      </c>
      <c r="M1601" s="54">
        <v>2</v>
      </c>
      <c r="N1601" s="51" t="str">
        <f t="shared" si="106"/>
        <v>都葛飾野</v>
      </c>
    </row>
    <row r="1602" spans="1:14" x14ac:dyDescent="0.2">
      <c r="A1602" s="50">
        <f t="shared" si="110"/>
        <v>23120</v>
      </c>
      <c r="B1602" s="50">
        <f t="shared" si="111"/>
        <v>2</v>
      </c>
      <c r="C1602" s="51">
        <f t="shared" si="112"/>
        <v>31</v>
      </c>
      <c r="D1602" s="50">
        <v>23120</v>
      </c>
      <c r="E1602" s="50" t="s">
        <v>5727</v>
      </c>
      <c r="F1602" s="50" t="s">
        <v>5728</v>
      </c>
      <c r="G1602" s="50" t="s">
        <v>5729</v>
      </c>
      <c r="H1602" s="50" t="s">
        <v>5730</v>
      </c>
      <c r="I1602" s="50" t="s">
        <v>5731</v>
      </c>
      <c r="J1602" s="50" t="s">
        <v>5732</v>
      </c>
      <c r="K1602" s="50" t="s">
        <v>291</v>
      </c>
      <c r="L1602" s="50" t="s">
        <v>185</v>
      </c>
      <c r="M1602" s="54">
        <v>1</v>
      </c>
      <c r="N1602" s="51" t="str">
        <f t="shared" ref="N1602:N1665" si="113">VLOOKUP(B1602*100+C1602,$AB$2:$AF$400,2,0)</f>
        <v>都葛飾野</v>
      </c>
    </row>
    <row r="1603" spans="1:14" x14ac:dyDescent="0.2">
      <c r="A1603" s="50">
        <f t="shared" si="110"/>
        <v>23121</v>
      </c>
      <c r="B1603" s="50">
        <f t="shared" si="111"/>
        <v>2</v>
      </c>
      <c r="C1603" s="51">
        <f t="shared" si="112"/>
        <v>31</v>
      </c>
      <c r="D1603" s="50">
        <v>23121</v>
      </c>
      <c r="E1603" s="50" t="s">
        <v>5733</v>
      </c>
      <c r="F1603" s="50" t="s">
        <v>5734</v>
      </c>
      <c r="G1603" s="50" t="s">
        <v>5735</v>
      </c>
      <c r="H1603" s="50" t="s">
        <v>5736</v>
      </c>
      <c r="I1603" s="50" t="s">
        <v>5737</v>
      </c>
      <c r="J1603" s="50" t="s">
        <v>5738</v>
      </c>
      <c r="K1603" s="50" t="s">
        <v>291</v>
      </c>
      <c r="L1603" s="50" t="s">
        <v>185</v>
      </c>
      <c r="M1603" s="54">
        <v>1</v>
      </c>
      <c r="N1603" s="51" t="str">
        <f t="shared" si="113"/>
        <v>都葛飾野</v>
      </c>
    </row>
    <row r="1604" spans="1:14" x14ac:dyDescent="0.2">
      <c r="A1604" s="50">
        <f t="shared" si="110"/>
        <v>23122</v>
      </c>
      <c r="B1604" s="50">
        <f t="shared" si="111"/>
        <v>2</v>
      </c>
      <c r="C1604" s="51">
        <f t="shared" si="112"/>
        <v>31</v>
      </c>
      <c r="D1604" s="50">
        <v>23122</v>
      </c>
      <c r="E1604" s="50" t="s">
        <v>5739</v>
      </c>
      <c r="F1604" s="50" t="s">
        <v>5740</v>
      </c>
      <c r="G1604" s="50" t="s">
        <v>5741</v>
      </c>
      <c r="H1604" s="50" t="s">
        <v>1235</v>
      </c>
      <c r="I1604" s="50" t="s">
        <v>5742</v>
      </c>
      <c r="J1604" s="50" t="s">
        <v>1236</v>
      </c>
      <c r="K1604" s="50" t="s">
        <v>291</v>
      </c>
      <c r="L1604" s="50" t="s">
        <v>189</v>
      </c>
      <c r="M1604" s="54">
        <v>1</v>
      </c>
      <c r="N1604" s="51" t="str">
        <f t="shared" si="113"/>
        <v>都葛飾野</v>
      </c>
    </row>
    <row r="1605" spans="1:14" x14ac:dyDescent="0.2">
      <c r="A1605" s="50">
        <f t="shared" si="110"/>
        <v>23123</v>
      </c>
      <c r="B1605" s="50">
        <f t="shared" si="111"/>
        <v>2</v>
      </c>
      <c r="C1605" s="51">
        <f t="shared" si="112"/>
        <v>31</v>
      </c>
      <c r="D1605" s="50">
        <v>23123</v>
      </c>
      <c r="E1605" s="50" t="s">
        <v>1399</v>
      </c>
      <c r="F1605" s="50" t="s">
        <v>5743</v>
      </c>
      <c r="G1605" s="50" t="s">
        <v>5744</v>
      </c>
      <c r="H1605" s="50" t="s">
        <v>5745</v>
      </c>
      <c r="I1605" s="50" t="s">
        <v>5746</v>
      </c>
      <c r="J1605" s="50" t="s">
        <v>5747</v>
      </c>
      <c r="K1605" s="50" t="s">
        <v>291</v>
      </c>
      <c r="L1605" s="50" t="s">
        <v>185</v>
      </c>
      <c r="M1605" s="54">
        <v>1</v>
      </c>
      <c r="N1605" s="51" t="str">
        <f t="shared" si="113"/>
        <v>都葛飾野</v>
      </c>
    </row>
    <row r="1606" spans="1:14" x14ac:dyDescent="0.2">
      <c r="A1606" s="50">
        <f t="shared" si="110"/>
        <v>23124</v>
      </c>
      <c r="B1606" s="50">
        <f t="shared" si="111"/>
        <v>2</v>
      </c>
      <c r="C1606" s="51">
        <f t="shared" si="112"/>
        <v>31</v>
      </c>
      <c r="D1606" s="50">
        <v>23124</v>
      </c>
      <c r="E1606" s="50" t="s">
        <v>5402</v>
      </c>
      <c r="F1606" s="50" t="s">
        <v>1486</v>
      </c>
      <c r="G1606" s="50" t="s">
        <v>5404</v>
      </c>
      <c r="H1606" s="50" t="s">
        <v>1235</v>
      </c>
      <c r="I1606" s="50" t="s">
        <v>5405</v>
      </c>
      <c r="J1606" s="50" t="s">
        <v>1236</v>
      </c>
      <c r="K1606" s="50" t="s">
        <v>291</v>
      </c>
      <c r="L1606" s="50" t="s">
        <v>188</v>
      </c>
      <c r="M1606" s="54">
        <v>2</v>
      </c>
      <c r="N1606" s="51" t="str">
        <f t="shared" si="113"/>
        <v>都葛飾野</v>
      </c>
    </row>
    <row r="1607" spans="1:14" x14ac:dyDescent="0.2">
      <c r="A1607" s="50">
        <f t="shared" si="110"/>
        <v>23125</v>
      </c>
      <c r="B1607" s="50">
        <f t="shared" si="111"/>
        <v>2</v>
      </c>
      <c r="C1607" s="51">
        <f t="shared" si="112"/>
        <v>31</v>
      </c>
      <c r="D1607" s="50">
        <v>23125</v>
      </c>
      <c r="E1607" s="50" t="s">
        <v>5748</v>
      </c>
      <c r="F1607" s="50" t="s">
        <v>5749</v>
      </c>
      <c r="G1607" s="50" t="s">
        <v>5750</v>
      </c>
      <c r="H1607" s="50" t="s">
        <v>5528</v>
      </c>
      <c r="I1607" s="50" t="s">
        <v>5751</v>
      </c>
      <c r="J1607" s="50" t="s">
        <v>5529</v>
      </c>
      <c r="K1607" s="50" t="s">
        <v>291</v>
      </c>
      <c r="L1607" s="50" t="s">
        <v>189</v>
      </c>
      <c r="M1607" s="54">
        <v>1</v>
      </c>
      <c r="N1607" s="51" t="str">
        <f t="shared" si="113"/>
        <v>都葛飾野</v>
      </c>
    </row>
    <row r="1608" spans="1:14" x14ac:dyDescent="0.2">
      <c r="A1608" s="50">
        <f t="shared" si="110"/>
        <v>23126</v>
      </c>
      <c r="B1608" s="50">
        <f t="shared" si="111"/>
        <v>2</v>
      </c>
      <c r="C1608" s="51">
        <f t="shared" si="112"/>
        <v>31</v>
      </c>
      <c r="D1608" s="50">
        <v>23126</v>
      </c>
      <c r="E1608" s="50" t="s">
        <v>5752</v>
      </c>
      <c r="F1608" s="50" t="s">
        <v>5753</v>
      </c>
      <c r="G1608" s="50" t="s">
        <v>5754</v>
      </c>
      <c r="H1608" s="50" t="s">
        <v>1259</v>
      </c>
      <c r="I1608" s="50" t="s">
        <v>5755</v>
      </c>
      <c r="J1608" s="50" t="s">
        <v>1261</v>
      </c>
      <c r="K1608" s="50" t="s">
        <v>291</v>
      </c>
      <c r="L1608" s="50" t="s">
        <v>188</v>
      </c>
      <c r="M1608" s="54">
        <v>2</v>
      </c>
      <c r="N1608" s="51" t="str">
        <f t="shared" si="113"/>
        <v>都葛飾野</v>
      </c>
    </row>
    <row r="1609" spans="1:14" x14ac:dyDescent="0.2">
      <c r="A1609" s="50">
        <f t="shared" si="110"/>
        <v>23160</v>
      </c>
      <c r="B1609" s="50">
        <f t="shared" si="111"/>
        <v>2</v>
      </c>
      <c r="C1609" s="51">
        <f t="shared" si="112"/>
        <v>31</v>
      </c>
      <c r="D1609" s="50">
        <v>23160</v>
      </c>
      <c r="E1609" s="50" t="s">
        <v>26</v>
      </c>
      <c r="F1609" s="50" t="s">
        <v>4524</v>
      </c>
      <c r="G1609" s="50" t="s">
        <v>1451</v>
      </c>
      <c r="H1609" s="50" t="s">
        <v>5756</v>
      </c>
      <c r="I1609" s="50" t="s">
        <v>1544</v>
      </c>
      <c r="J1609" s="50" t="s">
        <v>5757</v>
      </c>
      <c r="K1609" s="50" t="s">
        <v>292</v>
      </c>
      <c r="L1609" s="50" t="s">
        <v>189</v>
      </c>
      <c r="M1609" s="54">
        <v>2</v>
      </c>
      <c r="N1609" s="51" t="str">
        <f t="shared" si="113"/>
        <v>都葛飾野</v>
      </c>
    </row>
    <row r="1610" spans="1:14" x14ac:dyDescent="0.2">
      <c r="A1610" s="50">
        <f t="shared" si="110"/>
        <v>23163</v>
      </c>
      <c r="B1610" s="50">
        <f t="shared" si="111"/>
        <v>2</v>
      </c>
      <c r="C1610" s="51">
        <f t="shared" si="112"/>
        <v>31</v>
      </c>
      <c r="D1610" s="50">
        <v>23163</v>
      </c>
      <c r="E1610" s="50" t="s">
        <v>5758</v>
      </c>
      <c r="F1610" s="50" t="s">
        <v>1973</v>
      </c>
      <c r="G1610" s="50" t="s">
        <v>5759</v>
      </c>
      <c r="H1610" s="50" t="s">
        <v>1753</v>
      </c>
      <c r="I1610" s="50" t="s">
        <v>5760</v>
      </c>
      <c r="J1610" s="50" t="s">
        <v>1754</v>
      </c>
      <c r="K1610" s="50" t="s">
        <v>292</v>
      </c>
      <c r="L1610" s="50" t="s">
        <v>188</v>
      </c>
      <c r="M1610" s="54">
        <v>2</v>
      </c>
      <c r="N1610" s="51" t="str">
        <f t="shared" si="113"/>
        <v>都葛飾野</v>
      </c>
    </row>
    <row r="1611" spans="1:14" x14ac:dyDescent="0.2">
      <c r="A1611" s="50">
        <f t="shared" si="110"/>
        <v>23164</v>
      </c>
      <c r="B1611" s="50">
        <f t="shared" si="111"/>
        <v>2</v>
      </c>
      <c r="C1611" s="51">
        <f t="shared" si="112"/>
        <v>31</v>
      </c>
      <c r="D1611" s="50">
        <v>23164</v>
      </c>
      <c r="E1611" s="50" t="s">
        <v>89</v>
      </c>
      <c r="F1611" s="50" t="s">
        <v>5761</v>
      </c>
      <c r="G1611" s="50" t="s">
        <v>1993</v>
      </c>
      <c r="H1611" s="50" t="s">
        <v>5762</v>
      </c>
      <c r="I1611" s="50" t="s">
        <v>1994</v>
      </c>
      <c r="J1611" s="50" t="s">
        <v>5763</v>
      </c>
      <c r="K1611" s="50" t="s">
        <v>292</v>
      </c>
      <c r="L1611" s="50" t="s">
        <v>188</v>
      </c>
      <c r="M1611" s="54">
        <v>2</v>
      </c>
      <c r="N1611" s="51" t="str">
        <f t="shared" si="113"/>
        <v>都葛飾野</v>
      </c>
    </row>
    <row r="1612" spans="1:14" x14ac:dyDescent="0.2">
      <c r="A1612" s="50">
        <f t="shared" si="110"/>
        <v>23165</v>
      </c>
      <c r="B1612" s="50">
        <f t="shared" si="111"/>
        <v>2</v>
      </c>
      <c r="C1612" s="51">
        <f t="shared" si="112"/>
        <v>31</v>
      </c>
      <c r="D1612" s="50">
        <v>23165</v>
      </c>
      <c r="E1612" s="50" t="s">
        <v>5764</v>
      </c>
      <c r="F1612" s="50" t="s">
        <v>5765</v>
      </c>
      <c r="G1612" s="50" t="s">
        <v>5766</v>
      </c>
      <c r="H1612" s="50" t="s">
        <v>1172</v>
      </c>
      <c r="I1612" s="50" t="s">
        <v>5767</v>
      </c>
      <c r="J1612" s="50" t="s">
        <v>1174</v>
      </c>
      <c r="K1612" s="50" t="s">
        <v>292</v>
      </c>
      <c r="L1612" s="50" t="s">
        <v>189</v>
      </c>
      <c r="M1612" s="54">
        <v>1</v>
      </c>
      <c r="N1612" s="51" t="str">
        <f t="shared" si="113"/>
        <v>都葛飾野</v>
      </c>
    </row>
    <row r="1613" spans="1:14" x14ac:dyDescent="0.2">
      <c r="A1613" s="50">
        <f t="shared" si="110"/>
        <v>23330</v>
      </c>
      <c r="B1613" s="50">
        <f t="shared" si="111"/>
        <v>2</v>
      </c>
      <c r="C1613" s="51">
        <f t="shared" si="112"/>
        <v>33</v>
      </c>
      <c r="D1613" s="50">
        <v>23330</v>
      </c>
      <c r="E1613" s="50" t="s">
        <v>5768</v>
      </c>
      <c r="F1613" s="50" t="s">
        <v>5769</v>
      </c>
      <c r="G1613" s="50" t="s">
        <v>5770</v>
      </c>
      <c r="H1613" s="50" t="s">
        <v>1122</v>
      </c>
      <c r="I1613" s="50" t="s">
        <v>5771</v>
      </c>
      <c r="J1613" s="50" t="s">
        <v>1918</v>
      </c>
      <c r="K1613" s="50" t="s">
        <v>291</v>
      </c>
      <c r="L1613" s="50" t="s">
        <v>189</v>
      </c>
      <c r="M1613" s="54">
        <v>2</v>
      </c>
      <c r="N1613" s="51" t="str">
        <f t="shared" si="113"/>
        <v>都農産</v>
      </c>
    </row>
    <row r="1614" spans="1:14" x14ac:dyDescent="0.2">
      <c r="A1614" s="50">
        <f t="shared" si="110"/>
        <v>23331</v>
      </c>
      <c r="B1614" s="50">
        <f t="shared" si="111"/>
        <v>2</v>
      </c>
      <c r="C1614" s="51">
        <f t="shared" si="112"/>
        <v>33</v>
      </c>
      <c r="D1614" s="50">
        <v>23331</v>
      </c>
      <c r="E1614" s="50" t="s">
        <v>5772</v>
      </c>
      <c r="F1614" s="50" t="s">
        <v>5773</v>
      </c>
      <c r="G1614" s="50" t="s">
        <v>5774</v>
      </c>
      <c r="H1614" s="50" t="s">
        <v>1038</v>
      </c>
      <c r="I1614" s="50" t="s">
        <v>5775</v>
      </c>
      <c r="J1614" s="50" t="s">
        <v>1039</v>
      </c>
      <c r="K1614" s="50" t="s">
        <v>291</v>
      </c>
      <c r="L1614" s="50" t="s">
        <v>188</v>
      </c>
      <c r="M1614" s="54">
        <v>2</v>
      </c>
      <c r="N1614" s="51" t="str">
        <f t="shared" si="113"/>
        <v>都農産</v>
      </c>
    </row>
    <row r="1615" spans="1:14" x14ac:dyDescent="0.2">
      <c r="A1615" s="50">
        <f t="shared" si="110"/>
        <v>23332</v>
      </c>
      <c r="B1615" s="50">
        <f t="shared" si="111"/>
        <v>2</v>
      </c>
      <c r="C1615" s="51">
        <f t="shared" si="112"/>
        <v>33</v>
      </c>
      <c r="D1615" s="50">
        <v>23332</v>
      </c>
      <c r="E1615" s="50" t="s">
        <v>51</v>
      </c>
      <c r="F1615" s="50" t="s">
        <v>2414</v>
      </c>
      <c r="G1615" s="50" t="s">
        <v>1303</v>
      </c>
      <c r="H1615" s="50" t="s">
        <v>1241</v>
      </c>
      <c r="I1615" s="50" t="s">
        <v>1304</v>
      </c>
      <c r="J1615" s="50" t="s">
        <v>1242</v>
      </c>
      <c r="K1615" s="50" t="s">
        <v>291</v>
      </c>
      <c r="L1615" s="50" t="s">
        <v>188</v>
      </c>
      <c r="M1615" s="54">
        <v>2</v>
      </c>
      <c r="N1615" s="51" t="str">
        <f t="shared" si="113"/>
        <v>都農産</v>
      </c>
    </row>
    <row r="1616" spans="1:14" x14ac:dyDescent="0.2">
      <c r="A1616" s="50">
        <f t="shared" si="110"/>
        <v>23333</v>
      </c>
      <c r="B1616" s="50">
        <f t="shared" si="111"/>
        <v>2</v>
      </c>
      <c r="C1616" s="51">
        <f t="shared" si="112"/>
        <v>33</v>
      </c>
      <c r="D1616" s="50">
        <v>23333</v>
      </c>
      <c r="E1616" s="50" t="s">
        <v>74</v>
      </c>
      <c r="F1616" s="50" t="s">
        <v>5776</v>
      </c>
      <c r="G1616" s="50" t="s">
        <v>2087</v>
      </c>
      <c r="H1616" s="50" t="s">
        <v>1217</v>
      </c>
      <c r="I1616" s="50" t="s">
        <v>2088</v>
      </c>
      <c r="J1616" s="50" t="s">
        <v>1218</v>
      </c>
      <c r="K1616" s="50" t="s">
        <v>291</v>
      </c>
      <c r="L1616" s="50" t="s">
        <v>188</v>
      </c>
      <c r="M1616" s="54">
        <v>2</v>
      </c>
      <c r="N1616" s="51" t="str">
        <f t="shared" si="113"/>
        <v>都農産</v>
      </c>
    </row>
    <row r="1617" spans="1:14" x14ac:dyDescent="0.2">
      <c r="A1617" s="50">
        <f t="shared" si="110"/>
        <v>23365</v>
      </c>
      <c r="B1617" s="50">
        <f t="shared" si="111"/>
        <v>2</v>
      </c>
      <c r="C1617" s="51">
        <f t="shared" si="112"/>
        <v>33</v>
      </c>
      <c r="D1617" s="50">
        <v>23365</v>
      </c>
      <c r="E1617" s="50" t="s">
        <v>641</v>
      </c>
      <c r="F1617" s="50" t="s">
        <v>5777</v>
      </c>
      <c r="G1617" s="50" t="s">
        <v>1059</v>
      </c>
      <c r="H1617" s="50" t="s">
        <v>3460</v>
      </c>
      <c r="I1617" s="50" t="s">
        <v>3276</v>
      </c>
      <c r="J1617" s="50" t="s">
        <v>3462</v>
      </c>
      <c r="K1617" s="50" t="s">
        <v>292</v>
      </c>
      <c r="L1617" s="50" t="s">
        <v>188</v>
      </c>
      <c r="M1617" s="54">
        <v>2</v>
      </c>
      <c r="N1617" s="51" t="str">
        <f t="shared" si="113"/>
        <v>都農産</v>
      </c>
    </row>
    <row r="1618" spans="1:14" x14ac:dyDescent="0.2">
      <c r="A1618" s="50">
        <f t="shared" si="110"/>
        <v>23410</v>
      </c>
      <c r="B1618" s="50">
        <f t="shared" si="111"/>
        <v>2</v>
      </c>
      <c r="C1618" s="51">
        <f t="shared" si="112"/>
        <v>34</v>
      </c>
      <c r="D1618" s="50">
        <v>23410</v>
      </c>
      <c r="E1618" s="50" t="s">
        <v>5778</v>
      </c>
      <c r="F1618" s="50" t="s">
        <v>5779</v>
      </c>
      <c r="G1618" s="50" t="s">
        <v>5780</v>
      </c>
      <c r="H1618" s="50" t="s">
        <v>1121</v>
      </c>
      <c r="I1618" s="50" t="s">
        <v>5781</v>
      </c>
      <c r="J1618" s="50" t="s">
        <v>4717</v>
      </c>
      <c r="K1618" s="50" t="s">
        <v>291</v>
      </c>
      <c r="L1618" s="50" t="s">
        <v>189</v>
      </c>
      <c r="M1618" s="54">
        <v>2</v>
      </c>
      <c r="N1618" s="51" t="str">
        <f t="shared" si="113"/>
        <v>都葛飾総合</v>
      </c>
    </row>
    <row r="1619" spans="1:14" x14ac:dyDescent="0.2">
      <c r="A1619" s="50">
        <f t="shared" si="110"/>
        <v>23411</v>
      </c>
      <c r="B1619" s="50">
        <f t="shared" si="111"/>
        <v>2</v>
      </c>
      <c r="C1619" s="51">
        <f t="shared" si="112"/>
        <v>34</v>
      </c>
      <c r="D1619" s="50">
        <v>23411</v>
      </c>
      <c r="E1619" s="50" t="s">
        <v>5782</v>
      </c>
      <c r="F1619" s="50" t="s">
        <v>5783</v>
      </c>
      <c r="G1619" s="50" t="s">
        <v>5784</v>
      </c>
      <c r="H1619" s="50" t="s">
        <v>3784</v>
      </c>
      <c r="I1619" s="50" t="s">
        <v>5785</v>
      </c>
      <c r="J1619" s="50" t="s">
        <v>3786</v>
      </c>
      <c r="K1619" s="50" t="s">
        <v>291</v>
      </c>
      <c r="L1619" s="50" t="s">
        <v>188</v>
      </c>
      <c r="M1619" s="54">
        <v>2</v>
      </c>
      <c r="N1619" s="51" t="str">
        <f t="shared" si="113"/>
        <v>都葛飾総合</v>
      </c>
    </row>
    <row r="1620" spans="1:14" x14ac:dyDescent="0.2">
      <c r="A1620" s="50">
        <f t="shared" si="110"/>
        <v>23412</v>
      </c>
      <c r="B1620" s="50">
        <f t="shared" si="111"/>
        <v>2</v>
      </c>
      <c r="C1620" s="51">
        <f t="shared" si="112"/>
        <v>34</v>
      </c>
      <c r="D1620" s="50">
        <v>23412</v>
      </c>
      <c r="E1620" s="50" t="s">
        <v>5786</v>
      </c>
      <c r="F1620" s="50" t="s">
        <v>5787</v>
      </c>
      <c r="G1620" s="50" t="s">
        <v>5788</v>
      </c>
      <c r="H1620" s="50" t="s">
        <v>2754</v>
      </c>
      <c r="I1620" s="50" t="s">
        <v>5789</v>
      </c>
      <c r="J1620" s="50" t="s">
        <v>5790</v>
      </c>
      <c r="K1620" s="50" t="s">
        <v>291</v>
      </c>
      <c r="L1620" s="50" t="s">
        <v>189</v>
      </c>
      <c r="M1620" s="54">
        <v>1</v>
      </c>
      <c r="N1620" s="51" t="str">
        <f t="shared" si="113"/>
        <v>都葛飾総合</v>
      </c>
    </row>
    <row r="1621" spans="1:14" x14ac:dyDescent="0.2">
      <c r="A1621" s="50">
        <f t="shared" si="110"/>
        <v>23485</v>
      </c>
      <c r="B1621" s="50">
        <f t="shared" si="111"/>
        <v>2</v>
      </c>
      <c r="C1621" s="51">
        <f t="shared" si="112"/>
        <v>34</v>
      </c>
      <c r="D1621" s="50">
        <v>23485</v>
      </c>
      <c r="E1621" s="50" t="s">
        <v>4475</v>
      </c>
      <c r="F1621" s="50" t="s">
        <v>5791</v>
      </c>
      <c r="G1621" s="50" t="s">
        <v>4476</v>
      </c>
      <c r="H1621" s="50" t="s">
        <v>1832</v>
      </c>
      <c r="I1621" s="50" t="s">
        <v>4477</v>
      </c>
      <c r="J1621" s="50" t="s">
        <v>1833</v>
      </c>
      <c r="K1621" s="50" t="s">
        <v>292</v>
      </c>
      <c r="L1621" s="50" t="s">
        <v>189</v>
      </c>
      <c r="M1621" s="54">
        <v>2</v>
      </c>
      <c r="N1621" s="51" t="str">
        <f t="shared" si="113"/>
        <v>都葛飾総合</v>
      </c>
    </row>
    <row r="1622" spans="1:14" x14ac:dyDescent="0.2">
      <c r="A1622" s="50">
        <f t="shared" si="110"/>
        <v>23486</v>
      </c>
      <c r="B1622" s="50">
        <f t="shared" si="111"/>
        <v>2</v>
      </c>
      <c r="C1622" s="51">
        <f t="shared" si="112"/>
        <v>34</v>
      </c>
      <c r="D1622" s="50">
        <v>23486</v>
      </c>
      <c r="E1622" s="50" t="s">
        <v>15256</v>
      </c>
      <c r="F1622" s="50" t="s">
        <v>5792</v>
      </c>
      <c r="G1622" s="50" t="s">
        <v>15257</v>
      </c>
      <c r="H1622" s="50" t="s">
        <v>4219</v>
      </c>
      <c r="I1622" s="50" t="s">
        <v>15258</v>
      </c>
      <c r="J1622" s="50" t="s">
        <v>4220</v>
      </c>
      <c r="K1622" s="50" t="s">
        <v>292</v>
      </c>
      <c r="L1622" s="50" t="s">
        <v>189</v>
      </c>
      <c r="M1622" s="54">
        <v>1</v>
      </c>
      <c r="N1622" s="51" t="str">
        <f t="shared" si="113"/>
        <v>都葛飾総合</v>
      </c>
    </row>
    <row r="1623" spans="1:14" x14ac:dyDescent="0.2">
      <c r="A1623" s="50">
        <f t="shared" si="110"/>
        <v>23613</v>
      </c>
      <c r="B1623" s="50">
        <f t="shared" si="111"/>
        <v>2</v>
      </c>
      <c r="C1623" s="51">
        <f t="shared" si="112"/>
        <v>36</v>
      </c>
      <c r="D1623" s="50">
        <v>23613</v>
      </c>
      <c r="E1623" s="50" t="s">
        <v>5793</v>
      </c>
      <c r="F1623" s="50" t="s">
        <v>5794</v>
      </c>
      <c r="G1623" s="50" t="s">
        <v>5795</v>
      </c>
      <c r="H1623" s="50" t="s">
        <v>1185</v>
      </c>
      <c r="I1623" s="50" t="s">
        <v>5796</v>
      </c>
      <c r="J1623" s="50" t="s">
        <v>1187</v>
      </c>
      <c r="K1623" s="50" t="s">
        <v>291</v>
      </c>
      <c r="L1623" s="50" t="s">
        <v>188</v>
      </c>
      <c r="M1623" s="54">
        <v>2</v>
      </c>
      <c r="N1623" s="51" t="str">
        <f t="shared" si="113"/>
        <v>都南葛飾</v>
      </c>
    </row>
    <row r="1624" spans="1:14" x14ac:dyDescent="0.2">
      <c r="A1624" s="50">
        <f t="shared" si="110"/>
        <v>23624</v>
      </c>
      <c r="B1624" s="50">
        <f t="shared" si="111"/>
        <v>2</v>
      </c>
      <c r="C1624" s="51">
        <f t="shared" si="112"/>
        <v>36</v>
      </c>
      <c r="D1624" s="50">
        <v>23624</v>
      </c>
      <c r="E1624" s="50" t="s">
        <v>5797</v>
      </c>
      <c r="F1624" s="50" t="s">
        <v>5798</v>
      </c>
      <c r="G1624" s="50" t="s">
        <v>5799</v>
      </c>
      <c r="H1624" s="50" t="s">
        <v>2631</v>
      </c>
      <c r="I1624" s="50" t="s">
        <v>5800</v>
      </c>
      <c r="J1624" s="50" t="s">
        <v>2632</v>
      </c>
      <c r="K1624" s="50" t="s">
        <v>291</v>
      </c>
      <c r="L1624" s="50" t="s">
        <v>188</v>
      </c>
      <c r="M1624" s="54">
        <v>2</v>
      </c>
      <c r="N1624" s="51" t="str">
        <f t="shared" si="113"/>
        <v>都南葛飾</v>
      </c>
    </row>
    <row r="1625" spans="1:14" x14ac:dyDescent="0.2">
      <c r="A1625" s="50">
        <f t="shared" si="110"/>
        <v>23631</v>
      </c>
      <c r="B1625" s="50">
        <f t="shared" si="111"/>
        <v>2</v>
      </c>
      <c r="C1625" s="51">
        <f t="shared" si="112"/>
        <v>36</v>
      </c>
      <c r="D1625" s="50">
        <v>23631</v>
      </c>
      <c r="E1625" s="50" t="s">
        <v>5801</v>
      </c>
      <c r="F1625" s="50" t="s">
        <v>475</v>
      </c>
      <c r="G1625" s="50" t="s">
        <v>5171</v>
      </c>
      <c r="H1625" s="50" t="s">
        <v>5802</v>
      </c>
      <c r="I1625" s="50" t="s">
        <v>5172</v>
      </c>
      <c r="J1625" s="50" t="s">
        <v>5803</v>
      </c>
      <c r="K1625" s="50" t="s">
        <v>291</v>
      </c>
      <c r="L1625" s="50" t="s">
        <v>188</v>
      </c>
      <c r="M1625" s="54">
        <v>2</v>
      </c>
      <c r="N1625" s="51" t="str">
        <f t="shared" si="113"/>
        <v>都南葛飾</v>
      </c>
    </row>
    <row r="1626" spans="1:14" x14ac:dyDescent="0.2">
      <c r="A1626" s="50">
        <f t="shared" si="110"/>
        <v>23644</v>
      </c>
      <c r="B1626" s="50">
        <f t="shared" si="111"/>
        <v>2</v>
      </c>
      <c r="C1626" s="51">
        <f t="shared" si="112"/>
        <v>36</v>
      </c>
      <c r="D1626" s="50">
        <v>23644</v>
      </c>
      <c r="E1626" s="50" t="s">
        <v>5804</v>
      </c>
      <c r="F1626" s="50" t="s">
        <v>5805</v>
      </c>
      <c r="G1626" s="50" t="s">
        <v>5806</v>
      </c>
      <c r="H1626" s="50" t="s">
        <v>5807</v>
      </c>
      <c r="I1626" s="50" t="s">
        <v>5808</v>
      </c>
      <c r="J1626" s="50" t="s">
        <v>5809</v>
      </c>
      <c r="K1626" s="50" t="s">
        <v>291</v>
      </c>
      <c r="L1626" s="50" t="s">
        <v>1029</v>
      </c>
      <c r="M1626" s="54">
        <v>3</v>
      </c>
      <c r="N1626" s="51" t="str">
        <f t="shared" si="113"/>
        <v>都南葛飾</v>
      </c>
    </row>
    <row r="1627" spans="1:14" x14ac:dyDescent="0.2">
      <c r="A1627" s="50">
        <f t="shared" si="110"/>
        <v>23646</v>
      </c>
      <c r="B1627" s="50">
        <f t="shared" si="111"/>
        <v>2</v>
      </c>
      <c r="C1627" s="51">
        <f t="shared" si="112"/>
        <v>36</v>
      </c>
      <c r="D1627" s="50">
        <v>23646</v>
      </c>
      <c r="E1627" s="50" t="s">
        <v>491</v>
      </c>
      <c r="F1627" s="50" t="s">
        <v>2325</v>
      </c>
      <c r="G1627" s="50" t="s">
        <v>1919</v>
      </c>
      <c r="H1627" s="50" t="s">
        <v>2326</v>
      </c>
      <c r="I1627" s="50" t="s">
        <v>5150</v>
      </c>
      <c r="J1627" s="50" t="s">
        <v>2328</v>
      </c>
      <c r="K1627" s="50" t="s">
        <v>291</v>
      </c>
      <c r="L1627" s="50" t="s">
        <v>189</v>
      </c>
      <c r="M1627" s="54">
        <v>2</v>
      </c>
      <c r="N1627" s="51" t="str">
        <f t="shared" si="113"/>
        <v>都南葛飾</v>
      </c>
    </row>
    <row r="1628" spans="1:14" x14ac:dyDescent="0.2">
      <c r="A1628" s="50">
        <f t="shared" si="110"/>
        <v>23661</v>
      </c>
      <c r="B1628" s="50">
        <f t="shared" si="111"/>
        <v>2</v>
      </c>
      <c r="C1628" s="51">
        <f t="shared" si="112"/>
        <v>36</v>
      </c>
      <c r="D1628" s="50">
        <v>23661</v>
      </c>
      <c r="E1628" s="50" t="s">
        <v>5810</v>
      </c>
      <c r="F1628" s="50" t="s">
        <v>5811</v>
      </c>
      <c r="G1628" s="50" t="s">
        <v>5812</v>
      </c>
      <c r="H1628" s="50" t="s">
        <v>5813</v>
      </c>
      <c r="I1628" s="50" t="s">
        <v>5814</v>
      </c>
      <c r="J1628" s="50" t="s">
        <v>5815</v>
      </c>
      <c r="K1628" s="50" t="s">
        <v>292</v>
      </c>
      <c r="L1628" s="50" t="s">
        <v>189</v>
      </c>
      <c r="M1628" s="54">
        <v>1</v>
      </c>
      <c r="N1628" s="51" t="str">
        <f t="shared" si="113"/>
        <v>都南葛飾</v>
      </c>
    </row>
    <row r="1629" spans="1:14" x14ac:dyDescent="0.2">
      <c r="A1629" s="50">
        <f t="shared" si="110"/>
        <v>23662</v>
      </c>
      <c r="B1629" s="50">
        <f t="shared" si="111"/>
        <v>2</v>
      </c>
      <c r="C1629" s="51">
        <f t="shared" si="112"/>
        <v>36</v>
      </c>
      <c r="D1629" s="50">
        <v>23662</v>
      </c>
      <c r="E1629" s="50" t="s">
        <v>56</v>
      </c>
      <c r="F1629" s="50" t="s">
        <v>2710</v>
      </c>
      <c r="G1629" s="50" t="s">
        <v>2851</v>
      </c>
      <c r="H1629" s="50" t="s">
        <v>1392</v>
      </c>
      <c r="I1629" s="50" t="s">
        <v>2852</v>
      </c>
      <c r="J1629" s="50" t="s">
        <v>1393</v>
      </c>
      <c r="K1629" s="50" t="s">
        <v>292</v>
      </c>
      <c r="L1629" s="50" t="s">
        <v>185</v>
      </c>
      <c r="M1629" s="54">
        <v>1</v>
      </c>
      <c r="N1629" s="51" t="str">
        <f t="shared" si="113"/>
        <v>都南葛飾</v>
      </c>
    </row>
    <row r="1630" spans="1:14" x14ac:dyDescent="0.2">
      <c r="A1630" s="50">
        <f t="shared" si="110"/>
        <v>23671</v>
      </c>
      <c r="B1630" s="50">
        <f t="shared" si="111"/>
        <v>2</v>
      </c>
      <c r="C1630" s="51">
        <f t="shared" si="112"/>
        <v>36</v>
      </c>
      <c r="D1630" s="50">
        <v>23671</v>
      </c>
      <c r="E1630" s="50" t="s">
        <v>5816</v>
      </c>
      <c r="F1630" s="50" t="s">
        <v>5817</v>
      </c>
      <c r="G1630" s="50" t="s">
        <v>5818</v>
      </c>
      <c r="H1630" s="50" t="s">
        <v>5819</v>
      </c>
      <c r="I1630" s="50" t="s">
        <v>5820</v>
      </c>
      <c r="J1630" s="50" t="s">
        <v>5821</v>
      </c>
      <c r="K1630" s="50" t="s">
        <v>292</v>
      </c>
      <c r="L1630" s="50" t="s">
        <v>189</v>
      </c>
      <c r="M1630" s="54">
        <v>1</v>
      </c>
      <c r="N1630" s="51" t="str">
        <f t="shared" si="113"/>
        <v>都南葛飾</v>
      </c>
    </row>
    <row r="1631" spans="1:14" x14ac:dyDescent="0.2">
      <c r="A1631" s="50">
        <f t="shared" si="110"/>
        <v>23672</v>
      </c>
      <c r="B1631" s="50">
        <f t="shared" si="111"/>
        <v>2</v>
      </c>
      <c r="C1631" s="51">
        <f t="shared" si="112"/>
        <v>36</v>
      </c>
      <c r="D1631" s="50">
        <v>23672</v>
      </c>
      <c r="E1631" s="50" t="s">
        <v>42</v>
      </c>
      <c r="F1631" s="50" t="s">
        <v>1194</v>
      </c>
      <c r="G1631" s="50" t="s">
        <v>1582</v>
      </c>
      <c r="H1631" s="50" t="s">
        <v>5822</v>
      </c>
      <c r="I1631" s="50" t="s">
        <v>1583</v>
      </c>
      <c r="J1631" s="50" t="s">
        <v>5823</v>
      </c>
      <c r="K1631" s="50" t="s">
        <v>292</v>
      </c>
      <c r="L1631" s="50" t="s">
        <v>189</v>
      </c>
      <c r="M1631" s="54">
        <v>1</v>
      </c>
      <c r="N1631" s="51" t="str">
        <f t="shared" si="113"/>
        <v>都南葛飾</v>
      </c>
    </row>
    <row r="1632" spans="1:14" x14ac:dyDescent="0.2">
      <c r="A1632" s="50">
        <f t="shared" si="110"/>
        <v>23689</v>
      </c>
      <c r="B1632" s="50">
        <f t="shared" si="111"/>
        <v>2</v>
      </c>
      <c r="C1632" s="51">
        <f t="shared" si="112"/>
        <v>36</v>
      </c>
      <c r="D1632" s="50">
        <v>23689</v>
      </c>
      <c r="E1632" s="50" t="s">
        <v>28</v>
      </c>
      <c r="F1632" s="50" t="s">
        <v>5824</v>
      </c>
      <c r="G1632" s="50" t="s">
        <v>1083</v>
      </c>
      <c r="H1632" s="50" t="s">
        <v>5825</v>
      </c>
      <c r="I1632" s="50" t="s">
        <v>1084</v>
      </c>
      <c r="J1632" s="50" t="s">
        <v>5826</v>
      </c>
      <c r="K1632" s="50" t="s">
        <v>292</v>
      </c>
      <c r="L1632" s="50" t="s">
        <v>188</v>
      </c>
      <c r="M1632" s="54">
        <v>2</v>
      </c>
      <c r="N1632" s="51" t="str">
        <f t="shared" si="113"/>
        <v>都南葛飾</v>
      </c>
    </row>
    <row r="1633" spans="1:14" x14ac:dyDescent="0.2">
      <c r="A1633" s="50">
        <f t="shared" si="110"/>
        <v>23696</v>
      </c>
      <c r="B1633" s="50">
        <f t="shared" si="111"/>
        <v>2</v>
      </c>
      <c r="C1633" s="51">
        <f t="shared" si="112"/>
        <v>36</v>
      </c>
      <c r="D1633" s="50">
        <v>23696</v>
      </c>
      <c r="E1633" s="50" t="s">
        <v>53</v>
      </c>
      <c r="F1633" s="50" t="s">
        <v>5827</v>
      </c>
      <c r="G1633" s="50" t="s">
        <v>1239</v>
      </c>
      <c r="H1633" s="50" t="s">
        <v>1203</v>
      </c>
      <c r="I1633" s="50" t="s">
        <v>1240</v>
      </c>
      <c r="J1633" s="50" t="s">
        <v>1205</v>
      </c>
      <c r="K1633" s="50" t="s">
        <v>292</v>
      </c>
      <c r="L1633" s="50" t="s">
        <v>188</v>
      </c>
      <c r="M1633" s="54">
        <v>2</v>
      </c>
      <c r="N1633" s="51" t="str">
        <f t="shared" si="113"/>
        <v>都南葛飾</v>
      </c>
    </row>
    <row r="1634" spans="1:14" x14ac:dyDescent="0.2">
      <c r="A1634" s="50">
        <f t="shared" si="110"/>
        <v>23722</v>
      </c>
      <c r="B1634" s="50">
        <f t="shared" si="111"/>
        <v>2</v>
      </c>
      <c r="C1634" s="51">
        <f t="shared" si="112"/>
        <v>37</v>
      </c>
      <c r="D1634" s="50">
        <v>23722</v>
      </c>
      <c r="E1634" s="50" t="s">
        <v>5828</v>
      </c>
      <c r="F1634" s="50" t="s">
        <v>4787</v>
      </c>
      <c r="G1634" s="50" t="s">
        <v>5829</v>
      </c>
      <c r="H1634" s="50" t="s">
        <v>1432</v>
      </c>
      <c r="I1634" s="50" t="s">
        <v>5830</v>
      </c>
      <c r="J1634" s="50" t="s">
        <v>1433</v>
      </c>
      <c r="K1634" s="50" t="s">
        <v>291</v>
      </c>
      <c r="L1634" s="50" t="s">
        <v>188</v>
      </c>
      <c r="M1634" s="54">
        <v>3</v>
      </c>
      <c r="N1634" s="51" t="str">
        <f t="shared" si="113"/>
        <v>共栄</v>
      </c>
    </row>
    <row r="1635" spans="1:14" x14ac:dyDescent="0.2">
      <c r="A1635" s="50">
        <f t="shared" si="110"/>
        <v>23723</v>
      </c>
      <c r="B1635" s="50">
        <f t="shared" si="111"/>
        <v>2</v>
      </c>
      <c r="C1635" s="51">
        <f t="shared" si="112"/>
        <v>37</v>
      </c>
      <c r="D1635" s="50">
        <v>23723</v>
      </c>
      <c r="E1635" s="50" t="s">
        <v>29</v>
      </c>
      <c r="F1635" s="50" t="s">
        <v>5831</v>
      </c>
      <c r="G1635" s="50" t="s">
        <v>1310</v>
      </c>
      <c r="H1635" s="50" t="s">
        <v>5832</v>
      </c>
      <c r="I1635" s="50" t="s">
        <v>1311</v>
      </c>
      <c r="J1635" s="50" t="s">
        <v>5833</v>
      </c>
      <c r="K1635" s="50" t="s">
        <v>291</v>
      </c>
      <c r="L1635" s="50" t="s">
        <v>185</v>
      </c>
      <c r="M1635" s="54">
        <v>1</v>
      </c>
      <c r="N1635" s="51" t="str">
        <f t="shared" si="113"/>
        <v>共栄</v>
      </c>
    </row>
    <row r="1636" spans="1:14" x14ac:dyDescent="0.2">
      <c r="A1636" s="50">
        <f t="shared" si="110"/>
        <v>23724</v>
      </c>
      <c r="B1636" s="50">
        <f t="shared" si="111"/>
        <v>2</v>
      </c>
      <c r="C1636" s="51">
        <f t="shared" si="112"/>
        <v>37</v>
      </c>
      <c r="D1636" s="50">
        <v>23724</v>
      </c>
      <c r="E1636" s="50" t="s">
        <v>3865</v>
      </c>
      <c r="F1636" s="50" t="s">
        <v>3044</v>
      </c>
      <c r="G1636" s="50" t="s">
        <v>3867</v>
      </c>
      <c r="H1636" s="50" t="s">
        <v>1370</v>
      </c>
      <c r="I1636" s="50" t="s">
        <v>3868</v>
      </c>
      <c r="J1636" s="50" t="s">
        <v>1371</v>
      </c>
      <c r="K1636" s="50" t="s">
        <v>291</v>
      </c>
      <c r="L1636" s="50" t="s">
        <v>1029</v>
      </c>
      <c r="M1636" s="54">
        <v>3</v>
      </c>
      <c r="N1636" s="51" t="str">
        <f t="shared" si="113"/>
        <v>共栄</v>
      </c>
    </row>
    <row r="1637" spans="1:14" x14ac:dyDescent="0.2">
      <c r="A1637" s="50">
        <f t="shared" si="110"/>
        <v>23726</v>
      </c>
      <c r="B1637" s="50">
        <f t="shared" si="111"/>
        <v>2</v>
      </c>
      <c r="C1637" s="51">
        <f t="shared" si="112"/>
        <v>37</v>
      </c>
      <c r="D1637" s="50">
        <v>23726</v>
      </c>
      <c r="E1637" s="50" t="s">
        <v>31</v>
      </c>
      <c r="F1637" s="50" t="s">
        <v>5834</v>
      </c>
      <c r="G1637" s="50" t="s">
        <v>1202</v>
      </c>
      <c r="H1637" s="50" t="s">
        <v>1217</v>
      </c>
      <c r="I1637" s="50" t="s">
        <v>1204</v>
      </c>
      <c r="J1637" s="50" t="s">
        <v>1234</v>
      </c>
      <c r="K1637" s="50" t="s">
        <v>291</v>
      </c>
      <c r="L1637" s="50" t="s">
        <v>1029</v>
      </c>
      <c r="M1637" s="54">
        <v>3</v>
      </c>
      <c r="N1637" s="51" t="str">
        <f t="shared" si="113"/>
        <v>共栄</v>
      </c>
    </row>
    <row r="1638" spans="1:14" x14ac:dyDescent="0.2">
      <c r="A1638" s="50">
        <f t="shared" si="110"/>
        <v>23728</v>
      </c>
      <c r="B1638" s="50">
        <f t="shared" si="111"/>
        <v>2</v>
      </c>
      <c r="C1638" s="51">
        <f t="shared" si="112"/>
        <v>37</v>
      </c>
      <c r="D1638" s="50">
        <v>23728</v>
      </c>
      <c r="E1638" s="50" t="s">
        <v>34</v>
      </c>
      <c r="F1638" s="50" t="s">
        <v>5835</v>
      </c>
      <c r="G1638" s="50" t="s">
        <v>1285</v>
      </c>
      <c r="H1638" s="50" t="s">
        <v>5836</v>
      </c>
      <c r="I1638" s="50" t="s">
        <v>1287</v>
      </c>
      <c r="J1638" s="50" t="s">
        <v>5837</v>
      </c>
      <c r="K1638" s="50" t="s">
        <v>291</v>
      </c>
      <c r="L1638" s="50" t="s">
        <v>189</v>
      </c>
      <c r="M1638" s="54">
        <v>1</v>
      </c>
      <c r="N1638" s="51" t="str">
        <f t="shared" si="113"/>
        <v>共栄</v>
      </c>
    </row>
    <row r="1639" spans="1:14" x14ac:dyDescent="0.2">
      <c r="A1639" s="50">
        <f t="shared" si="110"/>
        <v>23729</v>
      </c>
      <c r="B1639" s="50">
        <f t="shared" si="111"/>
        <v>2</v>
      </c>
      <c r="C1639" s="51">
        <f t="shared" si="112"/>
        <v>37</v>
      </c>
      <c r="D1639" s="50">
        <v>23729</v>
      </c>
      <c r="E1639" s="50" t="s">
        <v>34</v>
      </c>
      <c r="F1639" s="50" t="s">
        <v>5594</v>
      </c>
      <c r="G1639" s="50" t="s">
        <v>1285</v>
      </c>
      <c r="H1639" s="50" t="s">
        <v>1875</v>
      </c>
      <c r="I1639" s="50" t="s">
        <v>1287</v>
      </c>
      <c r="J1639" s="50" t="s">
        <v>1877</v>
      </c>
      <c r="K1639" s="50" t="s">
        <v>291</v>
      </c>
      <c r="L1639" s="50" t="s">
        <v>189</v>
      </c>
      <c r="M1639" s="54">
        <v>1</v>
      </c>
      <c r="N1639" s="51" t="str">
        <f t="shared" si="113"/>
        <v>共栄</v>
      </c>
    </row>
    <row r="1640" spans="1:14" x14ac:dyDescent="0.2">
      <c r="A1640" s="50">
        <f t="shared" si="110"/>
        <v>23732</v>
      </c>
      <c r="B1640" s="50">
        <f t="shared" si="111"/>
        <v>2</v>
      </c>
      <c r="C1640" s="51">
        <f t="shared" si="112"/>
        <v>37</v>
      </c>
      <c r="D1640" s="50">
        <v>23732</v>
      </c>
      <c r="E1640" s="50" t="s">
        <v>5838</v>
      </c>
      <c r="F1640" s="50" t="s">
        <v>119</v>
      </c>
      <c r="G1640" s="50" t="s">
        <v>5839</v>
      </c>
      <c r="H1640" s="50" t="s">
        <v>1662</v>
      </c>
      <c r="I1640" s="50" t="s">
        <v>5840</v>
      </c>
      <c r="J1640" s="50" t="s">
        <v>1663</v>
      </c>
      <c r="K1640" s="50" t="s">
        <v>291</v>
      </c>
      <c r="L1640" s="50" t="s">
        <v>189</v>
      </c>
      <c r="M1640" s="54">
        <v>1</v>
      </c>
      <c r="N1640" s="51" t="str">
        <f t="shared" si="113"/>
        <v>共栄</v>
      </c>
    </row>
    <row r="1641" spans="1:14" x14ac:dyDescent="0.2">
      <c r="A1641" s="50">
        <f t="shared" si="110"/>
        <v>23734</v>
      </c>
      <c r="B1641" s="50">
        <f t="shared" si="111"/>
        <v>2</v>
      </c>
      <c r="C1641" s="51">
        <f t="shared" si="112"/>
        <v>37</v>
      </c>
      <c r="D1641" s="50">
        <v>23734</v>
      </c>
      <c r="E1641" s="50" t="s">
        <v>34</v>
      </c>
      <c r="F1641" s="50" t="s">
        <v>393</v>
      </c>
      <c r="G1641" s="50" t="s">
        <v>1285</v>
      </c>
      <c r="H1641" s="50" t="s">
        <v>1222</v>
      </c>
      <c r="I1641" s="50" t="s">
        <v>1287</v>
      </c>
      <c r="J1641" s="50" t="s">
        <v>1223</v>
      </c>
      <c r="K1641" s="50" t="s">
        <v>291</v>
      </c>
      <c r="L1641" s="50" t="s">
        <v>189</v>
      </c>
      <c r="M1641" s="54">
        <v>1</v>
      </c>
      <c r="N1641" s="51" t="str">
        <f t="shared" si="113"/>
        <v>共栄</v>
      </c>
    </row>
    <row r="1642" spans="1:14" x14ac:dyDescent="0.2">
      <c r="A1642" s="50">
        <f t="shared" si="110"/>
        <v>23737</v>
      </c>
      <c r="B1642" s="50">
        <f t="shared" si="111"/>
        <v>2</v>
      </c>
      <c r="C1642" s="51">
        <f t="shared" si="112"/>
        <v>37</v>
      </c>
      <c r="D1642" s="50">
        <v>23737</v>
      </c>
      <c r="E1642" s="50" t="s">
        <v>5841</v>
      </c>
      <c r="F1642" s="50" t="s">
        <v>5842</v>
      </c>
      <c r="G1642" s="50" t="s">
        <v>4655</v>
      </c>
      <c r="H1642" s="50" t="s">
        <v>5843</v>
      </c>
      <c r="I1642" s="50" t="s">
        <v>4656</v>
      </c>
      <c r="J1642" s="50" t="s">
        <v>5844</v>
      </c>
      <c r="K1642" s="50" t="s">
        <v>291</v>
      </c>
      <c r="L1642" s="50" t="s">
        <v>188</v>
      </c>
      <c r="M1642" s="54">
        <v>2</v>
      </c>
      <c r="N1642" s="51" t="str">
        <f t="shared" si="113"/>
        <v>共栄</v>
      </c>
    </row>
    <row r="1643" spans="1:14" x14ac:dyDescent="0.2">
      <c r="A1643" s="50">
        <f t="shared" si="110"/>
        <v>23738</v>
      </c>
      <c r="B1643" s="50">
        <f t="shared" si="111"/>
        <v>2</v>
      </c>
      <c r="C1643" s="51">
        <f t="shared" si="112"/>
        <v>37</v>
      </c>
      <c r="D1643" s="50">
        <v>23738</v>
      </c>
      <c r="E1643" s="50" t="s">
        <v>2698</v>
      </c>
      <c r="F1643" s="50" t="s">
        <v>3517</v>
      </c>
      <c r="G1643" s="50" t="s">
        <v>2428</v>
      </c>
      <c r="H1643" s="50" t="s">
        <v>3028</v>
      </c>
      <c r="I1643" s="50" t="s">
        <v>2430</v>
      </c>
      <c r="J1643" s="50" t="s">
        <v>3029</v>
      </c>
      <c r="K1643" s="50" t="s">
        <v>291</v>
      </c>
      <c r="L1643" s="50" t="s">
        <v>188</v>
      </c>
      <c r="M1643" s="54">
        <v>2</v>
      </c>
      <c r="N1643" s="51" t="str">
        <f t="shared" si="113"/>
        <v>共栄</v>
      </c>
    </row>
    <row r="1644" spans="1:14" x14ac:dyDescent="0.2">
      <c r="A1644" s="50">
        <f t="shared" ref="A1644:A1707" si="114">D1644</f>
        <v>23740</v>
      </c>
      <c r="B1644" s="50">
        <f t="shared" ref="B1644:B1707" si="115">ROUNDDOWN(D1644/10000,0)</f>
        <v>2</v>
      </c>
      <c r="C1644" s="51">
        <f t="shared" ref="C1644:C1707" si="116">ROUNDDOWN((D1644-B1644*10000)/100,0)</f>
        <v>37</v>
      </c>
      <c r="D1644" s="50">
        <v>23740</v>
      </c>
      <c r="E1644" s="50" t="s">
        <v>73</v>
      </c>
      <c r="F1644" s="50" t="s">
        <v>5845</v>
      </c>
      <c r="G1644" s="50" t="s">
        <v>1897</v>
      </c>
      <c r="H1644" s="50" t="s">
        <v>5846</v>
      </c>
      <c r="I1644" s="50" t="s">
        <v>1899</v>
      </c>
      <c r="J1644" s="50" t="s">
        <v>5847</v>
      </c>
      <c r="K1644" s="50" t="s">
        <v>291</v>
      </c>
      <c r="L1644" s="50" t="s">
        <v>188</v>
      </c>
      <c r="M1644" s="54">
        <v>2</v>
      </c>
      <c r="N1644" s="51" t="str">
        <f t="shared" si="113"/>
        <v>共栄</v>
      </c>
    </row>
    <row r="1645" spans="1:14" x14ac:dyDescent="0.2">
      <c r="A1645" s="50">
        <f t="shared" si="114"/>
        <v>23741</v>
      </c>
      <c r="B1645" s="50">
        <f t="shared" si="115"/>
        <v>2</v>
      </c>
      <c r="C1645" s="51">
        <f t="shared" si="116"/>
        <v>37</v>
      </c>
      <c r="D1645" s="50">
        <v>23741</v>
      </c>
      <c r="E1645" s="50" t="s">
        <v>125</v>
      </c>
      <c r="F1645" s="50" t="s">
        <v>67</v>
      </c>
      <c r="G1645" s="50" t="s">
        <v>1143</v>
      </c>
      <c r="H1645" s="50" t="s">
        <v>1160</v>
      </c>
      <c r="I1645" s="50" t="s">
        <v>1144</v>
      </c>
      <c r="J1645" s="50" t="s">
        <v>5726</v>
      </c>
      <c r="K1645" s="50" t="s">
        <v>291</v>
      </c>
      <c r="L1645" s="50" t="s">
        <v>188</v>
      </c>
      <c r="M1645" s="54">
        <v>2</v>
      </c>
      <c r="N1645" s="51" t="str">
        <f t="shared" si="113"/>
        <v>共栄</v>
      </c>
    </row>
    <row r="1646" spans="1:14" x14ac:dyDescent="0.2">
      <c r="A1646" s="50">
        <f t="shared" si="114"/>
        <v>23742</v>
      </c>
      <c r="B1646" s="50">
        <f t="shared" si="115"/>
        <v>2</v>
      </c>
      <c r="C1646" s="51">
        <f t="shared" si="116"/>
        <v>37</v>
      </c>
      <c r="D1646" s="50">
        <v>23742</v>
      </c>
      <c r="E1646" s="50" t="s">
        <v>24</v>
      </c>
      <c r="F1646" s="50" t="s">
        <v>5848</v>
      </c>
      <c r="G1646" s="50" t="s">
        <v>2538</v>
      </c>
      <c r="H1646" s="50" t="s">
        <v>4017</v>
      </c>
      <c r="I1646" s="50" t="s">
        <v>2539</v>
      </c>
      <c r="J1646" s="50" t="s">
        <v>4019</v>
      </c>
      <c r="K1646" s="50" t="s">
        <v>291</v>
      </c>
      <c r="L1646" s="50" t="s">
        <v>188</v>
      </c>
      <c r="M1646" s="54">
        <v>2</v>
      </c>
      <c r="N1646" s="51" t="str">
        <f t="shared" si="113"/>
        <v>共栄</v>
      </c>
    </row>
    <row r="1647" spans="1:14" x14ac:dyDescent="0.2">
      <c r="A1647" s="50">
        <f t="shared" si="114"/>
        <v>23743</v>
      </c>
      <c r="B1647" s="50">
        <f t="shared" si="115"/>
        <v>2</v>
      </c>
      <c r="C1647" s="51">
        <f t="shared" si="116"/>
        <v>37</v>
      </c>
      <c r="D1647" s="50">
        <v>23743</v>
      </c>
      <c r="E1647" s="50" t="s">
        <v>60</v>
      </c>
      <c r="F1647" s="50" t="s">
        <v>737</v>
      </c>
      <c r="G1647" s="50" t="s">
        <v>1313</v>
      </c>
      <c r="H1647" s="50" t="s">
        <v>1595</v>
      </c>
      <c r="I1647" s="50" t="s">
        <v>1315</v>
      </c>
      <c r="J1647" s="50" t="s">
        <v>2044</v>
      </c>
      <c r="K1647" s="50" t="s">
        <v>291</v>
      </c>
      <c r="L1647" s="50" t="s">
        <v>188</v>
      </c>
      <c r="M1647" s="54">
        <v>2</v>
      </c>
      <c r="N1647" s="51" t="str">
        <f t="shared" si="113"/>
        <v>共栄</v>
      </c>
    </row>
    <row r="1648" spans="1:14" x14ac:dyDescent="0.2">
      <c r="A1648" s="50">
        <f t="shared" si="114"/>
        <v>23760</v>
      </c>
      <c r="B1648" s="50">
        <f t="shared" si="115"/>
        <v>2</v>
      </c>
      <c r="C1648" s="51">
        <f t="shared" si="116"/>
        <v>37</v>
      </c>
      <c r="D1648" s="50">
        <v>23760</v>
      </c>
      <c r="E1648" s="50" t="s">
        <v>5849</v>
      </c>
      <c r="F1648" s="50" t="s">
        <v>481</v>
      </c>
      <c r="G1648" s="50" t="s">
        <v>5850</v>
      </c>
      <c r="H1648" s="50" t="s">
        <v>1776</v>
      </c>
      <c r="I1648" s="50" t="s">
        <v>5851</v>
      </c>
      <c r="J1648" s="50" t="s">
        <v>1871</v>
      </c>
      <c r="K1648" s="50" t="s">
        <v>292</v>
      </c>
      <c r="L1648" s="50" t="s">
        <v>185</v>
      </c>
      <c r="M1648" s="54">
        <v>1</v>
      </c>
      <c r="N1648" s="51" t="str">
        <f t="shared" si="113"/>
        <v>共栄</v>
      </c>
    </row>
    <row r="1649" spans="1:14" x14ac:dyDescent="0.2">
      <c r="A1649" s="50">
        <f t="shared" si="114"/>
        <v>23761</v>
      </c>
      <c r="B1649" s="50">
        <f t="shared" si="115"/>
        <v>2</v>
      </c>
      <c r="C1649" s="51">
        <f t="shared" si="116"/>
        <v>37</v>
      </c>
      <c r="D1649" s="50">
        <v>23761</v>
      </c>
      <c r="E1649" s="50" t="s">
        <v>115</v>
      </c>
      <c r="F1649" s="50" t="s">
        <v>5852</v>
      </c>
      <c r="G1649" s="50" t="s">
        <v>1124</v>
      </c>
      <c r="H1649" s="50" t="s">
        <v>1708</v>
      </c>
      <c r="I1649" s="50" t="s">
        <v>1126</v>
      </c>
      <c r="J1649" s="50" t="s">
        <v>1709</v>
      </c>
      <c r="K1649" s="50" t="s">
        <v>292</v>
      </c>
      <c r="L1649" s="50" t="s">
        <v>189</v>
      </c>
      <c r="M1649" s="54">
        <v>1</v>
      </c>
      <c r="N1649" s="51" t="str">
        <f t="shared" si="113"/>
        <v>共栄</v>
      </c>
    </row>
    <row r="1650" spans="1:14" x14ac:dyDescent="0.2">
      <c r="A1650" s="50">
        <f t="shared" si="114"/>
        <v>23762</v>
      </c>
      <c r="B1650" s="50">
        <f t="shared" si="115"/>
        <v>2</v>
      </c>
      <c r="C1650" s="51">
        <f t="shared" si="116"/>
        <v>37</v>
      </c>
      <c r="D1650" s="50">
        <v>23762</v>
      </c>
      <c r="E1650" s="50" t="s">
        <v>63</v>
      </c>
      <c r="F1650" s="50" t="s">
        <v>5853</v>
      </c>
      <c r="G1650" s="50" t="s">
        <v>1406</v>
      </c>
      <c r="H1650" s="50" t="s">
        <v>5854</v>
      </c>
      <c r="I1650" s="50" t="s">
        <v>1796</v>
      </c>
      <c r="J1650" s="50" t="s">
        <v>5855</v>
      </c>
      <c r="K1650" s="50" t="s">
        <v>292</v>
      </c>
      <c r="L1650" s="50" t="s">
        <v>188</v>
      </c>
      <c r="M1650" s="54">
        <v>2</v>
      </c>
      <c r="N1650" s="51" t="str">
        <f t="shared" si="113"/>
        <v>共栄</v>
      </c>
    </row>
    <row r="1651" spans="1:14" x14ac:dyDescent="0.2">
      <c r="A1651" s="50">
        <f t="shared" si="114"/>
        <v>23763</v>
      </c>
      <c r="B1651" s="50">
        <f t="shared" si="115"/>
        <v>2</v>
      </c>
      <c r="C1651" s="51">
        <f t="shared" si="116"/>
        <v>37</v>
      </c>
      <c r="D1651" s="50">
        <v>23763</v>
      </c>
      <c r="E1651" s="50" t="s">
        <v>5856</v>
      </c>
      <c r="F1651" s="50" t="s">
        <v>5857</v>
      </c>
      <c r="G1651" s="50" t="s">
        <v>5858</v>
      </c>
      <c r="H1651" s="50" t="s">
        <v>4963</v>
      </c>
      <c r="I1651" s="50" t="s">
        <v>5859</v>
      </c>
      <c r="J1651" s="50" t="s">
        <v>4965</v>
      </c>
      <c r="K1651" s="50" t="s">
        <v>292</v>
      </c>
      <c r="L1651" s="50" t="s">
        <v>188</v>
      </c>
      <c r="M1651" s="54">
        <v>2</v>
      </c>
      <c r="N1651" s="51" t="str">
        <f t="shared" si="113"/>
        <v>共栄</v>
      </c>
    </row>
    <row r="1652" spans="1:14" x14ac:dyDescent="0.2">
      <c r="A1652" s="50">
        <f t="shared" si="114"/>
        <v>23764</v>
      </c>
      <c r="B1652" s="50">
        <f t="shared" si="115"/>
        <v>2</v>
      </c>
      <c r="C1652" s="51">
        <f t="shared" si="116"/>
        <v>37</v>
      </c>
      <c r="D1652" s="50">
        <v>23764</v>
      </c>
      <c r="E1652" s="50" t="s">
        <v>53</v>
      </c>
      <c r="F1652" s="50" t="s">
        <v>5460</v>
      </c>
      <c r="G1652" s="50" t="s">
        <v>1239</v>
      </c>
      <c r="H1652" s="50" t="s">
        <v>5461</v>
      </c>
      <c r="I1652" s="50" t="s">
        <v>1240</v>
      </c>
      <c r="J1652" s="50" t="s">
        <v>5462</v>
      </c>
      <c r="K1652" s="50" t="s">
        <v>292</v>
      </c>
      <c r="L1652" s="50" t="s">
        <v>189</v>
      </c>
      <c r="M1652" s="54">
        <v>2</v>
      </c>
      <c r="N1652" s="51" t="str">
        <f t="shared" si="113"/>
        <v>共栄</v>
      </c>
    </row>
    <row r="1653" spans="1:14" x14ac:dyDescent="0.2">
      <c r="A1653" s="50">
        <f t="shared" si="114"/>
        <v>23801</v>
      </c>
      <c r="B1653" s="50">
        <f t="shared" si="115"/>
        <v>2</v>
      </c>
      <c r="C1653" s="51">
        <f t="shared" si="116"/>
        <v>38</v>
      </c>
      <c r="D1653" s="50">
        <v>23801</v>
      </c>
      <c r="E1653" s="50" t="s">
        <v>5860</v>
      </c>
      <c r="F1653" s="50" t="s">
        <v>5861</v>
      </c>
      <c r="G1653" s="50" t="s">
        <v>5862</v>
      </c>
      <c r="H1653" s="50" t="s">
        <v>1226</v>
      </c>
      <c r="I1653" s="50" t="s">
        <v>5863</v>
      </c>
      <c r="J1653" s="50" t="s">
        <v>1227</v>
      </c>
      <c r="K1653" s="50" t="s">
        <v>291</v>
      </c>
      <c r="L1653" s="50" t="s">
        <v>188</v>
      </c>
      <c r="M1653" s="54">
        <v>3</v>
      </c>
      <c r="N1653" s="51" t="str">
        <f t="shared" si="113"/>
        <v>修徳</v>
      </c>
    </row>
    <row r="1654" spans="1:14" x14ac:dyDescent="0.2">
      <c r="A1654" s="50">
        <f t="shared" si="114"/>
        <v>23803</v>
      </c>
      <c r="B1654" s="50">
        <f t="shared" si="115"/>
        <v>2</v>
      </c>
      <c r="C1654" s="51">
        <f t="shared" si="116"/>
        <v>38</v>
      </c>
      <c r="D1654" s="50">
        <v>23803</v>
      </c>
      <c r="E1654" s="50" t="s">
        <v>4485</v>
      </c>
      <c r="F1654" s="50" t="s">
        <v>5864</v>
      </c>
      <c r="G1654" s="50" t="s">
        <v>4487</v>
      </c>
      <c r="H1654" s="50" t="s">
        <v>1040</v>
      </c>
      <c r="I1654" s="50" t="s">
        <v>4488</v>
      </c>
      <c r="J1654" s="50" t="s">
        <v>1041</v>
      </c>
      <c r="K1654" s="50" t="s">
        <v>291</v>
      </c>
      <c r="L1654" s="50" t="s">
        <v>1029</v>
      </c>
      <c r="M1654" s="54">
        <v>3</v>
      </c>
      <c r="N1654" s="51" t="str">
        <f t="shared" si="113"/>
        <v>修徳</v>
      </c>
    </row>
    <row r="1655" spans="1:14" x14ac:dyDescent="0.2">
      <c r="A1655" s="50">
        <f t="shared" si="114"/>
        <v>23806</v>
      </c>
      <c r="B1655" s="50">
        <f t="shared" si="115"/>
        <v>2</v>
      </c>
      <c r="C1655" s="51">
        <f t="shared" si="116"/>
        <v>38</v>
      </c>
      <c r="D1655" s="50">
        <v>23806</v>
      </c>
      <c r="E1655" s="50" t="s">
        <v>1954</v>
      </c>
      <c r="F1655" s="50" t="s">
        <v>5865</v>
      </c>
      <c r="G1655" s="50" t="s">
        <v>1956</v>
      </c>
      <c r="H1655" s="50" t="s">
        <v>1909</v>
      </c>
      <c r="I1655" s="50" t="s">
        <v>1958</v>
      </c>
      <c r="J1655" s="50" t="s">
        <v>1911</v>
      </c>
      <c r="K1655" s="50" t="s">
        <v>291</v>
      </c>
      <c r="L1655" s="50" t="s">
        <v>1029</v>
      </c>
      <c r="M1655" s="54">
        <v>3</v>
      </c>
      <c r="N1655" s="51" t="str">
        <f t="shared" si="113"/>
        <v>修徳</v>
      </c>
    </row>
    <row r="1656" spans="1:14" x14ac:dyDescent="0.2">
      <c r="A1656" s="50">
        <f t="shared" si="114"/>
        <v>23807</v>
      </c>
      <c r="B1656" s="50">
        <f t="shared" si="115"/>
        <v>2</v>
      </c>
      <c r="C1656" s="51">
        <f t="shared" si="116"/>
        <v>38</v>
      </c>
      <c r="D1656" s="50">
        <v>23807</v>
      </c>
      <c r="E1656" s="50" t="s">
        <v>30</v>
      </c>
      <c r="F1656" s="50" t="s">
        <v>969</v>
      </c>
      <c r="G1656" s="50" t="s">
        <v>1081</v>
      </c>
      <c r="H1656" s="50" t="s">
        <v>1040</v>
      </c>
      <c r="I1656" s="50" t="s">
        <v>1082</v>
      </c>
      <c r="J1656" s="50" t="s">
        <v>1041</v>
      </c>
      <c r="K1656" s="50" t="s">
        <v>291</v>
      </c>
      <c r="L1656" s="50" t="s">
        <v>188</v>
      </c>
      <c r="M1656" s="54">
        <v>2</v>
      </c>
      <c r="N1656" s="51" t="str">
        <f t="shared" si="113"/>
        <v>修徳</v>
      </c>
    </row>
    <row r="1657" spans="1:14" x14ac:dyDescent="0.2">
      <c r="A1657" s="50">
        <f t="shared" si="114"/>
        <v>23808</v>
      </c>
      <c r="B1657" s="50">
        <f t="shared" si="115"/>
        <v>2</v>
      </c>
      <c r="C1657" s="51">
        <f t="shared" si="116"/>
        <v>38</v>
      </c>
      <c r="D1657" s="50">
        <v>23808</v>
      </c>
      <c r="E1657" s="50" t="s">
        <v>5866</v>
      </c>
      <c r="F1657" s="50" t="s">
        <v>5867</v>
      </c>
      <c r="G1657" s="50" t="s">
        <v>5868</v>
      </c>
      <c r="H1657" s="50" t="s">
        <v>1283</v>
      </c>
      <c r="I1657" s="50" t="s">
        <v>5869</v>
      </c>
      <c r="J1657" s="50" t="s">
        <v>1284</v>
      </c>
      <c r="K1657" s="50" t="s">
        <v>291</v>
      </c>
      <c r="L1657" s="50" t="s">
        <v>188</v>
      </c>
      <c r="M1657" s="54">
        <v>2</v>
      </c>
      <c r="N1657" s="51" t="str">
        <f t="shared" si="113"/>
        <v>修徳</v>
      </c>
    </row>
    <row r="1658" spans="1:14" x14ac:dyDescent="0.2">
      <c r="A1658" s="50">
        <f t="shared" si="114"/>
        <v>23809</v>
      </c>
      <c r="B1658" s="50">
        <f t="shared" si="115"/>
        <v>2</v>
      </c>
      <c r="C1658" s="51">
        <f t="shared" si="116"/>
        <v>38</v>
      </c>
      <c r="D1658" s="50">
        <v>23809</v>
      </c>
      <c r="E1658" s="50" t="s">
        <v>21</v>
      </c>
      <c r="F1658" s="50" t="s">
        <v>4769</v>
      </c>
      <c r="G1658" s="50" t="s">
        <v>1244</v>
      </c>
      <c r="H1658" s="50" t="s">
        <v>1869</v>
      </c>
      <c r="I1658" s="50" t="s">
        <v>1246</v>
      </c>
      <c r="J1658" s="50" t="s">
        <v>1870</v>
      </c>
      <c r="K1658" s="50" t="s">
        <v>291</v>
      </c>
      <c r="L1658" s="50" t="s">
        <v>189</v>
      </c>
      <c r="M1658" s="54">
        <v>1</v>
      </c>
      <c r="N1658" s="51" t="str">
        <f t="shared" si="113"/>
        <v>修徳</v>
      </c>
    </row>
    <row r="1659" spans="1:14" x14ac:dyDescent="0.2">
      <c r="A1659" s="50">
        <f t="shared" si="114"/>
        <v>23850</v>
      </c>
      <c r="B1659" s="50">
        <f t="shared" si="115"/>
        <v>2</v>
      </c>
      <c r="C1659" s="51">
        <f t="shared" si="116"/>
        <v>38</v>
      </c>
      <c r="D1659" s="50">
        <v>23850</v>
      </c>
      <c r="E1659" s="50" t="s">
        <v>52</v>
      </c>
      <c r="F1659" s="50" t="s">
        <v>5870</v>
      </c>
      <c r="G1659" s="50" t="s">
        <v>1842</v>
      </c>
      <c r="H1659" s="50" t="s">
        <v>5871</v>
      </c>
      <c r="I1659" s="50" t="s">
        <v>1843</v>
      </c>
      <c r="J1659" s="50" t="s">
        <v>5872</v>
      </c>
      <c r="K1659" s="50" t="s">
        <v>291</v>
      </c>
      <c r="L1659" s="50" t="s">
        <v>1029</v>
      </c>
      <c r="M1659" s="54">
        <v>3</v>
      </c>
      <c r="N1659" s="51" t="str">
        <f t="shared" si="113"/>
        <v>修徳</v>
      </c>
    </row>
    <row r="1660" spans="1:14" x14ac:dyDescent="0.2">
      <c r="A1660" s="50">
        <f t="shared" si="114"/>
        <v>23888</v>
      </c>
      <c r="B1660" s="50">
        <f t="shared" si="115"/>
        <v>2</v>
      </c>
      <c r="C1660" s="51">
        <f t="shared" si="116"/>
        <v>38</v>
      </c>
      <c r="D1660" s="50">
        <v>23888</v>
      </c>
      <c r="E1660" s="50" t="s">
        <v>45</v>
      </c>
      <c r="F1660" s="50" t="s">
        <v>5873</v>
      </c>
      <c r="G1660" s="50" t="s">
        <v>1184</v>
      </c>
      <c r="H1660" s="50" t="s">
        <v>2128</v>
      </c>
      <c r="I1660" s="50" t="s">
        <v>1186</v>
      </c>
      <c r="J1660" s="50" t="s">
        <v>1684</v>
      </c>
      <c r="K1660" s="50" t="s">
        <v>292</v>
      </c>
      <c r="L1660" s="50" t="s">
        <v>189</v>
      </c>
      <c r="M1660" s="54">
        <v>1</v>
      </c>
      <c r="N1660" s="51" t="str">
        <f t="shared" si="113"/>
        <v>修徳</v>
      </c>
    </row>
    <row r="1661" spans="1:14" x14ac:dyDescent="0.2">
      <c r="A1661" s="50">
        <f t="shared" si="114"/>
        <v>24002</v>
      </c>
      <c r="B1661" s="50">
        <f t="shared" si="115"/>
        <v>2</v>
      </c>
      <c r="C1661" s="51">
        <f t="shared" si="116"/>
        <v>40</v>
      </c>
      <c r="D1661" s="50">
        <v>24002</v>
      </c>
      <c r="E1661" s="50" t="s">
        <v>640</v>
      </c>
      <c r="F1661" s="50" t="s">
        <v>5874</v>
      </c>
      <c r="G1661" s="50" t="s">
        <v>1846</v>
      </c>
      <c r="H1661" s="50" t="s">
        <v>5684</v>
      </c>
      <c r="I1661" s="50" t="s">
        <v>1848</v>
      </c>
      <c r="J1661" s="50" t="s">
        <v>5686</v>
      </c>
      <c r="K1661" s="50" t="s">
        <v>291</v>
      </c>
      <c r="L1661" s="50" t="s">
        <v>189</v>
      </c>
      <c r="M1661" s="54">
        <v>2</v>
      </c>
      <c r="N1661" s="51" t="str">
        <f t="shared" si="113"/>
        <v>都科学技術</v>
      </c>
    </row>
    <row r="1662" spans="1:14" x14ac:dyDescent="0.2">
      <c r="A1662" s="50">
        <f t="shared" si="114"/>
        <v>24011</v>
      </c>
      <c r="B1662" s="50">
        <f t="shared" si="115"/>
        <v>2</v>
      </c>
      <c r="C1662" s="51">
        <f t="shared" si="116"/>
        <v>40</v>
      </c>
      <c r="D1662" s="50">
        <v>24011</v>
      </c>
      <c r="E1662" s="50" t="s">
        <v>5875</v>
      </c>
      <c r="F1662" s="50" t="s">
        <v>5876</v>
      </c>
      <c r="G1662" s="50" t="s">
        <v>5877</v>
      </c>
      <c r="H1662" s="50" t="s">
        <v>1764</v>
      </c>
      <c r="I1662" s="50" t="s">
        <v>5878</v>
      </c>
      <c r="J1662" s="50" t="s">
        <v>1766</v>
      </c>
      <c r="K1662" s="50" t="s">
        <v>291</v>
      </c>
      <c r="L1662" s="50" t="s">
        <v>189</v>
      </c>
      <c r="M1662" s="54">
        <v>1</v>
      </c>
      <c r="N1662" s="51" t="str">
        <f t="shared" si="113"/>
        <v>都科学技術</v>
      </c>
    </row>
    <row r="1663" spans="1:14" x14ac:dyDescent="0.2">
      <c r="A1663" s="50">
        <f t="shared" si="114"/>
        <v>24012</v>
      </c>
      <c r="B1663" s="50">
        <f t="shared" si="115"/>
        <v>2</v>
      </c>
      <c r="C1663" s="51">
        <f t="shared" si="116"/>
        <v>40</v>
      </c>
      <c r="D1663" s="50">
        <v>24012</v>
      </c>
      <c r="E1663" s="50" t="s">
        <v>47</v>
      </c>
      <c r="F1663" s="50" t="s">
        <v>5879</v>
      </c>
      <c r="G1663" s="50" t="s">
        <v>1087</v>
      </c>
      <c r="H1663" s="50" t="s">
        <v>1121</v>
      </c>
      <c r="I1663" s="50" t="s">
        <v>1089</v>
      </c>
      <c r="J1663" s="50" t="s">
        <v>4717</v>
      </c>
      <c r="K1663" s="50" t="s">
        <v>291</v>
      </c>
      <c r="L1663" s="50" t="s">
        <v>189</v>
      </c>
      <c r="M1663" s="54">
        <v>1</v>
      </c>
      <c r="N1663" s="51" t="str">
        <f t="shared" si="113"/>
        <v>都科学技術</v>
      </c>
    </row>
    <row r="1664" spans="1:14" x14ac:dyDescent="0.2">
      <c r="A1664" s="50">
        <f t="shared" si="114"/>
        <v>24013</v>
      </c>
      <c r="B1664" s="50">
        <f t="shared" si="115"/>
        <v>2</v>
      </c>
      <c r="C1664" s="51">
        <f t="shared" si="116"/>
        <v>40</v>
      </c>
      <c r="D1664" s="50">
        <v>24013</v>
      </c>
      <c r="E1664" s="50" t="s">
        <v>700</v>
      </c>
      <c r="F1664" s="50" t="s">
        <v>84</v>
      </c>
      <c r="G1664" s="50" t="s">
        <v>1133</v>
      </c>
      <c r="H1664" s="50" t="s">
        <v>1491</v>
      </c>
      <c r="I1664" s="50" t="s">
        <v>1134</v>
      </c>
      <c r="J1664" s="50" t="s">
        <v>1493</v>
      </c>
      <c r="K1664" s="50" t="s">
        <v>291</v>
      </c>
      <c r="L1664" s="50" t="s">
        <v>189</v>
      </c>
      <c r="M1664" s="54">
        <v>1</v>
      </c>
      <c r="N1664" s="51" t="str">
        <f t="shared" si="113"/>
        <v>都科学技術</v>
      </c>
    </row>
    <row r="1665" spans="1:14" x14ac:dyDescent="0.2">
      <c r="A1665" s="50">
        <f t="shared" si="114"/>
        <v>24014</v>
      </c>
      <c r="B1665" s="50">
        <f t="shared" si="115"/>
        <v>2</v>
      </c>
      <c r="C1665" s="51">
        <f t="shared" si="116"/>
        <v>40</v>
      </c>
      <c r="D1665" s="50">
        <v>24014</v>
      </c>
      <c r="E1665" s="50" t="s">
        <v>5880</v>
      </c>
      <c r="F1665" s="50" t="s">
        <v>5881</v>
      </c>
      <c r="G1665" s="50" t="s">
        <v>5882</v>
      </c>
      <c r="H1665" s="50" t="s">
        <v>2540</v>
      </c>
      <c r="I1665" s="50" t="s">
        <v>5883</v>
      </c>
      <c r="J1665" s="50" t="s">
        <v>2541</v>
      </c>
      <c r="K1665" s="50" t="s">
        <v>291</v>
      </c>
      <c r="L1665" s="50" t="s">
        <v>185</v>
      </c>
      <c r="M1665" s="54">
        <v>1</v>
      </c>
      <c r="N1665" s="51" t="str">
        <f t="shared" si="113"/>
        <v>都科学技術</v>
      </c>
    </row>
    <row r="1666" spans="1:14" x14ac:dyDescent="0.2">
      <c r="A1666" s="50">
        <f t="shared" si="114"/>
        <v>24015</v>
      </c>
      <c r="B1666" s="50">
        <f t="shared" si="115"/>
        <v>2</v>
      </c>
      <c r="C1666" s="51">
        <f t="shared" si="116"/>
        <v>40</v>
      </c>
      <c r="D1666" s="50">
        <v>24015</v>
      </c>
      <c r="E1666" s="50" t="s">
        <v>1628</v>
      </c>
      <c r="F1666" s="50" t="s">
        <v>5884</v>
      </c>
      <c r="G1666" s="50" t="s">
        <v>1629</v>
      </c>
      <c r="H1666" s="50" t="s">
        <v>5684</v>
      </c>
      <c r="I1666" s="50" t="s">
        <v>5885</v>
      </c>
      <c r="J1666" s="50" t="s">
        <v>5686</v>
      </c>
      <c r="K1666" s="50" t="s">
        <v>291</v>
      </c>
      <c r="L1666" s="50" t="s">
        <v>189</v>
      </c>
      <c r="M1666" s="54">
        <v>1</v>
      </c>
      <c r="N1666" s="51" t="str">
        <f t="shared" ref="N1666:N1729" si="117">VLOOKUP(B1666*100+C1666,$AB$2:$AF$400,2,0)</f>
        <v>都科学技術</v>
      </c>
    </row>
    <row r="1667" spans="1:14" x14ac:dyDescent="0.2">
      <c r="A1667" s="50">
        <f t="shared" si="114"/>
        <v>24213</v>
      </c>
      <c r="B1667" s="50">
        <f t="shared" si="115"/>
        <v>2</v>
      </c>
      <c r="C1667" s="51">
        <f t="shared" si="116"/>
        <v>42</v>
      </c>
      <c r="D1667" s="50">
        <v>24213</v>
      </c>
      <c r="E1667" s="50" t="s">
        <v>817</v>
      </c>
      <c r="F1667" s="50" t="s">
        <v>5886</v>
      </c>
      <c r="G1667" s="50" t="s">
        <v>2212</v>
      </c>
      <c r="H1667" s="50" t="s">
        <v>1150</v>
      </c>
      <c r="I1667" s="50" t="s">
        <v>2213</v>
      </c>
      <c r="J1667" s="50" t="s">
        <v>1151</v>
      </c>
      <c r="K1667" s="50" t="s">
        <v>291</v>
      </c>
      <c r="L1667" s="50" t="s">
        <v>188</v>
      </c>
      <c r="M1667" s="54">
        <v>2</v>
      </c>
      <c r="N1667" s="51" t="str">
        <f t="shared" si="117"/>
        <v>都城東</v>
      </c>
    </row>
    <row r="1668" spans="1:14" x14ac:dyDescent="0.2">
      <c r="A1668" s="50">
        <f t="shared" si="114"/>
        <v>24214</v>
      </c>
      <c r="B1668" s="50">
        <f t="shared" si="115"/>
        <v>2</v>
      </c>
      <c r="C1668" s="51">
        <f t="shared" si="116"/>
        <v>42</v>
      </c>
      <c r="D1668" s="50">
        <v>24214</v>
      </c>
      <c r="E1668" s="50" t="s">
        <v>5887</v>
      </c>
      <c r="F1668" s="50" t="s">
        <v>983</v>
      </c>
      <c r="G1668" s="50" t="s">
        <v>5888</v>
      </c>
      <c r="H1668" s="50" t="s">
        <v>1875</v>
      </c>
      <c r="I1668" s="50" t="s">
        <v>5889</v>
      </c>
      <c r="J1668" s="50" t="s">
        <v>1877</v>
      </c>
      <c r="K1668" s="50" t="s">
        <v>291</v>
      </c>
      <c r="L1668" s="50" t="s">
        <v>188</v>
      </c>
      <c r="M1668" s="54">
        <v>2</v>
      </c>
      <c r="N1668" s="51" t="str">
        <f t="shared" si="117"/>
        <v>都城東</v>
      </c>
    </row>
    <row r="1669" spans="1:14" x14ac:dyDescent="0.2">
      <c r="A1669" s="50">
        <f t="shared" si="114"/>
        <v>24215</v>
      </c>
      <c r="B1669" s="50">
        <f t="shared" si="115"/>
        <v>2</v>
      </c>
      <c r="C1669" s="51">
        <f t="shared" si="116"/>
        <v>42</v>
      </c>
      <c r="D1669" s="50">
        <v>24215</v>
      </c>
      <c r="E1669" s="50" t="s">
        <v>5890</v>
      </c>
      <c r="F1669" s="50" t="s">
        <v>5891</v>
      </c>
      <c r="G1669" s="50" t="s">
        <v>5892</v>
      </c>
      <c r="H1669" s="50" t="s">
        <v>2780</v>
      </c>
      <c r="I1669" s="50" t="s">
        <v>5893</v>
      </c>
      <c r="J1669" s="50" t="s">
        <v>1914</v>
      </c>
      <c r="K1669" s="50" t="s">
        <v>291</v>
      </c>
      <c r="L1669" s="50" t="s">
        <v>188</v>
      </c>
      <c r="M1669" s="54">
        <v>2</v>
      </c>
      <c r="N1669" s="51" t="str">
        <f t="shared" si="117"/>
        <v>都城東</v>
      </c>
    </row>
    <row r="1670" spans="1:14" x14ac:dyDescent="0.2">
      <c r="A1670" s="50">
        <f t="shared" si="114"/>
        <v>24216</v>
      </c>
      <c r="B1670" s="50">
        <f t="shared" si="115"/>
        <v>2</v>
      </c>
      <c r="C1670" s="51">
        <f t="shared" si="116"/>
        <v>42</v>
      </c>
      <c r="D1670" s="50">
        <v>24216</v>
      </c>
      <c r="E1670" s="50" t="s">
        <v>99</v>
      </c>
      <c r="F1670" s="50" t="s">
        <v>88</v>
      </c>
      <c r="G1670" s="50" t="s">
        <v>1822</v>
      </c>
      <c r="H1670" s="50" t="s">
        <v>1009</v>
      </c>
      <c r="I1670" s="50" t="s">
        <v>1824</v>
      </c>
      <c r="J1670" s="50" t="s">
        <v>1011</v>
      </c>
      <c r="K1670" s="50" t="s">
        <v>291</v>
      </c>
      <c r="L1670" s="50" t="s">
        <v>188</v>
      </c>
      <c r="M1670" s="54">
        <v>2</v>
      </c>
      <c r="N1670" s="51" t="str">
        <f t="shared" si="117"/>
        <v>都城東</v>
      </c>
    </row>
    <row r="1671" spans="1:14" x14ac:dyDescent="0.2">
      <c r="A1671" s="50">
        <f t="shared" si="114"/>
        <v>24217</v>
      </c>
      <c r="B1671" s="50">
        <f t="shared" si="115"/>
        <v>2</v>
      </c>
      <c r="C1671" s="51">
        <f t="shared" si="116"/>
        <v>42</v>
      </c>
      <c r="D1671" s="50">
        <v>24217</v>
      </c>
      <c r="E1671" s="50" t="s">
        <v>5894</v>
      </c>
      <c r="F1671" s="50" t="s">
        <v>5895</v>
      </c>
      <c r="G1671" s="50" t="s">
        <v>5896</v>
      </c>
      <c r="H1671" s="50" t="s">
        <v>5897</v>
      </c>
      <c r="I1671" s="50" t="s">
        <v>5898</v>
      </c>
      <c r="J1671" s="50" t="s">
        <v>5899</v>
      </c>
      <c r="K1671" s="50" t="s">
        <v>291</v>
      </c>
      <c r="L1671" s="50" t="s">
        <v>188</v>
      </c>
      <c r="M1671" s="54">
        <v>2</v>
      </c>
      <c r="N1671" s="51" t="str">
        <f t="shared" si="117"/>
        <v>都城東</v>
      </c>
    </row>
    <row r="1672" spans="1:14" x14ac:dyDescent="0.2">
      <c r="A1672" s="50">
        <f t="shared" si="114"/>
        <v>24218</v>
      </c>
      <c r="B1672" s="50">
        <f t="shared" si="115"/>
        <v>2</v>
      </c>
      <c r="C1672" s="51">
        <f t="shared" si="116"/>
        <v>42</v>
      </c>
      <c r="D1672" s="50">
        <v>24218</v>
      </c>
      <c r="E1672" s="50" t="s">
        <v>5900</v>
      </c>
      <c r="F1672" s="50" t="s">
        <v>5901</v>
      </c>
      <c r="G1672" s="50" t="s">
        <v>5902</v>
      </c>
      <c r="H1672" s="50" t="s">
        <v>3006</v>
      </c>
      <c r="I1672" s="50" t="s">
        <v>5903</v>
      </c>
      <c r="J1672" s="50" t="s">
        <v>5904</v>
      </c>
      <c r="K1672" s="50" t="s">
        <v>291</v>
      </c>
      <c r="L1672" s="50" t="s">
        <v>189</v>
      </c>
      <c r="M1672" s="54">
        <v>2</v>
      </c>
      <c r="N1672" s="51" t="str">
        <f t="shared" si="117"/>
        <v>都城東</v>
      </c>
    </row>
    <row r="1673" spans="1:14" x14ac:dyDescent="0.2">
      <c r="A1673" s="50">
        <f t="shared" si="114"/>
        <v>24219</v>
      </c>
      <c r="B1673" s="50">
        <f t="shared" si="115"/>
        <v>2</v>
      </c>
      <c r="C1673" s="51">
        <f t="shared" si="116"/>
        <v>42</v>
      </c>
      <c r="D1673" s="50">
        <v>24219</v>
      </c>
      <c r="E1673" s="50" t="s">
        <v>5905</v>
      </c>
      <c r="F1673" s="50" t="s">
        <v>5906</v>
      </c>
      <c r="G1673" s="50" t="s">
        <v>5907</v>
      </c>
      <c r="H1673" s="50" t="s">
        <v>1930</v>
      </c>
      <c r="I1673" s="50" t="s">
        <v>5908</v>
      </c>
      <c r="J1673" s="50" t="s">
        <v>2075</v>
      </c>
      <c r="K1673" s="50" t="s">
        <v>291</v>
      </c>
      <c r="L1673" s="50" t="s">
        <v>188</v>
      </c>
      <c r="M1673" s="54">
        <v>2</v>
      </c>
      <c r="N1673" s="51" t="str">
        <f t="shared" si="117"/>
        <v>都城東</v>
      </c>
    </row>
    <row r="1674" spans="1:14" x14ac:dyDescent="0.2">
      <c r="A1674" s="50">
        <f t="shared" si="114"/>
        <v>24220</v>
      </c>
      <c r="B1674" s="50">
        <f t="shared" si="115"/>
        <v>2</v>
      </c>
      <c r="C1674" s="51">
        <f t="shared" si="116"/>
        <v>42</v>
      </c>
      <c r="D1674" s="50">
        <v>24220</v>
      </c>
      <c r="E1674" s="50" t="s">
        <v>5909</v>
      </c>
      <c r="F1674" s="50" t="s">
        <v>490</v>
      </c>
      <c r="G1674" s="50" t="s">
        <v>5910</v>
      </c>
      <c r="H1674" s="50" t="s">
        <v>1042</v>
      </c>
      <c r="I1674" s="50" t="s">
        <v>5911</v>
      </c>
      <c r="J1674" s="50" t="s">
        <v>1043</v>
      </c>
      <c r="K1674" s="50" t="s">
        <v>291</v>
      </c>
      <c r="L1674" s="50" t="s">
        <v>188</v>
      </c>
      <c r="M1674" s="54">
        <v>2</v>
      </c>
      <c r="N1674" s="51" t="str">
        <f t="shared" si="117"/>
        <v>都城東</v>
      </c>
    </row>
    <row r="1675" spans="1:14" x14ac:dyDescent="0.2">
      <c r="A1675" s="50">
        <f t="shared" si="114"/>
        <v>24221</v>
      </c>
      <c r="B1675" s="50">
        <f t="shared" si="115"/>
        <v>2</v>
      </c>
      <c r="C1675" s="51">
        <f t="shared" si="116"/>
        <v>42</v>
      </c>
      <c r="D1675" s="50">
        <v>24221</v>
      </c>
      <c r="E1675" s="50" t="s">
        <v>24</v>
      </c>
      <c r="F1675" s="50" t="s">
        <v>5912</v>
      </c>
      <c r="G1675" s="50" t="s">
        <v>2538</v>
      </c>
      <c r="H1675" s="50" t="s">
        <v>1222</v>
      </c>
      <c r="I1675" s="50" t="s">
        <v>2539</v>
      </c>
      <c r="J1675" s="50" t="s">
        <v>1223</v>
      </c>
      <c r="K1675" s="50" t="s">
        <v>291</v>
      </c>
      <c r="L1675" s="50" t="s">
        <v>189</v>
      </c>
      <c r="M1675" s="54">
        <v>2</v>
      </c>
      <c r="N1675" s="51" t="str">
        <f t="shared" si="117"/>
        <v>都城東</v>
      </c>
    </row>
    <row r="1676" spans="1:14" x14ac:dyDescent="0.2">
      <c r="A1676" s="50">
        <f t="shared" si="114"/>
        <v>24222</v>
      </c>
      <c r="B1676" s="50">
        <f t="shared" si="115"/>
        <v>2</v>
      </c>
      <c r="C1676" s="51">
        <f t="shared" si="116"/>
        <v>42</v>
      </c>
      <c r="D1676" s="50">
        <v>24222</v>
      </c>
      <c r="E1676" s="50" t="s">
        <v>5913</v>
      </c>
      <c r="F1676" s="50" t="s">
        <v>5914</v>
      </c>
      <c r="G1676" s="50" t="s">
        <v>5915</v>
      </c>
      <c r="H1676" s="50" t="s">
        <v>1150</v>
      </c>
      <c r="I1676" s="50" t="s">
        <v>5916</v>
      </c>
      <c r="J1676" s="50" t="s">
        <v>1151</v>
      </c>
      <c r="K1676" s="50" t="s">
        <v>291</v>
      </c>
      <c r="L1676" s="50" t="s">
        <v>188</v>
      </c>
      <c r="M1676" s="54">
        <v>2</v>
      </c>
      <c r="N1676" s="51" t="str">
        <f t="shared" si="117"/>
        <v>都城東</v>
      </c>
    </row>
    <row r="1677" spans="1:14" x14ac:dyDescent="0.2">
      <c r="A1677" s="50">
        <f t="shared" si="114"/>
        <v>24223</v>
      </c>
      <c r="B1677" s="50">
        <f t="shared" si="115"/>
        <v>2</v>
      </c>
      <c r="C1677" s="51">
        <f t="shared" si="116"/>
        <v>42</v>
      </c>
      <c r="D1677" s="50">
        <v>24223</v>
      </c>
      <c r="E1677" s="50" t="s">
        <v>1697</v>
      </c>
      <c r="F1677" s="50" t="s">
        <v>5917</v>
      </c>
      <c r="G1677" s="50" t="s">
        <v>1699</v>
      </c>
      <c r="H1677" s="50" t="s">
        <v>5918</v>
      </c>
      <c r="I1677" s="50" t="s">
        <v>5919</v>
      </c>
      <c r="J1677" s="50" t="s">
        <v>5920</v>
      </c>
      <c r="K1677" s="50" t="s">
        <v>291</v>
      </c>
      <c r="L1677" s="50" t="s">
        <v>188</v>
      </c>
      <c r="M1677" s="54">
        <v>2</v>
      </c>
      <c r="N1677" s="51" t="str">
        <f t="shared" si="117"/>
        <v>都城東</v>
      </c>
    </row>
    <row r="1678" spans="1:14" x14ac:dyDescent="0.2">
      <c r="A1678" s="50">
        <f t="shared" si="114"/>
        <v>24225</v>
      </c>
      <c r="B1678" s="50">
        <f t="shared" si="115"/>
        <v>2</v>
      </c>
      <c r="C1678" s="51">
        <f t="shared" si="116"/>
        <v>42</v>
      </c>
      <c r="D1678" s="50">
        <v>24225</v>
      </c>
      <c r="E1678" s="50" t="s">
        <v>55</v>
      </c>
      <c r="F1678" s="50" t="s">
        <v>5921</v>
      </c>
      <c r="G1678" s="50" t="s">
        <v>1755</v>
      </c>
      <c r="H1678" s="50" t="s">
        <v>2017</v>
      </c>
      <c r="I1678" s="50" t="s">
        <v>1756</v>
      </c>
      <c r="J1678" s="50" t="s">
        <v>3008</v>
      </c>
      <c r="K1678" s="50" t="s">
        <v>291</v>
      </c>
      <c r="L1678" s="50" t="s">
        <v>185</v>
      </c>
      <c r="M1678" s="54">
        <v>1</v>
      </c>
      <c r="N1678" s="51" t="str">
        <f t="shared" si="117"/>
        <v>都城東</v>
      </c>
    </row>
    <row r="1679" spans="1:14" x14ac:dyDescent="0.2">
      <c r="A1679" s="50">
        <f t="shared" si="114"/>
        <v>24226</v>
      </c>
      <c r="B1679" s="50">
        <f t="shared" si="115"/>
        <v>2</v>
      </c>
      <c r="C1679" s="51">
        <f t="shared" si="116"/>
        <v>42</v>
      </c>
      <c r="D1679" s="50">
        <v>24226</v>
      </c>
      <c r="E1679" s="50" t="s">
        <v>1109</v>
      </c>
      <c r="F1679" s="50" t="s">
        <v>5922</v>
      </c>
      <c r="G1679" s="50" t="s">
        <v>1111</v>
      </c>
      <c r="H1679" s="50" t="s">
        <v>1579</v>
      </c>
      <c r="I1679" s="50" t="s">
        <v>1113</v>
      </c>
      <c r="J1679" s="50" t="s">
        <v>1581</v>
      </c>
      <c r="K1679" s="50" t="s">
        <v>291</v>
      </c>
      <c r="L1679" s="50" t="s">
        <v>189</v>
      </c>
      <c r="M1679" s="54">
        <v>1</v>
      </c>
      <c r="N1679" s="51" t="str">
        <f t="shared" si="117"/>
        <v>都城東</v>
      </c>
    </row>
    <row r="1680" spans="1:14" x14ac:dyDescent="0.2">
      <c r="A1680" s="50">
        <f t="shared" si="114"/>
        <v>24227</v>
      </c>
      <c r="B1680" s="50">
        <f t="shared" si="115"/>
        <v>2</v>
      </c>
      <c r="C1680" s="51">
        <f t="shared" si="116"/>
        <v>42</v>
      </c>
      <c r="D1680" s="50">
        <v>24227</v>
      </c>
      <c r="E1680" s="50" t="s">
        <v>118</v>
      </c>
      <c r="F1680" s="50" t="s">
        <v>4551</v>
      </c>
      <c r="G1680" s="50" t="s">
        <v>1135</v>
      </c>
      <c r="H1680" s="50" t="s">
        <v>4546</v>
      </c>
      <c r="I1680" s="50" t="s">
        <v>1136</v>
      </c>
      <c r="J1680" s="50" t="s">
        <v>4552</v>
      </c>
      <c r="K1680" s="50" t="s">
        <v>291</v>
      </c>
      <c r="L1680" s="50" t="s">
        <v>189</v>
      </c>
      <c r="M1680" s="54">
        <v>1</v>
      </c>
      <c r="N1680" s="51" t="str">
        <f t="shared" si="117"/>
        <v>都城東</v>
      </c>
    </row>
    <row r="1681" spans="1:14" x14ac:dyDescent="0.2">
      <c r="A1681" s="50">
        <f t="shared" si="114"/>
        <v>24228</v>
      </c>
      <c r="B1681" s="50">
        <f t="shared" si="115"/>
        <v>2</v>
      </c>
      <c r="C1681" s="51">
        <f t="shared" si="116"/>
        <v>42</v>
      </c>
      <c r="D1681" s="50">
        <v>24228</v>
      </c>
      <c r="E1681" s="50" t="s">
        <v>5923</v>
      </c>
      <c r="F1681" s="50" t="s">
        <v>5924</v>
      </c>
      <c r="G1681" s="50" t="s">
        <v>5925</v>
      </c>
      <c r="H1681" s="50" t="s">
        <v>1125</v>
      </c>
      <c r="I1681" s="50" t="s">
        <v>5926</v>
      </c>
      <c r="J1681" s="50" t="s">
        <v>4816</v>
      </c>
      <c r="K1681" s="50" t="s">
        <v>291</v>
      </c>
      <c r="L1681" s="50" t="s">
        <v>189</v>
      </c>
      <c r="M1681" s="54">
        <v>1</v>
      </c>
      <c r="N1681" s="51" t="str">
        <f t="shared" si="117"/>
        <v>都城東</v>
      </c>
    </row>
    <row r="1682" spans="1:14" x14ac:dyDescent="0.2">
      <c r="A1682" s="50">
        <f t="shared" si="114"/>
        <v>24229</v>
      </c>
      <c r="B1682" s="50">
        <f t="shared" si="115"/>
        <v>2</v>
      </c>
      <c r="C1682" s="51">
        <f t="shared" si="116"/>
        <v>42</v>
      </c>
      <c r="D1682" s="50">
        <v>24229</v>
      </c>
      <c r="E1682" s="50" t="s">
        <v>115</v>
      </c>
      <c r="F1682" s="50" t="s">
        <v>5927</v>
      </c>
      <c r="G1682" s="50" t="s">
        <v>1124</v>
      </c>
      <c r="H1682" s="50" t="s">
        <v>4533</v>
      </c>
      <c r="I1682" s="50" t="s">
        <v>1126</v>
      </c>
      <c r="J1682" s="50" t="s">
        <v>4534</v>
      </c>
      <c r="K1682" s="50" t="s">
        <v>291</v>
      </c>
      <c r="L1682" s="50" t="s">
        <v>189</v>
      </c>
      <c r="M1682" s="54">
        <v>1</v>
      </c>
      <c r="N1682" s="51" t="str">
        <f t="shared" si="117"/>
        <v>都城東</v>
      </c>
    </row>
    <row r="1683" spans="1:14" x14ac:dyDescent="0.2">
      <c r="A1683" s="50">
        <f t="shared" si="114"/>
        <v>24230</v>
      </c>
      <c r="B1683" s="50">
        <f t="shared" si="115"/>
        <v>2</v>
      </c>
      <c r="C1683" s="51">
        <f t="shared" si="116"/>
        <v>42</v>
      </c>
      <c r="D1683" s="50">
        <v>24230</v>
      </c>
      <c r="E1683" s="50" t="s">
        <v>5928</v>
      </c>
      <c r="F1683" s="50" t="s">
        <v>5929</v>
      </c>
      <c r="G1683" s="50" t="s">
        <v>5930</v>
      </c>
      <c r="H1683" s="50" t="s">
        <v>1198</v>
      </c>
      <c r="I1683" s="50" t="s">
        <v>5931</v>
      </c>
      <c r="J1683" s="50" t="s">
        <v>1200</v>
      </c>
      <c r="K1683" s="50" t="s">
        <v>291</v>
      </c>
      <c r="L1683" s="50" t="s">
        <v>189</v>
      </c>
      <c r="M1683" s="54">
        <v>1</v>
      </c>
      <c r="N1683" s="51" t="str">
        <f t="shared" si="117"/>
        <v>都城東</v>
      </c>
    </row>
    <row r="1684" spans="1:14" x14ac:dyDescent="0.2">
      <c r="A1684" s="50">
        <f t="shared" si="114"/>
        <v>24231</v>
      </c>
      <c r="B1684" s="50">
        <f t="shared" si="115"/>
        <v>2</v>
      </c>
      <c r="C1684" s="51">
        <f t="shared" si="116"/>
        <v>42</v>
      </c>
      <c r="D1684" s="50">
        <v>24231</v>
      </c>
      <c r="E1684" s="50" t="s">
        <v>20</v>
      </c>
      <c r="F1684" s="50" t="s">
        <v>5932</v>
      </c>
      <c r="G1684" s="50" t="s">
        <v>2657</v>
      </c>
      <c r="H1684" s="50" t="s">
        <v>1009</v>
      </c>
      <c r="I1684" s="50" t="s">
        <v>2658</v>
      </c>
      <c r="J1684" s="50" t="s">
        <v>3593</v>
      </c>
      <c r="K1684" s="50" t="s">
        <v>291</v>
      </c>
      <c r="L1684" s="50" t="s">
        <v>189</v>
      </c>
      <c r="M1684" s="54">
        <v>1</v>
      </c>
      <c r="N1684" s="51" t="str">
        <f t="shared" si="117"/>
        <v>都城東</v>
      </c>
    </row>
    <row r="1685" spans="1:14" x14ac:dyDescent="0.2">
      <c r="A1685" s="50">
        <f t="shared" si="114"/>
        <v>24232</v>
      </c>
      <c r="B1685" s="50">
        <f t="shared" si="115"/>
        <v>2</v>
      </c>
      <c r="C1685" s="51">
        <f t="shared" si="116"/>
        <v>42</v>
      </c>
      <c r="D1685" s="50">
        <v>24232</v>
      </c>
      <c r="E1685" s="50" t="s">
        <v>5933</v>
      </c>
      <c r="F1685" s="50" t="s">
        <v>5934</v>
      </c>
      <c r="G1685" s="50" t="s">
        <v>5935</v>
      </c>
      <c r="H1685" s="50" t="s">
        <v>1847</v>
      </c>
      <c r="I1685" s="50" t="s">
        <v>5936</v>
      </c>
      <c r="J1685" s="50" t="s">
        <v>1849</v>
      </c>
      <c r="K1685" s="50" t="s">
        <v>291</v>
      </c>
      <c r="L1685" s="50" t="s">
        <v>189</v>
      </c>
      <c r="M1685" s="54">
        <v>1</v>
      </c>
      <c r="N1685" s="51" t="str">
        <f t="shared" si="117"/>
        <v>都城東</v>
      </c>
    </row>
    <row r="1686" spans="1:14" x14ac:dyDescent="0.2">
      <c r="A1686" s="50">
        <f t="shared" si="114"/>
        <v>24233</v>
      </c>
      <c r="B1686" s="50">
        <f t="shared" si="115"/>
        <v>2</v>
      </c>
      <c r="C1686" s="51">
        <f t="shared" si="116"/>
        <v>42</v>
      </c>
      <c r="D1686" s="50">
        <v>24233</v>
      </c>
      <c r="E1686" s="50" t="s">
        <v>61</v>
      </c>
      <c r="F1686" s="50" t="s">
        <v>5937</v>
      </c>
      <c r="G1686" s="50" t="s">
        <v>1901</v>
      </c>
      <c r="H1686" s="50" t="s">
        <v>4533</v>
      </c>
      <c r="I1686" s="50" t="s">
        <v>1902</v>
      </c>
      <c r="J1686" s="50" t="s">
        <v>4534</v>
      </c>
      <c r="K1686" s="50" t="s">
        <v>291</v>
      </c>
      <c r="L1686" s="50" t="s">
        <v>189</v>
      </c>
      <c r="M1686" s="54">
        <v>1</v>
      </c>
      <c r="N1686" s="51" t="str">
        <f t="shared" si="117"/>
        <v>都城東</v>
      </c>
    </row>
    <row r="1687" spans="1:14" x14ac:dyDescent="0.2">
      <c r="A1687" s="50">
        <f t="shared" si="114"/>
        <v>24257</v>
      </c>
      <c r="B1687" s="50">
        <f t="shared" si="115"/>
        <v>2</v>
      </c>
      <c r="C1687" s="51">
        <f t="shared" si="116"/>
        <v>42</v>
      </c>
      <c r="D1687" s="50">
        <v>24257</v>
      </c>
      <c r="E1687" s="50" t="s">
        <v>5938</v>
      </c>
      <c r="F1687" s="50" t="s">
        <v>607</v>
      </c>
      <c r="G1687" s="50" t="s">
        <v>5939</v>
      </c>
      <c r="H1687" s="50" t="s">
        <v>5940</v>
      </c>
      <c r="I1687" s="50" t="s">
        <v>5941</v>
      </c>
      <c r="J1687" s="50" t="s">
        <v>5942</v>
      </c>
      <c r="K1687" s="50" t="s">
        <v>292</v>
      </c>
      <c r="L1687" s="50" t="s">
        <v>1029</v>
      </c>
      <c r="M1687" s="54">
        <v>3</v>
      </c>
      <c r="N1687" s="51" t="str">
        <f t="shared" si="117"/>
        <v>都城東</v>
      </c>
    </row>
    <row r="1688" spans="1:14" x14ac:dyDescent="0.2">
      <c r="A1688" s="50">
        <f t="shared" si="114"/>
        <v>24263</v>
      </c>
      <c r="B1688" s="50">
        <f t="shared" si="115"/>
        <v>2</v>
      </c>
      <c r="C1688" s="51">
        <f t="shared" si="116"/>
        <v>42</v>
      </c>
      <c r="D1688" s="50">
        <v>24263</v>
      </c>
      <c r="E1688" s="50" t="s">
        <v>357</v>
      </c>
      <c r="F1688" s="50" t="s">
        <v>5007</v>
      </c>
      <c r="G1688" s="50" t="s">
        <v>1301</v>
      </c>
      <c r="H1688" s="50" t="s">
        <v>2336</v>
      </c>
      <c r="I1688" s="50" t="s">
        <v>1431</v>
      </c>
      <c r="J1688" s="50" t="s">
        <v>2337</v>
      </c>
      <c r="K1688" s="50" t="s">
        <v>292</v>
      </c>
      <c r="L1688" s="50" t="s">
        <v>188</v>
      </c>
      <c r="M1688" s="54">
        <v>2</v>
      </c>
      <c r="N1688" s="51" t="str">
        <f t="shared" si="117"/>
        <v>都城東</v>
      </c>
    </row>
    <row r="1689" spans="1:14" x14ac:dyDescent="0.2">
      <c r="A1689" s="50">
        <f t="shared" si="114"/>
        <v>24264</v>
      </c>
      <c r="B1689" s="50">
        <f t="shared" si="115"/>
        <v>2</v>
      </c>
      <c r="C1689" s="51">
        <f t="shared" si="116"/>
        <v>42</v>
      </c>
      <c r="D1689" s="50">
        <v>24264</v>
      </c>
      <c r="E1689" s="50" t="s">
        <v>5943</v>
      </c>
      <c r="F1689" s="50" t="s">
        <v>5944</v>
      </c>
      <c r="G1689" s="50" t="s">
        <v>5945</v>
      </c>
      <c r="H1689" s="50" t="s">
        <v>1164</v>
      </c>
      <c r="I1689" s="50" t="s">
        <v>5946</v>
      </c>
      <c r="J1689" s="50" t="s">
        <v>1166</v>
      </c>
      <c r="K1689" s="50" t="s">
        <v>292</v>
      </c>
      <c r="L1689" s="50" t="s">
        <v>188</v>
      </c>
      <c r="M1689" s="54">
        <v>2</v>
      </c>
      <c r="N1689" s="51" t="str">
        <f t="shared" si="117"/>
        <v>都城東</v>
      </c>
    </row>
    <row r="1690" spans="1:14" x14ac:dyDescent="0.2">
      <c r="A1690" s="50">
        <f t="shared" si="114"/>
        <v>24265</v>
      </c>
      <c r="B1690" s="50">
        <f t="shared" si="115"/>
        <v>2</v>
      </c>
      <c r="C1690" s="51">
        <f t="shared" si="116"/>
        <v>42</v>
      </c>
      <c r="D1690" s="50">
        <v>24265</v>
      </c>
      <c r="E1690" s="50" t="s">
        <v>5162</v>
      </c>
      <c r="F1690" s="50" t="s">
        <v>5947</v>
      </c>
      <c r="G1690" s="50" t="s">
        <v>5163</v>
      </c>
      <c r="H1690" s="50" t="s">
        <v>2185</v>
      </c>
      <c r="I1690" s="50" t="s">
        <v>5164</v>
      </c>
      <c r="J1690" s="50" t="s">
        <v>2187</v>
      </c>
      <c r="K1690" s="50" t="s">
        <v>292</v>
      </c>
      <c r="L1690" s="50" t="s">
        <v>189</v>
      </c>
      <c r="M1690" s="54">
        <v>1</v>
      </c>
      <c r="N1690" s="51" t="str">
        <f t="shared" si="117"/>
        <v>都城東</v>
      </c>
    </row>
    <row r="1691" spans="1:14" x14ac:dyDescent="0.2">
      <c r="A1691" s="50">
        <f t="shared" si="114"/>
        <v>24266</v>
      </c>
      <c r="B1691" s="50">
        <f t="shared" si="115"/>
        <v>2</v>
      </c>
      <c r="C1691" s="51">
        <f t="shared" si="116"/>
        <v>42</v>
      </c>
      <c r="D1691" s="50">
        <v>24266</v>
      </c>
      <c r="E1691" s="50" t="s">
        <v>761</v>
      </c>
      <c r="F1691" s="50" t="s">
        <v>5948</v>
      </c>
      <c r="G1691" s="50" t="s">
        <v>1439</v>
      </c>
      <c r="H1691" s="50" t="s">
        <v>2269</v>
      </c>
      <c r="I1691" s="50" t="s">
        <v>5949</v>
      </c>
      <c r="J1691" s="50" t="s">
        <v>2271</v>
      </c>
      <c r="K1691" s="50" t="s">
        <v>292</v>
      </c>
      <c r="L1691" s="50" t="s">
        <v>189</v>
      </c>
      <c r="M1691" s="54">
        <v>1</v>
      </c>
      <c r="N1691" s="51" t="str">
        <f t="shared" si="117"/>
        <v>都城東</v>
      </c>
    </row>
    <row r="1692" spans="1:14" x14ac:dyDescent="0.2">
      <c r="A1692" s="50">
        <f t="shared" si="114"/>
        <v>24267</v>
      </c>
      <c r="B1692" s="50">
        <f t="shared" si="115"/>
        <v>2</v>
      </c>
      <c r="C1692" s="51">
        <f t="shared" si="116"/>
        <v>42</v>
      </c>
      <c r="D1692" s="50">
        <v>24267</v>
      </c>
      <c r="E1692" s="50" t="s">
        <v>45</v>
      </c>
      <c r="F1692" s="50" t="s">
        <v>5950</v>
      </c>
      <c r="G1692" s="50" t="s">
        <v>1184</v>
      </c>
      <c r="H1692" s="50" t="s">
        <v>5380</v>
      </c>
      <c r="I1692" s="50" t="s">
        <v>1186</v>
      </c>
      <c r="J1692" s="50" t="s">
        <v>5381</v>
      </c>
      <c r="K1692" s="50" t="s">
        <v>292</v>
      </c>
      <c r="L1692" s="50" t="s">
        <v>189</v>
      </c>
      <c r="M1692" s="54">
        <v>1</v>
      </c>
      <c r="N1692" s="51" t="str">
        <f t="shared" si="117"/>
        <v>都城東</v>
      </c>
    </row>
    <row r="1693" spans="1:14" x14ac:dyDescent="0.2">
      <c r="A1693" s="50">
        <f t="shared" si="114"/>
        <v>24268</v>
      </c>
      <c r="B1693" s="50">
        <f t="shared" si="115"/>
        <v>2</v>
      </c>
      <c r="C1693" s="51">
        <f t="shared" si="116"/>
        <v>42</v>
      </c>
      <c r="D1693" s="50">
        <v>24268</v>
      </c>
      <c r="E1693" s="50" t="s">
        <v>5951</v>
      </c>
      <c r="F1693" s="50" t="s">
        <v>5952</v>
      </c>
      <c r="G1693" s="50" t="s">
        <v>5953</v>
      </c>
      <c r="H1693" s="50" t="s">
        <v>5954</v>
      </c>
      <c r="I1693" s="50" t="s">
        <v>5955</v>
      </c>
      <c r="J1693" s="50" t="s">
        <v>5956</v>
      </c>
      <c r="K1693" s="50" t="s">
        <v>292</v>
      </c>
      <c r="L1693" s="50" t="s">
        <v>185</v>
      </c>
      <c r="M1693" s="54">
        <v>1</v>
      </c>
      <c r="N1693" s="51" t="str">
        <f t="shared" si="117"/>
        <v>都城東</v>
      </c>
    </row>
    <row r="1694" spans="1:14" x14ac:dyDescent="0.2">
      <c r="A1694" s="50">
        <f t="shared" si="114"/>
        <v>24269</v>
      </c>
      <c r="B1694" s="50">
        <f t="shared" si="115"/>
        <v>2</v>
      </c>
      <c r="C1694" s="51">
        <f t="shared" si="116"/>
        <v>42</v>
      </c>
      <c r="D1694" s="50">
        <v>24269</v>
      </c>
      <c r="E1694" s="50" t="s">
        <v>5957</v>
      </c>
      <c r="F1694" s="50" t="s">
        <v>4237</v>
      </c>
      <c r="G1694" s="50" t="s">
        <v>5958</v>
      </c>
      <c r="H1694" s="50" t="s">
        <v>3889</v>
      </c>
      <c r="I1694" s="50" t="s">
        <v>5959</v>
      </c>
      <c r="J1694" s="50" t="s">
        <v>3890</v>
      </c>
      <c r="K1694" s="50" t="s">
        <v>292</v>
      </c>
      <c r="L1694" s="50" t="s">
        <v>189</v>
      </c>
      <c r="M1694" s="54">
        <v>1</v>
      </c>
      <c r="N1694" s="51" t="str">
        <f t="shared" si="117"/>
        <v>都城東</v>
      </c>
    </row>
    <row r="1695" spans="1:14" x14ac:dyDescent="0.2">
      <c r="A1695" s="50">
        <f t="shared" si="114"/>
        <v>24270</v>
      </c>
      <c r="B1695" s="50">
        <f t="shared" si="115"/>
        <v>2</v>
      </c>
      <c r="C1695" s="51">
        <f t="shared" si="116"/>
        <v>42</v>
      </c>
      <c r="D1695" s="50">
        <v>24270</v>
      </c>
      <c r="E1695" s="50" t="s">
        <v>5960</v>
      </c>
      <c r="F1695" s="50" t="s">
        <v>5961</v>
      </c>
      <c r="G1695" s="50" t="s">
        <v>5962</v>
      </c>
      <c r="H1695" s="50" t="s">
        <v>4976</v>
      </c>
      <c r="I1695" s="50" t="s">
        <v>5963</v>
      </c>
      <c r="J1695" s="50" t="s">
        <v>4977</v>
      </c>
      <c r="K1695" s="50" t="s">
        <v>292</v>
      </c>
      <c r="L1695" s="50" t="s">
        <v>189</v>
      </c>
      <c r="M1695" s="54">
        <v>1</v>
      </c>
      <c r="N1695" s="51" t="str">
        <f t="shared" si="117"/>
        <v>都城東</v>
      </c>
    </row>
    <row r="1696" spans="1:14" x14ac:dyDescent="0.2">
      <c r="A1696" s="50">
        <f t="shared" si="114"/>
        <v>24301</v>
      </c>
      <c r="B1696" s="50">
        <f t="shared" si="115"/>
        <v>2</v>
      </c>
      <c r="C1696" s="51">
        <f t="shared" si="116"/>
        <v>43</v>
      </c>
      <c r="D1696" s="50">
        <v>24301</v>
      </c>
      <c r="E1696" s="50" t="s">
        <v>45</v>
      </c>
      <c r="F1696" s="50" t="s">
        <v>5964</v>
      </c>
      <c r="G1696" s="50" t="s">
        <v>1184</v>
      </c>
      <c r="H1696" s="50" t="s">
        <v>5965</v>
      </c>
      <c r="I1696" s="50" t="s">
        <v>1186</v>
      </c>
      <c r="J1696" s="50" t="s">
        <v>5966</v>
      </c>
      <c r="K1696" s="50" t="s">
        <v>291</v>
      </c>
      <c r="L1696" s="50" t="s">
        <v>1029</v>
      </c>
      <c r="M1696" s="54">
        <v>3</v>
      </c>
      <c r="N1696" s="51" t="str">
        <f t="shared" si="117"/>
        <v>都墨田工</v>
      </c>
    </row>
    <row r="1697" spans="1:14" x14ac:dyDescent="0.2">
      <c r="A1697" s="50">
        <f t="shared" si="114"/>
        <v>24302</v>
      </c>
      <c r="B1697" s="50">
        <f t="shared" si="115"/>
        <v>2</v>
      </c>
      <c r="C1697" s="51">
        <f t="shared" si="116"/>
        <v>43</v>
      </c>
      <c r="D1697" s="50">
        <v>24302</v>
      </c>
      <c r="E1697" s="50" t="s">
        <v>5967</v>
      </c>
      <c r="F1697" s="50" t="s">
        <v>5968</v>
      </c>
      <c r="G1697" s="50" t="s">
        <v>5967</v>
      </c>
      <c r="H1697" s="50" t="s">
        <v>5968</v>
      </c>
      <c r="I1697" s="50" t="s">
        <v>5969</v>
      </c>
      <c r="J1697" s="50" t="s">
        <v>5970</v>
      </c>
      <c r="K1697" s="50" t="s">
        <v>291</v>
      </c>
      <c r="L1697" s="50" t="s">
        <v>188</v>
      </c>
      <c r="M1697" s="54">
        <v>2</v>
      </c>
      <c r="N1697" s="51" t="str">
        <f t="shared" si="117"/>
        <v>都墨田工</v>
      </c>
    </row>
    <row r="1698" spans="1:14" x14ac:dyDescent="0.2">
      <c r="A1698" s="50">
        <f t="shared" si="114"/>
        <v>24303</v>
      </c>
      <c r="B1698" s="50">
        <f t="shared" si="115"/>
        <v>2</v>
      </c>
      <c r="C1698" s="51">
        <f t="shared" si="116"/>
        <v>43</v>
      </c>
      <c r="D1698" s="50">
        <v>24303</v>
      </c>
      <c r="E1698" s="50" t="s">
        <v>5971</v>
      </c>
      <c r="F1698" s="50" t="s">
        <v>5972</v>
      </c>
      <c r="G1698" s="50" t="s">
        <v>5973</v>
      </c>
      <c r="H1698" s="50" t="s">
        <v>5974</v>
      </c>
      <c r="I1698" s="50" t="s">
        <v>5975</v>
      </c>
      <c r="J1698" s="50" t="s">
        <v>5976</v>
      </c>
      <c r="K1698" s="50" t="s">
        <v>291</v>
      </c>
      <c r="L1698" s="50" t="s">
        <v>188</v>
      </c>
      <c r="M1698" s="54">
        <v>2</v>
      </c>
      <c r="N1698" s="51" t="str">
        <f t="shared" si="117"/>
        <v>都墨田工</v>
      </c>
    </row>
    <row r="1699" spans="1:14" x14ac:dyDescent="0.2">
      <c r="A1699" s="50">
        <f t="shared" si="114"/>
        <v>24304</v>
      </c>
      <c r="B1699" s="50">
        <f t="shared" si="115"/>
        <v>2</v>
      </c>
      <c r="C1699" s="51">
        <f t="shared" si="116"/>
        <v>43</v>
      </c>
      <c r="D1699" s="50">
        <v>24304</v>
      </c>
      <c r="E1699" s="50" t="s">
        <v>5977</v>
      </c>
      <c r="F1699" s="50" t="s">
        <v>869</v>
      </c>
      <c r="G1699" s="50" t="s">
        <v>5978</v>
      </c>
      <c r="H1699" s="50" t="s">
        <v>2529</v>
      </c>
      <c r="I1699" s="50" t="s">
        <v>5979</v>
      </c>
      <c r="J1699" s="50" t="s">
        <v>2531</v>
      </c>
      <c r="K1699" s="50" t="s">
        <v>291</v>
      </c>
      <c r="L1699" s="50" t="s">
        <v>185</v>
      </c>
      <c r="M1699" s="54">
        <v>1</v>
      </c>
      <c r="N1699" s="51" t="str">
        <f t="shared" si="117"/>
        <v>都墨田工</v>
      </c>
    </row>
    <row r="1700" spans="1:14" x14ac:dyDescent="0.2">
      <c r="A1700" s="50">
        <f t="shared" si="114"/>
        <v>24305</v>
      </c>
      <c r="B1700" s="50">
        <f t="shared" si="115"/>
        <v>2</v>
      </c>
      <c r="C1700" s="51">
        <f t="shared" si="116"/>
        <v>43</v>
      </c>
      <c r="D1700" s="50">
        <v>24305</v>
      </c>
      <c r="E1700" s="50" t="s">
        <v>837</v>
      </c>
      <c r="F1700" s="50" t="s">
        <v>5980</v>
      </c>
      <c r="G1700" s="50" t="s">
        <v>2338</v>
      </c>
      <c r="H1700" s="50" t="s">
        <v>5981</v>
      </c>
      <c r="I1700" s="50" t="s">
        <v>2339</v>
      </c>
      <c r="J1700" s="50" t="s">
        <v>5982</v>
      </c>
      <c r="K1700" s="50" t="s">
        <v>291</v>
      </c>
      <c r="L1700" s="50" t="s">
        <v>189</v>
      </c>
      <c r="M1700" s="54">
        <v>1</v>
      </c>
      <c r="N1700" s="51" t="str">
        <f t="shared" si="117"/>
        <v>都墨田工</v>
      </c>
    </row>
    <row r="1701" spans="1:14" x14ac:dyDescent="0.2">
      <c r="A1701" s="50">
        <f t="shared" si="114"/>
        <v>24306</v>
      </c>
      <c r="B1701" s="50">
        <f t="shared" si="115"/>
        <v>2</v>
      </c>
      <c r="C1701" s="51">
        <f t="shared" si="116"/>
        <v>43</v>
      </c>
      <c r="D1701" s="50">
        <v>24306</v>
      </c>
      <c r="E1701" s="50" t="s">
        <v>5983</v>
      </c>
      <c r="F1701" s="50" t="s">
        <v>5984</v>
      </c>
      <c r="G1701" s="50" t="s">
        <v>5985</v>
      </c>
      <c r="H1701" s="50" t="s">
        <v>1448</v>
      </c>
      <c r="I1701" s="50" t="s">
        <v>5986</v>
      </c>
      <c r="J1701" s="50" t="s">
        <v>1450</v>
      </c>
      <c r="K1701" s="50" t="s">
        <v>291</v>
      </c>
      <c r="L1701" s="50" t="s">
        <v>189</v>
      </c>
      <c r="M1701" s="54">
        <v>1</v>
      </c>
      <c r="N1701" s="51" t="str">
        <f t="shared" si="117"/>
        <v>都墨田工</v>
      </c>
    </row>
    <row r="1702" spans="1:14" x14ac:dyDescent="0.2">
      <c r="A1702" s="50">
        <f t="shared" si="114"/>
        <v>24307</v>
      </c>
      <c r="B1702" s="50">
        <f t="shared" si="115"/>
        <v>2</v>
      </c>
      <c r="C1702" s="51">
        <f t="shared" si="116"/>
        <v>43</v>
      </c>
      <c r="D1702" s="50">
        <v>24307</v>
      </c>
      <c r="E1702" s="50" t="s">
        <v>5987</v>
      </c>
      <c r="F1702" s="50" t="s">
        <v>5988</v>
      </c>
      <c r="G1702" s="50" t="s">
        <v>5989</v>
      </c>
      <c r="H1702" s="50" t="s">
        <v>1283</v>
      </c>
      <c r="I1702" s="50" t="s">
        <v>5990</v>
      </c>
      <c r="J1702" s="50" t="s">
        <v>1284</v>
      </c>
      <c r="K1702" s="50" t="s">
        <v>291</v>
      </c>
      <c r="L1702" s="50" t="s">
        <v>185</v>
      </c>
      <c r="M1702" s="54">
        <v>1</v>
      </c>
      <c r="N1702" s="51" t="str">
        <f t="shared" si="117"/>
        <v>都墨田工</v>
      </c>
    </row>
    <row r="1703" spans="1:14" x14ac:dyDescent="0.2">
      <c r="A1703" s="50">
        <f t="shared" si="114"/>
        <v>24308</v>
      </c>
      <c r="B1703" s="50">
        <f t="shared" si="115"/>
        <v>2</v>
      </c>
      <c r="C1703" s="51">
        <f t="shared" si="116"/>
        <v>43</v>
      </c>
      <c r="D1703" s="50">
        <v>24308</v>
      </c>
      <c r="E1703" s="50" t="s">
        <v>1807</v>
      </c>
      <c r="F1703" s="50" t="s">
        <v>5991</v>
      </c>
      <c r="G1703" s="50" t="s">
        <v>1808</v>
      </c>
      <c r="H1703" s="50" t="s">
        <v>4533</v>
      </c>
      <c r="I1703" s="50" t="s">
        <v>1809</v>
      </c>
      <c r="J1703" s="50" t="s">
        <v>4534</v>
      </c>
      <c r="K1703" s="50" t="s">
        <v>291</v>
      </c>
      <c r="L1703" s="50" t="s">
        <v>189</v>
      </c>
      <c r="M1703" s="54">
        <v>1</v>
      </c>
      <c r="N1703" s="51" t="str">
        <f t="shared" si="117"/>
        <v>都墨田工</v>
      </c>
    </row>
    <row r="1704" spans="1:14" x14ac:dyDescent="0.2">
      <c r="A1704" s="50">
        <f t="shared" si="114"/>
        <v>24309</v>
      </c>
      <c r="B1704" s="50">
        <f t="shared" si="115"/>
        <v>2</v>
      </c>
      <c r="C1704" s="51">
        <f t="shared" si="116"/>
        <v>43</v>
      </c>
      <c r="D1704" s="50">
        <v>24309</v>
      </c>
      <c r="E1704" s="50" t="s">
        <v>917</v>
      </c>
      <c r="F1704" s="50" t="s">
        <v>5992</v>
      </c>
      <c r="G1704" s="50" t="s">
        <v>1224</v>
      </c>
      <c r="H1704" s="50" t="s">
        <v>1810</v>
      </c>
      <c r="I1704" s="50" t="s">
        <v>1225</v>
      </c>
      <c r="J1704" s="50" t="s">
        <v>1811</v>
      </c>
      <c r="K1704" s="50" t="s">
        <v>291</v>
      </c>
      <c r="L1704" s="50" t="s">
        <v>189</v>
      </c>
      <c r="M1704" s="54">
        <v>1</v>
      </c>
      <c r="N1704" s="51" t="str">
        <f t="shared" si="117"/>
        <v>都墨田工</v>
      </c>
    </row>
    <row r="1705" spans="1:14" x14ac:dyDescent="0.2">
      <c r="A1705" s="50">
        <f t="shared" si="114"/>
        <v>24310</v>
      </c>
      <c r="B1705" s="50">
        <f t="shared" si="115"/>
        <v>2</v>
      </c>
      <c r="C1705" s="51">
        <f t="shared" si="116"/>
        <v>43</v>
      </c>
      <c r="D1705" s="50">
        <v>24310</v>
      </c>
      <c r="E1705" s="50" t="s">
        <v>5993</v>
      </c>
      <c r="F1705" s="50" t="s">
        <v>5994</v>
      </c>
      <c r="G1705" s="50" t="s">
        <v>5995</v>
      </c>
      <c r="H1705" s="50" t="s">
        <v>1217</v>
      </c>
      <c r="I1705" s="50" t="s">
        <v>5996</v>
      </c>
      <c r="J1705" s="50" t="s">
        <v>1234</v>
      </c>
      <c r="K1705" s="50" t="s">
        <v>291</v>
      </c>
      <c r="L1705" s="50" t="s">
        <v>189</v>
      </c>
      <c r="M1705" s="54">
        <v>1</v>
      </c>
      <c r="N1705" s="51" t="str">
        <f t="shared" si="117"/>
        <v>都墨田工</v>
      </c>
    </row>
    <row r="1706" spans="1:14" x14ac:dyDescent="0.2">
      <c r="A1706" s="50">
        <f t="shared" si="114"/>
        <v>24314</v>
      </c>
      <c r="B1706" s="50">
        <f t="shared" si="115"/>
        <v>2</v>
      </c>
      <c r="C1706" s="51">
        <f t="shared" si="116"/>
        <v>43</v>
      </c>
      <c r="D1706" s="50">
        <v>24314</v>
      </c>
      <c r="E1706" s="50" t="s">
        <v>623</v>
      </c>
      <c r="F1706" s="50" t="s">
        <v>5891</v>
      </c>
      <c r="G1706" s="50" t="s">
        <v>1421</v>
      </c>
      <c r="H1706" s="50" t="s">
        <v>2780</v>
      </c>
      <c r="I1706" s="50" t="s">
        <v>1423</v>
      </c>
      <c r="J1706" s="50" t="s">
        <v>1914</v>
      </c>
      <c r="K1706" s="50" t="s">
        <v>291</v>
      </c>
      <c r="L1706" s="50" t="s">
        <v>1029</v>
      </c>
      <c r="M1706" s="54">
        <v>3</v>
      </c>
      <c r="N1706" s="51" t="str">
        <f t="shared" si="117"/>
        <v>都墨田工</v>
      </c>
    </row>
    <row r="1707" spans="1:14" x14ac:dyDescent="0.2">
      <c r="A1707" s="50">
        <f t="shared" si="114"/>
        <v>24401</v>
      </c>
      <c r="B1707" s="50">
        <f t="shared" si="115"/>
        <v>2</v>
      </c>
      <c r="C1707" s="51">
        <f t="shared" si="116"/>
        <v>44</v>
      </c>
      <c r="D1707" s="50">
        <v>24401</v>
      </c>
      <c r="E1707" s="50" t="s">
        <v>5997</v>
      </c>
      <c r="F1707" s="50" t="s">
        <v>5998</v>
      </c>
      <c r="G1707" s="50" t="s">
        <v>3729</v>
      </c>
      <c r="H1707" s="50" t="s">
        <v>1659</v>
      </c>
      <c r="I1707" s="50" t="s">
        <v>3730</v>
      </c>
      <c r="J1707" s="50" t="s">
        <v>1661</v>
      </c>
      <c r="K1707" s="50" t="s">
        <v>291</v>
      </c>
      <c r="L1707" s="50" t="s">
        <v>189</v>
      </c>
      <c r="M1707" s="54">
        <v>1</v>
      </c>
      <c r="N1707" s="51" t="str">
        <f t="shared" si="117"/>
        <v>都三商</v>
      </c>
    </row>
    <row r="1708" spans="1:14" x14ac:dyDescent="0.2">
      <c r="A1708" s="50">
        <f t="shared" ref="A1708:A1771" si="118">D1708</f>
        <v>24402</v>
      </c>
      <c r="B1708" s="50">
        <f t="shared" ref="B1708:B1771" si="119">ROUNDDOWN(D1708/10000,0)</f>
        <v>2</v>
      </c>
      <c r="C1708" s="51">
        <f t="shared" ref="C1708:C1771" si="120">ROUNDDOWN((D1708-B1708*10000)/100,0)</f>
        <v>44</v>
      </c>
      <c r="D1708" s="50">
        <v>24402</v>
      </c>
      <c r="E1708" s="50" t="s">
        <v>97</v>
      </c>
      <c r="F1708" s="50" t="s">
        <v>5999</v>
      </c>
      <c r="G1708" s="50" t="s">
        <v>1838</v>
      </c>
      <c r="H1708" s="50" t="s">
        <v>6000</v>
      </c>
      <c r="I1708" s="50" t="s">
        <v>1840</v>
      </c>
      <c r="J1708" s="50" t="s">
        <v>6001</v>
      </c>
      <c r="K1708" s="50" t="s">
        <v>291</v>
      </c>
      <c r="L1708" s="50" t="s">
        <v>189</v>
      </c>
      <c r="M1708" s="54">
        <v>1</v>
      </c>
      <c r="N1708" s="51" t="str">
        <f t="shared" si="117"/>
        <v>都三商</v>
      </c>
    </row>
    <row r="1709" spans="1:14" x14ac:dyDescent="0.2">
      <c r="A1709" s="50">
        <f t="shared" si="118"/>
        <v>24501</v>
      </c>
      <c r="B1709" s="50">
        <f t="shared" si="119"/>
        <v>2</v>
      </c>
      <c r="C1709" s="51">
        <f t="shared" si="120"/>
        <v>45</v>
      </c>
      <c r="D1709" s="50">
        <v>24501</v>
      </c>
      <c r="E1709" s="50" t="s">
        <v>73</v>
      </c>
      <c r="F1709" s="50" t="s">
        <v>737</v>
      </c>
      <c r="G1709" s="50" t="s">
        <v>1897</v>
      </c>
      <c r="H1709" s="50" t="s">
        <v>1595</v>
      </c>
      <c r="I1709" s="50" t="s">
        <v>1899</v>
      </c>
      <c r="J1709" s="50" t="s">
        <v>2044</v>
      </c>
      <c r="K1709" s="50" t="s">
        <v>291</v>
      </c>
      <c r="L1709" s="50" t="s">
        <v>188</v>
      </c>
      <c r="M1709" s="54">
        <v>2</v>
      </c>
      <c r="N1709" s="51" t="str">
        <f t="shared" si="117"/>
        <v>都東</v>
      </c>
    </row>
    <row r="1710" spans="1:14" x14ac:dyDescent="0.2">
      <c r="A1710" s="50">
        <f t="shared" si="118"/>
        <v>24502</v>
      </c>
      <c r="B1710" s="50">
        <f t="shared" si="119"/>
        <v>2</v>
      </c>
      <c r="C1710" s="51">
        <f t="shared" si="120"/>
        <v>45</v>
      </c>
      <c r="D1710" s="50">
        <v>24502</v>
      </c>
      <c r="E1710" s="50" t="s">
        <v>6002</v>
      </c>
      <c r="F1710" s="50" t="s">
        <v>6003</v>
      </c>
      <c r="G1710" s="50" t="s">
        <v>6004</v>
      </c>
      <c r="H1710" s="50" t="s">
        <v>1118</v>
      </c>
      <c r="I1710" s="50" t="s">
        <v>6005</v>
      </c>
      <c r="J1710" s="50" t="s">
        <v>1120</v>
      </c>
      <c r="K1710" s="50" t="s">
        <v>291</v>
      </c>
      <c r="L1710" s="50" t="s">
        <v>188</v>
      </c>
      <c r="M1710" s="54">
        <v>2</v>
      </c>
      <c r="N1710" s="51" t="str">
        <f t="shared" si="117"/>
        <v>都東</v>
      </c>
    </row>
    <row r="1711" spans="1:14" x14ac:dyDescent="0.2">
      <c r="A1711" s="50">
        <f t="shared" si="118"/>
        <v>24503</v>
      </c>
      <c r="B1711" s="50">
        <f t="shared" si="119"/>
        <v>2</v>
      </c>
      <c r="C1711" s="51">
        <f t="shared" si="120"/>
        <v>45</v>
      </c>
      <c r="D1711" s="50">
        <v>24503</v>
      </c>
      <c r="E1711" s="50" t="s">
        <v>5006</v>
      </c>
      <c r="F1711" s="50" t="s">
        <v>6006</v>
      </c>
      <c r="G1711" s="50" t="s">
        <v>5008</v>
      </c>
      <c r="H1711" s="50" t="s">
        <v>1930</v>
      </c>
      <c r="I1711" s="50" t="s">
        <v>5009</v>
      </c>
      <c r="J1711" s="50" t="s">
        <v>1931</v>
      </c>
      <c r="K1711" s="50" t="s">
        <v>291</v>
      </c>
      <c r="L1711" s="50" t="s">
        <v>188</v>
      </c>
      <c r="M1711" s="54">
        <v>2</v>
      </c>
      <c r="N1711" s="51" t="str">
        <f t="shared" si="117"/>
        <v>都東</v>
      </c>
    </row>
    <row r="1712" spans="1:14" x14ac:dyDescent="0.2">
      <c r="A1712" s="50">
        <f t="shared" si="118"/>
        <v>24504</v>
      </c>
      <c r="B1712" s="50">
        <f t="shared" si="119"/>
        <v>2</v>
      </c>
      <c r="C1712" s="51">
        <f t="shared" si="120"/>
        <v>45</v>
      </c>
      <c r="D1712" s="50">
        <v>24504</v>
      </c>
      <c r="E1712" s="50" t="s">
        <v>3757</v>
      </c>
      <c r="F1712" s="50" t="s">
        <v>6007</v>
      </c>
      <c r="G1712" s="50" t="s">
        <v>3759</v>
      </c>
      <c r="H1712" s="50" t="s">
        <v>6008</v>
      </c>
      <c r="I1712" s="50" t="s">
        <v>3761</v>
      </c>
      <c r="J1712" s="50" t="s">
        <v>6009</v>
      </c>
      <c r="K1712" s="50" t="s">
        <v>291</v>
      </c>
      <c r="L1712" s="50" t="s">
        <v>188</v>
      </c>
      <c r="M1712" s="54">
        <v>2</v>
      </c>
      <c r="N1712" s="51" t="str">
        <f t="shared" si="117"/>
        <v>都東</v>
      </c>
    </row>
    <row r="1713" spans="1:14" x14ac:dyDescent="0.2">
      <c r="A1713" s="50">
        <f t="shared" si="118"/>
        <v>24506</v>
      </c>
      <c r="B1713" s="50">
        <f t="shared" si="119"/>
        <v>2</v>
      </c>
      <c r="C1713" s="51">
        <f t="shared" si="120"/>
        <v>45</v>
      </c>
      <c r="D1713" s="50">
        <v>24506</v>
      </c>
      <c r="E1713" s="50" t="s">
        <v>660</v>
      </c>
      <c r="F1713" s="50" t="s">
        <v>6010</v>
      </c>
      <c r="G1713" s="50" t="s">
        <v>2535</v>
      </c>
      <c r="H1713" s="50" t="s">
        <v>1810</v>
      </c>
      <c r="I1713" s="50" t="s">
        <v>6011</v>
      </c>
      <c r="J1713" s="50" t="s">
        <v>1811</v>
      </c>
      <c r="K1713" s="50" t="s">
        <v>291</v>
      </c>
      <c r="L1713" s="50" t="s">
        <v>189</v>
      </c>
      <c r="M1713" s="54">
        <v>1</v>
      </c>
      <c r="N1713" s="51" t="str">
        <f t="shared" si="117"/>
        <v>都東</v>
      </c>
    </row>
    <row r="1714" spans="1:14" x14ac:dyDescent="0.2">
      <c r="A1714" s="50">
        <f t="shared" si="118"/>
        <v>24507</v>
      </c>
      <c r="B1714" s="50">
        <f t="shared" si="119"/>
        <v>2</v>
      </c>
      <c r="C1714" s="51">
        <f t="shared" si="120"/>
        <v>45</v>
      </c>
      <c r="D1714" s="50">
        <v>24507</v>
      </c>
      <c r="E1714" s="50" t="s">
        <v>6012</v>
      </c>
      <c r="F1714" s="50" t="s">
        <v>6013</v>
      </c>
      <c r="G1714" s="50" t="s">
        <v>6014</v>
      </c>
      <c r="H1714" s="50" t="s">
        <v>1040</v>
      </c>
      <c r="I1714" s="50" t="s">
        <v>6015</v>
      </c>
      <c r="J1714" s="50" t="s">
        <v>1041</v>
      </c>
      <c r="K1714" s="50" t="s">
        <v>291</v>
      </c>
      <c r="L1714" s="50" t="s">
        <v>189</v>
      </c>
      <c r="M1714" s="54">
        <v>1</v>
      </c>
      <c r="N1714" s="51" t="str">
        <f t="shared" si="117"/>
        <v>都東</v>
      </c>
    </row>
    <row r="1715" spans="1:14" x14ac:dyDescent="0.2">
      <c r="A1715" s="50">
        <f t="shared" si="118"/>
        <v>24508</v>
      </c>
      <c r="B1715" s="50">
        <f t="shared" si="119"/>
        <v>2</v>
      </c>
      <c r="C1715" s="51">
        <f t="shared" si="120"/>
        <v>45</v>
      </c>
      <c r="D1715" s="50">
        <v>24508</v>
      </c>
      <c r="E1715" s="50" t="s">
        <v>3200</v>
      </c>
      <c r="F1715" s="50" t="s">
        <v>6016</v>
      </c>
      <c r="G1715" s="50" t="s">
        <v>3202</v>
      </c>
      <c r="H1715" s="50" t="s">
        <v>6017</v>
      </c>
      <c r="I1715" s="50" t="s">
        <v>3203</v>
      </c>
      <c r="J1715" s="50" t="s">
        <v>6018</v>
      </c>
      <c r="K1715" s="50" t="s">
        <v>291</v>
      </c>
      <c r="L1715" s="50" t="s">
        <v>189</v>
      </c>
      <c r="M1715" s="54">
        <v>1</v>
      </c>
      <c r="N1715" s="51" t="str">
        <f t="shared" si="117"/>
        <v>都東</v>
      </c>
    </row>
    <row r="1716" spans="1:14" x14ac:dyDescent="0.2">
      <c r="A1716" s="50">
        <f t="shared" si="118"/>
        <v>24561</v>
      </c>
      <c r="B1716" s="50">
        <f t="shared" si="119"/>
        <v>2</v>
      </c>
      <c r="C1716" s="51">
        <f t="shared" si="120"/>
        <v>45</v>
      </c>
      <c r="D1716" s="50">
        <v>24561</v>
      </c>
      <c r="E1716" s="50" t="s">
        <v>6019</v>
      </c>
      <c r="F1716" s="50" t="s">
        <v>6020</v>
      </c>
      <c r="G1716" s="50" t="s">
        <v>6019</v>
      </c>
      <c r="H1716" s="50" t="s">
        <v>6021</v>
      </c>
      <c r="I1716" s="50" t="s">
        <v>6022</v>
      </c>
      <c r="J1716" s="50" t="s">
        <v>1383</v>
      </c>
      <c r="K1716" s="50" t="s">
        <v>292</v>
      </c>
      <c r="L1716" s="50" t="s">
        <v>189</v>
      </c>
      <c r="M1716" s="54">
        <v>2</v>
      </c>
      <c r="N1716" s="51" t="str">
        <f t="shared" si="117"/>
        <v>都東</v>
      </c>
    </row>
    <row r="1717" spans="1:14" x14ac:dyDescent="0.2">
      <c r="A1717" s="50">
        <f t="shared" si="118"/>
        <v>24562</v>
      </c>
      <c r="B1717" s="50">
        <f t="shared" si="119"/>
        <v>2</v>
      </c>
      <c r="C1717" s="51">
        <f t="shared" si="120"/>
        <v>45</v>
      </c>
      <c r="D1717" s="50">
        <v>24562</v>
      </c>
      <c r="E1717" s="50" t="s">
        <v>6023</v>
      </c>
      <c r="F1717" s="50" t="s">
        <v>6024</v>
      </c>
      <c r="G1717" s="50" t="s">
        <v>6025</v>
      </c>
      <c r="H1717" s="50" t="s">
        <v>4483</v>
      </c>
      <c r="I1717" s="50" t="s">
        <v>6026</v>
      </c>
      <c r="J1717" s="50" t="s">
        <v>4484</v>
      </c>
      <c r="K1717" s="50" t="s">
        <v>292</v>
      </c>
      <c r="L1717" s="50" t="s">
        <v>188</v>
      </c>
      <c r="M1717" s="54">
        <v>2</v>
      </c>
      <c r="N1717" s="51" t="str">
        <f t="shared" si="117"/>
        <v>都東</v>
      </c>
    </row>
    <row r="1718" spans="1:14" x14ac:dyDescent="0.2">
      <c r="A1718" s="50">
        <f t="shared" si="118"/>
        <v>24563</v>
      </c>
      <c r="B1718" s="50">
        <f t="shared" si="119"/>
        <v>2</v>
      </c>
      <c r="C1718" s="51">
        <f t="shared" si="120"/>
        <v>45</v>
      </c>
      <c r="D1718" s="50">
        <v>24563</v>
      </c>
      <c r="E1718" s="50" t="s">
        <v>6027</v>
      </c>
      <c r="F1718" s="50" t="s">
        <v>6028</v>
      </c>
      <c r="G1718" s="50" t="s">
        <v>6029</v>
      </c>
      <c r="H1718" s="50" t="s">
        <v>4872</v>
      </c>
      <c r="I1718" s="50" t="s">
        <v>6030</v>
      </c>
      <c r="J1718" s="50" t="s">
        <v>4874</v>
      </c>
      <c r="K1718" s="50" t="s">
        <v>292</v>
      </c>
      <c r="L1718" s="50" t="s">
        <v>185</v>
      </c>
      <c r="M1718" s="54">
        <v>1</v>
      </c>
      <c r="N1718" s="51" t="str">
        <f t="shared" si="117"/>
        <v>都東</v>
      </c>
    </row>
    <row r="1719" spans="1:14" x14ac:dyDescent="0.2">
      <c r="A1719" s="50">
        <f t="shared" si="118"/>
        <v>24601</v>
      </c>
      <c r="B1719" s="50">
        <f t="shared" si="119"/>
        <v>2</v>
      </c>
      <c r="C1719" s="51">
        <f t="shared" si="120"/>
        <v>46</v>
      </c>
      <c r="D1719" s="50">
        <v>24601</v>
      </c>
      <c r="E1719" s="50" t="s">
        <v>5083</v>
      </c>
      <c r="F1719" s="50" t="s">
        <v>6031</v>
      </c>
      <c r="G1719" s="50" t="s">
        <v>5085</v>
      </c>
      <c r="H1719" s="50" t="s">
        <v>1235</v>
      </c>
      <c r="I1719" s="50" t="s">
        <v>5087</v>
      </c>
      <c r="J1719" s="50" t="s">
        <v>1236</v>
      </c>
      <c r="K1719" s="50" t="s">
        <v>291</v>
      </c>
      <c r="L1719" s="50" t="s">
        <v>188</v>
      </c>
      <c r="M1719" s="54">
        <v>2</v>
      </c>
      <c r="N1719" s="51" t="str">
        <f t="shared" si="117"/>
        <v>都深川</v>
      </c>
    </row>
    <row r="1720" spans="1:14" x14ac:dyDescent="0.2">
      <c r="A1720" s="50">
        <f t="shared" si="118"/>
        <v>24602</v>
      </c>
      <c r="B1720" s="50">
        <f t="shared" si="119"/>
        <v>2</v>
      </c>
      <c r="C1720" s="51">
        <f t="shared" si="120"/>
        <v>46</v>
      </c>
      <c r="D1720" s="50">
        <v>24602</v>
      </c>
      <c r="E1720" s="50" t="s">
        <v>117</v>
      </c>
      <c r="F1720" s="50" t="s">
        <v>5435</v>
      </c>
      <c r="G1720" s="50" t="s">
        <v>1197</v>
      </c>
      <c r="H1720" s="50" t="s">
        <v>1930</v>
      </c>
      <c r="I1720" s="50" t="s">
        <v>1199</v>
      </c>
      <c r="J1720" s="50" t="s">
        <v>1931</v>
      </c>
      <c r="K1720" s="50" t="s">
        <v>291</v>
      </c>
      <c r="L1720" s="50" t="s">
        <v>188</v>
      </c>
      <c r="M1720" s="54">
        <v>2</v>
      </c>
      <c r="N1720" s="51" t="str">
        <f t="shared" si="117"/>
        <v>都深川</v>
      </c>
    </row>
    <row r="1721" spans="1:14" x14ac:dyDescent="0.2">
      <c r="A1721" s="50">
        <f t="shared" si="118"/>
        <v>24603</v>
      </c>
      <c r="B1721" s="50">
        <f t="shared" si="119"/>
        <v>2</v>
      </c>
      <c r="C1721" s="51">
        <f t="shared" si="120"/>
        <v>46</v>
      </c>
      <c r="D1721" s="50">
        <v>24603</v>
      </c>
      <c r="E1721" s="50" t="s">
        <v>4051</v>
      </c>
      <c r="F1721" s="50" t="s">
        <v>6032</v>
      </c>
      <c r="G1721" s="50" t="s">
        <v>4053</v>
      </c>
      <c r="H1721" s="50" t="s">
        <v>1844</v>
      </c>
      <c r="I1721" s="50" t="s">
        <v>4055</v>
      </c>
      <c r="J1721" s="50" t="s">
        <v>1845</v>
      </c>
      <c r="K1721" s="50" t="s">
        <v>291</v>
      </c>
      <c r="L1721" s="50" t="s">
        <v>188</v>
      </c>
      <c r="M1721" s="54">
        <v>2</v>
      </c>
      <c r="N1721" s="51" t="str">
        <f t="shared" si="117"/>
        <v>都深川</v>
      </c>
    </row>
    <row r="1722" spans="1:14" x14ac:dyDescent="0.2">
      <c r="A1722" s="50">
        <f t="shared" si="118"/>
        <v>24604</v>
      </c>
      <c r="B1722" s="50">
        <f t="shared" si="119"/>
        <v>2</v>
      </c>
      <c r="C1722" s="51">
        <f t="shared" si="120"/>
        <v>46</v>
      </c>
      <c r="D1722" s="50">
        <v>24604</v>
      </c>
      <c r="E1722" s="50" t="s">
        <v>6033</v>
      </c>
      <c r="F1722" s="50" t="s">
        <v>6034</v>
      </c>
      <c r="G1722" s="50" t="s">
        <v>6035</v>
      </c>
      <c r="H1722" s="50" t="s">
        <v>2652</v>
      </c>
      <c r="I1722" s="50" t="s">
        <v>6036</v>
      </c>
      <c r="J1722" s="50" t="s">
        <v>2654</v>
      </c>
      <c r="K1722" s="50" t="s">
        <v>291</v>
      </c>
      <c r="L1722" s="50" t="s">
        <v>188</v>
      </c>
      <c r="M1722" s="54">
        <v>2</v>
      </c>
      <c r="N1722" s="51" t="str">
        <f t="shared" si="117"/>
        <v>都深川</v>
      </c>
    </row>
    <row r="1723" spans="1:14" x14ac:dyDescent="0.2">
      <c r="A1723" s="50">
        <f t="shared" si="118"/>
        <v>24605</v>
      </c>
      <c r="B1723" s="50">
        <f t="shared" si="119"/>
        <v>2</v>
      </c>
      <c r="C1723" s="51">
        <f t="shared" si="120"/>
        <v>46</v>
      </c>
      <c r="D1723" s="50">
        <v>24605</v>
      </c>
      <c r="E1723" s="50" t="s">
        <v>51</v>
      </c>
      <c r="F1723" s="50" t="s">
        <v>6037</v>
      </c>
      <c r="G1723" s="50" t="s">
        <v>1303</v>
      </c>
      <c r="H1723" s="50" t="s">
        <v>6038</v>
      </c>
      <c r="I1723" s="50" t="s">
        <v>1304</v>
      </c>
      <c r="J1723" s="50" t="s">
        <v>6039</v>
      </c>
      <c r="K1723" s="50" t="s">
        <v>291</v>
      </c>
      <c r="L1723" s="50" t="s">
        <v>189</v>
      </c>
      <c r="M1723" s="54">
        <v>2</v>
      </c>
      <c r="N1723" s="51" t="str">
        <f t="shared" si="117"/>
        <v>都深川</v>
      </c>
    </row>
    <row r="1724" spans="1:14" x14ac:dyDescent="0.2">
      <c r="A1724" s="50">
        <f t="shared" si="118"/>
        <v>24606</v>
      </c>
      <c r="B1724" s="50">
        <f t="shared" si="119"/>
        <v>2</v>
      </c>
      <c r="C1724" s="51">
        <f t="shared" si="120"/>
        <v>46</v>
      </c>
      <c r="D1724" s="50">
        <v>24606</v>
      </c>
      <c r="E1724" s="50" t="s">
        <v>6040</v>
      </c>
      <c r="F1724" s="50" t="s">
        <v>6041</v>
      </c>
      <c r="G1724" s="50" t="s">
        <v>6042</v>
      </c>
      <c r="H1724" s="50" t="s">
        <v>6043</v>
      </c>
      <c r="I1724" s="50" t="s">
        <v>6044</v>
      </c>
      <c r="J1724" s="50" t="s">
        <v>6045</v>
      </c>
      <c r="K1724" s="50" t="s">
        <v>291</v>
      </c>
      <c r="L1724" s="50" t="s">
        <v>189</v>
      </c>
      <c r="M1724" s="54">
        <v>1</v>
      </c>
      <c r="N1724" s="51" t="str">
        <f t="shared" si="117"/>
        <v>都深川</v>
      </c>
    </row>
    <row r="1725" spans="1:14" x14ac:dyDescent="0.2">
      <c r="A1725" s="50">
        <f t="shared" si="118"/>
        <v>24607</v>
      </c>
      <c r="B1725" s="50">
        <f t="shared" si="119"/>
        <v>2</v>
      </c>
      <c r="C1725" s="51">
        <f t="shared" si="120"/>
        <v>46</v>
      </c>
      <c r="D1725" s="50">
        <v>24607</v>
      </c>
      <c r="E1725" s="50" t="s">
        <v>456</v>
      </c>
      <c r="F1725" s="50" t="s">
        <v>4646</v>
      </c>
      <c r="G1725" s="50" t="s">
        <v>1722</v>
      </c>
      <c r="H1725" s="50" t="s">
        <v>6046</v>
      </c>
      <c r="I1725" s="50" t="s">
        <v>1724</v>
      </c>
      <c r="J1725" s="50" t="s">
        <v>6047</v>
      </c>
      <c r="K1725" s="50" t="s">
        <v>291</v>
      </c>
      <c r="L1725" s="50" t="s">
        <v>189</v>
      </c>
      <c r="M1725" s="54">
        <v>1</v>
      </c>
      <c r="N1725" s="51" t="str">
        <f t="shared" si="117"/>
        <v>都深川</v>
      </c>
    </row>
    <row r="1726" spans="1:14" x14ac:dyDescent="0.2">
      <c r="A1726" s="50">
        <f t="shared" si="118"/>
        <v>24608</v>
      </c>
      <c r="B1726" s="50">
        <f t="shared" si="119"/>
        <v>2</v>
      </c>
      <c r="C1726" s="51">
        <f t="shared" si="120"/>
        <v>46</v>
      </c>
      <c r="D1726" s="50">
        <v>24608</v>
      </c>
      <c r="E1726" s="50" t="s">
        <v>452</v>
      </c>
      <c r="F1726" s="50" t="s">
        <v>1593</v>
      </c>
      <c r="G1726" s="50" t="s">
        <v>1768</v>
      </c>
      <c r="H1726" s="50" t="s">
        <v>1595</v>
      </c>
      <c r="I1726" s="50" t="s">
        <v>1769</v>
      </c>
      <c r="J1726" s="50" t="s">
        <v>2044</v>
      </c>
      <c r="K1726" s="50" t="s">
        <v>291</v>
      </c>
      <c r="L1726" s="50" t="s">
        <v>189</v>
      </c>
      <c r="M1726" s="54">
        <v>1</v>
      </c>
      <c r="N1726" s="51" t="str">
        <f t="shared" si="117"/>
        <v>都深川</v>
      </c>
    </row>
    <row r="1727" spans="1:14" x14ac:dyDescent="0.2">
      <c r="A1727" s="50">
        <f t="shared" si="118"/>
        <v>24609</v>
      </c>
      <c r="B1727" s="50">
        <f t="shared" si="119"/>
        <v>2</v>
      </c>
      <c r="C1727" s="51">
        <f t="shared" si="120"/>
        <v>46</v>
      </c>
      <c r="D1727" s="50">
        <v>24609</v>
      </c>
      <c r="E1727" s="50" t="s">
        <v>6048</v>
      </c>
      <c r="F1727" s="50" t="s">
        <v>6049</v>
      </c>
      <c r="G1727" s="50" t="s">
        <v>6050</v>
      </c>
      <c r="H1727" s="50" t="s">
        <v>1042</v>
      </c>
      <c r="I1727" s="50" t="s">
        <v>6051</v>
      </c>
      <c r="J1727" s="50" t="s">
        <v>1043</v>
      </c>
      <c r="K1727" s="50" t="s">
        <v>291</v>
      </c>
      <c r="L1727" s="50" t="s">
        <v>189</v>
      </c>
      <c r="M1727" s="54">
        <v>1</v>
      </c>
      <c r="N1727" s="51" t="str">
        <f t="shared" si="117"/>
        <v>都深川</v>
      </c>
    </row>
    <row r="1728" spans="1:14" x14ac:dyDescent="0.2">
      <c r="A1728" s="50">
        <f t="shared" si="118"/>
        <v>24610</v>
      </c>
      <c r="B1728" s="50">
        <f t="shared" si="119"/>
        <v>2</v>
      </c>
      <c r="C1728" s="51">
        <f t="shared" si="120"/>
        <v>46</v>
      </c>
      <c r="D1728" s="50">
        <v>24610</v>
      </c>
      <c r="E1728" s="50" t="s">
        <v>6052</v>
      </c>
      <c r="F1728" s="50" t="s">
        <v>3756</v>
      </c>
      <c r="G1728" s="50" t="s">
        <v>6053</v>
      </c>
      <c r="H1728" s="50" t="s">
        <v>2185</v>
      </c>
      <c r="I1728" s="50" t="s">
        <v>6054</v>
      </c>
      <c r="J1728" s="50" t="s">
        <v>2187</v>
      </c>
      <c r="K1728" s="50" t="s">
        <v>291</v>
      </c>
      <c r="L1728" s="50" t="s">
        <v>189</v>
      </c>
      <c r="M1728" s="54">
        <v>1</v>
      </c>
      <c r="N1728" s="51" t="str">
        <f t="shared" si="117"/>
        <v>都深川</v>
      </c>
    </row>
    <row r="1729" spans="1:14" x14ac:dyDescent="0.2">
      <c r="A1729" s="50">
        <f t="shared" si="118"/>
        <v>24611</v>
      </c>
      <c r="B1729" s="50">
        <f t="shared" si="119"/>
        <v>2</v>
      </c>
      <c r="C1729" s="51">
        <f t="shared" si="120"/>
        <v>46</v>
      </c>
      <c r="D1729" s="50">
        <v>24611</v>
      </c>
      <c r="E1729" s="50" t="s">
        <v>6055</v>
      </c>
      <c r="F1729" s="50" t="s">
        <v>648</v>
      </c>
      <c r="G1729" s="50" t="s">
        <v>6056</v>
      </c>
      <c r="H1729" s="50" t="s">
        <v>1298</v>
      </c>
      <c r="I1729" s="50" t="s">
        <v>6057</v>
      </c>
      <c r="J1729" s="50" t="s">
        <v>1300</v>
      </c>
      <c r="K1729" s="50" t="s">
        <v>291</v>
      </c>
      <c r="L1729" s="50" t="s">
        <v>189</v>
      </c>
      <c r="M1729" s="54">
        <v>1</v>
      </c>
      <c r="N1729" s="51" t="str">
        <f t="shared" si="117"/>
        <v>都深川</v>
      </c>
    </row>
    <row r="1730" spans="1:14" x14ac:dyDescent="0.2">
      <c r="A1730" s="50">
        <f t="shared" si="118"/>
        <v>24612</v>
      </c>
      <c r="B1730" s="50">
        <f t="shared" si="119"/>
        <v>2</v>
      </c>
      <c r="C1730" s="51">
        <f t="shared" si="120"/>
        <v>46</v>
      </c>
      <c r="D1730" s="50">
        <v>24612</v>
      </c>
      <c r="E1730" s="50" t="s">
        <v>28</v>
      </c>
      <c r="F1730" s="50" t="s">
        <v>6058</v>
      </c>
      <c r="G1730" s="50" t="s">
        <v>1083</v>
      </c>
      <c r="H1730" s="50" t="s">
        <v>6059</v>
      </c>
      <c r="I1730" s="50" t="s">
        <v>1084</v>
      </c>
      <c r="J1730" s="50" t="s">
        <v>6060</v>
      </c>
      <c r="K1730" s="50" t="s">
        <v>291</v>
      </c>
      <c r="L1730" s="50" t="s">
        <v>189</v>
      </c>
      <c r="M1730" s="54">
        <v>1</v>
      </c>
      <c r="N1730" s="51" t="str">
        <f t="shared" ref="N1730:N1793" si="121">VLOOKUP(B1730*100+C1730,$AB$2:$AF$400,2,0)</f>
        <v>都深川</v>
      </c>
    </row>
    <row r="1731" spans="1:14" x14ac:dyDescent="0.2">
      <c r="A1731" s="50">
        <f t="shared" si="118"/>
        <v>24648</v>
      </c>
      <c r="B1731" s="50">
        <f t="shared" si="119"/>
        <v>2</v>
      </c>
      <c r="C1731" s="51">
        <f t="shared" si="120"/>
        <v>46</v>
      </c>
      <c r="D1731" s="50">
        <v>24648</v>
      </c>
      <c r="E1731" s="50" t="s">
        <v>6061</v>
      </c>
      <c r="F1731" s="50" t="s">
        <v>6062</v>
      </c>
      <c r="G1731" s="50" t="s">
        <v>2047</v>
      </c>
      <c r="H1731" s="50" t="s">
        <v>2973</v>
      </c>
      <c r="I1731" s="50" t="s">
        <v>2049</v>
      </c>
      <c r="J1731" s="50" t="s">
        <v>2974</v>
      </c>
      <c r="K1731" s="50" t="s">
        <v>291</v>
      </c>
      <c r="L1731" s="50" t="s">
        <v>188</v>
      </c>
      <c r="M1731" s="54">
        <v>2</v>
      </c>
      <c r="N1731" s="51" t="str">
        <f t="shared" si="121"/>
        <v>都深川</v>
      </c>
    </row>
    <row r="1732" spans="1:14" x14ac:dyDescent="0.2">
      <c r="A1732" s="50">
        <f t="shared" si="118"/>
        <v>24649</v>
      </c>
      <c r="B1732" s="50">
        <f t="shared" si="119"/>
        <v>2</v>
      </c>
      <c r="C1732" s="51">
        <f t="shared" si="120"/>
        <v>46</v>
      </c>
      <c r="D1732" s="50">
        <v>24649</v>
      </c>
      <c r="E1732" s="50" t="s">
        <v>2045</v>
      </c>
      <c r="F1732" s="50" t="s">
        <v>933</v>
      </c>
      <c r="G1732" s="50" t="s">
        <v>2047</v>
      </c>
      <c r="H1732" s="50" t="s">
        <v>1025</v>
      </c>
      <c r="I1732" s="50" t="s">
        <v>2049</v>
      </c>
      <c r="J1732" s="50" t="s">
        <v>2534</v>
      </c>
      <c r="K1732" s="50" t="s">
        <v>291</v>
      </c>
      <c r="L1732" s="50" t="s">
        <v>188</v>
      </c>
      <c r="M1732" s="54">
        <v>2</v>
      </c>
      <c r="N1732" s="51" t="str">
        <f t="shared" si="121"/>
        <v>都深川</v>
      </c>
    </row>
    <row r="1733" spans="1:14" x14ac:dyDescent="0.2">
      <c r="A1733" s="50">
        <f t="shared" si="118"/>
        <v>24650</v>
      </c>
      <c r="B1733" s="50">
        <f t="shared" si="119"/>
        <v>2</v>
      </c>
      <c r="C1733" s="51">
        <f t="shared" si="120"/>
        <v>46</v>
      </c>
      <c r="D1733" s="50">
        <v>24650</v>
      </c>
      <c r="E1733" s="50" t="s">
        <v>28</v>
      </c>
      <c r="F1733" s="50" t="s">
        <v>393</v>
      </c>
      <c r="G1733" s="50" t="s">
        <v>1083</v>
      </c>
      <c r="H1733" s="50" t="s">
        <v>1222</v>
      </c>
      <c r="I1733" s="50" t="s">
        <v>1084</v>
      </c>
      <c r="J1733" s="50" t="s">
        <v>1223</v>
      </c>
      <c r="K1733" s="50" t="s">
        <v>291</v>
      </c>
      <c r="L1733" s="50" t="s">
        <v>189</v>
      </c>
      <c r="M1733" s="54">
        <v>2</v>
      </c>
      <c r="N1733" s="51" t="str">
        <f t="shared" si="121"/>
        <v>都深川</v>
      </c>
    </row>
    <row r="1734" spans="1:14" x14ac:dyDescent="0.2">
      <c r="A1734" s="50">
        <f t="shared" si="118"/>
        <v>24661</v>
      </c>
      <c r="B1734" s="50">
        <f t="shared" si="119"/>
        <v>2</v>
      </c>
      <c r="C1734" s="51">
        <f t="shared" si="120"/>
        <v>46</v>
      </c>
      <c r="D1734" s="50">
        <v>24661</v>
      </c>
      <c r="E1734" s="50" t="s">
        <v>59</v>
      </c>
      <c r="F1734" s="50" t="s">
        <v>6063</v>
      </c>
      <c r="G1734" s="50" t="s">
        <v>3196</v>
      </c>
      <c r="H1734" s="50" t="s">
        <v>6064</v>
      </c>
      <c r="I1734" s="50" t="s">
        <v>3197</v>
      </c>
      <c r="J1734" s="50" t="s">
        <v>6065</v>
      </c>
      <c r="K1734" s="50" t="s">
        <v>292</v>
      </c>
      <c r="L1734" s="50" t="s">
        <v>188</v>
      </c>
      <c r="M1734" s="54">
        <v>3</v>
      </c>
      <c r="N1734" s="51" t="str">
        <f t="shared" si="121"/>
        <v>都深川</v>
      </c>
    </row>
    <row r="1735" spans="1:14" x14ac:dyDescent="0.2">
      <c r="A1735" s="50">
        <f t="shared" si="118"/>
        <v>24662</v>
      </c>
      <c r="B1735" s="50">
        <f t="shared" si="119"/>
        <v>2</v>
      </c>
      <c r="C1735" s="51">
        <f t="shared" si="120"/>
        <v>46</v>
      </c>
      <c r="D1735" s="50">
        <v>24662</v>
      </c>
      <c r="E1735" s="50" t="s">
        <v>23</v>
      </c>
      <c r="F1735" s="50" t="s">
        <v>6066</v>
      </c>
      <c r="G1735" s="50" t="s">
        <v>1248</v>
      </c>
      <c r="H1735" s="50" t="s">
        <v>6064</v>
      </c>
      <c r="I1735" s="50" t="s">
        <v>1249</v>
      </c>
      <c r="J1735" s="50" t="s">
        <v>6065</v>
      </c>
      <c r="K1735" s="50" t="s">
        <v>292</v>
      </c>
      <c r="L1735" s="50" t="s">
        <v>188</v>
      </c>
      <c r="M1735" s="54">
        <v>3</v>
      </c>
      <c r="N1735" s="51" t="str">
        <f t="shared" si="121"/>
        <v>都深川</v>
      </c>
    </row>
    <row r="1736" spans="1:14" x14ac:dyDescent="0.2">
      <c r="A1736" s="50">
        <f t="shared" si="118"/>
        <v>24663</v>
      </c>
      <c r="B1736" s="50">
        <f t="shared" si="119"/>
        <v>2</v>
      </c>
      <c r="C1736" s="51">
        <f t="shared" si="120"/>
        <v>46</v>
      </c>
      <c r="D1736" s="50">
        <v>24663</v>
      </c>
      <c r="E1736" s="50" t="s">
        <v>6067</v>
      </c>
      <c r="F1736" s="50" t="s">
        <v>6068</v>
      </c>
      <c r="G1736" s="50" t="s">
        <v>6069</v>
      </c>
      <c r="H1736" s="50" t="s">
        <v>6070</v>
      </c>
      <c r="I1736" s="50" t="s">
        <v>6071</v>
      </c>
      <c r="J1736" s="50" t="s">
        <v>1064</v>
      </c>
      <c r="K1736" s="50" t="s">
        <v>292</v>
      </c>
      <c r="L1736" s="50" t="s">
        <v>188</v>
      </c>
      <c r="M1736" s="54">
        <v>3</v>
      </c>
      <c r="N1736" s="51" t="str">
        <f t="shared" si="121"/>
        <v>都深川</v>
      </c>
    </row>
    <row r="1737" spans="1:14" x14ac:dyDescent="0.2">
      <c r="A1737" s="50">
        <f t="shared" si="118"/>
        <v>24664</v>
      </c>
      <c r="B1737" s="50">
        <f t="shared" si="119"/>
        <v>2</v>
      </c>
      <c r="C1737" s="51">
        <f t="shared" si="120"/>
        <v>46</v>
      </c>
      <c r="D1737" s="50">
        <v>24664</v>
      </c>
      <c r="E1737" s="50" t="s">
        <v>5114</v>
      </c>
      <c r="F1737" s="50" t="s">
        <v>582</v>
      </c>
      <c r="G1737" s="50" t="s">
        <v>5116</v>
      </c>
      <c r="H1737" s="50" t="s">
        <v>1230</v>
      </c>
      <c r="I1737" s="50" t="s">
        <v>5117</v>
      </c>
      <c r="J1737" s="50" t="s">
        <v>1231</v>
      </c>
      <c r="K1737" s="50" t="s">
        <v>292</v>
      </c>
      <c r="L1737" s="50" t="s">
        <v>188</v>
      </c>
      <c r="M1737" s="54">
        <v>2</v>
      </c>
      <c r="N1737" s="51" t="str">
        <f t="shared" si="121"/>
        <v>都深川</v>
      </c>
    </row>
    <row r="1738" spans="1:14" x14ac:dyDescent="0.2">
      <c r="A1738" s="50">
        <f t="shared" si="118"/>
        <v>24665</v>
      </c>
      <c r="B1738" s="50">
        <f t="shared" si="119"/>
        <v>2</v>
      </c>
      <c r="C1738" s="51">
        <f t="shared" si="120"/>
        <v>46</v>
      </c>
      <c r="D1738" s="50">
        <v>24665</v>
      </c>
      <c r="E1738" s="50" t="s">
        <v>90</v>
      </c>
      <c r="F1738" s="50" t="s">
        <v>6072</v>
      </c>
      <c r="G1738" s="50" t="s">
        <v>1202</v>
      </c>
      <c r="H1738" s="50" t="s">
        <v>2544</v>
      </c>
      <c r="I1738" s="50" t="s">
        <v>1204</v>
      </c>
      <c r="J1738" s="50" t="s">
        <v>2545</v>
      </c>
      <c r="K1738" s="50" t="s">
        <v>292</v>
      </c>
      <c r="L1738" s="50" t="s">
        <v>189</v>
      </c>
      <c r="M1738" s="54">
        <v>1</v>
      </c>
      <c r="N1738" s="51" t="str">
        <f t="shared" si="121"/>
        <v>都深川</v>
      </c>
    </row>
    <row r="1739" spans="1:14" x14ac:dyDescent="0.2">
      <c r="A1739" s="50">
        <f t="shared" si="118"/>
        <v>24666</v>
      </c>
      <c r="B1739" s="50">
        <f t="shared" si="119"/>
        <v>2</v>
      </c>
      <c r="C1739" s="51">
        <f t="shared" si="120"/>
        <v>46</v>
      </c>
      <c r="D1739" s="50">
        <v>24666</v>
      </c>
      <c r="E1739" s="50" t="s">
        <v>3051</v>
      </c>
      <c r="F1739" s="50" t="s">
        <v>6073</v>
      </c>
      <c r="G1739" s="50" t="s">
        <v>3053</v>
      </c>
      <c r="H1739" s="50" t="s">
        <v>6074</v>
      </c>
      <c r="I1739" s="50" t="s">
        <v>3054</v>
      </c>
      <c r="J1739" s="50" t="s">
        <v>6075</v>
      </c>
      <c r="K1739" s="50" t="s">
        <v>292</v>
      </c>
      <c r="L1739" s="50" t="s">
        <v>189</v>
      </c>
      <c r="M1739" s="54">
        <v>1</v>
      </c>
      <c r="N1739" s="51" t="str">
        <f t="shared" si="121"/>
        <v>都深川</v>
      </c>
    </row>
    <row r="1740" spans="1:14" x14ac:dyDescent="0.2">
      <c r="A1740" s="50">
        <f t="shared" si="118"/>
        <v>24667</v>
      </c>
      <c r="B1740" s="50">
        <f t="shared" si="119"/>
        <v>2</v>
      </c>
      <c r="C1740" s="51">
        <f t="shared" si="120"/>
        <v>46</v>
      </c>
      <c r="D1740" s="50">
        <v>24667</v>
      </c>
      <c r="E1740" s="50" t="s">
        <v>6076</v>
      </c>
      <c r="F1740" s="50" t="s">
        <v>6077</v>
      </c>
      <c r="G1740" s="50" t="s">
        <v>6078</v>
      </c>
      <c r="H1740" s="50" t="s">
        <v>6079</v>
      </c>
      <c r="I1740" s="50" t="s">
        <v>6080</v>
      </c>
      <c r="J1740" s="50" t="s">
        <v>6081</v>
      </c>
      <c r="K1740" s="50" t="s">
        <v>292</v>
      </c>
      <c r="L1740" s="50" t="s">
        <v>189</v>
      </c>
      <c r="M1740" s="54">
        <v>1</v>
      </c>
      <c r="N1740" s="51" t="str">
        <f t="shared" si="121"/>
        <v>都深川</v>
      </c>
    </row>
    <row r="1741" spans="1:14" x14ac:dyDescent="0.2">
      <c r="A1741" s="50">
        <f t="shared" si="118"/>
        <v>24668</v>
      </c>
      <c r="B1741" s="50">
        <f t="shared" si="119"/>
        <v>2</v>
      </c>
      <c r="C1741" s="51">
        <f t="shared" si="120"/>
        <v>46</v>
      </c>
      <c r="D1741" s="50">
        <v>24668</v>
      </c>
      <c r="E1741" s="50" t="s">
        <v>6082</v>
      </c>
      <c r="F1741" s="50" t="s">
        <v>6083</v>
      </c>
      <c r="G1741" s="50" t="s">
        <v>6082</v>
      </c>
      <c r="H1741" s="50" t="s">
        <v>4147</v>
      </c>
      <c r="I1741" s="50" t="s">
        <v>6084</v>
      </c>
      <c r="J1741" s="50" t="s">
        <v>4148</v>
      </c>
      <c r="K1741" s="50" t="s">
        <v>292</v>
      </c>
      <c r="L1741" s="50" t="s">
        <v>185</v>
      </c>
      <c r="M1741" s="54">
        <v>1</v>
      </c>
      <c r="N1741" s="51" t="str">
        <f t="shared" si="121"/>
        <v>都深川</v>
      </c>
    </row>
    <row r="1742" spans="1:14" x14ac:dyDescent="0.2">
      <c r="A1742" s="50">
        <f t="shared" si="118"/>
        <v>24803</v>
      </c>
      <c r="B1742" s="50">
        <f t="shared" si="119"/>
        <v>2</v>
      </c>
      <c r="C1742" s="51">
        <f t="shared" si="120"/>
        <v>48</v>
      </c>
      <c r="D1742" s="50">
        <v>24803</v>
      </c>
      <c r="E1742" s="50" t="s">
        <v>45</v>
      </c>
      <c r="F1742" s="50" t="s">
        <v>6085</v>
      </c>
      <c r="G1742" s="50" t="s">
        <v>1184</v>
      </c>
      <c r="H1742" s="50" t="s">
        <v>1289</v>
      </c>
      <c r="I1742" s="50" t="s">
        <v>1186</v>
      </c>
      <c r="J1742" s="50" t="s">
        <v>1290</v>
      </c>
      <c r="K1742" s="50" t="s">
        <v>291</v>
      </c>
      <c r="L1742" s="50" t="s">
        <v>1029</v>
      </c>
      <c r="M1742" s="54">
        <v>3</v>
      </c>
      <c r="N1742" s="51" t="str">
        <f t="shared" si="121"/>
        <v>中央学大中央</v>
      </c>
    </row>
    <row r="1743" spans="1:14" x14ac:dyDescent="0.2">
      <c r="A1743" s="50">
        <f t="shared" si="118"/>
        <v>24804</v>
      </c>
      <c r="B1743" s="50">
        <f t="shared" si="119"/>
        <v>2</v>
      </c>
      <c r="C1743" s="51">
        <f t="shared" si="120"/>
        <v>48</v>
      </c>
      <c r="D1743" s="50">
        <v>24804</v>
      </c>
      <c r="E1743" s="50" t="s">
        <v>115</v>
      </c>
      <c r="F1743" s="50" t="s">
        <v>6086</v>
      </c>
      <c r="G1743" s="50" t="s">
        <v>1124</v>
      </c>
      <c r="H1743" s="50" t="s">
        <v>3476</v>
      </c>
      <c r="I1743" s="50" t="s">
        <v>1126</v>
      </c>
      <c r="J1743" s="50" t="s">
        <v>3477</v>
      </c>
      <c r="K1743" s="50" t="s">
        <v>291</v>
      </c>
      <c r="L1743" s="50" t="s">
        <v>1029</v>
      </c>
      <c r="M1743" s="54">
        <v>3</v>
      </c>
      <c r="N1743" s="51" t="str">
        <f t="shared" si="121"/>
        <v>中央学大中央</v>
      </c>
    </row>
    <row r="1744" spans="1:14" x14ac:dyDescent="0.2">
      <c r="A1744" s="50">
        <f t="shared" si="118"/>
        <v>24805</v>
      </c>
      <c r="B1744" s="50">
        <f t="shared" si="119"/>
        <v>2</v>
      </c>
      <c r="C1744" s="51">
        <f t="shared" si="120"/>
        <v>48</v>
      </c>
      <c r="D1744" s="50">
        <v>24805</v>
      </c>
      <c r="E1744" s="50" t="s">
        <v>1697</v>
      </c>
      <c r="F1744" s="50" t="s">
        <v>6087</v>
      </c>
      <c r="G1744" s="50" t="s">
        <v>1699</v>
      </c>
      <c r="H1744" s="50" t="s">
        <v>3647</v>
      </c>
      <c r="I1744" s="50" t="s">
        <v>1701</v>
      </c>
      <c r="J1744" s="50" t="s">
        <v>3648</v>
      </c>
      <c r="K1744" s="50" t="s">
        <v>291</v>
      </c>
      <c r="L1744" s="50" t="s">
        <v>1029</v>
      </c>
      <c r="M1744" s="54">
        <v>3</v>
      </c>
      <c r="N1744" s="51" t="str">
        <f t="shared" si="121"/>
        <v>中央学大中央</v>
      </c>
    </row>
    <row r="1745" spans="1:14" x14ac:dyDescent="0.2">
      <c r="A1745" s="50">
        <f t="shared" si="118"/>
        <v>24806</v>
      </c>
      <c r="B1745" s="50">
        <f t="shared" si="119"/>
        <v>2</v>
      </c>
      <c r="C1745" s="51">
        <f t="shared" si="120"/>
        <v>48</v>
      </c>
      <c r="D1745" s="50">
        <v>24806</v>
      </c>
      <c r="E1745" s="50" t="s">
        <v>5610</v>
      </c>
      <c r="F1745" s="50" t="s">
        <v>6088</v>
      </c>
      <c r="G1745" s="50" t="s">
        <v>5611</v>
      </c>
      <c r="H1745" s="50" t="s">
        <v>1579</v>
      </c>
      <c r="I1745" s="50" t="s">
        <v>5612</v>
      </c>
      <c r="J1745" s="50" t="s">
        <v>1581</v>
      </c>
      <c r="K1745" s="50" t="s">
        <v>291</v>
      </c>
      <c r="L1745" s="50" t="s">
        <v>1029</v>
      </c>
      <c r="M1745" s="54">
        <v>3</v>
      </c>
      <c r="N1745" s="51" t="str">
        <f t="shared" si="121"/>
        <v>中央学大中央</v>
      </c>
    </row>
    <row r="1746" spans="1:14" x14ac:dyDescent="0.2">
      <c r="A1746" s="50">
        <f t="shared" si="118"/>
        <v>24807</v>
      </c>
      <c r="B1746" s="50">
        <f t="shared" si="119"/>
        <v>2</v>
      </c>
      <c r="C1746" s="51">
        <f t="shared" si="120"/>
        <v>48</v>
      </c>
      <c r="D1746" s="50">
        <v>24807</v>
      </c>
      <c r="E1746" s="50" t="s">
        <v>95</v>
      </c>
      <c r="F1746" s="50" t="s">
        <v>6089</v>
      </c>
      <c r="G1746" s="50" t="s">
        <v>1451</v>
      </c>
      <c r="H1746" s="50" t="s">
        <v>4507</v>
      </c>
      <c r="I1746" s="50" t="s">
        <v>1544</v>
      </c>
      <c r="J1746" s="50" t="s">
        <v>4508</v>
      </c>
      <c r="K1746" s="50" t="s">
        <v>291</v>
      </c>
      <c r="L1746" s="50" t="s">
        <v>1029</v>
      </c>
      <c r="M1746" s="54">
        <v>3</v>
      </c>
      <c r="N1746" s="51" t="str">
        <f t="shared" si="121"/>
        <v>中央学大中央</v>
      </c>
    </row>
    <row r="1747" spans="1:14" x14ac:dyDescent="0.2">
      <c r="A1747" s="50">
        <f t="shared" si="118"/>
        <v>24808</v>
      </c>
      <c r="B1747" s="50">
        <f t="shared" si="119"/>
        <v>2</v>
      </c>
      <c r="C1747" s="51">
        <f t="shared" si="120"/>
        <v>48</v>
      </c>
      <c r="D1747" s="50">
        <v>24808</v>
      </c>
      <c r="E1747" s="50" t="s">
        <v>39</v>
      </c>
      <c r="F1747" s="50" t="s">
        <v>2843</v>
      </c>
      <c r="G1747" s="50" t="s">
        <v>1317</v>
      </c>
      <c r="H1747" s="50" t="s">
        <v>2595</v>
      </c>
      <c r="I1747" s="50" t="s">
        <v>1318</v>
      </c>
      <c r="J1747" s="50" t="s">
        <v>6090</v>
      </c>
      <c r="K1747" s="50" t="s">
        <v>291</v>
      </c>
      <c r="L1747" s="50" t="s">
        <v>188</v>
      </c>
      <c r="M1747" s="54">
        <v>2</v>
      </c>
      <c r="N1747" s="51" t="str">
        <f t="shared" si="121"/>
        <v>中央学大中央</v>
      </c>
    </row>
    <row r="1748" spans="1:14" x14ac:dyDescent="0.2">
      <c r="A1748" s="50">
        <f t="shared" si="118"/>
        <v>24810</v>
      </c>
      <c r="B1748" s="50">
        <f t="shared" si="119"/>
        <v>2</v>
      </c>
      <c r="C1748" s="51">
        <f t="shared" si="120"/>
        <v>48</v>
      </c>
      <c r="D1748" s="50">
        <v>24810</v>
      </c>
      <c r="E1748" s="50" t="s">
        <v>60</v>
      </c>
      <c r="F1748" s="50" t="s">
        <v>6091</v>
      </c>
      <c r="G1748" s="50" t="s">
        <v>1313</v>
      </c>
      <c r="H1748" s="50" t="s">
        <v>1875</v>
      </c>
      <c r="I1748" s="50" t="s">
        <v>1315</v>
      </c>
      <c r="J1748" s="50" t="s">
        <v>1877</v>
      </c>
      <c r="K1748" s="50" t="s">
        <v>291</v>
      </c>
      <c r="L1748" s="50" t="s">
        <v>189</v>
      </c>
      <c r="M1748" s="54">
        <v>1</v>
      </c>
      <c r="N1748" s="51" t="str">
        <f t="shared" si="121"/>
        <v>中央学大中央</v>
      </c>
    </row>
    <row r="1749" spans="1:14" x14ac:dyDescent="0.2">
      <c r="A1749" s="50">
        <f t="shared" si="118"/>
        <v>24811</v>
      </c>
      <c r="B1749" s="50">
        <f t="shared" si="119"/>
        <v>2</v>
      </c>
      <c r="C1749" s="51">
        <f t="shared" si="120"/>
        <v>48</v>
      </c>
      <c r="D1749" s="50">
        <v>24811</v>
      </c>
      <c r="E1749" s="50" t="s">
        <v>4869</v>
      </c>
      <c r="F1749" s="50" t="s">
        <v>6092</v>
      </c>
      <c r="G1749" s="50" t="s">
        <v>4871</v>
      </c>
      <c r="H1749" s="50" t="s">
        <v>2943</v>
      </c>
      <c r="I1749" s="50" t="s">
        <v>4873</v>
      </c>
      <c r="J1749" s="50" t="s">
        <v>2944</v>
      </c>
      <c r="K1749" s="50" t="s">
        <v>291</v>
      </c>
      <c r="L1749" s="50" t="s">
        <v>189</v>
      </c>
      <c r="M1749" s="54">
        <v>1</v>
      </c>
      <c r="N1749" s="51" t="str">
        <f t="shared" si="121"/>
        <v>中央学大中央</v>
      </c>
    </row>
    <row r="1750" spans="1:14" x14ac:dyDescent="0.2">
      <c r="A1750" s="50">
        <f t="shared" si="118"/>
        <v>24812</v>
      </c>
      <c r="B1750" s="50">
        <f t="shared" si="119"/>
        <v>2</v>
      </c>
      <c r="C1750" s="51">
        <f t="shared" si="120"/>
        <v>48</v>
      </c>
      <c r="D1750" s="50">
        <v>24812</v>
      </c>
      <c r="E1750" s="50" t="s">
        <v>6093</v>
      </c>
      <c r="F1750" s="50" t="s">
        <v>6094</v>
      </c>
      <c r="G1750" s="50" t="s">
        <v>6095</v>
      </c>
      <c r="H1750" s="50" t="s">
        <v>3744</v>
      </c>
      <c r="I1750" s="50" t="s">
        <v>6096</v>
      </c>
      <c r="J1750" s="50" t="s">
        <v>6097</v>
      </c>
      <c r="K1750" s="50" t="s">
        <v>291</v>
      </c>
      <c r="L1750" s="50" t="s">
        <v>189</v>
      </c>
      <c r="M1750" s="54">
        <v>1</v>
      </c>
      <c r="N1750" s="51" t="str">
        <f t="shared" si="121"/>
        <v>中央学大中央</v>
      </c>
    </row>
    <row r="1751" spans="1:14" x14ac:dyDescent="0.2">
      <c r="A1751" s="50">
        <f t="shared" si="118"/>
        <v>24813</v>
      </c>
      <c r="B1751" s="50">
        <f t="shared" si="119"/>
        <v>2</v>
      </c>
      <c r="C1751" s="51">
        <f t="shared" si="120"/>
        <v>48</v>
      </c>
      <c r="D1751" s="50">
        <v>24813</v>
      </c>
      <c r="E1751" s="50" t="s">
        <v>6098</v>
      </c>
      <c r="F1751" s="50" t="s">
        <v>393</v>
      </c>
      <c r="G1751" s="50" t="s">
        <v>6099</v>
      </c>
      <c r="H1751" s="50" t="s">
        <v>1222</v>
      </c>
      <c r="I1751" s="50" t="s">
        <v>6100</v>
      </c>
      <c r="J1751" s="50" t="s">
        <v>1223</v>
      </c>
      <c r="K1751" s="50" t="s">
        <v>291</v>
      </c>
      <c r="L1751" s="50" t="s">
        <v>189</v>
      </c>
      <c r="M1751" s="54">
        <v>1</v>
      </c>
      <c r="N1751" s="51" t="str">
        <f t="shared" si="121"/>
        <v>中央学大中央</v>
      </c>
    </row>
    <row r="1752" spans="1:14" x14ac:dyDescent="0.2">
      <c r="A1752" s="50">
        <f t="shared" si="118"/>
        <v>24814</v>
      </c>
      <c r="B1752" s="50">
        <f t="shared" si="119"/>
        <v>2</v>
      </c>
      <c r="C1752" s="51">
        <f t="shared" si="120"/>
        <v>48</v>
      </c>
      <c r="D1752" s="50">
        <v>24814</v>
      </c>
      <c r="E1752" s="50" t="s">
        <v>2400</v>
      </c>
      <c r="F1752" s="50" t="s">
        <v>5972</v>
      </c>
      <c r="G1752" s="50" t="s">
        <v>2402</v>
      </c>
      <c r="H1752" s="50" t="s">
        <v>5974</v>
      </c>
      <c r="I1752" s="50" t="s">
        <v>2403</v>
      </c>
      <c r="J1752" s="50" t="s">
        <v>5976</v>
      </c>
      <c r="K1752" s="50" t="s">
        <v>291</v>
      </c>
      <c r="L1752" s="50" t="s">
        <v>185</v>
      </c>
      <c r="M1752" s="54">
        <v>1</v>
      </c>
      <c r="N1752" s="51" t="str">
        <f t="shared" si="121"/>
        <v>中央学大中央</v>
      </c>
    </row>
    <row r="1753" spans="1:14" x14ac:dyDescent="0.2">
      <c r="A1753" s="50">
        <f t="shared" si="118"/>
        <v>24851</v>
      </c>
      <c r="B1753" s="50">
        <f t="shared" si="119"/>
        <v>2</v>
      </c>
      <c r="C1753" s="51">
        <f t="shared" si="120"/>
        <v>48</v>
      </c>
      <c r="D1753" s="50">
        <v>24851</v>
      </c>
      <c r="E1753" s="50" t="s">
        <v>6101</v>
      </c>
      <c r="F1753" s="50" t="s">
        <v>6102</v>
      </c>
      <c r="G1753" s="50" t="s">
        <v>6103</v>
      </c>
      <c r="H1753" s="50" t="s">
        <v>4663</v>
      </c>
      <c r="I1753" s="50" t="s">
        <v>6104</v>
      </c>
      <c r="J1753" s="50" t="s">
        <v>4665</v>
      </c>
      <c r="K1753" s="50" t="s">
        <v>292</v>
      </c>
      <c r="L1753" s="50" t="s">
        <v>188</v>
      </c>
      <c r="M1753" s="54">
        <v>2</v>
      </c>
      <c r="N1753" s="51" t="str">
        <f t="shared" si="121"/>
        <v>中央学大中央</v>
      </c>
    </row>
    <row r="1754" spans="1:14" x14ac:dyDescent="0.2">
      <c r="A1754" s="50">
        <f t="shared" si="118"/>
        <v>24852</v>
      </c>
      <c r="B1754" s="50">
        <f t="shared" si="119"/>
        <v>2</v>
      </c>
      <c r="C1754" s="51">
        <f t="shared" si="120"/>
        <v>48</v>
      </c>
      <c r="D1754" s="50">
        <v>24852</v>
      </c>
      <c r="E1754" s="50" t="s">
        <v>70</v>
      </c>
      <c r="F1754" s="50" t="s">
        <v>6105</v>
      </c>
      <c r="G1754" s="50" t="s">
        <v>2334</v>
      </c>
      <c r="H1754" s="50" t="s">
        <v>6106</v>
      </c>
      <c r="I1754" s="50" t="s">
        <v>2335</v>
      </c>
      <c r="J1754" s="50" t="s">
        <v>6107</v>
      </c>
      <c r="K1754" s="50" t="s">
        <v>292</v>
      </c>
      <c r="L1754" s="50" t="s">
        <v>185</v>
      </c>
      <c r="M1754" s="54">
        <v>1</v>
      </c>
      <c r="N1754" s="51" t="str">
        <f t="shared" si="121"/>
        <v>中央学大中央</v>
      </c>
    </row>
    <row r="1755" spans="1:14" x14ac:dyDescent="0.2">
      <c r="A1755" s="50">
        <f t="shared" si="118"/>
        <v>24853</v>
      </c>
      <c r="B1755" s="50">
        <f t="shared" si="119"/>
        <v>2</v>
      </c>
      <c r="C1755" s="51">
        <f t="shared" si="120"/>
        <v>48</v>
      </c>
      <c r="D1755" s="50">
        <v>24853</v>
      </c>
      <c r="E1755" s="50" t="s">
        <v>6108</v>
      </c>
      <c r="F1755" s="50" t="s">
        <v>5192</v>
      </c>
      <c r="G1755" s="50" t="s">
        <v>6109</v>
      </c>
      <c r="H1755" s="50" t="s">
        <v>5193</v>
      </c>
      <c r="I1755" s="50" t="s">
        <v>6110</v>
      </c>
      <c r="J1755" s="50" t="s">
        <v>5194</v>
      </c>
      <c r="K1755" s="50" t="s">
        <v>292</v>
      </c>
      <c r="L1755" s="50" t="s">
        <v>189</v>
      </c>
      <c r="M1755" s="54">
        <v>1</v>
      </c>
      <c r="N1755" s="51" t="str">
        <f t="shared" si="121"/>
        <v>中央学大中央</v>
      </c>
    </row>
    <row r="1756" spans="1:14" x14ac:dyDescent="0.2">
      <c r="A1756" s="50">
        <f t="shared" si="118"/>
        <v>24944</v>
      </c>
      <c r="B1756" s="50">
        <f t="shared" si="119"/>
        <v>2</v>
      </c>
      <c r="C1756" s="51">
        <f t="shared" si="120"/>
        <v>49</v>
      </c>
      <c r="D1756" s="50">
        <v>24944</v>
      </c>
      <c r="E1756" s="50" t="s">
        <v>6111</v>
      </c>
      <c r="F1756" s="50" t="s">
        <v>6112</v>
      </c>
      <c r="G1756" s="50" t="s">
        <v>6113</v>
      </c>
      <c r="H1756" s="50" t="s">
        <v>1042</v>
      </c>
      <c r="I1756" s="50" t="s">
        <v>6114</v>
      </c>
      <c r="J1756" s="50" t="s">
        <v>1043</v>
      </c>
      <c r="K1756" s="50" t="s">
        <v>291</v>
      </c>
      <c r="L1756" s="50" t="s">
        <v>189</v>
      </c>
      <c r="M1756" s="54">
        <v>1</v>
      </c>
      <c r="N1756" s="51" t="str">
        <f t="shared" si="121"/>
        <v>かえつ有明</v>
      </c>
    </row>
    <row r="1757" spans="1:14" x14ac:dyDescent="0.2">
      <c r="A1757" s="50">
        <f t="shared" si="118"/>
        <v>24945</v>
      </c>
      <c r="B1757" s="50">
        <f t="shared" si="119"/>
        <v>2</v>
      </c>
      <c r="C1757" s="51">
        <f t="shared" si="120"/>
        <v>49</v>
      </c>
      <c r="D1757" s="50">
        <v>24945</v>
      </c>
      <c r="E1757" s="50" t="s">
        <v>73</v>
      </c>
      <c r="F1757" s="50" t="s">
        <v>4332</v>
      </c>
      <c r="G1757" s="50" t="s">
        <v>1897</v>
      </c>
      <c r="H1757" s="50" t="s">
        <v>1844</v>
      </c>
      <c r="I1757" s="50" t="s">
        <v>1899</v>
      </c>
      <c r="J1757" s="50" t="s">
        <v>1845</v>
      </c>
      <c r="K1757" s="50" t="s">
        <v>291</v>
      </c>
      <c r="L1757" s="50" t="s">
        <v>189</v>
      </c>
      <c r="M1757" s="54">
        <v>1</v>
      </c>
      <c r="N1757" s="51" t="str">
        <f t="shared" si="121"/>
        <v>かえつ有明</v>
      </c>
    </row>
    <row r="1758" spans="1:14" x14ac:dyDescent="0.2">
      <c r="A1758" s="50">
        <f t="shared" si="118"/>
        <v>24946</v>
      </c>
      <c r="B1758" s="50">
        <f t="shared" si="119"/>
        <v>2</v>
      </c>
      <c r="C1758" s="51">
        <f t="shared" si="120"/>
        <v>49</v>
      </c>
      <c r="D1758" s="50">
        <v>24946</v>
      </c>
      <c r="E1758" s="50" t="s">
        <v>6115</v>
      </c>
      <c r="F1758" s="50" t="s">
        <v>6116</v>
      </c>
      <c r="G1758" s="50" t="s">
        <v>1127</v>
      </c>
      <c r="H1758" s="50" t="s">
        <v>6117</v>
      </c>
      <c r="I1758" s="50" t="s">
        <v>1128</v>
      </c>
      <c r="J1758" s="50" t="s">
        <v>6118</v>
      </c>
      <c r="K1758" s="50" t="s">
        <v>291</v>
      </c>
      <c r="L1758" s="50" t="s">
        <v>189</v>
      </c>
      <c r="M1758" s="54">
        <v>1</v>
      </c>
      <c r="N1758" s="51" t="str">
        <f t="shared" si="121"/>
        <v>かえつ有明</v>
      </c>
    </row>
    <row r="1759" spans="1:14" x14ac:dyDescent="0.2">
      <c r="A1759" s="50">
        <f t="shared" si="118"/>
        <v>24947</v>
      </c>
      <c r="B1759" s="50">
        <f t="shared" si="119"/>
        <v>2</v>
      </c>
      <c r="C1759" s="51">
        <f t="shared" si="120"/>
        <v>49</v>
      </c>
      <c r="D1759" s="50">
        <v>24947</v>
      </c>
      <c r="E1759" s="50" t="s">
        <v>125</v>
      </c>
      <c r="F1759" s="50" t="s">
        <v>6119</v>
      </c>
      <c r="G1759" s="50" t="s">
        <v>1143</v>
      </c>
      <c r="H1759" s="50" t="s">
        <v>5918</v>
      </c>
      <c r="I1759" s="50" t="s">
        <v>1144</v>
      </c>
      <c r="J1759" s="50" t="s">
        <v>5920</v>
      </c>
      <c r="K1759" s="50" t="s">
        <v>291</v>
      </c>
      <c r="L1759" s="50" t="s">
        <v>189</v>
      </c>
      <c r="M1759" s="54">
        <v>1</v>
      </c>
      <c r="N1759" s="51" t="str">
        <f t="shared" si="121"/>
        <v>かえつ有明</v>
      </c>
    </row>
    <row r="1760" spans="1:14" x14ac:dyDescent="0.2">
      <c r="A1760" s="50">
        <f t="shared" si="118"/>
        <v>24948</v>
      </c>
      <c r="B1760" s="50">
        <f t="shared" si="119"/>
        <v>2</v>
      </c>
      <c r="C1760" s="51">
        <f t="shared" si="120"/>
        <v>49</v>
      </c>
      <c r="D1760" s="50">
        <v>24948</v>
      </c>
      <c r="E1760" s="50" t="s">
        <v>587</v>
      </c>
      <c r="F1760" s="50" t="s">
        <v>6120</v>
      </c>
      <c r="G1760" s="50" t="s">
        <v>1546</v>
      </c>
      <c r="H1760" s="50" t="s">
        <v>1792</v>
      </c>
      <c r="I1760" s="50" t="s">
        <v>1548</v>
      </c>
      <c r="J1760" s="50" t="s">
        <v>1793</v>
      </c>
      <c r="K1760" s="50" t="s">
        <v>291</v>
      </c>
      <c r="L1760" s="50" t="s">
        <v>189</v>
      </c>
      <c r="M1760" s="54">
        <v>1</v>
      </c>
      <c r="N1760" s="51" t="str">
        <f t="shared" si="121"/>
        <v>かえつ有明</v>
      </c>
    </row>
    <row r="1761" spans="1:14" x14ac:dyDescent="0.2">
      <c r="A1761" s="50">
        <f t="shared" si="118"/>
        <v>24972</v>
      </c>
      <c r="B1761" s="50">
        <f t="shared" si="119"/>
        <v>2</v>
      </c>
      <c r="C1761" s="51">
        <f t="shared" si="120"/>
        <v>49</v>
      </c>
      <c r="D1761" s="50">
        <v>24972</v>
      </c>
      <c r="E1761" s="50" t="s">
        <v>28</v>
      </c>
      <c r="F1761" s="50" t="s">
        <v>6121</v>
      </c>
      <c r="G1761" s="50" t="s">
        <v>1083</v>
      </c>
      <c r="H1761" s="50" t="s">
        <v>1063</v>
      </c>
      <c r="I1761" s="50" t="s">
        <v>1084</v>
      </c>
      <c r="J1761" s="50" t="s">
        <v>1064</v>
      </c>
      <c r="K1761" s="50" t="s">
        <v>292</v>
      </c>
      <c r="L1761" s="50" t="s">
        <v>1029</v>
      </c>
      <c r="M1761" s="54">
        <v>3</v>
      </c>
      <c r="N1761" s="51" t="str">
        <f t="shared" si="121"/>
        <v>かえつ有明</v>
      </c>
    </row>
    <row r="1762" spans="1:14" x14ac:dyDescent="0.2">
      <c r="A1762" s="50">
        <f t="shared" si="118"/>
        <v>24973</v>
      </c>
      <c r="B1762" s="50">
        <f t="shared" si="119"/>
        <v>2</v>
      </c>
      <c r="C1762" s="51">
        <f t="shared" si="120"/>
        <v>49</v>
      </c>
      <c r="D1762" s="50">
        <v>24973</v>
      </c>
      <c r="E1762" s="50" t="s">
        <v>97</v>
      </c>
      <c r="F1762" s="50" t="s">
        <v>6122</v>
      </c>
      <c r="G1762" s="50" t="s">
        <v>1838</v>
      </c>
      <c r="H1762" s="50" t="s">
        <v>1718</v>
      </c>
      <c r="I1762" s="50" t="s">
        <v>1840</v>
      </c>
      <c r="J1762" s="50" t="s">
        <v>1719</v>
      </c>
      <c r="K1762" s="50" t="s">
        <v>292</v>
      </c>
      <c r="L1762" s="50" t="s">
        <v>189</v>
      </c>
      <c r="M1762" s="54">
        <v>1</v>
      </c>
      <c r="N1762" s="51" t="str">
        <f t="shared" si="121"/>
        <v>かえつ有明</v>
      </c>
    </row>
    <row r="1763" spans="1:14" x14ac:dyDescent="0.2">
      <c r="A1763" s="50">
        <f t="shared" si="118"/>
        <v>24974</v>
      </c>
      <c r="B1763" s="50">
        <f t="shared" si="119"/>
        <v>2</v>
      </c>
      <c r="C1763" s="51">
        <f t="shared" si="120"/>
        <v>49</v>
      </c>
      <c r="D1763" s="50">
        <v>24974</v>
      </c>
      <c r="E1763" s="50" t="s">
        <v>31</v>
      </c>
      <c r="F1763" s="50" t="s">
        <v>6123</v>
      </c>
      <c r="G1763" s="50" t="s">
        <v>1202</v>
      </c>
      <c r="H1763" s="50" t="s">
        <v>1537</v>
      </c>
      <c r="I1763" s="50" t="s">
        <v>1204</v>
      </c>
      <c r="J1763" s="50" t="s">
        <v>6124</v>
      </c>
      <c r="K1763" s="50" t="s">
        <v>292</v>
      </c>
      <c r="L1763" s="50" t="s">
        <v>189</v>
      </c>
      <c r="M1763" s="54">
        <v>1</v>
      </c>
      <c r="N1763" s="51" t="str">
        <f t="shared" si="121"/>
        <v>かえつ有明</v>
      </c>
    </row>
    <row r="1764" spans="1:14" x14ac:dyDescent="0.2">
      <c r="A1764" s="50">
        <f t="shared" si="118"/>
        <v>25101</v>
      </c>
      <c r="B1764" s="50">
        <f t="shared" si="119"/>
        <v>2</v>
      </c>
      <c r="C1764" s="51">
        <f t="shared" si="120"/>
        <v>51</v>
      </c>
      <c r="D1764" s="50">
        <v>25101</v>
      </c>
      <c r="E1764" s="50" t="s">
        <v>25</v>
      </c>
      <c r="F1764" s="50" t="s">
        <v>5984</v>
      </c>
      <c r="G1764" s="50" t="s">
        <v>2603</v>
      </c>
      <c r="H1764" s="50" t="s">
        <v>1448</v>
      </c>
      <c r="I1764" s="50" t="s">
        <v>2604</v>
      </c>
      <c r="J1764" s="50" t="s">
        <v>1450</v>
      </c>
      <c r="K1764" s="50" t="s">
        <v>291</v>
      </c>
      <c r="L1764" s="50" t="s">
        <v>189</v>
      </c>
      <c r="M1764" s="54">
        <v>1</v>
      </c>
      <c r="N1764" s="51" t="str">
        <f t="shared" si="121"/>
        <v>都本所</v>
      </c>
    </row>
    <row r="1765" spans="1:14" x14ac:dyDescent="0.2">
      <c r="A1765" s="50">
        <f t="shared" si="118"/>
        <v>25102</v>
      </c>
      <c r="B1765" s="50">
        <f t="shared" si="119"/>
        <v>2</v>
      </c>
      <c r="C1765" s="51">
        <f t="shared" si="120"/>
        <v>51</v>
      </c>
      <c r="D1765" s="50">
        <v>25102</v>
      </c>
      <c r="E1765" s="50" t="s">
        <v>6125</v>
      </c>
      <c r="F1765" s="50" t="s">
        <v>6126</v>
      </c>
      <c r="G1765" s="50" t="s">
        <v>6127</v>
      </c>
      <c r="H1765" s="50" t="s">
        <v>1259</v>
      </c>
      <c r="I1765" s="50" t="s">
        <v>6128</v>
      </c>
      <c r="J1765" s="50" t="s">
        <v>1261</v>
      </c>
      <c r="K1765" s="50" t="s">
        <v>291</v>
      </c>
      <c r="L1765" s="50" t="s">
        <v>185</v>
      </c>
      <c r="M1765" s="54">
        <v>1</v>
      </c>
      <c r="N1765" s="51" t="str">
        <f t="shared" si="121"/>
        <v>都本所</v>
      </c>
    </row>
    <row r="1766" spans="1:14" x14ac:dyDescent="0.2">
      <c r="A1766" s="50">
        <f t="shared" si="118"/>
        <v>25103</v>
      </c>
      <c r="B1766" s="50">
        <f t="shared" si="119"/>
        <v>2</v>
      </c>
      <c r="C1766" s="51">
        <f t="shared" si="120"/>
        <v>51</v>
      </c>
      <c r="D1766" s="50">
        <v>25103</v>
      </c>
      <c r="E1766" s="50" t="s">
        <v>6129</v>
      </c>
      <c r="F1766" s="50" t="s">
        <v>91</v>
      </c>
      <c r="G1766" s="50" t="s">
        <v>6130</v>
      </c>
      <c r="H1766" s="50" t="s">
        <v>6131</v>
      </c>
      <c r="I1766" s="50" t="s">
        <v>6132</v>
      </c>
      <c r="J1766" s="50" t="s">
        <v>6133</v>
      </c>
      <c r="K1766" s="50" t="s">
        <v>291</v>
      </c>
      <c r="L1766" s="50" t="s">
        <v>189</v>
      </c>
      <c r="M1766" s="54">
        <v>1</v>
      </c>
      <c r="N1766" s="51" t="str">
        <f t="shared" si="121"/>
        <v>都本所</v>
      </c>
    </row>
    <row r="1767" spans="1:14" x14ac:dyDescent="0.2">
      <c r="A1767" s="50">
        <f t="shared" si="118"/>
        <v>25104</v>
      </c>
      <c r="B1767" s="50">
        <f t="shared" si="119"/>
        <v>2</v>
      </c>
      <c r="C1767" s="51">
        <f t="shared" si="120"/>
        <v>51</v>
      </c>
      <c r="D1767" s="50">
        <v>25104</v>
      </c>
      <c r="E1767" s="50" t="s">
        <v>6134</v>
      </c>
      <c r="F1767" s="50" t="s">
        <v>632</v>
      </c>
      <c r="G1767" s="50" t="s">
        <v>6135</v>
      </c>
      <c r="H1767" s="50" t="s">
        <v>1121</v>
      </c>
      <c r="I1767" s="50" t="s">
        <v>6136</v>
      </c>
      <c r="J1767" s="50" t="s">
        <v>4717</v>
      </c>
      <c r="K1767" s="50" t="s">
        <v>291</v>
      </c>
      <c r="L1767" s="50" t="s">
        <v>189</v>
      </c>
      <c r="M1767" s="54">
        <v>1</v>
      </c>
      <c r="N1767" s="51" t="str">
        <f t="shared" si="121"/>
        <v>都本所</v>
      </c>
    </row>
    <row r="1768" spans="1:14" x14ac:dyDescent="0.2">
      <c r="A1768" s="50">
        <f t="shared" si="118"/>
        <v>25105</v>
      </c>
      <c r="B1768" s="50">
        <f t="shared" si="119"/>
        <v>2</v>
      </c>
      <c r="C1768" s="51">
        <f t="shared" si="120"/>
        <v>51</v>
      </c>
      <c r="D1768" s="50">
        <v>25105</v>
      </c>
      <c r="E1768" s="50" t="s">
        <v>6137</v>
      </c>
      <c r="F1768" s="50" t="s">
        <v>4884</v>
      </c>
      <c r="G1768" s="50" t="s">
        <v>6138</v>
      </c>
      <c r="H1768" s="50" t="s">
        <v>1125</v>
      </c>
      <c r="I1768" s="50" t="s">
        <v>6139</v>
      </c>
      <c r="J1768" s="50" t="s">
        <v>1914</v>
      </c>
      <c r="K1768" s="50" t="s">
        <v>291</v>
      </c>
      <c r="L1768" s="50" t="s">
        <v>189</v>
      </c>
      <c r="M1768" s="54">
        <v>1</v>
      </c>
      <c r="N1768" s="51" t="str">
        <f t="shared" si="121"/>
        <v>都本所</v>
      </c>
    </row>
    <row r="1769" spans="1:14" x14ac:dyDescent="0.2">
      <c r="A1769" s="50">
        <f t="shared" si="118"/>
        <v>25151</v>
      </c>
      <c r="B1769" s="50">
        <f t="shared" si="119"/>
        <v>2</v>
      </c>
      <c r="C1769" s="51">
        <f t="shared" si="120"/>
        <v>51</v>
      </c>
      <c r="D1769" s="50">
        <v>25151</v>
      </c>
      <c r="E1769" s="50" t="s">
        <v>87</v>
      </c>
      <c r="F1769" s="50" t="s">
        <v>6140</v>
      </c>
      <c r="G1769" s="50" t="s">
        <v>1117</v>
      </c>
      <c r="H1769" s="50" t="s">
        <v>1832</v>
      </c>
      <c r="I1769" s="50" t="s">
        <v>1119</v>
      </c>
      <c r="J1769" s="50" t="s">
        <v>1833</v>
      </c>
      <c r="K1769" s="50" t="s">
        <v>292</v>
      </c>
      <c r="L1769" s="50" t="s">
        <v>189</v>
      </c>
      <c r="M1769" s="54">
        <v>1</v>
      </c>
      <c r="N1769" s="51" t="str">
        <f t="shared" si="121"/>
        <v>都本所</v>
      </c>
    </row>
    <row r="1770" spans="1:14" x14ac:dyDescent="0.2">
      <c r="A1770" s="50">
        <f t="shared" si="118"/>
        <v>25254</v>
      </c>
      <c r="B1770" s="50">
        <f t="shared" si="119"/>
        <v>2</v>
      </c>
      <c r="C1770" s="51">
        <f t="shared" si="120"/>
        <v>52</v>
      </c>
      <c r="D1770" s="50">
        <v>25254</v>
      </c>
      <c r="E1770" s="50" t="s">
        <v>484</v>
      </c>
      <c r="F1770" s="50" t="s">
        <v>591</v>
      </c>
      <c r="G1770" s="50" t="s">
        <v>1117</v>
      </c>
      <c r="H1770" s="50" t="s">
        <v>1226</v>
      </c>
      <c r="I1770" s="50" t="s">
        <v>1119</v>
      </c>
      <c r="J1770" s="50" t="s">
        <v>1227</v>
      </c>
      <c r="K1770" s="50" t="s">
        <v>292</v>
      </c>
      <c r="L1770" s="50" t="s">
        <v>188</v>
      </c>
      <c r="M1770" s="54">
        <v>2</v>
      </c>
      <c r="N1770" s="51" t="str">
        <f t="shared" si="121"/>
        <v>都橘</v>
      </c>
    </row>
    <row r="1771" spans="1:14" x14ac:dyDescent="0.2">
      <c r="A1771" s="50">
        <f t="shared" si="118"/>
        <v>25412</v>
      </c>
      <c r="B1771" s="50">
        <f t="shared" si="119"/>
        <v>2</v>
      </c>
      <c r="C1771" s="51">
        <f t="shared" si="120"/>
        <v>54</v>
      </c>
      <c r="D1771" s="50">
        <v>25412</v>
      </c>
      <c r="E1771" s="50" t="s">
        <v>44</v>
      </c>
      <c r="F1771" s="50" t="s">
        <v>6141</v>
      </c>
      <c r="G1771" s="50" t="s">
        <v>2258</v>
      </c>
      <c r="H1771" s="50" t="s">
        <v>2780</v>
      </c>
      <c r="I1771" s="50" t="s">
        <v>2259</v>
      </c>
      <c r="J1771" s="50" t="s">
        <v>6142</v>
      </c>
      <c r="K1771" s="50" t="s">
        <v>291</v>
      </c>
      <c r="L1771" s="50" t="s">
        <v>188</v>
      </c>
      <c r="M1771" s="54">
        <v>2</v>
      </c>
      <c r="N1771" s="51" t="str">
        <f t="shared" si="121"/>
        <v>都両国</v>
      </c>
    </row>
    <row r="1772" spans="1:14" x14ac:dyDescent="0.2">
      <c r="A1772" s="50">
        <f t="shared" ref="A1772:A1835" si="122">D1772</f>
        <v>25413</v>
      </c>
      <c r="B1772" s="50">
        <f t="shared" ref="B1772:B1835" si="123">ROUNDDOWN(D1772/10000,0)</f>
        <v>2</v>
      </c>
      <c r="C1772" s="51">
        <f t="shared" ref="C1772:C1835" si="124">ROUNDDOWN((D1772-B1772*10000)/100,0)</f>
        <v>54</v>
      </c>
      <c r="D1772" s="50">
        <v>25413</v>
      </c>
      <c r="E1772" s="50" t="s">
        <v>658</v>
      </c>
      <c r="F1772" s="50" t="s">
        <v>6143</v>
      </c>
      <c r="G1772" s="50" t="s">
        <v>2941</v>
      </c>
      <c r="H1772" s="50" t="s">
        <v>1283</v>
      </c>
      <c r="I1772" s="50" t="s">
        <v>2942</v>
      </c>
      <c r="J1772" s="50" t="s">
        <v>1284</v>
      </c>
      <c r="K1772" s="50" t="s">
        <v>291</v>
      </c>
      <c r="L1772" s="50" t="s">
        <v>189</v>
      </c>
      <c r="M1772" s="54">
        <v>1</v>
      </c>
      <c r="N1772" s="51" t="str">
        <f t="shared" si="121"/>
        <v>都両国</v>
      </c>
    </row>
    <row r="1773" spans="1:14" x14ac:dyDescent="0.2">
      <c r="A1773" s="50">
        <f t="shared" si="122"/>
        <v>25414</v>
      </c>
      <c r="B1773" s="50">
        <f t="shared" si="123"/>
        <v>2</v>
      </c>
      <c r="C1773" s="51">
        <f t="shared" si="124"/>
        <v>54</v>
      </c>
      <c r="D1773" s="50">
        <v>25414</v>
      </c>
      <c r="E1773" s="50" t="s">
        <v>31</v>
      </c>
      <c r="F1773" s="50" t="s">
        <v>6144</v>
      </c>
      <c r="G1773" s="50" t="s">
        <v>1202</v>
      </c>
      <c r="H1773" s="50" t="s">
        <v>6145</v>
      </c>
      <c r="I1773" s="50" t="s">
        <v>1204</v>
      </c>
      <c r="J1773" s="50" t="s">
        <v>6146</v>
      </c>
      <c r="K1773" s="50" t="s">
        <v>291</v>
      </c>
      <c r="L1773" s="50" t="s">
        <v>188</v>
      </c>
      <c r="M1773" s="54">
        <v>2</v>
      </c>
      <c r="N1773" s="51" t="str">
        <f t="shared" si="121"/>
        <v>都両国</v>
      </c>
    </row>
    <row r="1774" spans="1:14" x14ac:dyDescent="0.2">
      <c r="A1774" s="50">
        <f t="shared" si="122"/>
        <v>25416</v>
      </c>
      <c r="B1774" s="50">
        <f t="shared" si="123"/>
        <v>2</v>
      </c>
      <c r="C1774" s="51">
        <f t="shared" si="124"/>
        <v>54</v>
      </c>
      <c r="D1774" s="50">
        <v>25416</v>
      </c>
      <c r="E1774" s="50" t="s">
        <v>587</v>
      </c>
      <c r="F1774" s="50" t="s">
        <v>6147</v>
      </c>
      <c r="G1774" s="50" t="s">
        <v>1546</v>
      </c>
      <c r="H1774" s="50" t="s">
        <v>1298</v>
      </c>
      <c r="I1774" s="50" t="s">
        <v>1548</v>
      </c>
      <c r="J1774" s="50" t="s">
        <v>1300</v>
      </c>
      <c r="K1774" s="50" t="s">
        <v>291</v>
      </c>
      <c r="L1774" s="50" t="s">
        <v>189</v>
      </c>
      <c r="M1774" s="54">
        <v>1</v>
      </c>
      <c r="N1774" s="51" t="str">
        <f t="shared" si="121"/>
        <v>都両国</v>
      </c>
    </row>
    <row r="1775" spans="1:14" x14ac:dyDescent="0.2">
      <c r="A1775" s="50">
        <f t="shared" si="122"/>
        <v>25418</v>
      </c>
      <c r="B1775" s="50">
        <f t="shared" si="123"/>
        <v>2</v>
      </c>
      <c r="C1775" s="51">
        <f t="shared" si="124"/>
        <v>54</v>
      </c>
      <c r="D1775" s="50">
        <v>25418</v>
      </c>
      <c r="E1775" s="50" t="s">
        <v>2967</v>
      </c>
      <c r="F1775" s="50" t="s">
        <v>6148</v>
      </c>
      <c r="G1775" s="50" t="s">
        <v>2968</v>
      </c>
      <c r="H1775" s="50" t="s">
        <v>1370</v>
      </c>
      <c r="I1775" s="50" t="s">
        <v>2969</v>
      </c>
      <c r="J1775" s="50" t="s">
        <v>1371</v>
      </c>
      <c r="K1775" s="50" t="s">
        <v>291</v>
      </c>
      <c r="L1775" s="50" t="s">
        <v>188</v>
      </c>
      <c r="M1775" s="54">
        <v>2</v>
      </c>
      <c r="N1775" s="51" t="str">
        <f t="shared" si="121"/>
        <v>都両国</v>
      </c>
    </row>
    <row r="1776" spans="1:14" x14ac:dyDescent="0.2">
      <c r="A1776" s="50">
        <f t="shared" si="122"/>
        <v>25419</v>
      </c>
      <c r="B1776" s="50">
        <f t="shared" si="123"/>
        <v>2</v>
      </c>
      <c r="C1776" s="51">
        <f t="shared" si="124"/>
        <v>54</v>
      </c>
      <c r="D1776" s="50">
        <v>25419</v>
      </c>
      <c r="E1776" s="50" t="s">
        <v>6149</v>
      </c>
      <c r="F1776" s="50" t="s">
        <v>91</v>
      </c>
      <c r="G1776" s="50" t="s">
        <v>6150</v>
      </c>
      <c r="H1776" s="50" t="s">
        <v>2105</v>
      </c>
      <c r="I1776" s="50" t="s">
        <v>6151</v>
      </c>
      <c r="J1776" s="50" t="s">
        <v>2106</v>
      </c>
      <c r="K1776" s="50" t="s">
        <v>291</v>
      </c>
      <c r="L1776" s="50" t="s">
        <v>188</v>
      </c>
      <c r="M1776" s="54">
        <v>2</v>
      </c>
      <c r="N1776" s="51" t="str">
        <f t="shared" si="121"/>
        <v>都両国</v>
      </c>
    </row>
    <row r="1777" spans="1:14" x14ac:dyDescent="0.2">
      <c r="A1777" s="50">
        <f t="shared" si="122"/>
        <v>25420</v>
      </c>
      <c r="B1777" s="50">
        <f t="shared" si="123"/>
        <v>2</v>
      </c>
      <c r="C1777" s="51">
        <f t="shared" si="124"/>
        <v>54</v>
      </c>
      <c r="D1777" s="50">
        <v>25420</v>
      </c>
      <c r="E1777" s="50" t="s">
        <v>1169</v>
      </c>
      <c r="F1777" s="50" t="s">
        <v>6152</v>
      </c>
      <c r="G1777" s="50" t="s">
        <v>1171</v>
      </c>
      <c r="H1777" s="50" t="s">
        <v>1321</v>
      </c>
      <c r="I1777" s="50" t="s">
        <v>1173</v>
      </c>
      <c r="J1777" s="50" t="s">
        <v>1323</v>
      </c>
      <c r="K1777" s="50" t="s">
        <v>291</v>
      </c>
      <c r="L1777" s="50" t="s">
        <v>188</v>
      </c>
      <c r="M1777" s="54">
        <v>2</v>
      </c>
      <c r="N1777" s="51" t="str">
        <f t="shared" si="121"/>
        <v>都両国</v>
      </c>
    </row>
    <row r="1778" spans="1:14" x14ac:dyDescent="0.2">
      <c r="A1778" s="50">
        <f t="shared" si="122"/>
        <v>25421</v>
      </c>
      <c r="B1778" s="50">
        <f t="shared" si="123"/>
        <v>2</v>
      </c>
      <c r="C1778" s="51">
        <f t="shared" si="124"/>
        <v>54</v>
      </c>
      <c r="D1778" s="50">
        <v>25421</v>
      </c>
      <c r="E1778" s="50" t="s">
        <v>87</v>
      </c>
      <c r="F1778" s="50" t="s">
        <v>6153</v>
      </c>
      <c r="G1778" s="50" t="s">
        <v>1117</v>
      </c>
      <c r="H1778" s="50" t="s">
        <v>5330</v>
      </c>
      <c r="I1778" s="50" t="s">
        <v>6154</v>
      </c>
      <c r="J1778" s="50" t="s">
        <v>6155</v>
      </c>
      <c r="K1778" s="50" t="s">
        <v>291</v>
      </c>
      <c r="L1778" s="50" t="s">
        <v>188</v>
      </c>
      <c r="M1778" s="54">
        <v>2</v>
      </c>
      <c r="N1778" s="51" t="str">
        <f t="shared" si="121"/>
        <v>都両国</v>
      </c>
    </row>
    <row r="1779" spans="1:14" x14ac:dyDescent="0.2">
      <c r="A1779" s="50">
        <f t="shared" si="122"/>
        <v>25422</v>
      </c>
      <c r="B1779" s="50">
        <f t="shared" si="123"/>
        <v>2</v>
      </c>
      <c r="C1779" s="51">
        <f t="shared" si="124"/>
        <v>54</v>
      </c>
      <c r="D1779" s="50">
        <v>25422</v>
      </c>
      <c r="E1779" s="50" t="s">
        <v>22</v>
      </c>
      <c r="F1779" s="50" t="s">
        <v>6156</v>
      </c>
      <c r="G1779" s="50" t="s">
        <v>1070</v>
      </c>
      <c r="H1779" s="50" t="s">
        <v>6157</v>
      </c>
      <c r="I1779" s="50" t="s">
        <v>1072</v>
      </c>
      <c r="J1779" s="50" t="s">
        <v>6158</v>
      </c>
      <c r="K1779" s="50" t="s">
        <v>291</v>
      </c>
      <c r="L1779" s="50" t="s">
        <v>188</v>
      </c>
      <c r="M1779" s="54">
        <v>2</v>
      </c>
      <c r="N1779" s="51" t="str">
        <f t="shared" si="121"/>
        <v>都両国</v>
      </c>
    </row>
    <row r="1780" spans="1:14" x14ac:dyDescent="0.2">
      <c r="A1780" s="50">
        <f t="shared" si="122"/>
        <v>25424</v>
      </c>
      <c r="B1780" s="50">
        <f t="shared" si="123"/>
        <v>2</v>
      </c>
      <c r="C1780" s="51">
        <f t="shared" si="124"/>
        <v>54</v>
      </c>
      <c r="D1780" s="50">
        <v>25424</v>
      </c>
      <c r="E1780" s="50" t="s">
        <v>6159</v>
      </c>
      <c r="F1780" s="50" t="s">
        <v>4551</v>
      </c>
      <c r="G1780" s="50" t="s">
        <v>6160</v>
      </c>
      <c r="H1780" s="50" t="s">
        <v>4546</v>
      </c>
      <c r="I1780" s="50" t="s">
        <v>6161</v>
      </c>
      <c r="J1780" s="50" t="s">
        <v>4547</v>
      </c>
      <c r="K1780" s="50" t="s">
        <v>291</v>
      </c>
      <c r="L1780" s="50" t="s">
        <v>185</v>
      </c>
      <c r="M1780" s="54">
        <v>1</v>
      </c>
      <c r="N1780" s="51" t="str">
        <f t="shared" si="121"/>
        <v>都両国</v>
      </c>
    </row>
    <row r="1781" spans="1:14" x14ac:dyDescent="0.2">
      <c r="A1781" s="50">
        <f t="shared" si="122"/>
        <v>25456</v>
      </c>
      <c r="B1781" s="50">
        <f t="shared" si="123"/>
        <v>2</v>
      </c>
      <c r="C1781" s="51">
        <f t="shared" si="124"/>
        <v>54</v>
      </c>
      <c r="D1781" s="50">
        <v>25456</v>
      </c>
      <c r="E1781" s="50" t="s">
        <v>6162</v>
      </c>
      <c r="F1781" s="50" t="s">
        <v>6163</v>
      </c>
      <c r="G1781" s="50" t="s">
        <v>6164</v>
      </c>
      <c r="H1781" s="50" t="s">
        <v>2203</v>
      </c>
      <c r="I1781" s="50" t="s">
        <v>6165</v>
      </c>
      <c r="J1781" s="50" t="s">
        <v>2205</v>
      </c>
      <c r="K1781" s="50" t="s">
        <v>292</v>
      </c>
      <c r="L1781" s="50" t="s">
        <v>185</v>
      </c>
      <c r="M1781" s="54">
        <v>1</v>
      </c>
      <c r="N1781" s="51" t="str">
        <f t="shared" si="121"/>
        <v>都両国</v>
      </c>
    </row>
    <row r="1782" spans="1:14" x14ac:dyDescent="0.2">
      <c r="A1782" s="50">
        <f t="shared" si="122"/>
        <v>25466</v>
      </c>
      <c r="B1782" s="50">
        <f t="shared" si="123"/>
        <v>2</v>
      </c>
      <c r="C1782" s="51">
        <f t="shared" si="124"/>
        <v>54</v>
      </c>
      <c r="D1782" s="50">
        <v>25466</v>
      </c>
      <c r="E1782" s="50" t="s">
        <v>3804</v>
      </c>
      <c r="F1782" s="50" t="s">
        <v>6166</v>
      </c>
      <c r="G1782" s="50" t="s">
        <v>3806</v>
      </c>
      <c r="H1782" s="50" t="s">
        <v>5470</v>
      </c>
      <c r="I1782" s="50" t="s">
        <v>3807</v>
      </c>
      <c r="J1782" s="50" t="s">
        <v>5471</v>
      </c>
      <c r="K1782" s="50" t="s">
        <v>292</v>
      </c>
      <c r="L1782" s="50" t="s">
        <v>189</v>
      </c>
      <c r="M1782" s="54">
        <v>1</v>
      </c>
      <c r="N1782" s="51" t="str">
        <f t="shared" si="121"/>
        <v>都両国</v>
      </c>
    </row>
    <row r="1783" spans="1:14" x14ac:dyDescent="0.2">
      <c r="A1783" s="50">
        <f t="shared" si="122"/>
        <v>25467</v>
      </c>
      <c r="B1783" s="50">
        <f t="shared" si="123"/>
        <v>2</v>
      </c>
      <c r="C1783" s="51">
        <f t="shared" si="124"/>
        <v>54</v>
      </c>
      <c r="D1783" s="50">
        <v>25467</v>
      </c>
      <c r="E1783" s="50" t="s">
        <v>6167</v>
      </c>
      <c r="F1783" s="50" t="s">
        <v>6168</v>
      </c>
      <c r="G1783" s="50" t="s">
        <v>6169</v>
      </c>
      <c r="H1783" s="50" t="s">
        <v>1185</v>
      </c>
      <c r="I1783" s="50" t="s">
        <v>6170</v>
      </c>
      <c r="J1783" s="50" t="s">
        <v>1187</v>
      </c>
      <c r="K1783" s="50" t="s">
        <v>292</v>
      </c>
      <c r="L1783" s="50" t="s">
        <v>188</v>
      </c>
      <c r="M1783" s="54">
        <v>2</v>
      </c>
      <c r="N1783" s="51" t="str">
        <f t="shared" si="121"/>
        <v>都両国</v>
      </c>
    </row>
    <row r="1784" spans="1:14" x14ac:dyDescent="0.2">
      <c r="A1784" s="50">
        <f t="shared" si="122"/>
        <v>25474</v>
      </c>
      <c r="B1784" s="50">
        <f t="shared" si="123"/>
        <v>2</v>
      </c>
      <c r="C1784" s="51">
        <f t="shared" si="124"/>
        <v>54</v>
      </c>
      <c r="D1784" s="50">
        <v>25474</v>
      </c>
      <c r="E1784" s="50" t="s">
        <v>6171</v>
      </c>
      <c r="F1784" s="50" t="s">
        <v>6172</v>
      </c>
      <c r="G1784" s="50" t="s">
        <v>5766</v>
      </c>
      <c r="H1784" s="50" t="s">
        <v>1167</v>
      </c>
      <c r="I1784" s="50" t="s">
        <v>5767</v>
      </c>
      <c r="J1784" s="50" t="s">
        <v>1168</v>
      </c>
      <c r="K1784" s="50" t="s">
        <v>292</v>
      </c>
      <c r="L1784" s="50" t="s">
        <v>188</v>
      </c>
      <c r="M1784" s="54">
        <v>2</v>
      </c>
      <c r="N1784" s="51" t="str">
        <f t="shared" si="121"/>
        <v>都両国</v>
      </c>
    </row>
    <row r="1785" spans="1:14" x14ac:dyDescent="0.2">
      <c r="A1785" s="50">
        <f t="shared" si="122"/>
        <v>25475</v>
      </c>
      <c r="B1785" s="50">
        <f t="shared" si="123"/>
        <v>2</v>
      </c>
      <c r="C1785" s="51">
        <f t="shared" si="124"/>
        <v>54</v>
      </c>
      <c r="D1785" s="50">
        <v>25475</v>
      </c>
      <c r="E1785" s="50" t="s">
        <v>117</v>
      </c>
      <c r="F1785" s="50" t="s">
        <v>6173</v>
      </c>
      <c r="G1785" s="50" t="s">
        <v>1197</v>
      </c>
      <c r="H1785" s="50" t="s">
        <v>6174</v>
      </c>
      <c r="I1785" s="50" t="s">
        <v>1199</v>
      </c>
      <c r="J1785" s="50" t="s">
        <v>6175</v>
      </c>
      <c r="K1785" s="50" t="s">
        <v>292</v>
      </c>
      <c r="L1785" s="50" t="s">
        <v>188</v>
      </c>
      <c r="M1785" s="54">
        <v>2</v>
      </c>
      <c r="N1785" s="51" t="str">
        <f t="shared" si="121"/>
        <v>都両国</v>
      </c>
    </row>
    <row r="1786" spans="1:14" x14ac:dyDescent="0.2">
      <c r="A1786" s="50">
        <f t="shared" si="122"/>
        <v>25476</v>
      </c>
      <c r="B1786" s="50">
        <f t="shared" si="123"/>
        <v>2</v>
      </c>
      <c r="C1786" s="51">
        <f t="shared" si="124"/>
        <v>54</v>
      </c>
      <c r="D1786" s="50">
        <v>25476</v>
      </c>
      <c r="E1786" s="50" t="s">
        <v>439</v>
      </c>
      <c r="F1786" s="50" t="s">
        <v>747</v>
      </c>
      <c r="G1786" s="50" t="s">
        <v>1163</v>
      </c>
      <c r="H1786" s="50" t="s">
        <v>1745</v>
      </c>
      <c r="I1786" s="50" t="s">
        <v>1543</v>
      </c>
      <c r="J1786" s="50" t="s">
        <v>1746</v>
      </c>
      <c r="K1786" s="50" t="s">
        <v>292</v>
      </c>
      <c r="L1786" s="50" t="s">
        <v>189</v>
      </c>
      <c r="M1786" s="54">
        <v>2</v>
      </c>
      <c r="N1786" s="51" t="str">
        <f t="shared" si="121"/>
        <v>都両国</v>
      </c>
    </row>
    <row r="1787" spans="1:14" x14ac:dyDescent="0.2">
      <c r="A1787" s="50">
        <f t="shared" si="122"/>
        <v>25477</v>
      </c>
      <c r="B1787" s="50">
        <f t="shared" si="123"/>
        <v>2</v>
      </c>
      <c r="C1787" s="51">
        <f t="shared" si="124"/>
        <v>54</v>
      </c>
      <c r="D1787" s="50">
        <v>25477</v>
      </c>
      <c r="E1787" s="50" t="s">
        <v>34</v>
      </c>
      <c r="F1787" s="50" t="s">
        <v>6176</v>
      </c>
      <c r="G1787" s="50" t="s">
        <v>1285</v>
      </c>
      <c r="H1787" s="50" t="s">
        <v>1049</v>
      </c>
      <c r="I1787" s="50" t="s">
        <v>6177</v>
      </c>
      <c r="J1787" s="50" t="s">
        <v>1051</v>
      </c>
      <c r="K1787" s="50" t="s">
        <v>292</v>
      </c>
      <c r="L1787" s="50" t="s">
        <v>188</v>
      </c>
      <c r="M1787" s="54">
        <v>2</v>
      </c>
      <c r="N1787" s="51" t="str">
        <f t="shared" si="121"/>
        <v>都両国</v>
      </c>
    </row>
    <row r="1788" spans="1:14" x14ac:dyDescent="0.2">
      <c r="A1788" s="50">
        <f t="shared" si="122"/>
        <v>25478</v>
      </c>
      <c r="B1788" s="50">
        <f t="shared" si="123"/>
        <v>2</v>
      </c>
      <c r="C1788" s="51">
        <f t="shared" si="124"/>
        <v>54</v>
      </c>
      <c r="D1788" s="50">
        <v>25478</v>
      </c>
      <c r="E1788" s="50" t="s">
        <v>6178</v>
      </c>
      <c r="F1788" s="50" t="s">
        <v>2221</v>
      </c>
      <c r="G1788" s="50" t="s">
        <v>6179</v>
      </c>
      <c r="H1788" s="50" t="s">
        <v>4313</v>
      </c>
      <c r="I1788" s="50" t="s">
        <v>6180</v>
      </c>
      <c r="J1788" s="50" t="s">
        <v>4314</v>
      </c>
      <c r="K1788" s="50" t="s">
        <v>292</v>
      </c>
      <c r="L1788" s="50" t="s">
        <v>188</v>
      </c>
      <c r="M1788" s="54">
        <v>2</v>
      </c>
      <c r="N1788" s="51" t="str">
        <f t="shared" si="121"/>
        <v>都両国</v>
      </c>
    </row>
    <row r="1789" spans="1:14" x14ac:dyDescent="0.2">
      <c r="A1789" s="50">
        <f t="shared" si="122"/>
        <v>25479</v>
      </c>
      <c r="B1789" s="50">
        <f t="shared" si="123"/>
        <v>2</v>
      </c>
      <c r="C1789" s="51">
        <f t="shared" si="124"/>
        <v>54</v>
      </c>
      <c r="D1789" s="50">
        <v>25479</v>
      </c>
      <c r="E1789" s="50" t="s">
        <v>2698</v>
      </c>
      <c r="F1789" s="50" t="s">
        <v>5722</v>
      </c>
      <c r="G1789" s="50" t="s">
        <v>2428</v>
      </c>
      <c r="H1789" s="50" t="s">
        <v>1878</v>
      </c>
      <c r="I1789" s="50" t="s">
        <v>2430</v>
      </c>
      <c r="J1789" s="50" t="s">
        <v>1879</v>
      </c>
      <c r="K1789" s="50" t="s">
        <v>292</v>
      </c>
      <c r="L1789" s="50" t="s">
        <v>188</v>
      </c>
      <c r="M1789" s="54">
        <v>2</v>
      </c>
      <c r="N1789" s="51" t="str">
        <f t="shared" si="121"/>
        <v>都両国</v>
      </c>
    </row>
    <row r="1790" spans="1:14" x14ac:dyDescent="0.2">
      <c r="A1790" s="50">
        <f t="shared" si="122"/>
        <v>25517</v>
      </c>
      <c r="B1790" s="50">
        <f t="shared" si="123"/>
        <v>2</v>
      </c>
      <c r="C1790" s="51">
        <f t="shared" si="124"/>
        <v>55</v>
      </c>
      <c r="D1790" s="50">
        <v>25517</v>
      </c>
      <c r="E1790" s="50" t="s">
        <v>808</v>
      </c>
      <c r="F1790" s="50" t="s">
        <v>449</v>
      </c>
      <c r="G1790" s="50" t="s">
        <v>1594</v>
      </c>
      <c r="H1790" s="50" t="s">
        <v>1436</v>
      </c>
      <c r="I1790" s="50" t="s">
        <v>1596</v>
      </c>
      <c r="J1790" s="50" t="s">
        <v>1951</v>
      </c>
      <c r="K1790" s="50" t="s">
        <v>291</v>
      </c>
      <c r="L1790" s="50" t="s">
        <v>1029</v>
      </c>
      <c r="M1790" s="54">
        <v>3</v>
      </c>
      <c r="N1790" s="51" t="str">
        <f t="shared" si="121"/>
        <v>日大一</v>
      </c>
    </row>
    <row r="1791" spans="1:14" x14ac:dyDescent="0.2">
      <c r="A1791" s="50">
        <f t="shared" si="122"/>
        <v>25518</v>
      </c>
      <c r="B1791" s="50">
        <f t="shared" si="123"/>
        <v>2</v>
      </c>
      <c r="C1791" s="51">
        <f t="shared" si="124"/>
        <v>55</v>
      </c>
      <c r="D1791" s="50">
        <v>25518</v>
      </c>
      <c r="E1791" s="50" t="s">
        <v>6181</v>
      </c>
      <c r="F1791" s="50" t="s">
        <v>6182</v>
      </c>
      <c r="G1791" s="50" t="s">
        <v>6183</v>
      </c>
      <c r="H1791" s="50" t="s">
        <v>1844</v>
      </c>
      <c r="I1791" s="50" t="s">
        <v>6184</v>
      </c>
      <c r="J1791" s="50" t="s">
        <v>1845</v>
      </c>
      <c r="K1791" s="50" t="s">
        <v>291</v>
      </c>
      <c r="L1791" s="50" t="s">
        <v>188</v>
      </c>
      <c r="M1791" s="54">
        <v>3</v>
      </c>
      <c r="N1791" s="51" t="str">
        <f t="shared" si="121"/>
        <v>日大一</v>
      </c>
    </row>
    <row r="1792" spans="1:14" x14ac:dyDescent="0.2">
      <c r="A1792" s="50">
        <f t="shared" si="122"/>
        <v>25519</v>
      </c>
      <c r="B1792" s="50">
        <f t="shared" si="123"/>
        <v>2</v>
      </c>
      <c r="C1792" s="51">
        <f t="shared" si="124"/>
        <v>55</v>
      </c>
      <c r="D1792" s="50">
        <v>25519</v>
      </c>
      <c r="E1792" s="50" t="s">
        <v>40</v>
      </c>
      <c r="F1792" s="50" t="s">
        <v>6185</v>
      </c>
      <c r="G1792" s="50" t="s">
        <v>1704</v>
      </c>
      <c r="H1792" s="50" t="s">
        <v>2041</v>
      </c>
      <c r="I1792" s="50" t="s">
        <v>1706</v>
      </c>
      <c r="J1792" s="50" t="s">
        <v>2042</v>
      </c>
      <c r="K1792" s="50" t="s">
        <v>291</v>
      </c>
      <c r="L1792" s="50" t="s">
        <v>1029</v>
      </c>
      <c r="M1792" s="54">
        <v>3</v>
      </c>
      <c r="N1792" s="51" t="str">
        <f t="shared" si="121"/>
        <v>日大一</v>
      </c>
    </row>
    <row r="1793" spans="1:14" x14ac:dyDescent="0.2">
      <c r="A1793" s="50">
        <f t="shared" si="122"/>
        <v>25520</v>
      </c>
      <c r="B1793" s="50">
        <f t="shared" si="123"/>
        <v>2</v>
      </c>
      <c r="C1793" s="51">
        <f t="shared" si="124"/>
        <v>55</v>
      </c>
      <c r="D1793" s="50">
        <v>25520</v>
      </c>
      <c r="E1793" s="50" t="s">
        <v>906</v>
      </c>
      <c r="F1793" s="50" t="s">
        <v>6186</v>
      </c>
      <c r="G1793" s="50" t="s">
        <v>2761</v>
      </c>
      <c r="H1793" s="50" t="s">
        <v>1432</v>
      </c>
      <c r="I1793" s="50" t="s">
        <v>2762</v>
      </c>
      <c r="J1793" s="50" t="s">
        <v>1433</v>
      </c>
      <c r="K1793" s="50" t="s">
        <v>291</v>
      </c>
      <c r="L1793" s="50" t="s">
        <v>1029</v>
      </c>
      <c r="M1793" s="54">
        <v>3</v>
      </c>
      <c r="N1793" s="51" t="str">
        <f t="shared" si="121"/>
        <v>日大一</v>
      </c>
    </row>
    <row r="1794" spans="1:14" x14ac:dyDescent="0.2">
      <c r="A1794" s="50">
        <f t="shared" si="122"/>
        <v>25521</v>
      </c>
      <c r="B1794" s="50">
        <f t="shared" si="123"/>
        <v>2</v>
      </c>
      <c r="C1794" s="51">
        <f t="shared" si="124"/>
        <v>55</v>
      </c>
      <c r="D1794" s="50">
        <v>25521</v>
      </c>
      <c r="E1794" s="50" t="s">
        <v>395</v>
      </c>
      <c r="F1794" s="50" t="s">
        <v>6187</v>
      </c>
      <c r="G1794" s="50" t="s">
        <v>1397</v>
      </c>
      <c r="H1794" s="50" t="s">
        <v>1160</v>
      </c>
      <c r="I1794" s="50" t="s">
        <v>1398</v>
      </c>
      <c r="J1794" s="50" t="s">
        <v>5726</v>
      </c>
      <c r="K1794" s="50" t="s">
        <v>291</v>
      </c>
      <c r="L1794" s="50" t="s">
        <v>1029</v>
      </c>
      <c r="M1794" s="54">
        <v>3</v>
      </c>
      <c r="N1794" s="51" t="str">
        <f t="shared" ref="N1794:N1857" si="125">VLOOKUP(B1794*100+C1794,$AB$2:$AF$400,2,0)</f>
        <v>日大一</v>
      </c>
    </row>
    <row r="1795" spans="1:14" x14ac:dyDescent="0.2">
      <c r="A1795" s="50">
        <f t="shared" si="122"/>
        <v>25522</v>
      </c>
      <c r="B1795" s="50">
        <f t="shared" si="123"/>
        <v>2</v>
      </c>
      <c r="C1795" s="51">
        <f t="shared" si="124"/>
        <v>55</v>
      </c>
      <c r="D1795" s="50">
        <v>25522</v>
      </c>
      <c r="E1795" s="50" t="s">
        <v>6188</v>
      </c>
      <c r="F1795" s="50" t="s">
        <v>6189</v>
      </c>
      <c r="G1795" s="50" t="s">
        <v>6190</v>
      </c>
      <c r="H1795" s="50" t="s">
        <v>6191</v>
      </c>
      <c r="I1795" s="50" t="s">
        <v>6192</v>
      </c>
      <c r="J1795" s="50" t="s">
        <v>6193</v>
      </c>
      <c r="K1795" s="50" t="s">
        <v>291</v>
      </c>
      <c r="L1795" s="50" t="s">
        <v>1029</v>
      </c>
      <c r="M1795" s="54">
        <v>3</v>
      </c>
      <c r="N1795" s="51" t="str">
        <f t="shared" si="125"/>
        <v>日大一</v>
      </c>
    </row>
    <row r="1796" spans="1:14" x14ac:dyDescent="0.2">
      <c r="A1796" s="50">
        <f t="shared" si="122"/>
        <v>25524</v>
      </c>
      <c r="B1796" s="50">
        <f t="shared" si="123"/>
        <v>2</v>
      </c>
      <c r="C1796" s="51">
        <f t="shared" si="124"/>
        <v>55</v>
      </c>
      <c r="D1796" s="50">
        <v>25524</v>
      </c>
      <c r="E1796" s="50" t="s">
        <v>53</v>
      </c>
      <c r="F1796" s="50" t="s">
        <v>6194</v>
      </c>
      <c r="G1796" s="50" t="s">
        <v>1239</v>
      </c>
      <c r="H1796" s="50" t="s">
        <v>1579</v>
      </c>
      <c r="I1796" s="50" t="s">
        <v>1240</v>
      </c>
      <c r="J1796" s="50" t="s">
        <v>1581</v>
      </c>
      <c r="K1796" s="50" t="s">
        <v>291</v>
      </c>
      <c r="L1796" s="50" t="s">
        <v>188</v>
      </c>
      <c r="M1796" s="54">
        <v>3</v>
      </c>
      <c r="N1796" s="51" t="str">
        <f t="shared" si="125"/>
        <v>日大一</v>
      </c>
    </row>
    <row r="1797" spans="1:14" x14ac:dyDescent="0.2">
      <c r="A1797" s="50">
        <f t="shared" si="122"/>
        <v>25525</v>
      </c>
      <c r="B1797" s="50">
        <f t="shared" si="123"/>
        <v>2</v>
      </c>
      <c r="C1797" s="51">
        <f t="shared" si="124"/>
        <v>55</v>
      </c>
      <c r="D1797" s="50">
        <v>25525</v>
      </c>
      <c r="E1797" s="50" t="s">
        <v>30</v>
      </c>
      <c r="F1797" s="50" t="s">
        <v>6195</v>
      </c>
      <c r="G1797" s="50" t="s">
        <v>1081</v>
      </c>
      <c r="H1797" s="50" t="s">
        <v>1989</v>
      </c>
      <c r="I1797" s="50" t="s">
        <v>1082</v>
      </c>
      <c r="J1797" s="50" t="s">
        <v>1990</v>
      </c>
      <c r="K1797" s="50" t="s">
        <v>291</v>
      </c>
      <c r="L1797" s="50" t="s">
        <v>188</v>
      </c>
      <c r="M1797" s="54">
        <v>2</v>
      </c>
      <c r="N1797" s="51" t="str">
        <f t="shared" si="125"/>
        <v>日大一</v>
      </c>
    </row>
    <row r="1798" spans="1:14" x14ac:dyDescent="0.2">
      <c r="A1798" s="50">
        <f t="shared" si="122"/>
        <v>25526</v>
      </c>
      <c r="B1798" s="50">
        <f t="shared" si="123"/>
        <v>2</v>
      </c>
      <c r="C1798" s="51">
        <f t="shared" si="124"/>
        <v>55</v>
      </c>
      <c r="D1798" s="50">
        <v>25526</v>
      </c>
      <c r="E1798" s="50" t="s">
        <v>5211</v>
      </c>
      <c r="F1798" s="50" t="s">
        <v>910</v>
      </c>
      <c r="G1798" s="50" t="s">
        <v>5213</v>
      </c>
      <c r="H1798" s="50" t="s">
        <v>1875</v>
      </c>
      <c r="I1798" s="50" t="s">
        <v>5214</v>
      </c>
      <c r="J1798" s="50" t="s">
        <v>1877</v>
      </c>
      <c r="K1798" s="50" t="s">
        <v>291</v>
      </c>
      <c r="L1798" s="50" t="s">
        <v>188</v>
      </c>
      <c r="M1798" s="54">
        <v>2</v>
      </c>
      <c r="N1798" s="51" t="str">
        <f t="shared" si="125"/>
        <v>日大一</v>
      </c>
    </row>
    <row r="1799" spans="1:14" x14ac:dyDescent="0.2">
      <c r="A1799" s="50">
        <f t="shared" si="122"/>
        <v>25527</v>
      </c>
      <c r="B1799" s="50">
        <f t="shared" si="123"/>
        <v>2</v>
      </c>
      <c r="C1799" s="51">
        <f t="shared" si="124"/>
        <v>55</v>
      </c>
      <c r="D1799" s="50">
        <v>25527</v>
      </c>
      <c r="E1799" s="50" t="s">
        <v>2794</v>
      </c>
      <c r="F1799" s="50" t="s">
        <v>6196</v>
      </c>
      <c r="G1799" s="50" t="s">
        <v>2795</v>
      </c>
      <c r="H1799" s="50" t="s">
        <v>2118</v>
      </c>
      <c r="I1799" s="50" t="s">
        <v>2796</v>
      </c>
      <c r="J1799" s="50" t="s">
        <v>2120</v>
      </c>
      <c r="K1799" s="50" t="s">
        <v>291</v>
      </c>
      <c r="L1799" s="50" t="s">
        <v>188</v>
      </c>
      <c r="M1799" s="54">
        <v>2</v>
      </c>
      <c r="N1799" s="51" t="str">
        <f t="shared" si="125"/>
        <v>日大一</v>
      </c>
    </row>
    <row r="1800" spans="1:14" x14ac:dyDescent="0.2">
      <c r="A1800" s="50">
        <f t="shared" si="122"/>
        <v>25528</v>
      </c>
      <c r="B1800" s="50">
        <f t="shared" si="123"/>
        <v>2</v>
      </c>
      <c r="C1800" s="51">
        <f t="shared" si="124"/>
        <v>55</v>
      </c>
      <c r="D1800" s="50">
        <v>25528</v>
      </c>
      <c r="E1800" s="50" t="s">
        <v>6197</v>
      </c>
      <c r="F1800" s="50" t="s">
        <v>4189</v>
      </c>
      <c r="G1800" s="50" t="s">
        <v>6198</v>
      </c>
      <c r="H1800" s="50" t="s">
        <v>1195</v>
      </c>
      <c r="I1800" s="50" t="s">
        <v>6199</v>
      </c>
      <c r="J1800" s="50" t="s">
        <v>1196</v>
      </c>
      <c r="K1800" s="50" t="s">
        <v>291</v>
      </c>
      <c r="L1800" s="50" t="s">
        <v>188</v>
      </c>
      <c r="M1800" s="54">
        <v>2</v>
      </c>
      <c r="N1800" s="51" t="str">
        <f t="shared" si="125"/>
        <v>日大一</v>
      </c>
    </row>
    <row r="1801" spans="1:14" x14ac:dyDescent="0.2">
      <c r="A1801" s="50">
        <f t="shared" si="122"/>
        <v>25529</v>
      </c>
      <c r="B1801" s="50">
        <f t="shared" si="123"/>
        <v>2</v>
      </c>
      <c r="C1801" s="51">
        <f t="shared" si="124"/>
        <v>55</v>
      </c>
      <c r="D1801" s="50">
        <v>25529</v>
      </c>
      <c r="E1801" s="50" t="s">
        <v>6200</v>
      </c>
      <c r="F1801" s="50" t="s">
        <v>663</v>
      </c>
      <c r="G1801" s="50" t="s">
        <v>6201</v>
      </c>
      <c r="H1801" s="50" t="s">
        <v>1673</v>
      </c>
      <c r="I1801" s="50" t="s">
        <v>6202</v>
      </c>
      <c r="J1801" s="50" t="s">
        <v>1675</v>
      </c>
      <c r="K1801" s="50" t="s">
        <v>291</v>
      </c>
      <c r="L1801" s="50" t="s">
        <v>188</v>
      </c>
      <c r="M1801" s="54">
        <v>2</v>
      </c>
      <c r="N1801" s="51" t="str">
        <f t="shared" si="125"/>
        <v>日大一</v>
      </c>
    </row>
    <row r="1802" spans="1:14" x14ac:dyDescent="0.2">
      <c r="A1802" s="50">
        <f t="shared" si="122"/>
        <v>25530</v>
      </c>
      <c r="B1802" s="50">
        <f t="shared" si="123"/>
        <v>2</v>
      </c>
      <c r="C1802" s="51">
        <f t="shared" si="124"/>
        <v>55</v>
      </c>
      <c r="D1802" s="50">
        <v>25530</v>
      </c>
      <c r="E1802" s="50" t="s">
        <v>22</v>
      </c>
      <c r="F1802" s="50" t="s">
        <v>666</v>
      </c>
      <c r="G1802" s="50" t="s">
        <v>1070</v>
      </c>
      <c r="H1802" s="50" t="s">
        <v>2655</v>
      </c>
      <c r="I1802" s="50" t="s">
        <v>1610</v>
      </c>
      <c r="J1802" s="50" t="s">
        <v>2656</v>
      </c>
      <c r="K1802" s="50" t="s">
        <v>291</v>
      </c>
      <c r="L1802" s="50" t="s">
        <v>188</v>
      </c>
      <c r="M1802" s="54">
        <v>2</v>
      </c>
      <c r="N1802" s="51" t="str">
        <f t="shared" si="125"/>
        <v>日大一</v>
      </c>
    </row>
    <row r="1803" spans="1:14" x14ac:dyDescent="0.2">
      <c r="A1803" s="50">
        <f t="shared" si="122"/>
        <v>25531</v>
      </c>
      <c r="B1803" s="50">
        <f t="shared" si="123"/>
        <v>2</v>
      </c>
      <c r="C1803" s="51">
        <f t="shared" si="124"/>
        <v>55</v>
      </c>
      <c r="D1803" s="50">
        <v>25531</v>
      </c>
      <c r="E1803" s="50" t="s">
        <v>72</v>
      </c>
      <c r="F1803" s="50" t="s">
        <v>5912</v>
      </c>
      <c r="G1803" s="50" t="s">
        <v>1983</v>
      </c>
      <c r="H1803" s="50" t="s">
        <v>1222</v>
      </c>
      <c r="I1803" s="50" t="s">
        <v>1984</v>
      </c>
      <c r="J1803" s="50" t="s">
        <v>1223</v>
      </c>
      <c r="K1803" s="50" t="s">
        <v>291</v>
      </c>
      <c r="L1803" s="50" t="s">
        <v>188</v>
      </c>
      <c r="M1803" s="54">
        <v>2</v>
      </c>
      <c r="N1803" s="51" t="str">
        <f t="shared" si="125"/>
        <v>日大一</v>
      </c>
    </row>
    <row r="1804" spans="1:14" x14ac:dyDescent="0.2">
      <c r="A1804" s="50">
        <f t="shared" si="122"/>
        <v>25533</v>
      </c>
      <c r="B1804" s="50">
        <f t="shared" si="123"/>
        <v>2</v>
      </c>
      <c r="C1804" s="51">
        <f t="shared" si="124"/>
        <v>55</v>
      </c>
      <c r="D1804" s="50">
        <v>25533</v>
      </c>
      <c r="E1804" s="50" t="s">
        <v>3982</v>
      </c>
      <c r="F1804" s="50" t="s">
        <v>6203</v>
      </c>
      <c r="G1804" s="50" t="s">
        <v>1111</v>
      </c>
      <c r="H1804" s="50" t="s">
        <v>5871</v>
      </c>
      <c r="I1804" s="50" t="s">
        <v>1113</v>
      </c>
      <c r="J1804" s="50" t="s">
        <v>5872</v>
      </c>
      <c r="K1804" s="50" t="s">
        <v>291</v>
      </c>
      <c r="L1804" s="50" t="s">
        <v>188</v>
      </c>
      <c r="M1804" s="54">
        <v>2</v>
      </c>
      <c r="N1804" s="51" t="str">
        <f t="shared" si="125"/>
        <v>日大一</v>
      </c>
    </row>
    <row r="1805" spans="1:14" x14ac:dyDescent="0.2">
      <c r="A1805" s="50">
        <f t="shared" si="122"/>
        <v>25534</v>
      </c>
      <c r="B1805" s="50">
        <f t="shared" si="123"/>
        <v>2</v>
      </c>
      <c r="C1805" s="51">
        <f t="shared" si="124"/>
        <v>55</v>
      </c>
      <c r="D1805" s="50">
        <v>25534</v>
      </c>
      <c r="E1805" s="50" t="s">
        <v>22</v>
      </c>
      <c r="F1805" s="50" t="s">
        <v>3044</v>
      </c>
      <c r="G1805" s="50" t="s">
        <v>1070</v>
      </c>
      <c r="H1805" s="50" t="s">
        <v>1909</v>
      </c>
      <c r="I1805" s="50" t="s">
        <v>1610</v>
      </c>
      <c r="J1805" s="50" t="s">
        <v>1911</v>
      </c>
      <c r="K1805" s="50" t="s">
        <v>291</v>
      </c>
      <c r="L1805" s="50" t="s">
        <v>189</v>
      </c>
      <c r="M1805" s="54">
        <v>2</v>
      </c>
      <c r="N1805" s="51" t="str">
        <f t="shared" si="125"/>
        <v>日大一</v>
      </c>
    </row>
    <row r="1806" spans="1:14" x14ac:dyDescent="0.2">
      <c r="A1806" s="50">
        <f t="shared" si="122"/>
        <v>25535</v>
      </c>
      <c r="B1806" s="50">
        <f t="shared" si="123"/>
        <v>2</v>
      </c>
      <c r="C1806" s="51">
        <f t="shared" si="124"/>
        <v>55</v>
      </c>
      <c r="D1806" s="50">
        <v>25535</v>
      </c>
      <c r="E1806" s="50" t="s">
        <v>366</v>
      </c>
      <c r="F1806" s="50" t="s">
        <v>6204</v>
      </c>
      <c r="G1806" s="50" t="s">
        <v>2562</v>
      </c>
      <c r="H1806" s="50" t="s">
        <v>1341</v>
      </c>
      <c r="I1806" s="50" t="s">
        <v>2563</v>
      </c>
      <c r="J1806" s="50" t="s">
        <v>1343</v>
      </c>
      <c r="K1806" s="50" t="s">
        <v>291</v>
      </c>
      <c r="L1806" s="50" t="s">
        <v>189</v>
      </c>
      <c r="M1806" s="54">
        <v>1</v>
      </c>
      <c r="N1806" s="51" t="str">
        <f t="shared" si="125"/>
        <v>日大一</v>
      </c>
    </row>
    <row r="1807" spans="1:14" x14ac:dyDescent="0.2">
      <c r="A1807" s="50">
        <f t="shared" si="122"/>
        <v>25536</v>
      </c>
      <c r="B1807" s="50">
        <f t="shared" si="123"/>
        <v>2</v>
      </c>
      <c r="C1807" s="51">
        <f t="shared" si="124"/>
        <v>55</v>
      </c>
      <c r="D1807" s="50">
        <v>25536</v>
      </c>
      <c r="E1807" s="50" t="s">
        <v>32</v>
      </c>
      <c r="F1807" s="50" t="s">
        <v>6205</v>
      </c>
      <c r="G1807" s="50" t="s">
        <v>1991</v>
      </c>
      <c r="H1807" s="50" t="s">
        <v>5745</v>
      </c>
      <c r="I1807" s="50" t="s">
        <v>1992</v>
      </c>
      <c r="J1807" s="50" t="s">
        <v>5747</v>
      </c>
      <c r="K1807" s="50" t="s">
        <v>291</v>
      </c>
      <c r="L1807" s="50" t="s">
        <v>185</v>
      </c>
      <c r="M1807" s="54">
        <v>1</v>
      </c>
      <c r="N1807" s="51" t="str">
        <f t="shared" si="125"/>
        <v>日大一</v>
      </c>
    </row>
    <row r="1808" spans="1:14" x14ac:dyDescent="0.2">
      <c r="A1808" s="50">
        <f t="shared" si="122"/>
        <v>25537</v>
      </c>
      <c r="B1808" s="50">
        <f t="shared" si="123"/>
        <v>2</v>
      </c>
      <c r="C1808" s="51">
        <f t="shared" si="124"/>
        <v>55</v>
      </c>
      <c r="D1808" s="50">
        <v>25537</v>
      </c>
      <c r="E1808" s="50" t="s">
        <v>6206</v>
      </c>
      <c r="F1808" s="50" t="s">
        <v>69</v>
      </c>
      <c r="G1808" s="50" t="s">
        <v>6207</v>
      </c>
      <c r="H1808" s="50" t="s">
        <v>1625</v>
      </c>
      <c r="I1808" s="50" t="s">
        <v>6208</v>
      </c>
      <c r="J1808" s="50" t="s">
        <v>1627</v>
      </c>
      <c r="K1808" s="50" t="s">
        <v>291</v>
      </c>
      <c r="L1808" s="50" t="s">
        <v>189</v>
      </c>
      <c r="M1808" s="54">
        <v>1</v>
      </c>
      <c r="N1808" s="51" t="str">
        <f t="shared" si="125"/>
        <v>日大一</v>
      </c>
    </row>
    <row r="1809" spans="1:14" x14ac:dyDescent="0.2">
      <c r="A1809" s="50">
        <f t="shared" si="122"/>
        <v>25538</v>
      </c>
      <c r="B1809" s="50">
        <f t="shared" si="123"/>
        <v>2</v>
      </c>
      <c r="C1809" s="51">
        <f t="shared" si="124"/>
        <v>55</v>
      </c>
      <c r="D1809" s="50">
        <v>25538</v>
      </c>
      <c r="E1809" s="50" t="s">
        <v>6209</v>
      </c>
      <c r="F1809" s="50" t="s">
        <v>1183</v>
      </c>
      <c r="G1809" s="50" t="s">
        <v>5508</v>
      </c>
      <c r="H1809" s="50" t="s">
        <v>1185</v>
      </c>
      <c r="I1809" s="50" t="s">
        <v>5509</v>
      </c>
      <c r="J1809" s="50" t="s">
        <v>1187</v>
      </c>
      <c r="K1809" s="50" t="s">
        <v>291</v>
      </c>
      <c r="L1809" s="50" t="s">
        <v>185</v>
      </c>
      <c r="M1809" s="54">
        <v>1</v>
      </c>
      <c r="N1809" s="51" t="str">
        <f t="shared" si="125"/>
        <v>日大一</v>
      </c>
    </row>
    <row r="1810" spans="1:14" x14ac:dyDescent="0.2">
      <c r="A1810" s="50">
        <f t="shared" si="122"/>
        <v>25539</v>
      </c>
      <c r="B1810" s="50">
        <f t="shared" si="123"/>
        <v>2</v>
      </c>
      <c r="C1810" s="51">
        <f t="shared" si="124"/>
        <v>55</v>
      </c>
      <c r="D1810" s="50">
        <v>25539</v>
      </c>
      <c r="E1810" s="50" t="s">
        <v>5629</v>
      </c>
      <c r="F1810" s="50" t="s">
        <v>6210</v>
      </c>
      <c r="G1810" s="50" t="s">
        <v>1181</v>
      </c>
      <c r="H1810" s="50" t="s">
        <v>1741</v>
      </c>
      <c r="I1810" s="50" t="s">
        <v>1182</v>
      </c>
      <c r="J1810" s="50" t="s">
        <v>1743</v>
      </c>
      <c r="K1810" s="50" t="s">
        <v>291</v>
      </c>
      <c r="L1810" s="50" t="s">
        <v>189</v>
      </c>
      <c r="M1810" s="54">
        <v>1</v>
      </c>
      <c r="N1810" s="51" t="str">
        <f t="shared" si="125"/>
        <v>日大一</v>
      </c>
    </row>
    <row r="1811" spans="1:14" x14ac:dyDescent="0.2">
      <c r="A1811" s="50">
        <f t="shared" si="122"/>
        <v>25540</v>
      </c>
      <c r="B1811" s="50">
        <f t="shared" si="123"/>
        <v>2</v>
      </c>
      <c r="C1811" s="51">
        <f t="shared" si="124"/>
        <v>55</v>
      </c>
      <c r="D1811" s="50">
        <v>25540</v>
      </c>
      <c r="E1811" s="50" t="s">
        <v>6211</v>
      </c>
      <c r="F1811" s="50" t="s">
        <v>6212</v>
      </c>
      <c r="G1811" s="50" t="s">
        <v>6213</v>
      </c>
      <c r="H1811" s="50" t="s">
        <v>1003</v>
      </c>
      <c r="I1811" s="50" t="s">
        <v>6214</v>
      </c>
      <c r="J1811" s="50" t="s">
        <v>1005</v>
      </c>
      <c r="K1811" s="50" t="s">
        <v>291</v>
      </c>
      <c r="L1811" s="50" t="s">
        <v>189</v>
      </c>
      <c r="M1811" s="54">
        <v>1</v>
      </c>
      <c r="N1811" s="51" t="str">
        <f t="shared" si="125"/>
        <v>日大一</v>
      </c>
    </row>
    <row r="1812" spans="1:14" x14ac:dyDescent="0.2">
      <c r="A1812" s="50">
        <f t="shared" si="122"/>
        <v>25541</v>
      </c>
      <c r="B1812" s="50">
        <f t="shared" si="123"/>
        <v>2</v>
      </c>
      <c r="C1812" s="51">
        <f t="shared" si="124"/>
        <v>55</v>
      </c>
      <c r="D1812" s="50">
        <v>25541</v>
      </c>
      <c r="E1812" s="50" t="s">
        <v>6215</v>
      </c>
      <c r="F1812" s="50" t="s">
        <v>5723</v>
      </c>
      <c r="G1812" s="50" t="s">
        <v>6216</v>
      </c>
      <c r="H1812" s="50" t="s">
        <v>4054</v>
      </c>
      <c r="I1812" s="50" t="s">
        <v>6217</v>
      </c>
      <c r="J1812" s="50" t="s">
        <v>4056</v>
      </c>
      <c r="K1812" s="50" t="s">
        <v>291</v>
      </c>
      <c r="L1812" s="50" t="s">
        <v>185</v>
      </c>
      <c r="M1812" s="54">
        <v>1</v>
      </c>
      <c r="N1812" s="51" t="str">
        <f t="shared" si="125"/>
        <v>日大一</v>
      </c>
    </row>
    <row r="1813" spans="1:14" x14ac:dyDescent="0.2">
      <c r="A1813" s="50">
        <f t="shared" si="122"/>
        <v>25542</v>
      </c>
      <c r="B1813" s="50">
        <f t="shared" si="123"/>
        <v>2</v>
      </c>
      <c r="C1813" s="51">
        <f t="shared" si="124"/>
        <v>55</v>
      </c>
      <c r="D1813" s="50">
        <v>25542</v>
      </c>
      <c r="E1813" s="50" t="s">
        <v>20</v>
      </c>
      <c r="F1813" s="50" t="s">
        <v>659</v>
      </c>
      <c r="G1813" s="50" t="s">
        <v>2657</v>
      </c>
      <c r="H1813" s="50" t="s">
        <v>1198</v>
      </c>
      <c r="I1813" s="50" t="s">
        <v>2658</v>
      </c>
      <c r="J1813" s="50" t="s">
        <v>1200</v>
      </c>
      <c r="K1813" s="50" t="s">
        <v>291</v>
      </c>
      <c r="L1813" s="50" t="s">
        <v>189</v>
      </c>
      <c r="M1813" s="54">
        <v>1</v>
      </c>
      <c r="N1813" s="51" t="str">
        <f t="shared" si="125"/>
        <v>日大一</v>
      </c>
    </row>
    <row r="1814" spans="1:14" x14ac:dyDescent="0.2">
      <c r="A1814" s="50">
        <f t="shared" si="122"/>
        <v>25543</v>
      </c>
      <c r="B1814" s="50">
        <f t="shared" si="123"/>
        <v>2</v>
      </c>
      <c r="C1814" s="51">
        <f t="shared" si="124"/>
        <v>55</v>
      </c>
      <c r="D1814" s="50">
        <v>25543</v>
      </c>
      <c r="E1814" s="50" t="s">
        <v>6218</v>
      </c>
      <c r="F1814" s="50" t="s">
        <v>489</v>
      </c>
      <c r="G1814" s="50" t="s">
        <v>6219</v>
      </c>
      <c r="H1814" s="50" t="s">
        <v>1648</v>
      </c>
      <c r="I1814" s="50" t="s">
        <v>6220</v>
      </c>
      <c r="J1814" s="50" t="s">
        <v>1649</v>
      </c>
      <c r="K1814" s="50" t="s">
        <v>291</v>
      </c>
      <c r="L1814" s="50" t="s">
        <v>189</v>
      </c>
      <c r="M1814" s="54">
        <v>1</v>
      </c>
      <c r="N1814" s="51" t="str">
        <f t="shared" si="125"/>
        <v>日大一</v>
      </c>
    </row>
    <row r="1815" spans="1:14" x14ac:dyDescent="0.2">
      <c r="A1815" s="50">
        <f t="shared" si="122"/>
        <v>25588</v>
      </c>
      <c r="B1815" s="50">
        <f t="shared" si="123"/>
        <v>2</v>
      </c>
      <c r="C1815" s="51">
        <f t="shared" si="124"/>
        <v>55</v>
      </c>
      <c r="D1815" s="50">
        <v>25588</v>
      </c>
      <c r="E1815" s="50" t="s">
        <v>44</v>
      </c>
      <c r="F1815" s="50" t="s">
        <v>6221</v>
      </c>
      <c r="G1815" s="50" t="s">
        <v>2258</v>
      </c>
      <c r="H1815" s="50" t="s">
        <v>1384</v>
      </c>
      <c r="I1815" s="50" t="s">
        <v>2259</v>
      </c>
      <c r="J1815" s="50" t="s">
        <v>1385</v>
      </c>
      <c r="K1815" s="50" t="s">
        <v>292</v>
      </c>
      <c r="L1815" s="50" t="s">
        <v>1029</v>
      </c>
      <c r="M1815" s="54">
        <v>3</v>
      </c>
      <c r="N1815" s="51" t="str">
        <f t="shared" si="125"/>
        <v>日大一</v>
      </c>
    </row>
    <row r="1816" spans="1:14" x14ac:dyDescent="0.2">
      <c r="A1816" s="50">
        <f t="shared" si="122"/>
        <v>25589</v>
      </c>
      <c r="B1816" s="50">
        <f t="shared" si="123"/>
        <v>2</v>
      </c>
      <c r="C1816" s="51">
        <f t="shared" si="124"/>
        <v>55</v>
      </c>
      <c r="D1816" s="50">
        <v>25589</v>
      </c>
      <c r="E1816" s="50" t="s">
        <v>114</v>
      </c>
      <c r="F1816" s="50" t="s">
        <v>6222</v>
      </c>
      <c r="G1816" s="50" t="s">
        <v>1141</v>
      </c>
      <c r="H1816" s="50" t="s">
        <v>1815</v>
      </c>
      <c r="I1816" s="50" t="s">
        <v>1142</v>
      </c>
      <c r="J1816" s="50" t="s">
        <v>1816</v>
      </c>
      <c r="K1816" s="50" t="s">
        <v>292</v>
      </c>
      <c r="L1816" s="50" t="s">
        <v>1029</v>
      </c>
      <c r="M1816" s="54">
        <v>3</v>
      </c>
      <c r="N1816" s="51" t="str">
        <f t="shared" si="125"/>
        <v>日大一</v>
      </c>
    </row>
    <row r="1817" spans="1:14" x14ac:dyDescent="0.2">
      <c r="A1817" s="50">
        <f t="shared" si="122"/>
        <v>25590</v>
      </c>
      <c r="B1817" s="50">
        <f t="shared" si="123"/>
        <v>2</v>
      </c>
      <c r="C1817" s="51">
        <f t="shared" si="124"/>
        <v>55</v>
      </c>
      <c r="D1817" s="50">
        <v>25590</v>
      </c>
      <c r="E1817" s="50" t="s">
        <v>6223</v>
      </c>
      <c r="F1817" s="50" t="s">
        <v>2458</v>
      </c>
      <c r="G1817" s="50" t="s">
        <v>6224</v>
      </c>
      <c r="H1817" s="50" t="s">
        <v>1815</v>
      </c>
      <c r="I1817" s="50" t="s">
        <v>6225</v>
      </c>
      <c r="J1817" s="50" t="s">
        <v>1816</v>
      </c>
      <c r="K1817" s="50" t="s">
        <v>292</v>
      </c>
      <c r="L1817" s="50" t="s">
        <v>189</v>
      </c>
      <c r="M1817" s="54">
        <v>1</v>
      </c>
      <c r="N1817" s="51" t="str">
        <f t="shared" si="125"/>
        <v>日大一</v>
      </c>
    </row>
    <row r="1818" spans="1:14" x14ac:dyDescent="0.2">
      <c r="A1818" s="50">
        <f t="shared" si="122"/>
        <v>25601</v>
      </c>
      <c r="B1818" s="50">
        <f t="shared" si="123"/>
        <v>2</v>
      </c>
      <c r="C1818" s="51">
        <f t="shared" si="124"/>
        <v>56</v>
      </c>
      <c r="D1818" s="50">
        <v>25601</v>
      </c>
      <c r="E1818" s="50" t="s">
        <v>2967</v>
      </c>
      <c r="F1818" s="50" t="s">
        <v>781</v>
      </c>
      <c r="G1818" s="50" t="s">
        <v>2968</v>
      </c>
      <c r="H1818" s="50" t="s">
        <v>1298</v>
      </c>
      <c r="I1818" s="50" t="s">
        <v>2969</v>
      </c>
      <c r="J1818" s="50" t="s">
        <v>1300</v>
      </c>
      <c r="K1818" s="50" t="s">
        <v>291</v>
      </c>
      <c r="L1818" s="50" t="s">
        <v>188</v>
      </c>
      <c r="M1818" s="54">
        <v>2</v>
      </c>
      <c r="N1818" s="51" t="str">
        <f t="shared" si="125"/>
        <v>安田</v>
      </c>
    </row>
    <row r="1819" spans="1:14" x14ac:dyDescent="0.2">
      <c r="A1819" s="50">
        <f t="shared" si="122"/>
        <v>25602</v>
      </c>
      <c r="B1819" s="50">
        <f t="shared" si="123"/>
        <v>2</v>
      </c>
      <c r="C1819" s="51">
        <f t="shared" si="124"/>
        <v>56</v>
      </c>
      <c r="D1819" s="50">
        <v>25602</v>
      </c>
      <c r="E1819" s="50" t="s">
        <v>4366</v>
      </c>
      <c r="F1819" s="50" t="s">
        <v>6226</v>
      </c>
      <c r="G1819" s="50" t="s">
        <v>4368</v>
      </c>
      <c r="H1819" s="50" t="s">
        <v>1422</v>
      </c>
      <c r="I1819" s="50" t="s">
        <v>4555</v>
      </c>
      <c r="J1819" s="50" t="s">
        <v>1424</v>
      </c>
      <c r="K1819" s="50" t="s">
        <v>291</v>
      </c>
      <c r="L1819" s="50" t="s">
        <v>188</v>
      </c>
      <c r="M1819" s="54">
        <v>2</v>
      </c>
      <c r="N1819" s="51" t="str">
        <f t="shared" si="125"/>
        <v>安田</v>
      </c>
    </row>
    <row r="1820" spans="1:14" x14ac:dyDescent="0.2">
      <c r="A1820" s="50">
        <f t="shared" si="122"/>
        <v>25603</v>
      </c>
      <c r="B1820" s="50">
        <f t="shared" si="123"/>
        <v>2</v>
      </c>
      <c r="C1820" s="51">
        <f t="shared" si="124"/>
        <v>56</v>
      </c>
      <c r="D1820" s="50">
        <v>25603</v>
      </c>
      <c r="E1820" s="50" t="s">
        <v>68</v>
      </c>
      <c r="F1820" s="50" t="s">
        <v>6227</v>
      </c>
      <c r="G1820" s="50" t="s">
        <v>1127</v>
      </c>
      <c r="H1820" s="50" t="s">
        <v>6191</v>
      </c>
      <c r="I1820" s="50" t="s">
        <v>1128</v>
      </c>
      <c r="J1820" s="50" t="s">
        <v>6193</v>
      </c>
      <c r="K1820" s="50" t="s">
        <v>291</v>
      </c>
      <c r="L1820" s="50" t="s">
        <v>188</v>
      </c>
      <c r="M1820" s="54">
        <v>2</v>
      </c>
      <c r="N1820" s="51" t="str">
        <f t="shared" si="125"/>
        <v>安田</v>
      </c>
    </row>
    <row r="1821" spans="1:14" x14ac:dyDescent="0.2">
      <c r="A1821" s="50">
        <f t="shared" si="122"/>
        <v>25604</v>
      </c>
      <c r="B1821" s="50">
        <f t="shared" si="123"/>
        <v>2</v>
      </c>
      <c r="C1821" s="51">
        <f t="shared" si="124"/>
        <v>56</v>
      </c>
      <c r="D1821" s="50">
        <v>25604</v>
      </c>
      <c r="E1821" s="50" t="s">
        <v>128</v>
      </c>
      <c r="F1821" s="50" t="s">
        <v>2401</v>
      </c>
      <c r="G1821" s="50" t="s">
        <v>1995</v>
      </c>
      <c r="H1821" s="50" t="s">
        <v>1009</v>
      </c>
      <c r="I1821" s="50" t="s">
        <v>1996</v>
      </c>
      <c r="J1821" s="50" t="s">
        <v>1028</v>
      </c>
      <c r="K1821" s="50" t="s">
        <v>291</v>
      </c>
      <c r="L1821" s="50" t="s">
        <v>188</v>
      </c>
      <c r="M1821" s="54">
        <v>2</v>
      </c>
      <c r="N1821" s="51" t="str">
        <f t="shared" si="125"/>
        <v>安田</v>
      </c>
    </row>
    <row r="1822" spans="1:14" x14ac:dyDescent="0.2">
      <c r="A1822" s="50">
        <f t="shared" si="122"/>
        <v>25605</v>
      </c>
      <c r="B1822" s="50">
        <f t="shared" si="123"/>
        <v>2</v>
      </c>
      <c r="C1822" s="51">
        <f t="shared" si="124"/>
        <v>56</v>
      </c>
      <c r="D1822" s="50">
        <v>25605</v>
      </c>
      <c r="E1822" s="50" t="s">
        <v>6228</v>
      </c>
      <c r="F1822" s="50" t="s">
        <v>6229</v>
      </c>
      <c r="G1822" s="50" t="s">
        <v>6230</v>
      </c>
      <c r="H1822" s="50" t="s">
        <v>6231</v>
      </c>
      <c r="I1822" s="50" t="s">
        <v>6232</v>
      </c>
      <c r="J1822" s="50" t="s">
        <v>6233</v>
      </c>
      <c r="K1822" s="50" t="s">
        <v>291</v>
      </c>
      <c r="L1822" s="50" t="s">
        <v>189</v>
      </c>
      <c r="M1822" s="54">
        <v>1</v>
      </c>
      <c r="N1822" s="51" t="str">
        <f t="shared" si="125"/>
        <v>安田</v>
      </c>
    </row>
    <row r="1823" spans="1:14" x14ac:dyDescent="0.2">
      <c r="A1823" s="50">
        <f t="shared" si="122"/>
        <v>25606</v>
      </c>
      <c r="B1823" s="50">
        <f t="shared" si="123"/>
        <v>2</v>
      </c>
      <c r="C1823" s="51">
        <f t="shared" si="124"/>
        <v>56</v>
      </c>
      <c r="D1823" s="50">
        <v>25606</v>
      </c>
      <c r="E1823" s="50" t="s">
        <v>6234</v>
      </c>
      <c r="F1823" s="50" t="s">
        <v>6235</v>
      </c>
      <c r="G1823" s="50" t="s">
        <v>6236</v>
      </c>
      <c r="H1823" s="50" t="s">
        <v>6237</v>
      </c>
      <c r="I1823" s="50" t="s">
        <v>6238</v>
      </c>
      <c r="J1823" s="50" t="s">
        <v>6239</v>
      </c>
      <c r="K1823" s="50" t="s">
        <v>291</v>
      </c>
      <c r="L1823" s="50" t="s">
        <v>185</v>
      </c>
      <c r="M1823" s="54">
        <v>1</v>
      </c>
      <c r="N1823" s="51" t="str">
        <f t="shared" si="125"/>
        <v>安田</v>
      </c>
    </row>
    <row r="1824" spans="1:14" x14ac:dyDescent="0.2">
      <c r="A1824" s="50">
        <f t="shared" si="122"/>
        <v>25607</v>
      </c>
      <c r="B1824" s="50">
        <f t="shared" si="123"/>
        <v>2</v>
      </c>
      <c r="C1824" s="51">
        <f t="shared" si="124"/>
        <v>56</v>
      </c>
      <c r="D1824" s="50">
        <v>25607</v>
      </c>
      <c r="E1824" s="50" t="s">
        <v>29</v>
      </c>
      <c r="F1824" s="50" t="s">
        <v>3618</v>
      </c>
      <c r="G1824" s="50" t="s">
        <v>1310</v>
      </c>
      <c r="H1824" s="50" t="s">
        <v>3620</v>
      </c>
      <c r="I1824" s="50" t="s">
        <v>1311</v>
      </c>
      <c r="J1824" s="50" t="s">
        <v>3622</v>
      </c>
      <c r="K1824" s="50" t="s">
        <v>291</v>
      </c>
      <c r="L1824" s="50" t="s">
        <v>189</v>
      </c>
      <c r="M1824" s="54">
        <v>1</v>
      </c>
      <c r="N1824" s="51" t="str">
        <f t="shared" si="125"/>
        <v>安田</v>
      </c>
    </row>
    <row r="1825" spans="1:14" x14ac:dyDescent="0.2">
      <c r="A1825" s="50">
        <f t="shared" si="122"/>
        <v>25608</v>
      </c>
      <c r="B1825" s="50">
        <f t="shared" si="123"/>
        <v>2</v>
      </c>
      <c r="C1825" s="51">
        <f t="shared" si="124"/>
        <v>56</v>
      </c>
      <c r="D1825" s="50">
        <v>25608</v>
      </c>
      <c r="E1825" s="50" t="s">
        <v>6240</v>
      </c>
      <c r="F1825" s="50" t="s">
        <v>6241</v>
      </c>
      <c r="G1825" s="50" t="s">
        <v>6242</v>
      </c>
      <c r="H1825" s="50" t="s">
        <v>6243</v>
      </c>
      <c r="I1825" s="50" t="s">
        <v>6244</v>
      </c>
      <c r="J1825" s="50" t="s">
        <v>6245</v>
      </c>
      <c r="K1825" s="50" t="s">
        <v>291</v>
      </c>
      <c r="L1825" s="50" t="s">
        <v>185</v>
      </c>
      <c r="M1825" s="54">
        <v>1</v>
      </c>
      <c r="N1825" s="51" t="str">
        <f t="shared" si="125"/>
        <v>安田</v>
      </c>
    </row>
    <row r="1826" spans="1:14" x14ac:dyDescent="0.2">
      <c r="A1826" s="50">
        <f t="shared" si="122"/>
        <v>25609</v>
      </c>
      <c r="B1826" s="50">
        <f t="shared" si="123"/>
        <v>2</v>
      </c>
      <c r="C1826" s="51">
        <f t="shared" si="124"/>
        <v>56</v>
      </c>
      <c r="D1826" s="50">
        <v>25609</v>
      </c>
      <c r="E1826" s="50" t="s">
        <v>26</v>
      </c>
      <c r="F1826" s="50" t="s">
        <v>590</v>
      </c>
      <c r="G1826" s="50" t="s">
        <v>1451</v>
      </c>
      <c r="H1826" s="50" t="s">
        <v>1122</v>
      </c>
      <c r="I1826" s="50" t="s">
        <v>1544</v>
      </c>
      <c r="J1826" s="50" t="s">
        <v>1918</v>
      </c>
      <c r="K1826" s="50" t="s">
        <v>291</v>
      </c>
      <c r="L1826" s="50" t="s">
        <v>189</v>
      </c>
      <c r="M1826" s="54">
        <v>1</v>
      </c>
      <c r="N1826" s="51" t="str">
        <f t="shared" si="125"/>
        <v>安田</v>
      </c>
    </row>
    <row r="1827" spans="1:14" x14ac:dyDescent="0.2">
      <c r="A1827" s="50">
        <f t="shared" si="122"/>
        <v>25610</v>
      </c>
      <c r="B1827" s="50">
        <f t="shared" si="123"/>
        <v>2</v>
      </c>
      <c r="C1827" s="51">
        <f t="shared" si="124"/>
        <v>56</v>
      </c>
      <c r="D1827" s="50">
        <v>25610</v>
      </c>
      <c r="E1827" s="50" t="s">
        <v>802</v>
      </c>
      <c r="F1827" s="50" t="s">
        <v>6246</v>
      </c>
      <c r="G1827" s="50" t="s">
        <v>2155</v>
      </c>
      <c r="H1827" s="50" t="s">
        <v>6247</v>
      </c>
      <c r="I1827" s="50" t="s">
        <v>2156</v>
      </c>
      <c r="J1827" s="50" t="s">
        <v>6248</v>
      </c>
      <c r="K1827" s="50" t="s">
        <v>291</v>
      </c>
      <c r="L1827" s="50" t="s">
        <v>189</v>
      </c>
      <c r="M1827" s="54">
        <v>1</v>
      </c>
      <c r="N1827" s="51" t="str">
        <f t="shared" si="125"/>
        <v>安田</v>
      </c>
    </row>
    <row r="1828" spans="1:14" x14ac:dyDescent="0.2">
      <c r="A1828" s="50">
        <f t="shared" si="122"/>
        <v>25611</v>
      </c>
      <c r="B1828" s="50">
        <f t="shared" si="123"/>
        <v>2</v>
      </c>
      <c r="C1828" s="51">
        <f t="shared" si="124"/>
        <v>56</v>
      </c>
      <c r="D1828" s="50">
        <v>25611</v>
      </c>
      <c r="E1828" s="50" t="s">
        <v>6249</v>
      </c>
      <c r="F1828" s="50" t="s">
        <v>3271</v>
      </c>
      <c r="G1828" s="50" t="s">
        <v>6250</v>
      </c>
      <c r="H1828" s="50" t="s">
        <v>1222</v>
      </c>
      <c r="I1828" s="50" t="s">
        <v>6251</v>
      </c>
      <c r="J1828" s="50" t="s">
        <v>1223</v>
      </c>
      <c r="K1828" s="50" t="s">
        <v>291</v>
      </c>
      <c r="L1828" s="50" t="s">
        <v>189</v>
      </c>
      <c r="M1828" s="54">
        <v>1</v>
      </c>
      <c r="N1828" s="51" t="str">
        <f t="shared" si="125"/>
        <v>安田</v>
      </c>
    </row>
    <row r="1829" spans="1:14" x14ac:dyDescent="0.2">
      <c r="A1829" s="50">
        <f t="shared" si="122"/>
        <v>25612</v>
      </c>
      <c r="B1829" s="50">
        <f t="shared" si="123"/>
        <v>2</v>
      </c>
      <c r="C1829" s="51">
        <f t="shared" si="124"/>
        <v>56</v>
      </c>
      <c r="D1829" s="50">
        <v>25612</v>
      </c>
      <c r="E1829" s="50" t="s">
        <v>28</v>
      </c>
      <c r="F1829" s="50" t="s">
        <v>6252</v>
      </c>
      <c r="G1829" s="50" t="s">
        <v>1083</v>
      </c>
      <c r="H1829" s="50" t="s">
        <v>4167</v>
      </c>
      <c r="I1829" s="50" t="s">
        <v>1084</v>
      </c>
      <c r="J1829" s="50" t="s">
        <v>4168</v>
      </c>
      <c r="K1829" s="50" t="s">
        <v>291</v>
      </c>
      <c r="L1829" s="50" t="s">
        <v>189</v>
      </c>
      <c r="M1829" s="54">
        <v>1</v>
      </c>
      <c r="N1829" s="51" t="str">
        <f t="shared" si="125"/>
        <v>安田</v>
      </c>
    </row>
    <row r="1830" spans="1:14" x14ac:dyDescent="0.2">
      <c r="A1830" s="50">
        <f t="shared" si="122"/>
        <v>25613</v>
      </c>
      <c r="B1830" s="50">
        <f t="shared" si="123"/>
        <v>2</v>
      </c>
      <c r="C1830" s="51">
        <f t="shared" si="124"/>
        <v>56</v>
      </c>
      <c r="D1830" s="50">
        <v>25613</v>
      </c>
      <c r="E1830" s="50" t="s">
        <v>40</v>
      </c>
      <c r="F1830" s="50" t="s">
        <v>67</v>
      </c>
      <c r="G1830" s="50" t="s">
        <v>1704</v>
      </c>
      <c r="H1830" s="50" t="s">
        <v>1160</v>
      </c>
      <c r="I1830" s="50" t="s">
        <v>1706</v>
      </c>
      <c r="J1830" s="50" t="s">
        <v>1767</v>
      </c>
      <c r="K1830" s="50" t="s">
        <v>291</v>
      </c>
      <c r="L1830" s="50" t="s">
        <v>189</v>
      </c>
      <c r="M1830" s="54">
        <v>1</v>
      </c>
      <c r="N1830" s="51" t="str">
        <f t="shared" si="125"/>
        <v>安田</v>
      </c>
    </row>
    <row r="1831" spans="1:14" x14ac:dyDescent="0.2">
      <c r="A1831" s="50">
        <f t="shared" si="122"/>
        <v>25614</v>
      </c>
      <c r="B1831" s="50">
        <f t="shared" si="123"/>
        <v>2</v>
      </c>
      <c r="C1831" s="51">
        <f t="shared" si="124"/>
        <v>56</v>
      </c>
      <c r="D1831" s="50">
        <v>25614</v>
      </c>
      <c r="E1831" s="50" t="s">
        <v>6253</v>
      </c>
      <c r="F1831" s="50" t="s">
        <v>6254</v>
      </c>
      <c r="G1831" s="50" t="s">
        <v>3943</v>
      </c>
      <c r="H1831" s="50" t="s">
        <v>1723</v>
      </c>
      <c r="I1831" s="50" t="s">
        <v>3945</v>
      </c>
      <c r="J1831" s="50" t="s">
        <v>6255</v>
      </c>
      <c r="K1831" s="50" t="s">
        <v>291</v>
      </c>
      <c r="L1831" s="50" t="s">
        <v>189</v>
      </c>
      <c r="M1831" s="54">
        <v>1</v>
      </c>
      <c r="N1831" s="51" t="str">
        <f t="shared" si="125"/>
        <v>安田</v>
      </c>
    </row>
    <row r="1832" spans="1:14" x14ac:dyDescent="0.2">
      <c r="A1832" s="50">
        <f t="shared" si="122"/>
        <v>25615</v>
      </c>
      <c r="B1832" s="50">
        <f t="shared" si="123"/>
        <v>2</v>
      </c>
      <c r="C1832" s="51">
        <f t="shared" si="124"/>
        <v>56</v>
      </c>
      <c r="D1832" s="50">
        <v>25615</v>
      </c>
      <c r="E1832" s="50" t="s">
        <v>2511</v>
      </c>
      <c r="F1832" s="50" t="s">
        <v>6256</v>
      </c>
      <c r="G1832" s="50" t="s">
        <v>2513</v>
      </c>
      <c r="H1832" s="50" t="s">
        <v>1924</v>
      </c>
      <c r="I1832" s="50" t="s">
        <v>2515</v>
      </c>
      <c r="J1832" s="50" t="s">
        <v>1925</v>
      </c>
      <c r="K1832" s="50" t="s">
        <v>291</v>
      </c>
      <c r="L1832" s="50" t="s">
        <v>189</v>
      </c>
      <c r="M1832" s="54">
        <v>1</v>
      </c>
      <c r="N1832" s="51" t="str">
        <f t="shared" si="125"/>
        <v>安田</v>
      </c>
    </row>
    <row r="1833" spans="1:14" x14ac:dyDescent="0.2">
      <c r="A1833" s="50">
        <f t="shared" si="122"/>
        <v>25650</v>
      </c>
      <c r="B1833" s="50">
        <f t="shared" si="123"/>
        <v>2</v>
      </c>
      <c r="C1833" s="51">
        <f t="shared" si="124"/>
        <v>56</v>
      </c>
      <c r="D1833" s="50">
        <v>25650</v>
      </c>
      <c r="E1833" s="50" t="s">
        <v>71</v>
      </c>
      <c r="F1833" s="50" t="s">
        <v>5359</v>
      </c>
      <c r="G1833" s="50" t="s">
        <v>2815</v>
      </c>
      <c r="H1833" s="50" t="s">
        <v>1195</v>
      </c>
      <c r="I1833" s="50" t="s">
        <v>2816</v>
      </c>
      <c r="J1833" s="50" t="s">
        <v>1196</v>
      </c>
      <c r="K1833" s="50" t="s">
        <v>291</v>
      </c>
      <c r="L1833" s="50" t="s">
        <v>188</v>
      </c>
      <c r="M1833" s="54">
        <v>2</v>
      </c>
      <c r="N1833" s="51" t="str">
        <f t="shared" si="125"/>
        <v>安田</v>
      </c>
    </row>
    <row r="1834" spans="1:14" x14ac:dyDescent="0.2">
      <c r="A1834" s="50">
        <f t="shared" si="122"/>
        <v>25663</v>
      </c>
      <c r="B1834" s="50">
        <f t="shared" si="123"/>
        <v>2</v>
      </c>
      <c r="C1834" s="51">
        <f t="shared" si="124"/>
        <v>56</v>
      </c>
      <c r="D1834" s="50">
        <v>25663</v>
      </c>
      <c r="E1834" s="50" t="s">
        <v>360</v>
      </c>
      <c r="F1834" s="50" t="s">
        <v>6257</v>
      </c>
      <c r="G1834" s="50" t="s">
        <v>2450</v>
      </c>
      <c r="H1834" s="50" t="s">
        <v>6064</v>
      </c>
      <c r="I1834" s="50" t="s">
        <v>2451</v>
      </c>
      <c r="J1834" s="50" t="s">
        <v>6065</v>
      </c>
      <c r="K1834" s="50" t="s">
        <v>292</v>
      </c>
      <c r="L1834" s="50" t="s">
        <v>188</v>
      </c>
      <c r="M1834" s="54">
        <v>2</v>
      </c>
      <c r="N1834" s="51" t="str">
        <f t="shared" si="125"/>
        <v>安田</v>
      </c>
    </row>
    <row r="1835" spans="1:14" x14ac:dyDescent="0.2">
      <c r="A1835" s="50">
        <f t="shared" si="122"/>
        <v>25915</v>
      </c>
      <c r="B1835" s="50">
        <f t="shared" si="123"/>
        <v>2</v>
      </c>
      <c r="C1835" s="51">
        <f t="shared" si="124"/>
        <v>59</v>
      </c>
      <c r="D1835" s="50">
        <v>25915</v>
      </c>
      <c r="E1835" s="50" t="s">
        <v>6258</v>
      </c>
      <c r="F1835" s="50" t="s">
        <v>6259</v>
      </c>
      <c r="G1835" s="50" t="s">
        <v>6260</v>
      </c>
      <c r="H1835" s="50" t="s">
        <v>6261</v>
      </c>
      <c r="I1835" s="50" t="s">
        <v>6262</v>
      </c>
      <c r="J1835" s="50" t="s">
        <v>6263</v>
      </c>
      <c r="K1835" s="50" t="s">
        <v>291</v>
      </c>
      <c r="L1835" s="50" t="s">
        <v>1029</v>
      </c>
      <c r="M1835" s="54">
        <v>3</v>
      </c>
      <c r="N1835" s="51" t="str">
        <f t="shared" si="125"/>
        <v>都日本橋</v>
      </c>
    </row>
    <row r="1836" spans="1:14" x14ac:dyDescent="0.2">
      <c r="A1836" s="50">
        <f t="shared" ref="A1836:A1899" si="126">D1836</f>
        <v>25916</v>
      </c>
      <c r="B1836" s="50">
        <f t="shared" ref="B1836:B1899" si="127">ROUNDDOWN(D1836/10000,0)</f>
        <v>2</v>
      </c>
      <c r="C1836" s="51">
        <f t="shared" ref="C1836:C1899" si="128">ROUNDDOWN((D1836-B1836*10000)/100,0)</f>
        <v>59</v>
      </c>
      <c r="D1836" s="50">
        <v>25916</v>
      </c>
      <c r="E1836" s="50" t="s">
        <v>6264</v>
      </c>
      <c r="F1836" s="50" t="s">
        <v>6265</v>
      </c>
      <c r="G1836" s="50" t="s">
        <v>6266</v>
      </c>
      <c r="H1836" s="50" t="s">
        <v>1121</v>
      </c>
      <c r="I1836" s="50" t="s">
        <v>6267</v>
      </c>
      <c r="J1836" s="50" t="s">
        <v>1584</v>
      </c>
      <c r="K1836" s="50" t="s">
        <v>291</v>
      </c>
      <c r="L1836" s="50" t="s">
        <v>1029</v>
      </c>
      <c r="M1836" s="54">
        <v>3</v>
      </c>
      <c r="N1836" s="51" t="str">
        <f t="shared" si="125"/>
        <v>都日本橋</v>
      </c>
    </row>
    <row r="1837" spans="1:14" x14ac:dyDescent="0.2">
      <c r="A1837" s="50">
        <f t="shared" si="126"/>
        <v>25917</v>
      </c>
      <c r="B1837" s="50">
        <f t="shared" si="127"/>
        <v>2</v>
      </c>
      <c r="C1837" s="51">
        <f t="shared" si="128"/>
        <v>59</v>
      </c>
      <c r="D1837" s="50">
        <v>25917</v>
      </c>
      <c r="E1837" s="50" t="s">
        <v>6268</v>
      </c>
      <c r="F1837" s="50" t="s">
        <v>6269</v>
      </c>
      <c r="G1837" s="50" t="s">
        <v>6270</v>
      </c>
      <c r="H1837" s="50" t="s">
        <v>2780</v>
      </c>
      <c r="I1837" s="50" t="s">
        <v>6271</v>
      </c>
      <c r="J1837" s="50" t="s">
        <v>6142</v>
      </c>
      <c r="K1837" s="50" t="s">
        <v>291</v>
      </c>
      <c r="L1837" s="50" t="s">
        <v>189</v>
      </c>
      <c r="M1837" s="54">
        <v>2</v>
      </c>
      <c r="N1837" s="51" t="str">
        <f t="shared" si="125"/>
        <v>都日本橋</v>
      </c>
    </row>
    <row r="1838" spans="1:14" x14ac:dyDescent="0.2">
      <c r="A1838" s="50">
        <f t="shared" si="126"/>
        <v>25918</v>
      </c>
      <c r="B1838" s="50">
        <f t="shared" si="127"/>
        <v>2</v>
      </c>
      <c r="C1838" s="51">
        <f t="shared" si="128"/>
        <v>59</v>
      </c>
      <c r="D1838" s="50">
        <v>25918</v>
      </c>
      <c r="E1838" s="50" t="s">
        <v>484</v>
      </c>
      <c r="F1838" s="50" t="s">
        <v>983</v>
      </c>
      <c r="G1838" s="50" t="s">
        <v>1117</v>
      </c>
      <c r="H1838" s="50" t="s">
        <v>1875</v>
      </c>
      <c r="I1838" s="50" t="s">
        <v>6154</v>
      </c>
      <c r="J1838" s="50" t="s">
        <v>1877</v>
      </c>
      <c r="K1838" s="50" t="s">
        <v>291</v>
      </c>
      <c r="L1838" s="50" t="s">
        <v>189</v>
      </c>
      <c r="M1838" s="54">
        <v>2</v>
      </c>
      <c r="N1838" s="51" t="str">
        <f t="shared" si="125"/>
        <v>都日本橋</v>
      </c>
    </row>
    <row r="1839" spans="1:14" x14ac:dyDescent="0.2">
      <c r="A1839" s="50">
        <f t="shared" si="126"/>
        <v>25920</v>
      </c>
      <c r="B1839" s="50">
        <f t="shared" si="127"/>
        <v>2</v>
      </c>
      <c r="C1839" s="51">
        <f t="shared" si="128"/>
        <v>59</v>
      </c>
      <c r="D1839" s="50">
        <v>25920</v>
      </c>
      <c r="E1839" s="50" t="s">
        <v>6272</v>
      </c>
      <c r="F1839" s="50" t="s">
        <v>6273</v>
      </c>
      <c r="G1839" s="50" t="s">
        <v>6274</v>
      </c>
      <c r="H1839" s="50" t="s">
        <v>5684</v>
      </c>
      <c r="I1839" s="50" t="s">
        <v>6275</v>
      </c>
      <c r="J1839" s="50" t="s">
        <v>6276</v>
      </c>
      <c r="K1839" s="50" t="s">
        <v>291</v>
      </c>
      <c r="L1839" s="50" t="s">
        <v>189</v>
      </c>
      <c r="M1839" s="54">
        <v>2</v>
      </c>
      <c r="N1839" s="51" t="str">
        <f t="shared" si="125"/>
        <v>都日本橋</v>
      </c>
    </row>
    <row r="1840" spans="1:14" x14ac:dyDescent="0.2">
      <c r="A1840" s="50">
        <f t="shared" si="126"/>
        <v>25921</v>
      </c>
      <c r="B1840" s="50">
        <f t="shared" si="127"/>
        <v>2</v>
      </c>
      <c r="C1840" s="51">
        <f t="shared" si="128"/>
        <v>59</v>
      </c>
      <c r="D1840" s="50">
        <v>25921</v>
      </c>
      <c r="E1840" s="50" t="s">
        <v>6277</v>
      </c>
      <c r="F1840" s="50" t="s">
        <v>6278</v>
      </c>
      <c r="G1840" s="50" t="s">
        <v>6279</v>
      </c>
      <c r="H1840" s="50" t="s">
        <v>1185</v>
      </c>
      <c r="I1840" s="50" t="s">
        <v>6280</v>
      </c>
      <c r="J1840" s="50" t="s">
        <v>1305</v>
      </c>
      <c r="K1840" s="50" t="s">
        <v>291</v>
      </c>
      <c r="L1840" s="50" t="s">
        <v>188</v>
      </c>
      <c r="M1840" s="54">
        <v>2</v>
      </c>
      <c r="N1840" s="51" t="str">
        <f t="shared" si="125"/>
        <v>都日本橋</v>
      </c>
    </row>
    <row r="1841" spans="1:14" x14ac:dyDescent="0.2">
      <c r="A1841" s="50">
        <f t="shared" si="126"/>
        <v>25922</v>
      </c>
      <c r="B1841" s="50">
        <f t="shared" si="127"/>
        <v>2</v>
      </c>
      <c r="C1841" s="51">
        <f t="shared" si="128"/>
        <v>59</v>
      </c>
      <c r="D1841" s="50">
        <v>25922</v>
      </c>
      <c r="E1841" s="50" t="s">
        <v>22</v>
      </c>
      <c r="F1841" s="50" t="s">
        <v>6281</v>
      </c>
      <c r="G1841" s="50" t="s">
        <v>1070</v>
      </c>
      <c r="H1841" s="50" t="s">
        <v>1579</v>
      </c>
      <c r="I1841" s="50" t="s">
        <v>1072</v>
      </c>
      <c r="J1841" s="50" t="s">
        <v>1581</v>
      </c>
      <c r="K1841" s="50" t="s">
        <v>291</v>
      </c>
      <c r="L1841" s="50" t="s">
        <v>185</v>
      </c>
      <c r="M1841" s="54">
        <v>1</v>
      </c>
      <c r="N1841" s="51" t="str">
        <f t="shared" si="125"/>
        <v>都日本橋</v>
      </c>
    </row>
    <row r="1842" spans="1:14" x14ac:dyDescent="0.2">
      <c r="A1842" s="50">
        <f t="shared" si="126"/>
        <v>25923</v>
      </c>
      <c r="B1842" s="50">
        <f t="shared" si="127"/>
        <v>2</v>
      </c>
      <c r="C1842" s="51">
        <f t="shared" si="128"/>
        <v>59</v>
      </c>
      <c r="D1842" s="50">
        <v>25923</v>
      </c>
      <c r="E1842" s="50" t="s">
        <v>117</v>
      </c>
      <c r="F1842" s="50" t="s">
        <v>6282</v>
      </c>
      <c r="G1842" s="50" t="s">
        <v>1197</v>
      </c>
      <c r="H1842" s="50" t="s">
        <v>6283</v>
      </c>
      <c r="I1842" s="50" t="s">
        <v>1199</v>
      </c>
      <c r="J1842" s="50" t="s">
        <v>6284</v>
      </c>
      <c r="K1842" s="50" t="s">
        <v>291</v>
      </c>
      <c r="L1842" s="50" t="s">
        <v>189</v>
      </c>
      <c r="M1842" s="54">
        <v>1</v>
      </c>
      <c r="N1842" s="51" t="str">
        <f t="shared" si="125"/>
        <v>都日本橋</v>
      </c>
    </row>
    <row r="1843" spans="1:14" x14ac:dyDescent="0.2">
      <c r="A1843" s="50">
        <f t="shared" si="126"/>
        <v>25924</v>
      </c>
      <c r="B1843" s="50">
        <f t="shared" si="127"/>
        <v>2</v>
      </c>
      <c r="C1843" s="51">
        <f t="shared" si="128"/>
        <v>59</v>
      </c>
      <c r="D1843" s="50">
        <v>25924</v>
      </c>
      <c r="E1843" s="50" t="s">
        <v>6285</v>
      </c>
      <c r="F1843" s="50" t="s">
        <v>6286</v>
      </c>
      <c r="G1843" s="50" t="s">
        <v>6287</v>
      </c>
      <c r="H1843" s="50" t="s">
        <v>5265</v>
      </c>
      <c r="I1843" s="50" t="s">
        <v>6288</v>
      </c>
      <c r="J1843" s="50" t="s">
        <v>6289</v>
      </c>
      <c r="K1843" s="50" t="s">
        <v>291</v>
      </c>
      <c r="L1843" s="50" t="s">
        <v>189</v>
      </c>
      <c r="M1843" s="54">
        <v>1</v>
      </c>
      <c r="N1843" s="51" t="str">
        <f t="shared" si="125"/>
        <v>都日本橋</v>
      </c>
    </row>
    <row r="1844" spans="1:14" x14ac:dyDescent="0.2">
      <c r="A1844" s="50">
        <f t="shared" si="126"/>
        <v>25963</v>
      </c>
      <c r="B1844" s="50">
        <f t="shared" si="127"/>
        <v>2</v>
      </c>
      <c r="C1844" s="51">
        <f t="shared" si="128"/>
        <v>59</v>
      </c>
      <c r="D1844" s="50">
        <v>25963</v>
      </c>
      <c r="E1844" s="50" t="s">
        <v>6290</v>
      </c>
      <c r="F1844" s="50" t="s">
        <v>4796</v>
      </c>
      <c r="G1844" s="50" t="s">
        <v>6291</v>
      </c>
      <c r="H1844" s="50" t="s">
        <v>3079</v>
      </c>
      <c r="I1844" s="50" t="s">
        <v>6292</v>
      </c>
      <c r="J1844" s="50" t="s">
        <v>3081</v>
      </c>
      <c r="K1844" s="50" t="s">
        <v>292</v>
      </c>
      <c r="L1844" s="50" t="s">
        <v>1029</v>
      </c>
      <c r="M1844" s="54">
        <v>3</v>
      </c>
      <c r="N1844" s="51" t="str">
        <f t="shared" si="125"/>
        <v>都日本橋</v>
      </c>
    </row>
    <row r="1845" spans="1:14" x14ac:dyDescent="0.2">
      <c r="A1845" s="50">
        <f t="shared" si="126"/>
        <v>25964</v>
      </c>
      <c r="B1845" s="50">
        <f t="shared" si="127"/>
        <v>2</v>
      </c>
      <c r="C1845" s="51">
        <f t="shared" si="128"/>
        <v>59</v>
      </c>
      <c r="D1845" s="50">
        <v>25964</v>
      </c>
      <c r="E1845" s="50" t="s">
        <v>6293</v>
      </c>
      <c r="F1845" s="50" t="s">
        <v>6294</v>
      </c>
      <c r="G1845" s="50" t="s">
        <v>6295</v>
      </c>
      <c r="H1845" s="50" t="s">
        <v>1747</v>
      </c>
      <c r="I1845" s="50" t="s">
        <v>6296</v>
      </c>
      <c r="J1845" s="50" t="s">
        <v>1748</v>
      </c>
      <c r="K1845" s="50" t="s">
        <v>292</v>
      </c>
      <c r="L1845" s="50" t="s">
        <v>188</v>
      </c>
      <c r="M1845" s="54">
        <v>2</v>
      </c>
      <c r="N1845" s="51" t="str">
        <f t="shared" si="125"/>
        <v>都日本橋</v>
      </c>
    </row>
    <row r="1846" spans="1:14" x14ac:dyDescent="0.2">
      <c r="A1846" s="50">
        <f t="shared" si="126"/>
        <v>25965</v>
      </c>
      <c r="B1846" s="50">
        <f t="shared" si="127"/>
        <v>2</v>
      </c>
      <c r="C1846" s="51">
        <f t="shared" si="128"/>
        <v>59</v>
      </c>
      <c r="D1846" s="50">
        <v>25965</v>
      </c>
      <c r="E1846" s="50" t="s">
        <v>5017</v>
      </c>
      <c r="F1846" s="50" t="s">
        <v>3458</v>
      </c>
      <c r="G1846" s="50" t="s">
        <v>5019</v>
      </c>
      <c r="H1846" s="50" t="s">
        <v>3460</v>
      </c>
      <c r="I1846" s="50" t="s">
        <v>5021</v>
      </c>
      <c r="J1846" s="50" t="s">
        <v>3462</v>
      </c>
      <c r="K1846" s="50" t="s">
        <v>292</v>
      </c>
      <c r="L1846" s="50" t="s">
        <v>188</v>
      </c>
      <c r="M1846" s="54">
        <v>2</v>
      </c>
      <c r="N1846" s="51" t="str">
        <f t="shared" si="125"/>
        <v>都日本橋</v>
      </c>
    </row>
    <row r="1847" spans="1:14" x14ac:dyDescent="0.2">
      <c r="A1847" s="50">
        <f t="shared" si="126"/>
        <v>25966</v>
      </c>
      <c r="B1847" s="50">
        <f t="shared" si="127"/>
        <v>2</v>
      </c>
      <c r="C1847" s="51">
        <f t="shared" si="128"/>
        <v>59</v>
      </c>
      <c r="D1847" s="50">
        <v>25966</v>
      </c>
      <c r="E1847" s="50" t="s">
        <v>361</v>
      </c>
      <c r="F1847" s="50" t="s">
        <v>6297</v>
      </c>
      <c r="G1847" s="50" t="s">
        <v>1594</v>
      </c>
      <c r="H1847" s="50" t="s">
        <v>2699</v>
      </c>
      <c r="I1847" s="50" t="s">
        <v>5442</v>
      </c>
      <c r="J1847" s="50" t="s">
        <v>5293</v>
      </c>
      <c r="K1847" s="50" t="s">
        <v>292</v>
      </c>
      <c r="L1847" s="50" t="s">
        <v>188</v>
      </c>
      <c r="M1847" s="54">
        <v>2</v>
      </c>
      <c r="N1847" s="51" t="str">
        <f t="shared" si="125"/>
        <v>都日本橋</v>
      </c>
    </row>
    <row r="1848" spans="1:14" x14ac:dyDescent="0.2">
      <c r="A1848" s="50">
        <f t="shared" si="126"/>
        <v>25967</v>
      </c>
      <c r="B1848" s="50">
        <f t="shared" si="127"/>
        <v>2</v>
      </c>
      <c r="C1848" s="51">
        <f t="shared" si="128"/>
        <v>59</v>
      </c>
      <c r="D1848" s="50">
        <v>25967</v>
      </c>
      <c r="E1848" s="50" t="s">
        <v>6298</v>
      </c>
      <c r="F1848" s="50" t="s">
        <v>6299</v>
      </c>
      <c r="G1848" s="50" t="s">
        <v>6300</v>
      </c>
      <c r="H1848" s="50" t="s">
        <v>6301</v>
      </c>
      <c r="I1848" s="50" t="s">
        <v>6302</v>
      </c>
      <c r="J1848" s="50" t="s">
        <v>6303</v>
      </c>
      <c r="K1848" s="50" t="s">
        <v>292</v>
      </c>
      <c r="L1848" s="50" t="s">
        <v>188</v>
      </c>
      <c r="M1848" s="54">
        <v>2</v>
      </c>
      <c r="N1848" s="51" t="str">
        <f t="shared" si="125"/>
        <v>都日本橋</v>
      </c>
    </row>
    <row r="1849" spans="1:14" x14ac:dyDescent="0.2">
      <c r="A1849" s="50">
        <f t="shared" si="126"/>
        <v>25968</v>
      </c>
      <c r="B1849" s="50">
        <f t="shared" si="127"/>
        <v>2</v>
      </c>
      <c r="C1849" s="51">
        <f t="shared" si="128"/>
        <v>59</v>
      </c>
      <c r="D1849" s="50">
        <v>25968</v>
      </c>
      <c r="E1849" s="50" t="s">
        <v>6304</v>
      </c>
      <c r="F1849" s="50" t="s">
        <v>6305</v>
      </c>
      <c r="G1849" s="50" t="s">
        <v>6306</v>
      </c>
      <c r="H1849" s="50" t="s">
        <v>6307</v>
      </c>
      <c r="I1849" s="50" t="s">
        <v>6308</v>
      </c>
      <c r="J1849" s="50" t="s">
        <v>6309</v>
      </c>
      <c r="K1849" s="50" t="s">
        <v>292</v>
      </c>
      <c r="L1849" s="50" t="s">
        <v>185</v>
      </c>
      <c r="M1849" s="54">
        <v>1</v>
      </c>
      <c r="N1849" s="51" t="str">
        <f t="shared" si="125"/>
        <v>都日本橋</v>
      </c>
    </row>
    <row r="1850" spans="1:14" x14ac:dyDescent="0.2">
      <c r="A1850" s="50">
        <f t="shared" si="126"/>
        <v>26001</v>
      </c>
      <c r="B1850" s="50">
        <f t="shared" si="127"/>
        <v>2</v>
      </c>
      <c r="C1850" s="51">
        <f t="shared" si="128"/>
        <v>60</v>
      </c>
      <c r="D1850" s="50">
        <v>26001</v>
      </c>
      <c r="E1850" s="50" t="s">
        <v>487</v>
      </c>
      <c r="F1850" s="50" t="s">
        <v>6310</v>
      </c>
      <c r="G1850" s="50" t="s">
        <v>1293</v>
      </c>
      <c r="H1850" s="50" t="s">
        <v>1613</v>
      </c>
      <c r="I1850" s="50" t="s">
        <v>1295</v>
      </c>
      <c r="J1850" s="50" t="s">
        <v>6311</v>
      </c>
      <c r="K1850" s="50" t="s">
        <v>291</v>
      </c>
      <c r="L1850" s="50" t="s">
        <v>188</v>
      </c>
      <c r="M1850" s="54">
        <v>2</v>
      </c>
      <c r="N1850" s="51" t="str">
        <f t="shared" si="125"/>
        <v>都上野</v>
      </c>
    </row>
    <row r="1851" spans="1:14" x14ac:dyDescent="0.2">
      <c r="A1851" s="50">
        <f t="shared" si="126"/>
        <v>26002</v>
      </c>
      <c r="B1851" s="50">
        <f t="shared" si="127"/>
        <v>2</v>
      </c>
      <c r="C1851" s="51">
        <f t="shared" si="128"/>
        <v>60</v>
      </c>
      <c r="D1851" s="50">
        <v>26002</v>
      </c>
      <c r="E1851" s="50" t="s">
        <v>6312</v>
      </c>
      <c r="F1851" s="50" t="s">
        <v>6313</v>
      </c>
      <c r="G1851" s="50" t="s">
        <v>6314</v>
      </c>
      <c r="H1851" s="50" t="s">
        <v>1122</v>
      </c>
      <c r="I1851" s="50" t="s">
        <v>6315</v>
      </c>
      <c r="J1851" s="50" t="s">
        <v>1918</v>
      </c>
      <c r="K1851" s="50" t="s">
        <v>291</v>
      </c>
      <c r="L1851" s="50" t="s">
        <v>188</v>
      </c>
      <c r="M1851" s="54">
        <v>2</v>
      </c>
      <c r="N1851" s="51" t="str">
        <f t="shared" si="125"/>
        <v>都上野</v>
      </c>
    </row>
    <row r="1852" spans="1:14" x14ac:dyDescent="0.2">
      <c r="A1852" s="50">
        <f t="shared" si="126"/>
        <v>26003</v>
      </c>
      <c r="B1852" s="50">
        <f t="shared" si="127"/>
        <v>2</v>
      </c>
      <c r="C1852" s="51">
        <f t="shared" si="128"/>
        <v>60</v>
      </c>
      <c r="D1852" s="50">
        <v>26003</v>
      </c>
      <c r="E1852" s="50" t="s">
        <v>6316</v>
      </c>
      <c r="F1852" s="50" t="s">
        <v>6317</v>
      </c>
      <c r="G1852" s="50" t="s">
        <v>6318</v>
      </c>
      <c r="H1852" s="50" t="s">
        <v>4742</v>
      </c>
      <c r="I1852" s="50" t="s">
        <v>6319</v>
      </c>
      <c r="J1852" s="50" t="s">
        <v>4744</v>
      </c>
      <c r="K1852" s="50" t="s">
        <v>291</v>
      </c>
      <c r="L1852" s="50" t="s">
        <v>188</v>
      </c>
      <c r="M1852" s="54">
        <v>2</v>
      </c>
      <c r="N1852" s="51" t="str">
        <f t="shared" si="125"/>
        <v>都上野</v>
      </c>
    </row>
    <row r="1853" spans="1:14" x14ac:dyDescent="0.2">
      <c r="A1853" s="50">
        <f t="shared" si="126"/>
        <v>26004</v>
      </c>
      <c r="B1853" s="50">
        <f t="shared" si="127"/>
        <v>2</v>
      </c>
      <c r="C1853" s="51">
        <f t="shared" si="128"/>
        <v>60</v>
      </c>
      <c r="D1853" s="50">
        <v>26004</v>
      </c>
      <c r="E1853" s="50" t="s">
        <v>6320</v>
      </c>
      <c r="F1853" s="50" t="s">
        <v>6321</v>
      </c>
      <c r="G1853" s="50" t="s">
        <v>6322</v>
      </c>
      <c r="H1853" s="50" t="s">
        <v>6323</v>
      </c>
      <c r="I1853" s="50" t="s">
        <v>6324</v>
      </c>
      <c r="J1853" s="50" t="s">
        <v>6325</v>
      </c>
      <c r="K1853" s="50" t="s">
        <v>291</v>
      </c>
      <c r="L1853" s="50" t="s">
        <v>185</v>
      </c>
      <c r="M1853" s="54">
        <v>1</v>
      </c>
      <c r="N1853" s="51" t="str">
        <f t="shared" si="125"/>
        <v>都上野</v>
      </c>
    </row>
    <row r="1854" spans="1:14" x14ac:dyDescent="0.2">
      <c r="A1854" s="50">
        <f t="shared" si="126"/>
        <v>26005</v>
      </c>
      <c r="B1854" s="50">
        <f t="shared" si="127"/>
        <v>2</v>
      </c>
      <c r="C1854" s="51">
        <f t="shared" si="128"/>
        <v>60</v>
      </c>
      <c r="D1854" s="50">
        <v>26005</v>
      </c>
      <c r="E1854" s="50" t="s">
        <v>6326</v>
      </c>
      <c r="F1854" s="50" t="s">
        <v>6310</v>
      </c>
      <c r="G1854" s="50" t="s">
        <v>6327</v>
      </c>
      <c r="H1854" s="50" t="s">
        <v>1613</v>
      </c>
      <c r="I1854" s="50" t="s">
        <v>6328</v>
      </c>
      <c r="J1854" s="50" t="s">
        <v>6311</v>
      </c>
      <c r="K1854" s="50" t="s">
        <v>291</v>
      </c>
      <c r="L1854" s="50" t="s">
        <v>189</v>
      </c>
      <c r="M1854" s="54">
        <v>1</v>
      </c>
      <c r="N1854" s="51" t="str">
        <f t="shared" si="125"/>
        <v>都上野</v>
      </c>
    </row>
    <row r="1855" spans="1:14" x14ac:dyDescent="0.2">
      <c r="A1855" s="50">
        <f t="shared" si="126"/>
        <v>26006</v>
      </c>
      <c r="B1855" s="50">
        <f t="shared" si="127"/>
        <v>2</v>
      </c>
      <c r="C1855" s="51">
        <f t="shared" si="128"/>
        <v>60</v>
      </c>
      <c r="D1855" s="50">
        <v>26006</v>
      </c>
      <c r="E1855" s="50" t="s">
        <v>6329</v>
      </c>
      <c r="F1855" s="50" t="s">
        <v>4719</v>
      </c>
      <c r="G1855" s="50" t="s">
        <v>6330</v>
      </c>
      <c r="H1855" s="50" t="s">
        <v>4721</v>
      </c>
      <c r="I1855" s="50" t="s">
        <v>6331</v>
      </c>
      <c r="J1855" s="50" t="s">
        <v>4723</v>
      </c>
      <c r="K1855" s="50" t="s">
        <v>291</v>
      </c>
      <c r="L1855" s="50" t="s">
        <v>189</v>
      </c>
      <c r="M1855" s="54">
        <v>1</v>
      </c>
      <c r="N1855" s="51" t="str">
        <f t="shared" si="125"/>
        <v>都上野</v>
      </c>
    </row>
    <row r="1856" spans="1:14" x14ac:dyDescent="0.2">
      <c r="A1856" s="50">
        <f t="shared" si="126"/>
        <v>26007</v>
      </c>
      <c r="B1856" s="50">
        <f t="shared" si="127"/>
        <v>2</v>
      </c>
      <c r="C1856" s="51">
        <f t="shared" si="128"/>
        <v>60</v>
      </c>
      <c r="D1856" s="50">
        <v>26007</v>
      </c>
      <c r="E1856" s="50" t="s">
        <v>1256</v>
      </c>
      <c r="F1856" s="50" t="s">
        <v>67</v>
      </c>
      <c r="G1856" s="50" t="s">
        <v>1258</v>
      </c>
      <c r="H1856" s="50" t="s">
        <v>1160</v>
      </c>
      <c r="I1856" s="50" t="s">
        <v>1260</v>
      </c>
      <c r="J1856" s="50" t="s">
        <v>6332</v>
      </c>
      <c r="K1856" s="50" t="s">
        <v>291</v>
      </c>
      <c r="L1856" s="50" t="s">
        <v>189</v>
      </c>
      <c r="M1856" s="54">
        <v>1</v>
      </c>
      <c r="N1856" s="51" t="str">
        <f t="shared" si="125"/>
        <v>都上野</v>
      </c>
    </row>
    <row r="1857" spans="1:14" x14ac:dyDescent="0.2">
      <c r="A1857" s="50">
        <f t="shared" si="126"/>
        <v>26008</v>
      </c>
      <c r="B1857" s="50">
        <f t="shared" si="127"/>
        <v>2</v>
      </c>
      <c r="C1857" s="51">
        <f t="shared" si="128"/>
        <v>60</v>
      </c>
      <c r="D1857" s="50">
        <v>26008</v>
      </c>
      <c r="E1857" s="50" t="s">
        <v>25</v>
      </c>
      <c r="F1857" s="50" t="s">
        <v>391</v>
      </c>
      <c r="G1857" s="50" t="s">
        <v>2603</v>
      </c>
      <c r="H1857" s="50" t="s">
        <v>1930</v>
      </c>
      <c r="I1857" s="50" t="s">
        <v>2604</v>
      </c>
      <c r="J1857" s="50" t="s">
        <v>1931</v>
      </c>
      <c r="K1857" s="50" t="s">
        <v>291</v>
      </c>
      <c r="L1857" s="50" t="s">
        <v>189</v>
      </c>
      <c r="M1857" s="54">
        <v>1</v>
      </c>
      <c r="N1857" s="51" t="str">
        <f t="shared" si="125"/>
        <v>都上野</v>
      </c>
    </row>
    <row r="1858" spans="1:14" x14ac:dyDescent="0.2">
      <c r="A1858" s="50">
        <f t="shared" si="126"/>
        <v>26037</v>
      </c>
      <c r="B1858" s="50">
        <f t="shared" si="127"/>
        <v>2</v>
      </c>
      <c r="C1858" s="51">
        <f t="shared" si="128"/>
        <v>60</v>
      </c>
      <c r="D1858" s="50">
        <v>26037</v>
      </c>
      <c r="E1858" s="50" t="s">
        <v>6333</v>
      </c>
      <c r="F1858" s="50" t="s">
        <v>6334</v>
      </c>
      <c r="G1858" s="50" t="s">
        <v>6335</v>
      </c>
      <c r="H1858" s="50" t="s">
        <v>6336</v>
      </c>
      <c r="I1858" s="50" t="s">
        <v>6337</v>
      </c>
      <c r="J1858" s="50" t="s">
        <v>6338</v>
      </c>
      <c r="K1858" s="50" t="s">
        <v>291</v>
      </c>
      <c r="L1858" s="50" t="s">
        <v>189</v>
      </c>
      <c r="M1858" s="54">
        <v>2</v>
      </c>
      <c r="N1858" s="51" t="str">
        <f t="shared" ref="N1858:N1921" si="129">VLOOKUP(B1858*100+C1858,$AB$2:$AF$400,2,0)</f>
        <v>都上野</v>
      </c>
    </row>
    <row r="1859" spans="1:14" x14ac:dyDescent="0.2">
      <c r="A1859" s="50">
        <f t="shared" si="126"/>
        <v>26038</v>
      </c>
      <c r="B1859" s="50">
        <f t="shared" si="127"/>
        <v>2</v>
      </c>
      <c r="C1859" s="51">
        <f t="shared" si="128"/>
        <v>60</v>
      </c>
      <c r="D1859" s="50">
        <v>26038</v>
      </c>
      <c r="E1859" s="50" t="s">
        <v>6339</v>
      </c>
      <c r="F1859" s="50" t="s">
        <v>788</v>
      </c>
      <c r="G1859" s="50" t="s">
        <v>6340</v>
      </c>
      <c r="H1859" s="50" t="s">
        <v>1667</v>
      </c>
      <c r="I1859" s="50" t="s">
        <v>6341</v>
      </c>
      <c r="J1859" s="50" t="s">
        <v>1668</v>
      </c>
      <c r="K1859" s="50" t="s">
        <v>291</v>
      </c>
      <c r="L1859" s="50" t="s">
        <v>188</v>
      </c>
      <c r="M1859" s="54">
        <v>2</v>
      </c>
      <c r="N1859" s="51" t="str">
        <f t="shared" si="129"/>
        <v>都上野</v>
      </c>
    </row>
    <row r="1860" spans="1:14" x14ac:dyDescent="0.2">
      <c r="A1860" s="50">
        <f t="shared" si="126"/>
        <v>26039</v>
      </c>
      <c r="B1860" s="50">
        <f t="shared" si="127"/>
        <v>2</v>
      </c>
      <c r="C1860" s="51">
        <f t="shared" si="128"/>
        <v>60</v>
      </c>
      <c r="D1860" s="50">
        <v>26039</v>
      </c>
      <c r="E1860" s="50" t="s">
        <v>54</v>
      </c>
      <c r="F1860" s="50" t="s">
        <v>6342</v>
      </c>
      <c r="G1860" s="50" t="s">
        <v>2364</v>
      </c>
      <c r="H1860" s="50" t="s">
        <v>1590</v>
      </c>
      <c r="I1860" s="50" t="s">
        <v>2365</v>
      </c>
      <c r="J1860" s="50" t="s">
        <v>1592</v>
      </c>
      <c r="K1860" s="50" t="s">
        <v>291</v>
      </c>
      <c r="L1860" s="50" t="s">
        <v>188</v>
      </c>
      <c r="M1860" s="54">
        <v>2</v>
      </c>
      <c r="N1860" s="51" t="str">
        <f t="shared" si="129"/>
        <v>都上野</v>
      </c>
    </row>
    <row r="1861" spans="1:14" x14ac:dyDescent="0.2">
      <c r="A1861" s="50">
        <f t="shared" si="126"/>
        <v>26040</v>
      </c>
      <c r="B1861" s="50">
        <f t="shared" si="127"/>
        <v>2</v>
      </c>
      <c r="C1861" s="51">
        <f t="shared" si="128"/>
        <v>60</v>
      </c>
      <c r="D1861" s="50">
        <v>26040</v>
      </c>
      <c r="E1861" s="50" t="s">
        <v>6343</v>
      </c>
      <c r="F1861" s="50" t="s">
        <v>6344</v>
      </c>
      <c r="G1861" s="50" t="s">
        <v>6345</v>
      </c>
      <c r="H1861" s="50" t="s">
        <v>1160</v>
      </c>
      <c r="I1861" s="50" t="s">
        <v>6346</v>
      </c>
      <c r="J1861" s="50" t="s">
        <v>1767</v>
      </c>
      <c r="K1861" s="50" t="s">
        <v>291</v>
      </c>
      <c r="L1861" s="50" t="s">
        <v>1029</v>
      </c>
      <c r="M1861" s="54">
        <v>3</v>
      </c>
      <c r="N1861" s="51" t="str">
        <f t="shared" si="129"/>
        <v>都上野</v>
      </c>
    </row>
    <row r="1862" spans="1:14" x14ac:dyDescent="0.2">
      <c r="A1862" s="50">
        <f t="shared" si="126"/>
        <v>26041</v>
      </c>
      <c r="B1862" s="50">
        <f t="shared" si="127"/>
        <v>2</v>
      </c>
      <c r="C1862" s="51">
        <f t="shared" si="128"/>
        <v>60</v>
      </c>
      <c r="D1862" s="50">
        <v>26041</v>
      </c>
      <c r="E1862" s="50" t="s">
        <v>6347</v>
      </c>
      <c r="F1862" s="50" t="s">
        <v>6348</v>
      </c>
      <c r="G1862" s="50" t="s">
        <v>6349</v>
      </c>
      <c r="H1862" s="50" t="s">
        <v>6350</v>
      </c>
      <c r="I1862" s="50" t="s">
        <v>6351</v>
      </c>
      <c r="J1862" s="50" t="s">
        <v>6352</v>
      </c>
      <c r="K1862" s="50" t="s">
        <v>291</v>
      </c>
      <c r="L1862" s="50" t="s">
        <v>1029</v>
      </c>
      <c r="M1862" s="54">
        <v>3</v>
      </c>
      <c r="N1862" s="51" t="str">
        <f t="shared" si="129"/>
        <v>都上野</v>
      </c>
    </row>
    <row r="1863" spans="1:14" x14ac:dyDescent="0.2">
      <c r="A1863" s="50">
        <f t="shared" si="126"/>
        <v>26048</v>
      </c>
      <c r="B1863" s="50">
        <f t="shared" si="127"/>
        <v>2</v>
      </c>
      <c r="C1863" s="51">
        <f t="shared" si="128"/>
        <v>60</v>
      </c>
      <c r="D1863" s="50">
        <v>26048</v>
      </c>
      <c r="E1863" s="50" t="s">
        <v>6353</v>
      </c>
      <c r="F1863" s="50" t="s">
        <v>436</v>
      </c>
      <c r="G1863" s="50" t="s">
        <v>6354</v>
      </c>
      <c r="H1863" s="50" t="s">
        <v>1034</v>
      </c>
      <c r="I1863" s="50" t="s">
        <v>2460</v>
      </c>
      <c r="J1863" s="50" t="s">
        <v>1036</v>
      </c>
      <c r="K1863" s="50" t="s">
        <v>291</v>
      </c>
      <c r="L1863" s="50" t="s">
        <v>188</v>
      </c>
      <c r="M1863" s="54">
        <v>2</v>
      </c>
      <c r="N1863" s="51" t="str">
        <f t="shared" si="129"/>
        <v>都上野</v>
      </c>
    </row>
    <row r="1864" spans="1:14" x14ac:dyDescent="0.2">
      <c r="A1864" s="50">
        <f t="shared" si="126"/>
        <v>26049</v>
      </c>
      <c r="B1864" s="50">
        <f t="shared" si="127"/>
        <v>2</v>
      </c>
      <c r="C1864" s="51">
        <f t="shared" si="128"/>
        <v>60</v>
      </c>
      <c r="D1864" s="50">
        <v>26049</v>
      </c>
      <c r="E1864" s="50" t="s">
        <v>6355</v>
      </c>
      <c r="F1864" s="50" t="s">
        <v>6356</v>
      </c>
      <c r="G1864" s="50" t="s">
        <v>6357</v>
      </c>
      <c r="H1864" s="50" t="s">
        <v>5694</v>
      </c>
      <c r="I1864" s="50" t="s">
        <v>6358</v>
      </c>
      <c r="J1864" s="50" t="s">
        <v>5695</v>
      </c>
      <c r="K1864" s="50" t="s">
        <v>291</v>
      </c>
      <c r="L1864" s="50" t="s">
        <v>189</v>
      </c>
      <c r="M1864" s="54">
        <v>2</v>
      </c>
      <c r="N1864" s="51" t="str">
        <f t="shared" si="129"/>
        <v>都上野</v>
      </c>
    </row>
    <row r="1865" spans="1:14" x14ac:dyDescent="0.2">
      <c r="A1865" s="50">
        <f t="shared" si="126"/>
        <v>26050</v>
      </c>
      <c r="B1865" s="50">
        <f t="shared" si="127"/>
        <v>2</v>
      </c>
      <c r="C1865" s="51">
        <f t="shared" si="128"/>
        <v>60</v>
      </c>
      <c r="D1865" s="50">
        <v>26050</v>
      </c>
      <c r="E1865" s="50" t="s">
        <v>6359</v>
      </c>
      <c r="F1865" s="50" t="s">
        <v>6360</v>
      </c>
      <c r="G1865" s="50" t="s">
        <v>6361</v>
      </c>
      <c r="H1865" s="50" t="s">
        <v>6362</v>
      </c>
      <c r="I1865" s="50" t="s">
        <v>6363</v>
      </c>
      <c r="J1865" s="50" t="s">
        <v>6364</v>
      </c>
      <c r="K1865" s="50" t="s">
        <v>291</v>
      </c>
      <c r="L1865" s="50" t="s">
        <v>188</v>
      </c>
      <c r="M1865" s="54">
        <v>2</v>
      </c>
      <c r="N1865" s="51" t="str">
        <f t="shared" si="129"/>
        <v>都上野</v>
      </c>
    </row>
    <row r="1866" spans="1:14" x14ac:dyDescent="0.2">
      <c r="A1866" s="50">
        <f t="shared" si="126"/>
        <v>26051</v>
      </c>
      <c r="B1866" s="50">
        <f t="shared" si="127"/>
        <v>2</v>
      </c>
      <c r="C1866" s="51">
        <f t="shared" si="128"/>
        <v>60</v>
      </c>
      <c r="D1866" s="50">
        <v>26051</v>
      </c>
      <c r="E1866" s="50" t="s">
        <v>22</v>
      </c>
      <c r="F1866" s="50" t="s">
        <v>5093</v>
      </c>
      <c r="G1866" s="50" t="s">
        <v>1070</v>
      </c>
      <c r="H1866" s="50" t="s">
        <v>4415</v>
      </c>
      <c r="I1866" s="50" t="s">
        <v>1610</v>
      </c>
      <c r="J1866" s="50" t="s">
        <v>4416</v>
      </c>
      <c r="K1866" s="50" t="s">
        <v>292</v>
      </c>
      <c r="L1866" s="50" t="s">
        <v>189</v>
      </c>
      <c r="M1866" s="54">
        <v>1</v>
      </c>
      <c r="N1866" s="51" t="str">
        <f t="shared" si="129"/>
        <v>都上野</v>
      </c>
    </row>
    <row r="1867" spans="1:14" x14ac:dyDescent="0.2">
      <c r="A1867" s="50">
        <f t="shared" si="126"/>
        <v>26052</v>
      </c>
      <c r="B1867" s="50">
        <f t="shared" si="127"/>
        <v>2</v>
      </c>
      <c r="C1867" s="51">
        <f t="shared" si="128"/>
        <v>60</v>
      </c>
      <c r="D1867" s="50">
        <v>26052</v>
      </c>
      <c r="E1867" s="50" t="s">
        <v>463</v>
      </c>
      <c r="F1867" s="50" t="s">
        <v>6365</v>
      </c>
      <c r="G1867" s="50" t="s">
        <v>2518</v>
      </c>
      <c r="H1867" s="50" t="s">
        <v>6366</v>
      </c>
      <c r="I1867" s="50" t="s">
        <v>2520</v>
      </c>
      <c r="J1867" s="50" t="s">
        <v>6367</v>
      </c>
      <c r="K1867" s="50" t="s">
        <v>292</v>
      </c>
      <c r="L1867" s="50" t="s">
        <v>189</v>
      </c>
      <c r="M1867" s="54">
        <v>1</v>
      </c>
      <c r="N1867" s="51" t="str">
        <f t="shared" si="129"/>
        <v>都上野</v>
      </c>
    </row>
    <row r="1868" spans="1:14" x14ac:dyDescent="0.2">
      <c r="A1868" s="50">
        <f t="shared" si="126"/>
        <v>26053</v>
      </c>
      <c r="B1868" s="50">
        <f t="shared" si="127"/>
        <v>2</v>
      </c>
      <c r="C1868" s="51">
        <f t="shared" si="128"/>
        <v>60</v>
      </c>
      <c r="D1868" s="50">
        <v>26053</v>
      </c>
      <c r="E1868" s="50" t="s">
        <v>49</v>
      </c>
      <c r="F1868" s="50" t="s">
        <v>6368</v>
      </c>
      <c r="G1868" s="50" t="s">
        <v>2159</v>
      </c>
      <c r="H1868" s="50" t="s">
        <v>4219</v>
      </c>
      <c r="I1868" s="50" t="s">
        <v>6369</v>
      </c>
      <c r="J1868" s="50" t="s">
        <v>4220</v>
      </c>
      <c r="K1868" s="50" t="s">
        <v>292</v>
      </c>
      <c r="L1868" s="50" t="s">
        <v>189</v>
      </c>
      <c r="M1868" s="54">
        <v>1</v>
      </c>
      <c r="N1868" s="51" t="str">
        <f t="shared" si="129"/>
        <v>都上野</v>
      </c>
    </row>
    <row r="1869" spans="1:14" x14ac:dyDescent="0.2">
      <c r="A1869" s="50">
        <f t="shared" si="126"/>
        <v>26054</v>
      </c>
      <c r="B1869" s="50">
        <f t="shared" si="127"/>
        <v>2</v>
      </c>
      <c r="C1869" s="51">
        <f t="shared" si="128"/>
        <v>60</v>
      </c>
      <c r="D1869" s="50">
        <v>26054</v>
      </c>
      <c r="E1869" s="50" t="s">
        <v>6370</v>
      </c>
      <c r="F1869" s="50" t="s">
        <v>6371</v>
      </c>
      <c r="G1869" s="50" t="s">
        <v>6372</v>
      </c>
      <c r="H1869" s="50" t="s">
        <v>2203</v>
      </c>
      <c r="I1869" s="50" t="s">
        <v>6373</v>
      </c>
      <c r="J1869" s="50" t="s">
        <v>2205</v>
      </c>
      <c r="K1869" s="50" t="s">
        <v>292</v>
      </c>
      <c r="L1869" s="50" t="s">
        <v>189</v>
      </c>
      <c r="M1869" s="54">
        <v>1</v>
      </c>
      <c r="N1869" s="51" t="str">
        <f t="shared" si="129"/>
        <v>都上野</v>
      </c>
    </row>
    <row r="1870" spans="1:14" x14ac:dyDescent="0.2">
      <c r="A1870" s="50">
        <f t="shared" si="126"/>
        <v>26077</v>
      </c>
      <c r="B1870" s="50">
        <f t="shared" si="127"/>
        <v>2</v>
      </c>
      <c r="C1870" s="51">
        <f t="shared" si="128"/>
        <v>60</v>
      </c>
      <c r="D1870" s="50">
        <v>26077</v>
      </c>
      <c r="E1870" s="50" t="s">
        <v>6374</v>
      </c>
      <c r="F1870" s="50" t="s">
        <v>852</v>
      </c>
      <c r="G1870" s="50" t="s">
        <v>6375</v>
      </c>
      <c r="H1870" s="50" t="s">
        <v>1700</v>
      </c>
      <c r="I1870" s="50" t="s">
        <v>6376</v>
      </c>
      <c r="J1870" s="50" t="s">
        <v>1702</v>
      </c>
      <c r="K1870" s="50" t="s">
        <v>292</v>
      </c>
      <c r="L1870" s="50" t="s">
        <v>188</v>
      </c>
      <c r="M1870" s="54">
        <v>2</v>
      </c>
      <c r="N1870" s="51" t="str">
        <f t="shared" si="129"/>
        <v>都上野</v>
      </c>
    </row>
    <row r="1871" spans="1:14" x14ac:dyDescent="0.2">
      <c r="A1871" s="50">
        <f t="shared" si="126"/>
        <v>26120</v>
      </c>
      <c r="B1871" s="50">
        <f t="shared" si="127"/>
        <v>2</v>
      </c>
      <c r="C1871" s="51">
        <f t="shared" si="128"/>
        <v>61</v>
      </c>
      <c r="D1871" s="50">
        <v>26120</v>
      </c>
      <c r="E1871" s="50" t="s">
        <v>3455</v>
      </c>
      <c r="F1871" s="50" t="s">
        <v>6377</v>
      </c>
      <c r="G1871" s="50" t="s">
        <v>1949</v>
      </c>
      <c r="H1871" s="50" t="s">
        <v>1185</v>
      </c>
      <c r="I1871" s="50" t="s">
        <v>1950</v>
      </c>
      <c r="J1871" s="50" t="s">
        <v>1305</v>
      </c>
      <c r="K1871" s="50" t="s">
        <v>291</v>
      </c>
      <c r="L1871" s="50" t="s">
        <v>1029</v>
      </c>
      <c r="M1871" s="54">
        <v>3</v>
      </c>
      <c r="N1871" s="51" t="str">
        <f t="shared" si="129"/>
        <v>都蔵前工</v>
      </c>
    </row>
    <row r="1872" spans="1:14" x14ac:dyDescent="0.2">
      <c r="A1872" s="50">
        <f t="shared" si="126"/>
        <v>26121</v>
      </c>
      <c r="B1872" s="50">
        <f t="shared" si="127"/>
        <v>2</v>
      </c>
      <c r="C1872" s="51">
        <f t="shared" si="128"/>
        <v>61</v>
      </c>
      <c r="D1872" s="50">
        <v>26121</v>
      </c>
      <c r="E1872" s="50" t="s">
        <v>6378</v>
      </c>
      <c r="F1872" s="50" t="s">
        <v>6212</v>
      </c>
      <c r="G1872" s="50" t="s">
        <v>6379</v>
      </c>
      <c r="H1872" s="50" t="s">
        <v>1003</v>
      </c>
      <c r="I1872" s="50" t="s">
        <v>6380</v>
      </c>
      <c r="J1872" s="50" t="s">
        <v>6381</v>
      </c>
      <c r="K1872" s="50" t="s">
        <v>291</v>
      </c>
      <c r="L1872" s="50" t="s">
        <v>1029</v>
      </c>
      <c r="M1872" s="54">
        <v>3</v>
      </c>
      <c r="N1872" s="51" t="str">
        <f t="shared" si="129"/>
        <v>都蔵前工</v>
      </c>
    </row>
    <row r="1873" spans="1:14" x14ac:dyDescent="0.2">
      <c r="A1873" s="50">
        <f t="shared" si="126"/>
        <v>26122</v>
      </c>
      <c r="B1873" s="50">
        <f t="shared" si="127"/>
        <v>2</v>
      </c>
      <c r="C1873" s="51">
        <f t="shared" si="128"/>
        <v>61</v>
      </c>
      <c r="D1873" s="50">
        <v>26122</v>
      </c>
      <c r="E1873" s="50" t="s">
        <v>6382</v>
      </c>
      <c r="F1873" s="50" t="s">
        <v>6383</v>
      </c>
      <c r="G1873" s="50" t="s">
        <v>6384</v>
      </c>
      <c r="H1873" s="50" t="s">
        <v>6385</v>
      </c>
      <c r="I1873" s="50" t="s">
        <v>6386</v>
      </c>
      <c r="J1873" s="50" t="s">
        <v>6387</v>
      </c>
      <c r="K1873" s="50" t="s">
        <v>291</v>
      </c>
      <c r="L1873" s="50" t="s">
        <v>1029</v>
      </c>
      <c r="M1873" s="54">
        <v>3</v>
      </c>
      <c r="N1873" s="51" t="str">
        <f t="shared" si="129"/>
        <v>都蔵前工</v>
      </c>
    </row>
    <row r="1874" spans="1:14" x14ac:dyDescent="0.2">
      <c r="A1874" s="50">
        <f t="shared" si="126"/>
        <v>26125</v>
      </c>
      <c r="B1874" s="50">
        <f t="shared" si="127"/>
        <v>2</v>
      </c>
      <c r="C1874" s="51">
        <f t="shared" si="128"/>
        <v>61</v>
      </c>
      <c r="D1874" s="50">
        <v>26125</v>
      </c>
      <c r="E1874" s="50" t="s">
        <v>6388</v>
      </c>
      <c r="F1874" s="50" t="s">
        <v>449</v>
      </c>
      <c r="G1874" s="50" t="s">
        <v>6389</v>
      </c>
      <c r="H1874" s="50" t="s">
        <v>1741</v>
      </c>
      <c r="I1874" s="50" t="s">
        <v>6390</v>
      </c>
      <c r="J1874" s="50" t="s">
        <v>1743</v>
      </c>
      <c r="K1874" s="50" t="s">
        <v>291</v>
      </c>
      <c r="L1874" s="50" t="s">
        <v>188</v>
      </c>
      <c r="M1874" s="54">
        <v>2</v>
      </c>
      <c r="N1874" s="51" t="str">
        <f t="shared" si="129"/>
        <v>都蔵前工</v>
      </c>
    </row>
    <row r="1875" spans="1:14" x14ac:dyDescent="0.2">
      <c r="A1875" s="50">
        <f t="shared" si="126"/>
        <v>26126</v>
      </c>
      <c r="B1875" s="50">
        <f t="shared" si="127"/>
        <v>2</v>
      </c>
      <c r="C1875" s="51">
        <f t="shared" si="128"/>
        <v>61</v>
      </c>
      <c r="D1875" s="50">
        <v>26126</v>
      </c>
      <c r="E1875" s="50" t="s">
        <v>66</v>
      </c>
      <c r="F1875" s="50" t="s">
        <v>6391</v>
      </c>
      <c r="G1875" s="50" t="s">
        <v>1266</v>
      </c>
      <c r="H1875" s="50" t="s">
        <v>6392</v>
      </c>
      <c r="I1875" s="50" t="s">
        <v>1268</v>
      </c>
      <c r="J1875" s="50" t="s">
        <v>6393</v>
      </c>
      <c r="K1875" s="50" t="s">
        <v>291</v>
      </c>
      <c r="L1875" s="50" t="s">
        <v>188</v>
      </c>
      <c r="M1875" s="54">
        <v>2</v>
      </c>
      <c r="N1875" s="51" t="str">
        <f t="shared" si="129"/>
        <v>都蔵前工</v>
      </c>
    </row>
    <row r="1876" spans="1:14" x14ac:dyDescent="0.2">
      <c r="A1876" s="50">
        <f t="shared" si="126"/>
        <v>26127</v>
      </c>
      <c r="B1876" s="50">
        <f t="shared" si="127"/>
        <v>2</v>
      </c>
      <c r="C1876" s="51">
        <f t="shared" si="128"/>
        <v>61</v>
      </c>
      <c r="D1876" s="50">
        <v>26127</v>
      </c>
      <c r="E1876" s="50" t="s">
        <v>6394</v>
      </c>
      <c r="F1876" s="50" t="s">
        <v>6395</v>
      </c>
      <c r="G1876" s="50" t="s">
        <v>3994</v>
      </c>
      <c r="H1876" s="50" t="s">
        <v>6396</v>
      </c>
      <c r="I1876" s="50" t="s">
        <v>3995</v>
      </c>
      <c r="J1876" s="50" t="s">
        <v>6397</v>
      </c>
      <c r="K1876" s="50" t="s">
        <v>291</v>
      </c>
      <c r="L1876" s="50" t="s">
        <v>189</v>
      </c>
      <c r="M1876" s="54">
        <v>1</v>
      </c>
      <c r="N1876" s="51" t="str">
        <f t="shared" si="129"/>
        <v>都蔵前工</v>
      </c>
    </row>
    <row r="1877" spans="1:14" x14ac:dyDescent="0.2">
      <c r="A1877" s="50">
        <f t="shared" si="126"/>
        <v>26128</v>
      </c>
      <c r="B1877" s="50">
        <f t="shared" si="127"/>
        <v>2</v>
      </c>
      <c r="C1877" s="51">
        <f t="shared" si="128"/>
        <v>61</v>
      </c>
      <c r="D1877" s="50">
        <v>26128</v>
      </c>
      <c r="E1877" s="50" t="s">
        <v>6398</v>
      </c>
      <c r="F1877" s="50" t="s">
        <v>3591</v>
      </c>
      <c r="G1877" s="50" t="s">
        <v>6399</v>
      </c>
      <c r="H1877" s="50" t="s">
        <v>2476</v>
      </c>
      <c r="I1877" s="50" t="s">
        <v>6400</v>
      </c>
      <c r="J1877" s="50" t="s">
        <v>2478</v>
      </c>
      <c r="K1877" s="50" t="s">
        <v>291</v>
      </c>
      <c r="L1877" s="50" t="s">
        <v>189</v>
      </c>
      <c r="M1877" s="54">
        <v>1</v>
      </c>
      <c r="N1877" s="51" t="str">
        <f t="shared" si="129"/>
        <v>都蔵前工</v>
      </c>
    </row>
    <row r="1878" spans="1:14" x14ac:dyDescent="0.2">
      <c r="A1878" s="50">
        <f t="shared" si="126"/>
        <v>26129</v>
      </c>
      <c r="B1878" s="50">
        <f t="shared" si="127"/>
        <v>2</v>
      </c>
      <c r="C1878" s="51">
        <f t="shared" si="128"/>
        <v>61</v>
      </c>
      <c r="D1878" s="50">
        <v>26129</v>
      </c>
      <c r="E1878" s="50" t="s">
        <v>35</v>
      </c>
      <c r="F1878" s="50" t="s">
        <v>6401</v>
      </c>
      <c r="G1878" s="50" t="s">
        <v>1239</v>
      </c>
      <c r="H1878" s="50" t="s">
        <v>1160</v>
      </c>
      <c r="I1878" s="50" t="s">
        <v>1240</v>
      </c>
      <c r="J1878" s="50" t="s">
        <v>6332</v>
      </c>
      <c r="K1878" s="50" t="s">
        <v>291</v>
      </c>
      <c r="L1878" s="50" t="s">
        <v>189</v>
      </c>
      <c r="M1878" s="54">
        <v>1</v>
      </c>
      <c r="N1878" s="51" t="str">
        <f t="shared" si="129"/>
        <v>都蔵前工</v>
      </c>
    </row>
    <row r="1879" spans="1:14" x14ac:dyDescent="0.2">
      <c r="A1879" s="50">
        <f t="shared" si="126"/>
        <v>26224</v>
      </c>
      <c r="B1879" s="50">
        <f t="shared" si="127"/>
        <v>2</v>
      </c>
      <c r="C1879" s="51">
        <f t="shared" si="128"/>
        <v>62</v>
      </c>
      <c r="D1879" s="50">
        <v>26224</v>
      </c>
      <c r="E1879" s="50" t="s">
        <v>6402</v>
      </c>
      <c r="F1879" s="50" t="s">
        <v>6403</v>
      </c>
      <c r="G1879" s="50" t="s">
        <v>6404</v>
      </c>
      <c r="H1879" s="50" t="s">
        <v>6405</v>
      </c>
      <c r="I1879" s="50" t="s">
        <v>6406</v>
      </c>
      <c r="J1879" s="50" t="s">
        <v>6407</v>
      </c>
      <c r="K1879" s="50" t="s">
        <v>291</v>
      </c>
      <c r="L1879" s="50" t="s">
        <v>189</v>
      </c>
      <c r="M1879" s="54">
        <v>1</v>
      </c>
      <c r="N1879" s="51" t="str">
        <f t="shared" si="129"/>
        <v>都忍岡</v>
      </c>
    </row>
    <row r="1880" spans="1:14" x14ac:dyDescent="0.2">
      <c r="A1880" s="50">
        <f t="shared" si="126"/>
        <v>26225</v>
      </c>
      <c r="B1880" s="50">
        <f t="shared" si="127"/>
        <v>2</v>
      </c>
      <c r="C1880" s="51">
        <f t="shared" si="128"/>
        <v>62</v>
      </c>
      <c r="D1880" s="50">
        <v>26225</v>
      </c>
      <c r="E1880" s="50" t="s">
        <v>6408</v>
      </c>
      <c r="F1880" s="50" t="s">
        <v>6409</v>
      </c>
      <c r="G1880" s="50" t="s">
        <v>6410</v>
      </c>
      <c r="H1880" s="50" t="s">
        <v>6411</v>
      </c>
      <c r="I1880" s="50" t="s">
        <v>6412</v>
      </c>
      <c r="J1880" s="50" t="s">
        <v>6413</v>
      </c>
      <c r="K1880" s="50" t="s">
        <v>291</v>
      </c>
      <c r="L1880" s="50" t="s">
        <v>185</v>
      </c>
      <c r="M1880" s="54">
        <v>1</v>
      </c>
      <c r="N1880" s="51" t="str">
        <f t="shared" si="129"/>
        <v>都忍岡</v>
      </c>
    </row>
    <row r="1881" spans="1:14" x14ac:dyDescent="0.2">
      <c r="A1881" s="50">
        <f t="shared" si="126"/>
        <v>26226</v>
      </c>
      <c r="B1881" s="50">
        <f t="shared" si="127"/>
        <v>2</v>
      </c>
      <c r="C1881" s="51">
        <f t="shared" si="128"/>
        <v>62</v>
      </c>
      <c r="D1881" s="50">
        <v>26226</v>
      </c>
      <c r="E1881" s="50" t="s">
        <v>6408</v>
      </c>
      <c r="F1881" s="50" t="s">
        <v>6414</v>
      </c>
      <c r="G1881" s="50" t="s">
        <v>6410</v>
      </c>
      <c r="H1881" s="50" t="s">
        <v>1795</v>
      </c>
      <c r="I1881" s="50" t="s">
        <v>6412</v>
      </c>
      <c r="J1881" s="50" t="s">
        <v>1797</v>
      </c>
      <c r="K1881" s="50" t="s">
        <v>291</v>
      </c>
      <c r="L1881" s="50" t="s">
        <v>185</v>
      </c>
      <c r="M1881" s="54">
        <v>1</v>
      </c>
      <c r="N1881" s="51" t="str">
        <f t="shared" si="129"/>
        <v>都忍岡</v>
      </c>
    </row>
    <row r="1882" spans="1:14" x14ac:dyDescent="0.2">
      <c r="A1882" s="50">
        <f t="shared" si="126"/>
        <v>26227</v>
      </c>
      <c r="B1882" s="50">
        <f t="shared" si="127"/>
        <v>2</v>
      </c>
      <c r="C1882" s="51">
        <f t="shared" si="128"/>
        <v>62</v>
      </c>
      <c r="D1882" s="50">
        <v>26227</v>
      </c>
      <c r="E1882" s="50" t="s">
        <v>6415</v>
      </c>
      <c r="F1882" s="50" t="s">
        <v>6416</v>
      </c>
      <c r="G1882" s="50" t="s">
        <v>6417</v>
      </c>
      <c r="H1882" s="50" t="s">
        <v>6418</v>
      </c>
      <c r="I1882" s="50" t="s">
        <v>6419</v>
      </c>
      <c r="J1882" s="50" t="s">
        <v>6420</v>
      </c>
      <c r="K1882" s="50" t="s">
        <v>291</v>
      </c>
      <c r="L1882" s="50" t="s">
        <v>185</v>
      </c>
      <c r="M1882" s="54">
        <v>1</v>
      </c>
      <c r="N1882" s="51" t="str">
        <f t="shared" si="129"/>
        <v>都忍岡</v>
      </c>
    </row>
    <row r="1883" spans="1:14" x14ac:dyDescent="0.2">
      <c r="A1883" s="50">
        <f t="shared" si="126"/>
        <v>26228</v>
      </c>
      <c r="B1883" s="50">
        <f t="shared" si="127"/>
        <v>2</v>
      </c>
      <c r="C1883" s="51">
        <f t="shared" si="128"/>
        <v>62</v>
      </c>
      <c r="D1883" s="50">
        <v>26228</v>
      </c>
      <c r="E1883" s="50" t="s">
        <v>6421</v>
      </c>
      <c r="F1883" s="50" t="s">
        <v>5426</v>
      </c>
      <c r="G1883" s="50" t="s">
        <v>6422</v>
      </c>
      <c r="H1883" s="50" t="s">
        <v>2084</v>
      </c>
      <c r="I1883" s="50" t="s">
        <v>6423</v>
      </c>
      <c r="J1883" s="50" t="s">
        <v>2086</v>
      </c>
      <c r="K1883" s="50" t="s">
        <v>291</v>
      </c>
      <c r="L1883" s="50" t="s">
        <v>189</v>
      </c>
      <c r="M1883" s="54">
        <v>1</v>
      </c>
      <c r="N1883" s="51" t="str">
        <f t="shared" si="129"/>
        <v>都忍岡</v>
      </c>
    </row>
    <row r="1884" spans="1:14" x14ac:dyDescent="0.2">
      <c r="A1884" s="50">
        <f t="shared" si="126"/>
        <v>26258</v>
      </c>
      <c r="B1884" s="50">
        <f t="shared" si="127"/>
        <v>2</v>
      </c>
      <c r="C1884" s="51">
        <f t="shared" si="128"/>
        <v>62</v>
      </c>
      <c r="D1884" s="50">
        <v>26258</v>
      </c>
      <c r="E1884" s="50" t="s">
        <v>484</v>
      </c>
      <c r="F1884" s="50" t="s">
        <v>3907</v>
      </c>
      <c r="G1884" s="50" t="s">
        <v>1117</v>
      </c>
      <c r="H1884" s="50" t="s">
        <v>6424</v>
      </c>
      <c r="I1884" s="50" t="s">
        <v>1119</v>
      </c>
      <c r="J1884" s="50" t="s">
        <v>6425</v>
      </c>
      <c r="K1884" s="50" t="s">
        <v>292</v>
      </c>
      <c r="L1884" s="50" t="s">
        <v>188</v>
      </c>
      <c r="M1884" s="54">
        <v>2</v>
      </c>
      <c r="N1884" s="51" t="str">
        <f t="shared" si="129"/>
        <v>都忍岡</v>
      </c>
    </row>
    <row r="1885" spans="1:14" x14ac:dyDescent="0.2">
      <c r="A1885" s="50">
        <f t="shared" si="126"/>
        <v>26261</v>
      </c>
      <c r="B1885" s="50">
        <f t="shared" si="127"/>
        <v>2</v>
      </c>
      <c r="C1885" s="51">
        <f t="shared" si="128"/>
        <v>62</v>
      </c>
      <c r="D1885" s="50">
        <v>26261</v>
      </c>
      <c r="E1885" s="50" t="s">
        <v>28</v>
      </c>
      <c r="F1885" s="50" t="s">
        <v>6426</v>
      </c>
      <c r="G1885" s="50" t="s">
        <v>1083</v>
      </c>
      <c r="H1885" s="50" t="s">
        <v>6427</v>
      </c>
      <c r="I1885" s="50" t="s">
        <v>1084</v>
      </c>
      <c r="J1885" s="50" t="s">
        <v>6428</v>
      </c>
      <c r="K1885" s="50" t="s">
        <v>292</v>
      </c>
      <c r="L1885" s="50" t="s">
        <v>188</v>
      </c>
      <c r="M1885" s="54">
        <v>2</v>
      </c>
      <c r="N1885" s="51" t="str">
        <f t="shared" si="129"/>
        <v>都忍岡</v>
      </c>
    </row>
    <row r="1886" spans="1:14" x14ac:dyDescent="0.2">
      <c r="A1886" s="50">
        <f t="shared" si="126"/>
        <v>26262</v>
      </c>
      <c r="B1886" s="50">
        <f t="shared" si="127"/>
        <v>2</v>
      </c>
      <c r="C1886" s="51">
        <f t="shared" si="128"/>
        <v>62</v>
      </c>
      <c r="D1886" s="50">
        <v>26262</v>
      </c>
      <c r="E1886" s="50" t="s">
        <v>6429</v>
      </c>
      <c r="F1886" s="50" t="s">
        <v>6430</v>
      </c>
      <c r="G1886" s="50" t="s">
        <v>6431</v>
      </c>
      <c r="H1886" s="50" t="s">
        <v>6432</v>
      </c>
      <c r="I1886" s="50" t="s">
        <v>6433</v>
      </c>
      <c r="J1886" s="50" t="s">
        <v>6434</v>
      </c>
      <c r="K1886" s="50" t="s">
        <v>292</v>
      </c>
      <c r="L1886" s="50" t="s">
        <v>189</v>
      </c>
      <c r="M1886" s="54">
        <v>2</v>
      </c>
      <c r="N1886" s="51" t="str">
        <f t="shared" si="129"/>
        <v>都忍岡</v>
      </c>
    </row>
    <row r="1887" spans="1:14" x14ac:dyDescent="0.2">
      <c r="A1887" s="50">
        <f t="shared" si="126"/>
        <v>26263</v>
      </c>
      <c r="B1887" s="50">
        <f t="shared" si="127"/>
        <v>2</v>
      </c>
      <c r="C1887" s="51">
        <f t="shared" si="128"/>
        <v>62</v>
      </c>
      <c r="D1887" s="50">
        <v>26263</v>
      </c>
      <c r="E1887" s="50" t="s">
        <v>700</v>
      </c>
      <c r="F1887" s="50" t="s">
        <v>15259</v>
      </c>
      <c r="G1887" s="50" t="s">
        <v>1133</v>
      </c>
      <c r="H1887" s="50" t="s">
        <v>15260</v>
      </c>
      <c r="I1887" s="50" t="s">
        <v>5199</v>
      </c>
      <c r="J1887" s="50" t="s">
        <v>15261</v>
      </c>
      <c r="K1887" s="50" t="s">
        <v>292</v>
      </c>
      <c r="L1887" s="50" t="s">
        <v>189</v>
      </c>
      <c r="M1887" s="54">
        <v>1</v>
      </c>
      <c r="N1887" s="51" t="str">
        <f t="shared" si="129"/>
        <v>都忍岡</v>
      </c>
    </row>
    <row r="1888" spans="1:14" x14ac:dyDescent="0.2">
      <c r="A1888" s="50">
        <f t="shared" si="126"/>
        <v>26264</v>
      </c>
      <c r="B1888" s="50">
        <f t="shared" si="127"/>
        <v>2</v>
      </c>
      <c r="C1888" s="51">
        <f t="shared" si="128"/>
        <v>62</v>
      </c>
      <c r="D1888" s="50">
        <v>26264</v>
      </c>
      <c r="E1888" s="50" t="s">
        <v>5477</v>
      </c>
      <c r="F1888" s="50" t="s">
        <v>9683</v>
      </c>
      <c r="G1888" s="50" t="s">
        <v>5479</v>
      </c>
      <c r="H1888" s="50" t="s">
        <v>2169</v>
      </c>
      <c r="I1888" s="50" t="s">
        <v>5480</v>
      </c>
      <c r="J1888" s="50" t="s">
        <v>2171</v>
      </c>
      <c r="K1888" s="50" t="s">
        <v>292</v>
      </c>
      <c r="L1888" s="50" t="s">
        <v>189</v>
      </c>
      <c r="M1888" s="54">
        <v>1</v>
      </c>
      <c r="N1888" s="51" t="str">
        <f t="shared" si="129"/>
        <v>都忍岡</v>
      </c>
    </row>
    <row r="1889" spans="1:14" x14ac:dyDescent="0.2">
      <c r="A1889" s="50">
        <f t="shared" si="126"/>
        <v>26265</v>
      </c>
      <c r="B1889" s="50">
        <f t="shared" si="127"/>
        <v>2</v>
      </c>
      <c r="C1889" s="51">
        <f t="shared" si="128"/>
        <v>62</v>
      </c>
      <c r="D1889" s="50">
        <v>26265</v>
      </c>
      <c r="E1889" s="50" t="s">
        <v>704</v>
      </c>
      <c r="F1889" s="50" t="s">
        <v>15262</v>
      </c>
      <c r="G1889" s="50" t="s">
        <v>1308</v>
      </c>
      <c r="H1889" s="50" t="s">
        <v>3240</v>
      </c>
      <c r="I1889" s="50" t="s">
        <v>1309</v>
      </c>
      <c r="J1889" s="50" t="s">
        <v>3242</v>
      </c>
      <c r="K1889" s="50" t="s">
        <v>292</v>
      </c>
      <c r="L1889" s="50" t="s">
        <v>189</v>
      </c>
      <c r="M1889" s="54">
        <v>2</v>
      </c>
      <c r="N1889" s="51" t="str">
        <f t="shared" si="129"/>
        <v>都忍岡</v>
      </c>
    </row>
    <row r="1890" spans="1:14" x14ac:dyDescent="0.2">
      <c r="A1890" s="50">
        <f t="shared" si="126"/>
        <v>26301</v>
      </c>
      <c r="B1890" s="50">
        <f t="shared" si="127"/>
        <v>2</v>
      </c>
      <c r="C1890" s="51">
        <f t="shared" si="128"/>
        <v>63</v>
      </c>
      <c r="D1890" s="50">
        <v>26301</v>
      </c>
      <c r="E1890" s="50" t="s">
        <v>6435</v>
      </c>
      <c r="F1890" s="50" t="s">
        <v>6436</v>
      </c>
      <c r="G1890" s="50" t="s">
        <v>6437</v>
      </c>
      <c r="H1890" s="50" t="s">
        <v>6438</v>
      </c>
      <c r="I1890" s="50" t="s">
        <v>6439</v>
      </c>
      <c r="J1890" s="50" t="s">
        <v>6440</v>
      </c>
      <c r="K1890" s="50" t="s">
        <v>291</v>
      </c>
      <c r="L1890" s="50" t="s">
        <v>189</v>
      </c>
      <c r="M1890" s="54">
        <v>2</v>
      </c>
      <c r="N1890" s="51" t="str">
        <f t="shared" si="129"/>
        <v>都白</v>
      </c>
    </row>
    <row r="1891" spans="1:14" x14ac:dyDescent="0.2">
      <c r="A1891" s="50">
        <f t="shared" si="126"/>
        <v>26327</v>
      </c>
      <c r="B1891" s="50">
        <f t="shared" si="127"/>
        <v>2</v>
      </c>
      <c r="C1891" s="51">
        <f t="shared" si="128"/>
        <v>63</v>
      </c>
      <c r="D1891" s="50">
        <v>26327</v>
      </c>
      <c r="E1891" s="50" t="s">
        <v>35</v>
      </c>
      <c r="F1891" s="50" t="s">
        <v>6441</v>
      </c>
      <c r="G1891" s="50" t="s">
        <v>1239</v>
      </c>
      <c r="H1891" s="50" t="s">
        <v>6442</v>
      </c>
      <c r="I1891" s="50" t="s">
        <v>1240</v>
      </c>
      <c r="J1891" s="50" t="s">
        <v>6443</v>
      </c>
      <c r="K1891" s="50" t="s">
        <v>291</v>
      </c>
      <c r="L1891" s="50" t="s">
        <v>188</v>
      </c>
      <c r="M1891" s="54">
        <v>2</v>
      </c>
      <c r="N1891" s="51" t="str">
        <f t="shared" si="129"/>
        <v>都白</v>
      </c>
    </row>
    <row r="1892" spans="1:14" x14ac:dyDescent="0.2">
      <c r="A1892" s="50">
        <f t="shared" si="126"/>
        <v>26351</v>
      </c>
      <c r="B1892" s="50">
        <f t="shared" si="127"/>
        <v>2</v>
      </c>
      <c r="C1892" s="51">
        <f t="shared" si="128"/>
        <v>63</v>
      </c>
      <c r="D1892" s="50">
        <v>26351</v>
      </c>
      <c r="E1892" s="50" t="s">
        <v>26</v>
      </c>
      <c r="F1892" s="50" t="s">
        <v>3415</v>
      </c>
      <c r="G1892" s="50" t="s">
        <v>1451</v>
      </c>
      <c r="H1892" s="50" t="s">
        <v>1131</v>
      </c>
      <c r="I1892" s="50" t="s">
        <v>1544</v>
      </c>
      <c r="J1892" s="50" t="s">
        <v>1132</v>
      </c>
      <c r="K1892" s="50" t="s">
        <v>292</v>
      </c>
      <c r="L1892" s="50" t="s">
        <v>188</v>
      </c>
      <c r="M1892" s="54">
        <v>2</v>
      </c>
      <c r="N1892" s="51" t="str">
        <f t="shared" si="129"/>
        <v>都白</v>
      </c>
    </row>
    <row r="1893" spans="1:14" x14ac:dyDescent="0.2">
      <c r="A1893" s="50">
        <f t="shared" si="126"/>
        <v>26352</v>
      </c>
      <c r="B1893" s="50">
        <f t="shared" si="127"/>
        <v>2</v>
      </c>
      <c r="C1893" s="51">
        <f t="shared" si="128"/>
        <v>63</v>
      </c>
      <c r="D1893" s="50">
        <v>26352</v>
      </c>
      <c r="E1893" s="50" t="s">
        <v>599</v>
      </c>
      <c r="F1893" s="50" t="s">
        <v>6444</v>
      </c>
      <c r="G1893" s="50" t="s">
        <v>1892</v>
      </c>
      <c r="H1893" s="50" t="s">
        <v>6445</v>
      </c>
      <c r="I1893" s="50" t="s">
        <v>1893</v>
      </c>
      <c r="J1893" s="50" t="s">
        <v>6446</v>
      </c>
      <c r="K1893" s="50" t="s">
        <v>292</v>
      </c>
      <c r="L1893" s="50" t="s">
        <v>188</v>
      </c>
      <c r="M1893" s="54">
        <v>2</v>
      </c>
      <c r="N1893" s="51" t="str">
        <f t="shared" si="129"/>
        <v>都白</v>
      </c>
    </row>
    <row r="1894" spans="1:14" x14ac:dyDescent="0.2">
      <c r="A1894" s="50">
        <f t="shared" si="126"/>
        <v>26401</v>
      </c>
      <c r="B1894" s="50">
        <f t="shared" si="127"/>
        <v>2</v>
      </c>
      <c r="C1894" s="51">
        <f t="shared" si="128"/>
        <v>64</v>
      </c>
      <c r="D1894" s="50">
        <v>26401</v>
      </c>
      <c r="E1894" s="50" t="s">
        <v>74</v>
      </c>
      <c r="F1894" s="50" t="s">
        <v>6447</v>
      </c>
      <c r="G1894" s="50" t="s">
        <v>2087</v>
      </c>
      <c r="H1894" s="50" t="s">
        <v>6448</v>
      </c>
      <c r="I1894" s="50" t="s">
        <v>2088</v>
      </c>
      <c r="J1894" s="50" t="s">
        <v>6449</v>
      </c>
      <c r="K1894" s="50" t="s">
        <v>291</v>
      </c>
      <c r="L1894" s="50" t="s">
        <v>189</v>
      </c>
      <c r="M1894" s="54">
        <v>1</v>
      </c>
      <c r="N1894" s="51" t="str">
        <f t="shared" si="129"/>
        <v>岩倉</v>
      </c>
    </row>
    <row r="1895" spans="1:14" x14ac:dyDescent="0.2">
      <c r="A1895" s="50">
        <f t="shared" si="126"/>
        <v>26402</v>
      </c>
      <c r="B1895" s="50">
        <f t="shared" si="127"/>
        <v>2</v>
      </c>
      <c r="C1895" s="51">
        <f t="shared" si="128"/>
        <v>64</v>
      </c>
      <c r="D1895" s="50">
        <v>26402</v>
      </c>
      <c r="E1895" s="50" t="s">
        <v>6027</v>
      </c>
      <c r="F1895" s="50" t="s">
        <v>6450</v>
      </c>
      <c r="G1895" s="50" t="s">
        <v>6029</v>
      </c>
      <c r="H1895" s="50" t="s">
        <v>6451</v>
      </c>
      <c r="I1895" s="50" t="s">
        <v>6030</v>
      </c>
      <c r="J1895" s="50" t="s">
        <v>6452</v>
      </c>
      <c r="K1895" s="50" t="s">
        <v>291</v>
      </c>
      <c r="L1895" s="50" t="s">
        <v>189</v>
      </c>
      <c r="M1895" s="54">
        <v>1</v>
      </c>
      <c r="N1895" s="51" t="str">
        <f t="shared" si="129"/>
        <v>岩倉</v>
      </c>
    </row>
    <row r="1896" spans="1:14" x14ac:dyDescent="0.2">
      <c r="A1896" s="50">
        <f t="shared" si="126"/>
        <v>26403</v>
      </c>
      <c r="B1896" s="50">
        <f t="shared" si="127"/>
        <v>2</v>
      </c>
      <c r="C1896" s="51">
        <f t="shared" si="128"/>
        <v>64</v>
      </c>
      <c r="D1896" s="50">
        <v>26403</v>
      </c>
      <c r="E1896" s="50" t="s">
        <v>30</v>
      </c>
      <c r="F1896" s="50" t="s">
        <v>6453</v>
      </c>
      <c r="G1896" s="50" t="s">
        <v>1081</v>
      </c>
      <c r="H1896" s="50" t="s">
        <v>4507</v>
      </c>
      <c r="I1896" s="50" t="s">
        <v>1082</v>
      </c>
      <c r="J1896" s="50" t="s">
        <v>4508</v>
      </c>
      <c r="K1896" s="50" t="s">
        <v>291</v>
      </c>
      <c r="L1896" s="50" t="s">
        <v>185</v>
      </c>
      <c r="M1896" s="54">
        <v>1</v>
      </c>
      <c r="N1896" s="51" t="str">
        <f t="shared" si="129"/>
        <v>岩倉</v>
      </c>
    </row>
    <row r="1897" spans="1:14" x14ac:dyDescent="0.2">
      <c r="A1897" s="50">
        <f t="shared" si="126"/>
        <v>26404</v>
      </c>
      <c r="B1897" s="50">
        <f t="shared" si="127"/>
        <v>2</v>
      </c>
      <c r="C1897" s="51">
        <f t="shared" si="128"/>
        <v>64</v>
      </c>
      <c r="D1897" s="50">
        <v>26404</v>
      </c>
      <c r="E1897" s="50" t="s">
        <v>45</v>
      </c>
      <c r="F1897" s="50" t="s">
        <v>6454</v>
      </c>
      <c r="G1897" s="50" t="s">
        <v>1184</v>
      </c>
      <c r="H1897" s="50" t="s">
        <v>1198</v>
      </c>
      <c r="I1897" s="50" t="s">
        <v>1186</v>
      </c>
      <c r="J1897" s="50" t="s">
        <v>1200</v>
      </c>
      <c r="K1897" s="50" t="s">
        <v>291</v>
      </c>
      <c r="L1897" s="50" t="s">
        <v>185</v>
      </c>
      <c r="M1897" s="54">
        <v>1</v>
      </c>
      <c r="N1897" s="51" t="str">
        <f t="shared" si="129"/>
        <v>岩倉</v>
      </c>
    </row>
    <row r="1898" spans="1:14" x14ac:dyDescent="0.2">
      <c r="A1898" s="50">
        <f t="shared" si="126"/>
        <v>26405</v>
      </c>
      <c r="B1898" s="50">
        <f t="shared" si="127"/>
        <v>2</v>
      </c>
      <c r="C1898" s="51">
        <f t="shared" si="128"/>
        <v>64</v>
      </c>
      <c r="D1898" s="50">
        <v>26405</v>
      </c>
      <c r="E1898" s="50" t="s">
        <v>6455</v>
      </c>
      <c r="F1898" s="50" t="s">
        <v>6456</v>
      </c>
      <c r="G1898" s="50" t="s">
        <v>6457</v>
      </c>
      <c r="H1898" s="50" t="s">
        <v>1428</v>
      </c>
      <c r="I1898" s="50" t="s">
        <v>6458</v>
      </c>
      <c r="J1898" s="50" t="s">
        <v>1430</v>
      </c>
      <c r="K1898" s="50" t="s">
        <v>291</v>
      </c>
      <c r="L1898" s="50" t="s">
        <v>189</v>
      </c>
      <c r="M1898" s="54">
        <v>1</v>
      </c>
      <c r="N1898" s="51" t="str">
        <f t="shared" si="129"/>
        <v>岩倉</v>
      </c>
    </row>
    <row r="1899" spans="1:14" x14ac:dyDescent="0.2">
      <c r="A1899" s="50">
        <f t="shared" si="126"/>
        <v>26406</v>
      </c>
      <c r="B1899" s="50">
        <f t="shared" si="127"/>
        <v>2</v>
      </c>
      <c r="C1899" s="51">
        <f t="shared" si="128"/>
        <v>64</v>
      </c>
      <c r="D1899" s="50">
        <v>26406</v>
      </c>
      <c r="E1899" s="50" t="s">
        <v>3003</v>
      </c>
      <c r="F1899" s="50" t="s">
        <v>6459</v>
      </c>
      <c r="G1899" s="50" t="s">
        <v>3004</v>
      </c>
      <c r="H1899" s="50" t="s">
        <v>1975</v>
      </c>
      <c r="I1899" s="50" t="s">
        <v>3005</v>
      </c>
      <c r="J1899" s="50" t="s">
        <v>1977</v>
      </c>
      <c r="K1899" s="50" t="s">
        <v>291</v>
      </c>
      <c r="L1899" s="50" t="s">
        <v>189</v>
      </c>
      <c r="M1899" s="54">
        <v>1</v>
      </c>
      <c r="N1899" s="51" t="str">
        <f t="shared" si="129"/>
        <v>岩倉</v>
      </c>
    </row>
    <row r="1900" spans="1:14" x14ac:dyDescent="0.2">
      <c r="A1900" s="50">
        <f t="shared" ref="A1900:A1963" si="130">D1900</f>
        <v>26407</v>
      </c>
      <c r="B1900" s="50">
        <f t="shared" ref="B1900:B1963" si="131">ROUNDDOWN(D1900/10000,0)</f>
        <v>2</v>
      </c>
      <c r="C1900" s="51">
        <f t="shared" ref="C1900:C1963" si="132">ROUNDDOWN((D1900-B1900*10000)/100,0)</f>
        <v>64</v>
      </c>
      <c r="D1900" s="50">
        <v>26407</v>
      </c>
      <c r="E1900" s="50" t="s">
        <v>595</v>
      </c>
      <c r="F1900" s="50" t="s">
        <v>1608</v>
      </c>
      <c r="G1900" s="50" t="s">
        <v>1280</v>
      </c>
      <c r="H1900" s="50" t="s">
        <v>1609</v>
      </c>
      <c r="I1900" s="50" t="s">
        <v>1281</v>
      </c>
      <c r="J1900" s="50" t="s">
        <v>1611</v>
      </c>
      <c r="K1900" s="50" t="s">
        <v>291</v>
      </c>
      <c r="L1900" s="50" t="s">
        <v>189</v>
      </c>
      <c r="M1900" s="54">
        <v>1</v>
      </c>
      <c r="N1900" s="51" t="str">
        <f t="shared" si="129"/>
        <v>岩倉</v>
      </c>
    </row>
    <row r="1901" spans="1:14" x14ac:dyDescent="0.2">
      <c r="A1901" s="50">
        <f t="shared" si="130"/>
        <v>26408</v>
      </c>
      <c r="B1901" s="50">
        <f t="shared" si="131"/>
        <v>2</v>
      </c>
      <c r="C1901" s="51">
        <f t="shared" si="132"/>
        <v>64</v>
      </c>
      <c r="D1901" s="50">
        <v>26408</v>
      </c>
      <c r="E1901" s="50" t="s">
        <v>39</v>
      </c>
      <c r="F1901" s="50" t="s">
        <v>6460</v>
      </c>
      <c r="G1901" s="50" t="s">
        <v>1317</v>
      </c>
      <c r="H1901" s="50" t="s">
        <v>2699</v>
      </c>
      <c r="I1901" s="50" t="s">
        <v>1318</v>
      </c>
      <c r="J1901" s="50" t="s">
        <v>1114</v>
      </c>
      <c r="K1901" s="50" t="s">
        <v>291</v>
      </c>
      <c r="L1901" s="50" t="s">
        <v>189</v>
      </c>
      <c r="M1901" s="54">
        <v>1</v>
      </c>
      <c r="N1901" s="51" t="str">
        <f t="shared" si="129"/>
        <v>岩倉</v>
      </c>
    </row>
    <row r="1902" spans="1:14" x14ac:dyDescent="0.2">
      <c r="A1902" s="50">
        <f t="shared" si="130"/>
        <v>26409</v>
      </c>
      <c r="B1902" s="50">
        <f t="shared" si="131"/>
        <v>2</v>
      </c>
      <c r="C1902" s="51">
        <f t="shared" si="132"/>
        <v>64</v>
      </c>
      <c r="D1902" s="50">
        <v>26409</v>
      </c>
      <c r="E1902" s="50" t="s">
        <v>4475</v>
      </c>
      <c r="F1902" s="50" t="s">
        <v>842</v>
      </c>
      <c r="G1902" s="50" t="s">
        <v>4476</v>
      </c>
      <c r="H1902" s="50" t="s">
        <v>1448</v>
      </c>
      <c r="I1902" s="50" t="s">
        <v>4477</v>
      </c>
      <c r="J1902" s="50" t="s">
        <v>1450</v>
      </c>
      <c r="K1902" s="50" t="s">
        <v>291</v>
      </c>
      <c r="L1902" s="50" t="s">
        <v>189</v>
      </c>
      <c r="M1902" s="54">
        <v>1</v>
      </c>
      <c r="N1902" s="51" t="str">
        <f t="shared" si="129"/>
        <v>岩倉</v>
      </c>
    </row>
    <row r="1903" spans="1:14" x14ac:dyDescent="0.2">
      <c r="A1903" s="50">
        <f t="shared" si="130"/>
        <v>26410</v>
      </c>
      <c r="B1903" s="50">
        <f t="shared" si="131"/>
        <v>2</v>
      </c>
      <c r="C1903" s="51">
        <f t="shared" si="132"/>
        <v>64</v>
      </c>
      <c r="D1903" s="50">
        <v>26410</v>
      </c>
      <c r="E1903" s="50" t="s">
        <v>6461</v>
      </c>
      <c r="F1903" s="50" t="s">
        <v>6462</v>
      </c>
      <c r="G1903" s="50" t="s">
        <v>6463</v>
      </c>
      <c r="H1903" s="50" t="s">
        <v>2579</v>
      </c>
      <c r="I1903" s="50" t="s">
        <v>6464</v>
      </c>
      <c r="J1903" s="50" t="s">
        <v>2581</v>
      </c>
      <c r="K1903" s="50" t="s">
        <v>291</v>
      </c>
      <c r="L1903" s="50" t="s">
        <v>189</v>
      </c>
      <c r="M1903" s="54">
        <v>1</v>
      </c>
      <c r="N1903" s="51" t="str">
        <f t="shared" si="129"/>
        <v>岩倉</v>
      </c>
    </row>
    <row r="1904" spans="1:14" x14ac:dyDescent="0.2">
      <c r="A1904" s="50">
        <f t="shared" si="130"/>
        <v>26411</v>
      </c>
      <c r="B1904" s="50">
        <f t="shared" si="131"/>
        <v>2</v>
      </c>
      <c r="C1904" s="51">
        <f t="shared" si="132"/>
        <v>64</v>
      </c>
      <c r="D1904" s="50">
        <v>26411</v>
      </c>
      <c r="E1904" s="50" t="s">
        <v>6465</v>
      </c>
      <c r="F1904" s="50" t="s">
        <v>6466</v>
      </c>
      <c r="G1904" s="50" t="s">
        <v>6467</v>
      </c>
      <c r="H1904" s="50" t="s">
        <v>2333</v>
      </c>
      <c r="I1904" s="50" t="s">
        <v>6468</v>
      </c>
      <c r="J1904" s="50" t="s">
        <v>2373</v>
      </c>
      <c r="K1904" s="50" t="s">
        <v>291</v>
      </c>
      <c r="L1904" s="50" t="s">
        <v>189</v>
      </c>
      <c r="M1904" s="54">
        <v>1</v>
      </c>
      <c r="N1904" s="51" t="str">
        <f t="shared" si="129"/>
        <v>岩倉</v>
      </c>
    </row>
    <row r="1905" spans="1:14" x14ac:dyDescent="0.2">
      <c r="A1905" s="50">
        <f t="shared" si="130"/>
        <v>26412</v>
      </c>
      <c r="B1905" s="50">
        <f t="shared" si="131"/>
        <v>2</v>
      </c>
      <c r="C1905" s="51">
        <f t="shared" si="132"/>
        <v>64</v>
      </c>
      <c r="D1905" s="50">
        <v>26412</v>
      </c>
      <c r="E1905" s="50" t="s">
        <v>6469</v>
      </c>
      <c r="F1905" s="50" t="s">
        <v>466</v>
      </c>
      <c r="G1905" s="50" t="s">
        <v>6470</v>
      </c>
      <c r="H1905" s="50" t="s">
        <v>1121</v>
      </c>
      <c r="I1905" s="50" t="s">
        <v>6471</v>
      </c>
      <c r="J1905" s="50" t="s">
        <v>1584</v>
      </c>
      <c r="K1905" s="50" t="s">
        <v>291</v>
      </c>
      <c r="L1905" s="50" t="s">
        <v>189</v>
      </c>
      <c r="M1905" s="54">
        <v>1</v>
      </c>
      <c r="N1905" s="51" t="str">
        <f t="shared" si="129"/>
        <v>岩倉</v>
      </c>
    </row>
    <row r="1906" spans="1:14" x14ac:dyDescent="0.2">
      <c r="A1906" s="50">
        <f t="shared" si="130"/>
        <v>26413</v>
      </c>
      <c r="B1906" s="50">
        <f t="shared" si="131"/>
        <v>2</v>
      </c>
      <c r="C1906" s="51">
        <f t="shared" si="132"/>
        <v>64</v>
      </c>
      <c r="D1906" s="50">
        <v>26413</v>
      </c>
      <c r="E1906" s="50" t="s">
        <v>6472</v>
      </c>
      <c r="F1906" s="50" t="s">
        <v>6473</v>
      </c>
      <c r="G1906" s="50" t="s">
        <v>6474</v>
      </c>
      <c r="H1906" s="50" t="s">
        <v>6475</v>
      </c>
      <c r="I1906" s="50" t="s">
        <v>6476</v>
      </c>
      <c r="J1906" s="50" t="s">
        <v>6477</v>
      </c>
      <c r="K1906" s="50" t="s">
        <v>291</v>
      </c>
      <c r="L1906" s="50" t="s">
        <v>189</v>
      </c>
      <c r="M1906" s="54">
        <v>1</v>
      </c>
      <c r="N1906" s="51" t="str">
        <f t="shared" si="129"/>
        <v>岩倉</v>
      </c>
    </row>
    <row r="1907" spans="1:14" x14ac:dyDescent="0.2">
      <c r="A1907" s="50">
        <f t="shared" si="130"/>
        <v>26414</v>
      </c>
      <c r="B1907" s="50">
        <f t="shared" si="131"/>
        <v>2</v>
      </c>
      <c r="C1907" s="51">
        <f t="shared" si="132"/>
        <v>64</v>
      </c>
      <c r="D1907" s="50">
        <v>26414</v>
      </c>
      <c r="E1907" s="50" t="s">
        <v>7056</v>
      </c>
      <c r="F1907" s="50" t="s">
        <v>15263</v>
      </c>
      <c r="G1907" s="50" t="s">
        <v>7058</v>
      </c>
      <c r="H1907" s="50" t="s">
        <v>15264</v>
      </c>
      <c r="I1907" s="50" t="s">
        <v>7060</v>
      </c>
      <c r="J1907" s="50" t="s">
        <v>15265</v>
      </c>
      <c r="K1907" s="50" t="s">
        <v>291</v>
      </c>
      <c r="L1907" s="50" t="s">
        <v>1029</v>
      </c>
      <c r="M1907" s="54">
        <v>3</v>
      </c>
      <c r="N1907" s="51" t="str">
        <f t="shared" si="129"/>
        <v>岩倉</v>
      </c>
    </row>
    <row r="1908" spans="1:14" x14ac:dyDescent="0.2">
      <c r="A1908" s="50">
        <f t="shared" si="130"/>
        <v>26415</v>
      </c>
      <c r="B1908" s="50">
        <f t="shared" si="131"/>
        <v>2</v>
      </c>
      <c r="C1908" s="51">
        <f t="shared" si="132"/>
        <v>64</v>
      </c>
      <c r="D1908" s="50">
        <v>26415</v>
      </c>
      <c r="E1908" s="50" t="s">
        <v>392</v>
      </c>
      <c r="F1908" s="50" t="s">
        <v>3427</v>
      </c>
      <c r="G1908" s="50" t="s">
        <v>1065</v>
      </c>
      <c r="H1908" s="50" t="s">
        <v>1723</v>
      </c>
      <c r="I1908" s="50" t="s">
        <v>1067</v>
      </c>
      <c r="J1908" s="50" t="s">
        <v>1725</v>
      </c>
      <c r="K1908" s="50" t="s">
        <v>291</v>
      </c>
      <c r="L1908" s="50" t="s">
        <v>1029</v>
      </c>
      <c r="M1908" s="54">
        <v>3</v>
      </c>
      <c r="N1908" s="51" t="str">
        <f t="shared" si="129"/>
        <v>岩倉</v>
      </c>
    </row>
    <row r="1909" spans="1:14" x14ac:dyDescent="0.2">
      <c r="A1909" s="50">
        <f t="shared" si="130"/>
        <v>26416</v>
      </c>
      <c r="B1909" s="50">
        <f t="shared" si="131"/>
        <v>2</v>
      </c>
      <c r="C1909" s="51">
        <f t="shared" si="132"/>
        <v>64</v>
      </c>
      <c r="D1909" s="50">
        <v>26416</v>
      </c>
      <c r="E1909" s="50" t="s">
        <v>9034</v>
      </c>
      <c r="F1909" s="50" t="s">
        <v>5728</v>
      </c>
      <c r="G1909" s="50" t="s">
        <v>1477</v>
      </c>
      <c r="H1909" s="50" t="s">
        <v>5730</v>
      </c>
      <c r="I1909" s="50" t="s">
        <v>1478</v>
      </c>
      <c r="J1909" s="50" t="s">
        <v>8524</v>
      </c>
      <c r="K1909" s="50" t="s">
        <v>291</v>
      </c>
      <c r="L1909" s="50" t="s">
        <v>1029</v>
      </c>
      <c r="M1909" s="54">
        <v>3</v>
      </c>
      <c r="N1909" s="51" t="str">
        <f t="shared" si="129"/>
        <v>岩倉</v>
      </c>
    </row>
    <row r="1910" spans="1:14" x14ac:dyDescent="0.2">
      <c r="A1910" s="50">
        <f t="shared" si="130"/>
        <v>26417</v>
      </c>
      <c r="B1910" s="50">
        <f t="shared" si="131"/>
        <v>2</v>
      </c>
      <c r="C1910" s="51">
        <f t="shared" si="132"/>
        <v>64</v>
      </c>
      <c r="D1910" s="50">
        <v>26417</v>
      </c>
      <c r="E1910" s="50" t="s">
        <v>677</v>
      </c>
      <c r="F1910" s="50" t="s">
        <v>6478</v>
      </c>
      <c r="G1910" s="50" t="s">
        <v>1380</v>
      </c>
      <c r="H1910" s="50" t="s">
        <v>1040</v>
      </c>
      <c r="I1910" s="50" t="s">
        <v>1382</v>
      </c>
      <c r="J1910" s="50" t="s">
        <v>1041</v>
      </c>
      <c r="K1910" s="50" t="s">
        <v>291</v>
      </c>
      <c r="L1910" s="50" t="s">
        <v>1029</v>
      </c>
      <c r="M1910" s="54">
        <v>3</v>
      </c>
      <c r="N1910" s="51" t="str">
        <f t="shared" si="129"/>
        <v>岩倉</v>
      </c>
    </row>
    <row r="1911" spans="1:14" x14ac:dyDescent="0.2">
      <c r="A1911" s="50">
        <f t="shared" si="130"/>
        <v>26419</v>
      </c>
      <c r="B1911" s="50">
        <f t="shared" si="131"/>
        <v>2</v>
      </c>
      <c r="C1911" s="51">
        <f t="shared" si="132"/>
        <v>64</v>
      </c>
      <c r="D1911" s="50">
        <v>26419</v>
      </c>
      <c r="E1911" s="50" t="s">
        <v>6479</v>
      </c>
      <c r="F1911" s="50" t="s">
        <v>6480</v>
      </c>
      <c r="G1911" s="50" t="s">
        <v>1224</v>
      </c>
      <c r="H1911" s="50" t="s">
        <v>1869</v>
      </c>
      <c r="I1911" s="50" t="s">
        <v>1225</v>
      </c>
      <c r="J1911" s="50" t="s">
        <v>1870</v>
      </c>
      <c r="K1911" s="50" t="s">
        <v>291</v>
      </c>
      <c r="L1911" s="50" t="s">
        <v>1029</v>
      </c>
      <c r="M1911" s="54">
        <v>3</v>
      </c>
      <c r="N1911" s="51" t="str">
        <f t="shared" si="129"/>
        <v>岩倉</v>
      </c>
    </row>
    <row r="1912" spans="1:14" x14ac:dyDescent="0.2">
      <c r="A1912" s="50">
        <f t="shared" si="130"/>
        <v>26420</v>
      </c>
      <c r="B1912" s="50">
        <f t="shared" si="131"/>
        <v>2</v>
      </c>
      <c r="C1912" s="51">
        <f t="shared" si="132"/>
        <v>64</v>
      </c>
      <c r="D1912" s="50">
        <v>26420</v>
      </c>
      <c r="E1912" s="50" t="s">
        <v>54</v>
      </c>
      <c r="F1912" s="50" t="s">
        <v>6481</v>
      </c>
      <c r="G1912" s="50" t="s">
        <v>2364</v>
      </c>
      <c r="H1912" s="50" t="s">
        <v>3597</v>
      </c>
      <c r="I1912" s="50" t="s">
        <v>6482</v>
      </c>
      <c r="J1912" s="50" t="s">
        <v>3599</v>
      </c>
      <c r="K1912" s="50" t="s">
        <v>291</v>
      </c>
      <c r="L1912" s="50" t="s">
        <v>188</v>
      </c>
      <c r="M1912" s="54">
        <v>3</v>
      </c>
      <c r="N1912" s="51" t="str">
        <f t="shared" si="129"/>
        <v>岩倉</v>
      </c>
    </row>
    <row r="1913" spans="1:14" x14ac:dyDescent="0.2">
      <c r="A1913" s="50">
        <f t="shared" si="130"/>
        <v>26421</v>
      </c>
      <c r="B1913" s="50">
        <f t="shared" si="131"/>
        <v>2</v>
      </c>
      <c r="C1913" s="51">
        <f t="shared" si="132"/>
        <v>64</v>
      </c>
      <c r="D1913" s="50">
        <v>26421</v>
      </c>
      <c r="E1913" s="50" t="s">
        <v>6483</v>
      </c>
      <c r="F1913" s="50" t="s">
        <v>6484</v>
      </c>
      <c r="G1913" s="50" t="s">
        <v>6485</v>
      </c>
      <c r="H1913" s="50" t="s">
        <v>1185</v>
      </c>
      <c r="I1913" s="50" t="s">
        <v>6486</v>
      </c>
      <c r="J1913" s="50" t="s">
        <v>1187</v>
      </c>
      <c r="K1913" s="50" t="s">
        <v>291</v>
      </c>
      <c r="L1913" s="50" t="s">
        <v>1029</v>
      </c>
      <c r="M1913" s="54">
        <v>3</v>
      </c>
      <c r="N1913" s="51" t="str">
        <f t="shared" si="129"/>
        <v>岩倉</v>
      </c>
    </row>
    <row r="1914" spans="1:14" x14ac:dyDescent="0.2">
      <c r="A1914" s="50">
        <f t="shared" si="130"/>
        <v>26422</v>
      </c>
      <c r="B1914" s="50">
        <f t="shared" si="131"/>
        <v>2</v>
      </c>
      <c r="C1914" s="51">
        <f t="shared" si="132"/>
        <v>64</v>
      </c>
      <c r="D1914" s="50">
        <v>26422</v>
      </c>
      <c r="E1914" s="50" t="s">
        <v>6487</v>
      </c>
      <c r="F1914" s="50" t="s">
        <v>6488</v>
      </c>
      <c r="G1914" s="50" t="s">
        <v>6489</v>
      </c>
      <c r="H1914" s="50" t="s">
        <v>1185</v>
      </c>
      <c r="I1914" s="50" t="s">
        <v>6490</v>
      </c>
      <c r="J1914" s="50" t="s">
        <v>1187</v>
      </c>
      <c r="K1914" s="50" t="s">
        <v>291</v>
      </c>
      <c r="L1914" s="50" t="s">
        <v>185</v>
      </c>
      <c r="M1914" s="54">
        <v>1</v>
      </c>
      <c r="N1914" s="51" t="str">
        <f t="shared" si="129"/>
        <v>岩倉</v>
      </c>
    </row>
    <row r="1915" spans="1:14" x14ac:dyDescent="0.2">
      <c r="A1915" s="50">
        <f t="shared" si="130"/>
        <v>26423</v>
      </c>
      <c r="B1915" s="50">
        <f t="shared" si="131"/>
        <v>2</v>
      </c>
      <c r="C1915" s="51">
        <f t="shared" si="132"/>
        <v>64</v>
      </c>
      <c r="D1915" s="50">
        <v>26423</v>
      </c>
      <c r="E1915" s="50" t="s">
        <v>15266</v>
      </c>
      <c r="F1915" s="50" t="s">
        <v>5728</v>
      </c>
      <c r="G1915" s="50" t="s">
        <v>15267</v>
      </c>
      <c r="H1915" s="50" t="s">
        <v>5730</v>
      </c>
      <c r="I1915" s="50" t="s">
        <v>15268</v>
      </c>
      <c r="J1915" s="50" t="s">
        <v>8524</v>
      </c>
      <c r="K1915" s="50" t="s">
        <v>291</v>
      </c>
      <c r="L1915" s="50" t="s">
        <v>1029</v>
      </c>
      <c r="M1915" s="54">
        <v>3</v>
      </c>
      <c r="N1915" s="51" t="str">
        <f t="shared" si="129"/>
        <v>岩倉</v>
      </c>
    </row>
    <row r="1916" spans="1:14" x14ac:dyDescent="0.2">
      <c r="A1916" s="50">
        <f t="shared" si="130"/>
        <v>26425</v>
      </c>
      <c r="B1916" s="50">
        <f t="shared" si="131"/>
        <v>2</v>
      </c>
      <c r="C1916" s="51">
        <f t="shared" si="132"/>
        <v>64</v>
      </c>
      <c r="D1916" s="50">
        <v>26425</v>
      </c>
      <c r="E1916" s="50" t="s">
        <v>6491</v>
      </c>
      <c r="F1916" s="50" t="s">
        <v>6492</v>
      </c>
      <c r="G1916" s="50" t="s">
        <v>6493</v>
      </c>
      <c r="H1916" s="50" t="s">
        <v>1465</v>
      </c>
      <c r="I1916" s="50" t="s">
        <v>6494</v>
      </c>
      <c r="J1916" s="50" t="s">
        <v>1466</v>
      </c>
      <c r="K1916" s="50" t="s">
        <v>291</v>
      </c>
      <c r="L1916" s="50" t="s">
        <v>189</v>
      </c>
      <c r="M1916" s="54">
        <v>1</v>
      </c>
      <c r="N1916" s="51" t="str">
        <f t="shared" si="129"/>
        <v>岩倉</v>
      </c>
    </row>
    <row r="1917" spans="1:14" x14ac:dyDescent="0.2">
      <c r="A1917" s="50">
        <f t="shared" si="130"/>
        <v>26426</v>
      </c>
      <c r="B1917" s="50">
        <f t="shared" si="131"/>
        <v>2</v>
      </c>
      <c r="C1917" s="51">
        <f t="shared" si="132"/>
        <v>64</v>
      </c>
      <c r="D1917" s="50">
        <v>26426</v>
      </c>
      <c r="E1917" s="50" t="s">
        <v>6495</v>
      </c>
      <c r="F1917" s="50" t="s">
        <v>6496</v>
      </c>
      <c r="G1917" s="50" t="s">
        <v>6497</v>
      </c>
      <c r="H1917" s="50" t="s">
        <v>5684</v>
      </c>
      <c r="I1917" s="50" t="s">
        <v>6498</v>
      </c>
      <c r="J1917" s="50" t="s">
        <v>5686</v>
      </c>
      <c r="K1917" s="50" t="s">
        <v>291</v>
      </c>
      <c r="L1917" s="50" t="s">
        <v>189</v>
      </c>
      <c r="M1917" s="54">
        <v>1</v>
      </c>
      <c r="N1917" s="51" t="str">
        <f t="shared" si="129"/>
        <v>岩倉</v>
      </c>
    </row>
    <row r="1918" spans="1:14" x14ac:dyDescent="0.2">
      <c r="A1918" s="50">
        <f t="shared" si="130"/>
        <v>26427</v>
      </c>
      <c r="B1918" s="50">
        <f t="shared" si="131"/>
        <v>2</v>
      </c>
      <c r="C1918" s="51">
        <f t="shared" si="132"/>
        <v>64</v>
      </c>
      <c r="D1918" s="50">
        <v>26427</v>
      </c>
      <c r="E1918" s="50" t="s">
        <v>22</v>
      </c>
      <c r="F1918" s="50" t="s">
        <v>6499</v>
      </c>
      <c r="G1918" s="50" t="s">
        <v>1070</v>
      </c>
      <c r="H1918" s="50" t="s">
        <v>6500</v>
      </c>
      <c r="I1918" s="50" t="s">
        <v>1610</v>
      </c>
      <c r="J1918" s="50" t="s">
        <v>6501</v>
      </c>
      <c r="K1918" s="50" t="s">
        <v>291</v>
      </c>
      <c r="L1918" s="50" t="s">
        <v>1029</v>
      </c>
      <c r="M1918" s="54">
        <v>3</v>
      </c>
      <c r="N1918" s="51" t="str">
        <f t="shared" si="129"/>
        <v>岩倉</v>
      </c>
    </row>
    <row r="1919" spans="1:14" x14ac:dyDescent="0.2">
      <c r="A1919" s="50">
        <f t="shared" si="130"/>
        <v>26428</v>
      </c>
      <c r="B1919" s="50">
        <f t="shared" si="131"/>
        <v>2</v>
      </c>
      <c r="C1919" s="51">
        <f t="shared" si="132"/>
        <v>64</v>
      </c>
      <c r="D1919" s="50">
        <v>26428</v>
      </c>
      <c r="E1919" s="50" t="s">
        <v>494</v>
      </c>
      <c r="F1919" s="50" t="s">
        <v>6502</v>
      </c>
      <c r="G1919" s="50" t="s">
        <v>2393</v>
      </c>
      <c r="H1919" s="50" t="s">
        <v>6503</v>
      </c>
      <c r="I1919" s="50" t="s">
        <v>2394</v>
      </c>
      <c r="J1919" s="50" t="s">
        <v>6504</v>
      </c>
      <c r="K1919" s="50" t="s">
        <v>291</v>
      </c>
      <c r="L1919" s="50" t="s">
        <v>185</v>
      </c>
      <c r="M1919" s="54">
        <v>1</v>
      </c>
      <c r="N1919" s="51" t="str">
        <f t="shared" si="129"/>
        <v>岩倉</v>
      </c>
    </row>
    <row r="1920" spans="1:14" x14ac:dyDescent="0.2">
      <c r="A1920" s="50">
        <f t="shared" si="130"/>
        <v>26430</v>
      </c>
      <c r="B1920" s="50">
        <f t="shared" si="131"/>
        <v>2</v>
      </c>
      <c r="C1920" s="51">
        <f t="shared" si="132"/>
        <v>64</v>
      </c>
      <c r="D1920" s="50">
        <v>26430</v>
      </c>
      <c r="E1920" s="50" t="s">
        <v>3200</v>
      </c>
      <c r="F1920" s="50" t="s">
        <v>6505</v>
      </c>
      <c r="G1920" s="50" t="s">
        <v>3202</v>
      </c>
      <c r="H1920" s="50" t="s">
        <v>6506</v>
      </c>
      <c r="I1920" s="50" t="s">
        <v>3203</v>
      </c>
      <c r="J1920" s="50" t="s">
        <v>6507</v>
      </c>
      <c r="K1920" s="50" t="s">
        <v>291</v>
      </c>
      <c r="L1920" s="50" t="s">
        <v>1029</v>
      </c>
      <c r="M1920" s="54">
        <v>3</v>
      </c>
      <c r="N1920" s="51" t="str">
        <f t="shared" si="129"/>
        <v>岩倉</v>
      </c>
    </row>
    <row r="1921" spans="1:14" x14ac:dyDescent="0.2">
      <c r="A1921" s="50">
        <f t="shared" si="130"/>
        <v>26431</v>
      </c>
      <c r="B1921" s="50">
        <f t="shared" si="131"/>
        <v>2</v>
      </c>
      <c r="C1921" s="51">
        <f t="shared" si="132"/>
        <v>64</v>
      </c>
      <c r="D1921" s="50">
        <v>26431</v>
      </c>
      <c r="E1921" s="50" t="s">
        <v>6508</v>
      </c>
      <c r="F1921" s="50" t="s">
        <v>630</v>
      </c>
      <c r="G1921" s="50" t="s">
        <v>6509</v>
      </c>
      <c r="H1921" s="50" t="s">
        <v>2084</v>
      </c>
      <c r="I1921" s="50" t="s">
        <v>6510</v>
      </c>
      <c r="J1921" s="50" t="s">
        <v>2086</v>
      </c>
      <c r="K1921" s="50" t="s">
        <v>291</v>
      </c>
      <c r="L1921" s="50" t="s">
        <v>188</v>
      </c>
      <c r="M1921" s="54">
        <v>3</v>
      </c>
      <c r="N1921" s="51" t="str">
        <f t="shared" si="129"/>
        <v>岩倉</v>
      </c>
    </row>
    <row r="1922" spans="1:14" x14ac:dyDescent="0.2">
      <c r="A1922" s="50">
        <f t="shared" si="130"/>
        <v>26433</v>
      </c>
      <c r="B1922" s="50">
        <f t="shared" si="131"/>
        <v>2</v>
      </c>
      <c r="C1922" s="51">
        <f t="shared" si="132"/>
        <v>64</v>
      </c>
      <c r="D1922" s="50">
        <v>26433</v>
      </c>
      <c r="E1922" s="50" t="s">
        <v>45</v>
      </c>
      <c r="F1922" s="50" t="s">
        <v>15269</v>
      </c>
      <c r="G1922" s="50" t="s">
        <v>1184</v>
      </c>
      <c r="H1922" s="50" t="s">
        <v>15270</v>
      </c>
      <c r="I1922" s="50" t="s">
        <v>1186</v>
      </c>
      <c r="J1922" s="50" t="s">
        <v>15271</v>
      </c>
      <c r="K1922" s="50" t="s">
        <v>291</v>
      </c>
      <c r="L1922" s="50" t="s">
        <v>189</v>
      </c>
      <c r="M1922" s="54">
        <v>1</v>
      </c>
      <c r="N1922" s="51" t="str">
        <f t="shared" ref="N1922:N1985" si="133">VLOOKUP(B1922*100+C1922,$AB$2:$AF$400,2,0)</f>
        <v>岩倉</v>
      </c>
    </row>
    <row r="1923" spans="1:14" x14ac:dyDescent="0.2">
      <c r="A1923" s="50">
        <f t="shared" si="130"/>
        <v>26434</v>
      </c>
      <c r="B1923" s="50">
        <f t="shared" si="131"/>
        <v>2</v>
      </c>
      <c r="C1923" s="51">
        <f t="shared" si="132"/>
        <v>64</v>
      </c>
      <c r="D1923" s="50">
        <v>26434</v>
      </c>
      <c r="E1923" s="50" t="s">
        <v>2078</v>
      </c>
      <c r="F1923" s="50" t="s">
        <v>6511</v>
      </c>
      <c r="G1923" s="50" t="s">
        <v>2080</v>
      </c>
      <c r="H1923" s="50" t="s">
        <v>1179</v>
      </c>
      <c r="I1923" s="50" t="s">
        <v>2081</v>
      </c>
      <c r="J1923" s="50" t="s">
        <v>1180</v>
      </c>
      <c r="K1923" s="50" t="s">
        <v>291</v>
      </c>
      <c r="L1923" s="50" t="s">
        <v>189</v>
      </c>
      <c r="M1923" s="54">
        <v>2</v>
      </c>
      <c r="N1923" s="51" t="str">
        <f t="shared" si="133"/>
        <v>岩倉</v>
      </c>
    </row>
    <row r="1924" spans="1:14" x14ac:dyDescent="0.2">
      <c r="A1924" s="50">
        <f t="shared" si="130"/>
        <v>26435</v>
      </c>
      <c r="B1924" s="50">
        <f t="shared" si="131"/>
        <v>2</v>
      </c>
      <c r="C1924" s="51">
        <f t="shared" si="132"/>
        <v>64</v>
      </c>
      <c r="D1924" s="50">
        <v>26435</v>
      </c>
      <c r="E1924" s="50" t="s">
        <v>64</v>
      </c>
      <c r="F1924" s="50" t="s">
        <v>6512</v>
      </c>
      <c r="G1924" s="50" t="s">
        <v>2409</v>
      </c>
      <c r="H1924" s="50" t="s">
        <v>3597</v>
      </c>
      <c r="I1924" s="50" t="s">
        <v>2411</v>
      </c>
      <c r="J1924" s="50" t="s">
        <v>3599</v>
      </c>
      <c r="K1924" s="50" t="s">
        <v>291</v>
      </c>
      <c r="L1924" s="50" t="s">
        <v>188</v>
      </c>
      <c r="M1924" s="54">
        <v>2</v>
      </c>
      <c r="N1924" s="51" t="str">
        <f t="shared" si="133"/>
        <v>岩倉</v>
      </c>
    </row>
    <row r="1925" spans="1:14" x14ac:dyDescent="0.2">
      <c r="A1925" s="50">
        <f t="shared" si="130"/>
        <v>26437</v>
      </c>
      <c r="B1925" s="50">
        <f t="shared" si="131"/>
        <v>2</v>
      </c>
      <c r="C1925" s="51">
        <f t="shared" si="132"/>
        <v>64</v>
      </c>
      <c r="D1925" s="50">
        <v>26437</v>
      </c>
      <c r="E1925" s="50" t="s">
        <v>6513</v>
      </c>
      <c r="F1925" s="50" t="s">
        <v>6514</v>
      </c>
      <c r="G1925" s="50" t="s">
        <v>6515</v>
      </c>
      <c r="H1925" s="50" t="s">
        <v>5335</v>
      </c>
      <c r="I1925" s="50" t="s">
        <v>6516</v>
      </c>
      <c r="J1925" s="50" t="s">
        <v>5337</v>
      </c>
      <c r="K1925" s="50" t="s">
        <v>291</v>
      </c>
      <c r="L1925" s="50" t="s">
        <v>189</v>
      </c>
      <c r="M1925" s="54">
        <v>2</v>
      </c>
      <c r="N1925" s="51" t="str">
        <f t="shared" si="133"/>
        <v>岩倉</v>
      </c>
    </row>
    <row r="1926" spans="1:14" x14ac:dyDescent="0.2">
      <c r="A1926" s="50">
        <f t="shared" si="130"/>
        <v>26438</v>
      </c>
      <c r="B1926" s="50">
        <f t="shared" si="131"/>
        <v>2</v>
      </c>
      <c r="C1926" s="51">
        <f t="shared" si="132"/>
        <v>64</v>
      </c>
      <c r="D1926" s="50">
        <v>26438</v>
      </c>
      <c r="E1926" s="50" t="s">
        <v>3794</v>
      </c>
      <c r="F1926" s="50" t="s">
        <v>6517</v>
      </c>
      <c r="G1926" s="50" t="s">
        <v>3795</v>
      </c>
      <c r="H1926" s="50" t="s">
        <v>1185</v>
      </c>
      <c r="I1926" s="50" t="s">
        <v>3796</v>
      </c>
      <c r="J1926" s="50" t="s">
        <v>1187</v>
      </c>
      <c r="K1926" s="50" t="s">
        <v>291</v>
      </c>
      <c r="L1926" s="50" t="s">
        <v>188</v>
      </c>
      <c r="M1926" s="54">
        <v>2</v>
      </c>
      <c r="N1926" s="51" t="str">
        <f t="shared" si="133"/>
        <v>岩倉</v>
      </c>
    </row>
    <row r="1927" spans="1:14" x14ac:dyDescent="0.2">
      <c r="A1927" s="50">
        <f t="shared" si="130"/>
        <v>26439</v>
      </c>
      <c r="B1927" s="50">
        <f t="shared" si="131"/>
        <v>2</v>
      </c>
      <c r="C1927" s="51">
        <f t="shared" si="132"/>
        <v>64</v>
      </c>
      <c r="D1927" s="50">
        <v>26439</v>
      </c>
      <c r="E1927" s="50" t="s">
        <v>6518</v>
      </c>
      <c r="F1927" s="50" t="s">
        <v>6519</v>
      </c>
      <c r="G1927" s="50" t="s">
        <v>6520</v>
      </c>
      <c r="H1927" s="50" t="s">
        <v>1122</v>
      </c>
      <c r="I1927" s="50" t="s">
        <v>6521</v>
      </c>
      <c r="J1927" s="50" t="s">
        <v>1918</v>
      </c>
      <c r="K1927" s="50" t="s">
        <v>291</v>
      </c>
      <c r="L1927" s="50" t="s">
        <v>188</v>
      </c>
      <c r="M1927" s="54">
        <v>2</v>
      </c>
      <c r="N1927" s="51" t="str">
        <f t="shared" si="133"/>
        <v>岩倉</v>
      </c>
    </row>
    <row r="1928" spans="1:14" x14ac:dyDescent="0.2">
      <c r="A1928" s="50">
        <f t="shared" si="130"/>
        <v>26440</v>
      </c>
      <c r="B1928" s="50">
        <f t="shared" si="131"/>
        <v>2</v>
      </c>
      <c r="C1928" s="51">
        <f t="shared" si="132"/>
        <v>64</v>
      </c>
      <c r="D1928" s="50">
        <v>26440</v>
      </c>
      <c r="E1928" s="50" t="s">
        <v>51</v>
      </c>
      <c r="F1928" s="50" t="s">
        <v>6522</v>
      </c>
      <c r="G1928" s="50" t="s">
        <v>1303</v>
      </c>
      <c r="H1928" s="50" t="s">
        <v>6523</v>
      </c>
      <c r="I1928" s="50" t="s">
        <v>1304</v>
      </c>
      <c r="J1928" s="50" t="s">
        <v>6524</v>
      </c>
      <c r="K1928" s="50" t="s">
        <v>291</v>
      </c>
      <c r="L1928" s="50" t="s">
        <v>188</v>
      </c>
      <c r="M1928" s="54">
        <v>2</v>
      </c>
      <c r="N1928" s="51" t="str">
        <f t="shared" si="133"/>
        <v>岩倉</v>
      </c>
    </row>
    <row r="1929" spans="1:14" x14ac:dyDescent="0.2">
      <c r="A1929" s="50">
        <f t="shared" si="130"/>
        <v>26442</v>
      </c>
      <c r="B1929" s="50">
        <f t="shared" si="131"/>
        <v>2</v>
      </c>
      <c r="C1929" s="51">
        <f t="shared" si="132"/>
        <v>64</v>
      </c>
      <c r="D1929" s="50">
        <v>26442</v>
      </c>
      <c r="E1929" s="50" t="s">
        <v>34</v>
      </c>
      <c r="F1929" s="50" t="s">
        <v>6525</v>
      </c>
      <c r="G1929" s="50" t="s">
        <v>1285</v>
      </c>
      <c r="H1929" s="50" t="s">
        <v>1916</v>
      </c>
      <c r="I1929" s="50" t="s">
        <v>1287</v>
      </c>
      <c r="J1929" s="50" t="s">
        <v>1917</v>
      </c>
      <c r="K1929" s="50" t="s">
        <v>291</v>
      </c>
      <c r="L1929" s="50" t="s">
        <v>188</v>
      </c>
      <c r="M1929" s="54">
        <v>2</v>
      </c>
      <c r="N1929" s="51" t="str">
        <f t="shared" si="133"/>
        <v>岩倉</v>
      </c>
    </row>
    <row r="1930" spans="1:14" x14ac:dyDescent="0.2">
      <c r="A1930" s="50">
        <f t="shared" si="130"/>
        <v>26445</v>
      </c>
      <c r="B1930" s="50">
        <f t="shared" si="131"/>
        <v>2</v>
      </c>
      <c r="C1930" s="51">
        <f t="shared" si="132"/>
        <v>64</v>
      </c>
      <c r="D1930" s="50">
        <v>26445</v>
      </c>
      <c r="E1930" s="50" t="s">
        <v>42</v>
      </c>
      <c r="F1930" s="50" t="s">
        <v>6526</v>
      </c>
      <c r="G1930" s="50" t="s">
        <v>1582</v>
      </c>
      <c r="H1930" s="50" t="s">
        <v>6527</v>
      </c>
      <c r="I1930" s="50" t="s">
        <v>2246</v>
      </c>
      <c r="J1930" s="50" t="s">
        <v>6528</v>
      </c>
      <c r="K1930" s="50" t="s">
        <v>291</v>
      </c>
      <c r="L1930" s="50" t="s">
        <v>188</v>
      </c>
      <c r="M1930" s="54">
        <v>2</v>
      </c>
      <c r="N1930" s="51" t="str">
        <f t="shared" si="133"/>
        <v>岩倉</v>
      </c>
    </row>
    <row r="1931" spans="1:14" x14ac:dyDescent="0.2">
      <c r="A1931" s="50">
        <f t="shared" si="130"/>
        <v>26447</v>
      </c>
      <c r="B1931" s="50">
        <f t="shared" si="131"/>
        <v>2</v>
      </c>
      <c r="C1931" s="51">
        <f t="shared" si="132"/>
        <v>64</v>
      </c>
      <c r="D1931" s="50">
        <v>26447</v>
      </c>
      <c r="E1931" s="50" t="s">
        <v>122</v>
      </c>
      <c r="F1931" s="50" t="s">
        <v>41</v>
      </c>
      <c r="G1931" s="50" t="s">
        <v>3224</v>
      </c>
      <c r="H1931" s="50" t="s">
        <v>1040</v>
      </c>
      <c r="I1931" s="50" t="s">
        <v>3225</v>
      </c>
      <c r="J1931" s="50" t="s">
        <v>1041</v>
      </c>
      <c r="K1931" s="50" t="s">
        <v>291</v>
      </c>
      <c r="L1931" s="50" t="s">
        <v>1029</v>
      </c>
      <c r="M1931" s="54">
        <v>3</v>
      </c>
      <c r="N1931" s="51" t="str">
        <f t="shared" si="133"/>
        <v>岩倉</v>
      </c>
    </row>
    <row r="1932" spans="1:14" x14ac:dyDescent="0.2">
      <c r="A1932" s="50">
        <f t="shared" si="130"/>
        <v>26449</v>
      </c>
      <c r="B1932" s="50">
        <f t="shared" si="131"/>
        <v>2</v>
      </c>
      <c r="C1932" s="51">
        <f t="shared" si="132"/>
        <v>64</v>
      </c>
      <c r="D1932" s="50">
        <v>26449</v>
      </c>
      <c r="E1932" s="50" t="s">
        <v>3113</v>
      </c>
      <c r="F1932" s="50" t="s">
        <v>15272</v>
      </c>
      <c r="G1932" s="50" t="s">
        <v>3115</v>
      </c>
      <c r="H1932" s="50" t="s">
        <v>15273</v>
      </c>
      <c r="I1932" s="50" t="s">
        <v>3117</v>
      </c>
      <c r="J1932" s="50" t="s">
        <v>15274</v>
      </c>
      <c r="K1932" s="50" t="s">
        <v>291</v>
      </c>
      <c r="L1932" s="50" t="s">
        <v>188</v>
      </c>
      <c r="M1932" s="54">
        <v>2</v>
      </c>
      <c r="N1932" s="51" t="str">
        <f t="shared" si="133"/>
        <v>岩倉</v>
      </c>
    </row>
    <row r="1933" spans="1:14" x14ac:dyDescent="0.2">
      <c r="A1933" s="50">
        <f t="shared" si="130"/>
        <v>26452</v>
      </c>
      <c r="B1933" s="50">
        <f t="shared" si="131"/>
        <v>2</v>
      </c>
      <c r="C1933" s="51">
        <f t="shared" si="132"/>
        <v>64</v>
      </c>
      <c r="D1933" s="50">
        <v>26452</v>
      </c>
      <c r="E1933" s="50" t="s">
        <v>6529</v>
      </c>
      <c r="F1933" s="50" t="s">
        <v>6530</v>
      </c>
      <c r="G1933" s="50" t="s">
        <v>3171</v>
      </c>
      <c r="H1933" s="50" t="s">
        <v>6531</v>
      </c>
      <c r="I1933" s="50" t="s">
        <v>3172</v>
      </c>
      <c r="J1933" s="50" t="s">
        <v>6532</v>
      </c>
      <c r="K1933" s="50" t="s">
        <v>292</v>
      </c>
      <c r="L1933" s="50" t="s">
        <v>188</v>
      </c>
      <c r="M1933" s="54">
        <v>3</v>
      </c>
      <c r="N1933" s="51" t="str">
        <f t="shared" si="133"/>
        <v>岩倉</v>
      </c>
    </row>
    <row r="1934" spans="1:14" x14ac:dyDescent="0.2">
      <c r="A1934" s="50">
        <f t="shared" si="130"/>
        <v>26454</v>
      </c>
      <c r="B1934" s="50">
        <f t="shared" si="131"/>
        <v>2</v>
      </c>
      <c r="C1934" s="51">
        <f t="shared" si="132"/>
        <v>64</v>
      </c>
      <c r="D1934" s="50">
        <v>26454</v>
      </c>
      <c r="E1934" s="50" t="s">
        <v>6533</v>
      </c>
      <c r="F1934" s="50" t="s">
        <v>6534</v>
      </c>
      <c r="G1934" s="50" t="s">
        <v>6535</v>
      </c>
      <c r="H1934" s="50" t="s">
        <v>6536</v>
      </c>
      <c r="I1934" s="50" t="s">
        <v>6537</v>
      </c>
      <c r="J1934" s="50" t="s">
        <v>6538</v>
      </c>
      <c r="K1934" s="50" t="s">
        <v>292</v>
      </c>
      <c r="L1934" s="50" t="s">
        <v>1029</v>
      </c>
      <c r="M1934" s="54">
        <v>3</v>
      </c>
      <c r="N1934" s="51" t="str">
        <f t="shared" si="133"/>
        <v>岩倉</v>
      </c>
    </row>
    <row r="1935" spans="1:14" x14ac:dyDescent="0.2">
      <c r="A1935" s="50">
        <f t="shared" si="130"/>
        <v>26457</v>
      </c>
      <c r="B1935" s="50">
        <f t="shared" si="131"/>
        <v>2</v>
      </c>
      <c r="C1935" s="51">
        <f t="shared" si="132"/>
        <v>64</v>
      </c>
      <c r="D1935" s="50">
        <v>26457</v>
      </c>
      <c r="E1935" s="50" t="s">
        <v>6539</v>
      </c>
      <c r="F1935" s="50" t="s">
        <v>2951</v>
      </c>
      <c r="G1935" s="50" t="s">
        <v>6260</v>
      </c>
      <c r="H1935" s="50" t="s">
        <v>1777</v>
      </c>
      <c r="I1935" s="50" t="s">
        <v>6262</v>
      </c>
      <c r="J1935" s="50" t="s">
        <v>1778</v>
      </c>
      <c r="K1935" s="50" t="s">
        <v>292</v>
      </c>
      <c r="L1935" s="50" t="s">
        <v>189</v>
      </c>
      <c r="M1935" s="54">
        <v>2</v>
      </c>
      <c r="N1935" s="51" t="str">
        <f t="shared" si="133"/>
        <v>岩倉</v>
      </c>
    </row>
    <row r="1936" spans="1:14" x14ac:dyDescent="0.2">
      <c r="A1936" s="50">
        <f t="shared" si="130"/>
        <v>26458</v>
      </c>
      <c r="B1936" s="50">
        <f t="shared" si="131"/>
        <v>2</v>
      </c>
      <c r="C1936" s="51">
        <f t="shared" si="132"/>
        <v>64</v>
      </c>
      <c r="D1936" s="50">
        <v>26458</v>
      </c>
      <c r="E1936" s="50" t="s">
        <v>51</v>
      </c>
      <c r="F1936" s="50" t="s">
        <v>6540</v>
      </c>
      <c r="G1936" s="50" t="s">
        <v>1303</v>
      </c>
      <c r="H1936" s="50" t="s">
        <v>1753</v>
      </c>
      <c r="I1936" s="50" t="s">
        <v>1304</v>
      </c>
      <c r="J1936" s="50" t="s">
        <v>1754</v>
      </c>
      <c r="K1936" s="50" t="s">
        <v>292</v>
      </c>
      <c r="L1936" s="50" t="s">
        <v>188</v>
      </c>
      <c r="M1936" s="54">
        <v>2</v>
      </c>
      <c r="N1936" s="51" t="str">
        <f t="shared" si="133"/>
        <v>岩倉</v>
      </c>
    </row>
    <row r="1937" spans="1:14" x14ac:dyDescent="0.2">
      <c r="A1937" s="50">
        <f t="shared" si="130"/>
        <v>26459</v>
      </c>
      <c r="B1937" s="50">
        <f t="shared" si="131"/>
        <v>2</v>
      </c>
      <c r="C1937" s="51">
        <f t="shared" si="132"/>
        <v>64</v>
      </c>
      <c r="D1937" s="50">
        <v>26459</v>
      </c>
      <c r="E1937" s="50" t="s">
        <v>30</v>
      </c>
      <c r="F1937" s="50" t="s">
        <v>6541</v>
      </c>
      <c r="G1937" s="50" t="s">
        <v>1081</v>
      </c>
      <c r="H1937" s="50" t="s">
        <v>1172</v>
      </c>
      <c r="I1937" s="50" t="s">
        <v>1082</v>
      </c>
      <c r="J1937" s="50" t="s">
        <v>1187</v>
      </c>
      <c r="K1937" s="50" t="s">
        <v>292</v>
      </c>
      <c r="L1937" s="50" t="s">
        <v>189</v>
      </c>
      <c r="M1937" s="54">
        <v>2</v>
      </c>
      <c r="N1937" s="51" t="str">
        <f t="shared" si="133"/>
        <v>岩倉</v>
      </c>
    </row>
    <row r="1938" spans="1:14" x14ac:dyDescent="0.2">
      <c r="A1938" s="50">
        <f t="shared" si="130"/>
        <v>26460</v>
      </c>
      <c r="B1938" s="50">
        <f t="shared" si="131"/>
        <v>2</v>
      </c>
      <c r="C1938" s="51">
        <f t="shared" si="132"/>
        <v>64</v>
      </c>
      <c r="D1938" s="50">
        <v>26460</v>
      </c>
      <c r="E1938" s="50" t="s">
        <v>6542</v>
      </c>
      <c r="F1938" s="50" t="s">
        <v>6543</v>
      </c>
      <c r="G1938" s="50" t="s">
        <v>2849</v>
      </c>
      <c r="H1938" s="50" t="s">
        <v>1818</v>
      </c>
      <c r="I1938" s="50" t="s">
        <v>6544</v>
      </c>
      <c r="J1938" s="50" t="s">
        <v>1820</v>
      </c>
      <c r="K1938" s="50" t="s">
        <v>292</v>
      </c>
      <c r="L1938" s="50" t="s">
        <v>188</v>
      </c>
      <c r="M1938" s="54">
        <v>2</v>
      </c>
      <c r="N1938" s="51" t="str">
        <f t="shared" si="133"/>
        <v>岩倉</v>
      </c>
    </row>
    <row r="1939" spans="1:14" x14ac:dyDescent="0.2">
      <c r="A1939" s="50">
        <f t="shared" si="130"/>
        <v>26461</v>
      </c>
      <c r="B1939" s="50">
        <f t="shared" si="131"/>
        <v>2</v>
      </c>
      <c r="C1939" s="51">
        <f t="shared" si="132"/>
        <v>64</v>
      </c>
      <c r="D1939" s="50">
        <v>26461</v>
      </c>
      <c r="E1939" s="50" t="s">
        <v>70</v>
      </c>
      <c r="F1939" s="50" t="s">
        <v>6545</v>
      </c>
      <c r="G1939" s="50" t="s">
        <v>2334</v>
      </c>
      <c r="H1939" s="50" t="s">
        <v>6546</v>
      </c>
      <c r="I1939" s="50" t="s">
        <v>6547</v>
      </c>
      <c r="J1939" s="50" t="s">
        <v>6548</v>
      </c>
      <c r="K1939" s="50" t="s">
        <v>292</v>
      </c>
      <c r="L1939" s="50" t="s">
        <v>188</v>
      </c>
      <c r="M1939" s="54">
        <v>2</v>
      </c>
      <c r="N1939" s="51" t="str">
        <f t="shared" si="133"/>
        <v>岩倉</v>
      </c>
    </row>
    <row r="1940" spans="1:14" x14ac:dyDescent="0.2">
      <c r="A1940" s="50">
        <f t="shared" si="130"/>
        <v>26462</v>
      </c>
      <c r="B1940" s="50">
        <f t="shared" si="131"/>
        <v>2</v>
      </c>
      <c r="C1940" s="51">
        <f t="shared" si="132"/>
        <v>64</v>
      </c>
      <c r="D1940" s="50">
        <v>26462</v>
      </c>
      <c r="E1940" s="50" t="s">
        <v>363</v>
      </c>
      <c r="F1940" s="50" t="s">
        <v>6549</v>
      </c>
      <c r="G1940" s="50" t="s">
        <v>2711</v>
      </c>
      <c r="H1940" s="50" t="s">
        <v>2283</v>
      </c>
      <c r="I1940" s="50" t="s">
        <v>6550</v>
      </c>
      <c r="J1940" s="50" t="s">
        <v>2285</v>
      </c>
      <c r="K1940" s="50" t="s">
        <v>292</v>
      </c>
      <c r="L1940" s="50" t="s">
        <v>188</v>
      </c>
      <c r="M1940" s="54">
        <v>2</v>
      </c>
      <c r="N1940" s="51" t="str">
        <f t="shared" si="133"/>
        <v>岩倉</v>
      </c>
    </row>
    <row r="1941" spans="1:14" x14ac:dyDescent="0.2">
      <c r="A1941" s="50">
        <f t="shared" si="130"/>
        <v>26463</v>
      </c>
      <c r="B1941" s="50">
        <f t="shared" si="131"/>
        <v>2</v>
      </c>
      <c r="C1941" s="51">
        <f t="shared" si="132"/>
        <v>64</v>
      </c>
      <c r="D1941" s="50">
        <v>26463</v>
      </c>
      <c r="E1941" s="50" t="s">
        <v>6551</v>
      </c>
      <c r="F1941" s="50" t="s">
        <v>5720</v>
      </c>
      <c r="G1941" s="50" t="s">
        <v>6552</v>
      </c>
      <c r="H1941" s="50" t="s">
        <v>1213</v>
      </c>
      <c r="I1941" s="50" t="s">
        <v>6553</v>
      </c>
      <c r="J1941" s="50" t="s">
        <v>1215</v>
      </c>
      <c r="K1941" s="50" t="s">
        <v>292</v>
      </c>
      <c r="L1941" s="50" t="s">
        <v>188</v>
      </c>
      <c r="M1941" s="54">
        <v>2</v>
      </c>
      <c r="N1941" s="51" t="str">
        <f t="shared" si="133"/>
        <v>岩倉</v>
      </c>
    </row>
    <row r="1942" spans="1:14" x14ac:dyDescent="0.2">
      <c r="A1942" s="50">
        <f t="shared" si="130"/>
        <v>26466</v>
      </c>
      <c r="B1942" s="50">
        <f t="shared" si="131"/>
        <v>2</v>
      </c>
      <c r="C1942" s="51">
        <f t="shared" si="132"/>
        <v>64</v>
      </c>
      <c r="D1942" s="50">
        <v>26466</v>
      </c>
      <c r="E1942" s="50" t="s">
        <v>39</v>
      </c>
      <c r="F1942" s="50" t="s">
        <v>6554</v>
      </c>
      <c r="G1942" s="50" t="s">
        <v>1317</v>
      </c>
      <c r="H1942" s="50" t="s">
        <v>2462</v>
      </c>
      <c r="I1942" s="50" t="s">
        <v>1318</v>
      </c>
      <c r="J1942" s="50" t="s">
        <v>2464</v>
      </c>
      <c r="K1942" s="50" t="s">
        <v>292</v>
      </c>
      <c r="L1942" s="50" t="s">
        <v>189</v>
      </c>
      <c r="M1942" s="54">
        <v>1</v>
      </c>
      <c r="N1942" s="51" t="str">
        <f t="shared" si="133"/>
        <v>岩倉</v>
      </c>
    </row>
    <row r="1943" spans="1:14" x14ac:dyDescent="0.2">
      <c r="A1943" s="50">
        <f t="shared" si="130"/>
        <v>26467</v>
      </c>
      <c r="B1943" s="50">
        <f t="shared" si="131"/>
        <v>2</v>
      </c>
      <c r="C1943" s="51">
        <f t="shared" si="132"/>
        <v>64</v>
      </c>
      <c r="D1943" s="50">
        <v>26467</v>
      </c>
      <c r="E1943" s="50" t="s">
        <v>978</v>
      </c>
      <c r="F1943" s="50" t="s">
        <v>6555</v>
      </c>
      <c r="G1943" s="50" t="s">
        <v>3263</v>
      </c>
      <c r="H1943" s="50" t="s">
        <v>3251</v>
      </c>
      <c r="I1943" s="50" t="s">
        <v>3264</v>
      </c>
      <c r="J1943" s="50" t="s">
        <v>3253</v>
      </c>
      <c r="K1943" s="50" t="s">
        <v>292</v>
      </c>
      <c r="L1943" s="50" t="s">
        <v>189</v>
      </c>
      <c r="M1943" s="54">
        <v>1</v>
      </c>
      <c r="N1943" s="51" t="str">
        <f t="shared" si="133"/>
        <v>岩倉</v>
      </c>
    </row>
    <row r="1944" spans="1:14" x14ac:dyDescent="0.2">
      <c r="A1944" s="50">
        <f t="shared" si="130"/>
        <v>26468</v>
      </c>
      <c r="B1944" s="50">
        <f t="shared" si="131"/>
        <v>2</v>
      </c>
      <c r="C1944" s="51">
        <f t="shared" si="132"/>
        <v>64</v>
      </c>
      <c r="D1944" s="50">
        <v>26468</v>
      </c>
      <c r="E1944" s="50" t="s">
        <v>6556</v>
      </c>
      <c r="F1944" s="50" t="s">
        <v>6554</v>
      </c>
      <c r="G1944" s="50" t="s">
        <v>6557</v>
      </c>
      <c r="H1944" s="50" t="s">
        <v>2462</v>
      </c>
      <c r="I1944" s="50" t="s">
        <v>6558</v>
      </c>
      <c r="J1944" s="50" t="s">
        <v>2464</v>
      </c>
      <c r="K1944" s="50" t="s">
        <v>292</v>
      </c>
      <c r="L1944" s="50" t="s">
        <v>189</v>
      </c>
      <c r="M1944" s="54">
        <v>1</v>
      </c>
      <c r="N1944" s="51" t="str">
        <f t="shared" si="133"/>
        <v>岩倉</v>
      </c>
    </row>
    <row r="1945" spans="1:14" x14ac:dyDescent="0.2">
      <c r="A1945" s="50">
        <f t="shared" si="130"/>
        <v>26469</v>
      </c>
      <c r="B1945" s="50">
        <f t="shared" si="131"/>
        <v>2</v>
      </c>
      <c r="C1945" s="51">
        <f t="shared" si="132"/>
        <v>64</v>
      </c>
      <c r="D1945" s="50">
        <v>26469</v>
      </c>
      <c r="E1945" s="50" t="s">
        <v>35</v>
      </c>
      <c r="F1945" s="50" t="s">
        <v>6559</v>
      </c>
      <c r="G1945" s="50" t="s">
        <v>1239</v>
      </c>
      <c r="H1945" s="50" t="s">
        <v>1094</v>
      </c>
      <c r="I1945" s="50" t="s">
        <v>6560</v>
      </c>
      <c r="J1945" s="50" t="s">
        <v>6561</v>
      </c>
      <c r="K1945" s="50" t="s">
        <v>292</v>
      </c>
      <c r="L1945" s="50" t="s">
        <v>189</v>
      </c>
      <c r="M1945" s="54">
        <v>1</v>
      </c>
      <c r="N1945" s="51" t="str">
        <f t="shared" si="133"/>
        <v>岩倉</v>
      </c>
    </row>
    <row r="1946" spans="1:14" x14ac:dyDescent="0.2">
      <c r="A1946" s="50">
        <f t="shared" si="130"/>
        <v>26509</v>
      </c>
      <c r="B1946" s="50">
        <f t="shared" si="131"/>
        <v>2</v>
      </c>
      <c r="C1946" s="51">
        <f t="shared" si="132"/>
        <v>65</v>
      </c>
      <c r="D1946" s="50">
        <v>26509</v>
      </c>
      <c r="E1946" s="50" t="s">
        <v>22</v>
      </c>
      <c r="F1946" s="50" t="s">
        <v>4169</v>
      </c>
      <c r="G1946" s="50" t="s">
        <v>1070</v>
      </c>
      <c r="H1946" s="50" t="s">
        <v>2761</v>
      </c>
      <c r="I1946" s="50" t="s">
        <v>1610</v>
      </c>
      <c r="J1946" s="50" t="s">
        <v>4170</v>
      </c>
      <c r="K1946" s="50" t="s">
        <v>291</v>
      </c>
      <c r="L1946" s="50" t="s">
        <v>188</v>
      </c>
      <c r="M1946" s="54">
        <v>3</v>
      </c>
      <c r="N1946" s="51" t="str">
        <f t="shared" si="133"/>
        <v>上野学園</v>
      </c>
    </row>
    <row r="1947" spans="1:14" x14ac:dyDescent="0.2">
      <c r="A1947" s="50">
        <f t="shared" si="130"/>
        <v>26512</v>
      </c>
      <c r="B1947" s="50">
        <f t="shared" si="131"/>
        <v>2</v>
      </c>
      <c r="C1947" s="51">
        <f t="shared" si="132"/>
        <v>65</v>
      </c>
      <c r="D1947" s="50">
        <v>26512</v>
      </c>
      <c r="E1947" s="50" t="s">
        <v>42</v>
      </c>
      <c r="F1947" s="50" t="s">
        <v>6562</v>
      </c>
      <c r="G1947" s="50" t="s">
        <v>1582</v>
      </c>
      <c r="H1947" s="50" t="s">
        <v>6563</v>
      </c>
      <c r="I1947" s="50" t="s">
        <v>1583</v>
      </c>
      <c r="J1947" s="50" t="s">
        <v>6564</v>
      </c>
      <c r="K1947" s="50" t="s">
        <v>291</v>
      </c>
      <c r="L1947" s="50" t="s">
        <v>189</v>
      </c>
      <c r="M1947" s="54">
        <v>1</v>
      </c>
      <c r="N1947" s="51" t="str">
        <f t="shared" si="133"/>
        <v>上野学園</v>
      </c>
    </row>
    <row r="1948" spans="1:14" x14ac:dyDescent="0.2">
      <c r="A1948" s="50">
        <f t="shared" si="130"/>
        <v>26513</v>
      </c>
      <c r="B1948" s="50">
        <f t="shared" si="131"/>
        <v>2</v>
      </c>
      <c r="C1948" s="51">
        <f t="shared" si="132"/>
        <v>65</v>
      </c>
      <c r="D1948" s="50">
        <v>26513</v>
      </c>
      <c r="E1948" s="50" t="s">
        <v>6565</v>
      </c>
      <c r="F1948" s="50" t="s">
        <v>4130</v>
      </c>
      <c r="G1948" s="50" t="s">
        <v>6566</v>
      </c>
      <c r="H1948" s="50" t="s">
        <v>1030</v>
      </c>
      <c r="I1948" s="50" t="s">
        <v>6567</v>
      </c>
      <c r="J1948" s="50" t="s">
        <v>1282</v>
      </c>
      <c r="K1948" s="50" t="s">
        <v>291</v>
      </c>
      <c r="L1948" s="50" t="s">
        <v>189</v>
      </c>
      <c r="M1948" s="54">
        <v>1</v>
      </c>
      <c r="N1948" s="51" t="str">
        <f t="shared" si="133"/>
        <v>上野学園</v>
      </c>
    </row>
    <row r="1949" spans="1:14" x14ac:dyDescent="0.2">
      <c r="A1949" s="50">
        <f t="shared" si="130"/>
        <v>26552</v>
      </c>
      <c r="B1949" s="50">
        <f t="shared" si="131"/>
        <v>2</v>
      </c>
      <c r="C1949" s="51">
        <f t="shared" si="132"/>
        <v>65</v>
      </c>
      <c r="D1949" s="50">
        <v>26552</v>
      </c>
      <c r="E1949" s="50" t="s">
        <v>40</v>
      </c>
      <c r="F1949" s="50" t="s">
        <v>6568</v>
      </c>
      <c r="G1949" s="50" t="s">
        <v>1704</v>
      </c>
      <c r="H1949" s="50" t="s">
        <v>6568</v>
      </c>
      <c r="I1949" s="50" t="s">
        <v>1706</v>
      </c>
      <c r="J1949" s="50" t="s">
        <v>6569</v>
      </c>
      <c r="K1949" s="50" t="s">
        <v>292</v>
      </c>
      <c r="L1949" s="50" t="s">
        <v>188</v>
      </c>
      <c r="M1949" s="54">
        <v>2</v>
      </c>
      <c r="N1949" s="51" t="str">
        <f t="shared" si="133"/>
        <v>上野学園</v>
      </c>
    </row>
    <row r="1950" spans="1:14" x14ac:dyDescent="0.2">
      <c r="A1950" s="50">
        <f t="shared" si="130"/>
        <v>26553</v>
      </c>
      <c r="B1950" s="50">
        <f t="shared" si="131"/>
        <v>2</v>
      </c>
      <c r="C1950" s="51">
        <f t="shared" si="132"/>
        <v>65</v>
      </c>
      <c r="D1950" s="50">
        <v>26553</v>
      </c>
      <c r="E1950" s="50" t="s">
        <v>463</v>
      </c>
      <c r="F1950" s="50" t="s">
        <v>6570</v>
      </c>
      <c r="G1950" s="50" t="s">
        <v>2518</v>
      </c>
      <c r="H1950" s="50" t="s">
        <v>3025</v>
      </c>
      <c r="I1950" s="50" t="s">
        <v>2520</v>
      </c>
      <c r="J1950" s="50" t="s">
        <v>3027</v>
      </c>
      <c r="K1950" s="50" t="s">
        <v>292</v>
      </c>
      <c r="L1950" s="50" t="s">
        <v>189</v>
      </c>
      <c r="M1950" s="54">
        <v>2</v>
      </c>
      <c r="N1950" s="51" t="str">
        <f t="shared" si="133"/>
        <v>上野学園</v>
      </c>
    </row>
    <row r="1951" spans="1:14" x14ac:dyDescent="0.2">
      <c r="A1951" s="50">
        <f t="shared" si="130"/>
        <v>27001</v>
      </c>
      <c r="B1951" s="50">
        <f t="shared" si="131"/>
        <v>2</v>
      </c>
      <c r="C1951" s="51">
        <f t="shared" si="132"/>
        <v>70</v>
      </c>
      <c r="D1951" s="50">
        <v>27001</v>
      </c>
      <c r="E1951" s="50" t="s">
        <v>4529</v>
      </c>
      <c r="F1951" s="50" t="s">
        <v>4006</v>
      </c>
      <c r="G1951" s="50" t="s">
        <v>1546</v>
      </c>
      <c r="H1951" s="50" t="s">
        <v>1235</v>
      </c>
      <c r="I1951" s="50" t="s">
        <v>1548</v>
      </c>
      <c r="J1951" s="50" t="s">
        <v>1236</v>
      </c>
      <c r="K1951" s="50" t="s">
        <v>291</v>
      </c>
      <c r="L1951" s="50" t="s">
        <v>188</v>
      </c>
      <c r="M1951" s="54">
        <v>2</v>
      </c>
      <c r="N1951" s="51" t="str">
        <f t="shared" si="133"/>
        <v>筑波大附</v>
      </c>
    </row>
    <row r="1952" spans="1:14" x14ac:dyDescent="0.2">
      <c r="A1952" s="50">
        <f t="shared" si="130"/>
        <v>27002</v>
      </c>
      <c r="B1952" s="50">
        <f t="shared" si="131"/>
        <v>2</v>
      </c>
      <c r="C1952" s="51">
        <f t="shared" si="132"/>
        <v>70</v>
      </c>
      <c r="D1952" s="50">
        <v>27002</v>
      </c>
      <c r="E1952" s="50" t="s">
        <v>6571</v>
      </c>
      <c r="F1952" s="50" t="s">
        <v>6572</v>
      </c>
      <c r="G1952" s="50" t="s">
        <v>6573</v>
      </c>
      <c r="H1952" s="50" t="s">
        <v>1195</v>
      </c>
      <c r="I1952" s="50" t="s">
        <v>6574</v>
      </c>
      <c r="J1952" s="50" t="s">
        <v>1196</v>
      </c>
      <c r="K1952" s="50" t="s">
        <v>291</v>
      </c>
      <c r="L1952" s="50" t="s">
        <v>188</v>
      </c>
      <c r="M1952" s="54">
        <v>2</v>
      </c>
      <c r="N1952" s="51" t="str">
        <f t="shared" si="133"/>
        <v>筑波大附</v>
      </c>
    </row>
    <row r="1953" spans="1:14" x14ac:dyDescent="0.2">
      <c r="A1953" s="50">
        <f t="shared" si="130"/>
        <v>27003</v>
      </c>
      <c r="B1953" s="50">
        <f t="shared" si="131"/>
        <v>2</v>
      </c>
      <c r="C1953" s="51">
        <f t="shared" si="132"/>
        <v>70</v>
      </c>
      <c r="D1953" s="50">
        <v>27003</v>
      </c>
      <c r="E1953" s="50" t="s">
        <v>2078</v>
      </c>
      <c r="F1953" s="50" t="s">
        <v>6575</v>
      </c>
      <c r="G1953" s="50" t="s">
        <v>2080</v>
      </c>
      <c r="H1953" s="50" t="s">
        <v>1217</v>
      </c>
      <c r="I1953" s="50" t="s">
        <v>2081</v>
      </c>
      <c r="J1953" s="50" t="s">
        <v>1218</v>
      </c>
      <c r="K1953" s="50" t="s">
        <v>291</v>
      </c>
      <c r="L1953" s="50" t="s">
        <v>188</v>
      </c>
      <c r="M1953" s="54">
        <v>2</v>
      </c>
      <c r="N1953" s="51" t="str">
        <f t="shared" si="133"/>
        <v>筑波大附</v>
      </c>
    </row>
    <row r="1954" spans="1:14" x14ac:dyDescent="0.2">
      <c r="A1954" s="50">
        <f t="shared" si="130"/>
        <v>27004</v>
      </c>
      <c r="B1954" s="50">
        <f t="shared" si="131"/>
        <v>2</v>
      </c>
      <c r="C1954" s="51">
        <f t="shared" si="132"/>
        <v>70</v>
      </c>
      <c r="D1954" s="50">
        <v>27004</v>
      </c>
      <c r="E1954" s="50" t="s">
        <v>6576</v>
      </c>
      <c r="F1954" s="50" t="s">
        <v>6577</v>
      </c>
      <c r="G1954" s="50" t="s">
        <v>6578</v>
      </c>
      <c r="H1954" s="50" t="s">
        <v>6579</v>
      </c>
      <c r="I1954" s="50" t="s">
        <v>6580</v>
      </c>
      <c r="J1954" s="50" t="s">
        <v>6581</v>
      </c>
      <c r="K1954" s="50" t="s">
        <v>291</v>
      </c>
      <c r="L1954" s="50" t="s">
        <v>189</v>
      </c>
      <c r="M1954" s="54">
        <v>2</v>
      </c>
      <c r="N1954" s="51" t="str">
        <f t="shared" si="133"/>
        <v>筑波大附</v>
      </c>
    </row>
    <row r="1955" spans="1:14" x14ac:dyDescent="0.2">
      <c r="A1955" s="50">
        <f t="shared" si="130"/>
        <v>27005</v>
      </c>
      <c r="B1955" s="50">
        <f t="shared" si="131"/>
        <v>2</v>
      </c>
      <c r="C1955" s="51">
        <f t="shared" si="132"/>
        <v>70</v>
      </c>
      <c r="D1955" s="50">
        <v>27005</v>
      </c>
      <c r="E1955" s="50" t="s">
        <v>57</v>
      </c>
      <c r="F1955" s="50" t="s">
        <v>585</v>
      </c>
      <c r="G1955" s="50" t="s">
        <v>1202</v>
      </c>
      <c r="H1955" s="50" t="s">
        <v>1023</v>
      </c>
      <c r="I1955" s="50" t="s">
        <v>1204</v>
      </c>
      <c r="J1955" s="50" t="s">
        <v>1024</v>
      </c>
      <c r="K1955" s="50" t="s">
        <v>291</v>
      </c>
      <c r="L1955" s="50" t="s">
        <v>189</v>
      </c>
      <c r="M1955" s="54">
        <v>2</v>
      </c>
      <c r="N1955" s="51" t="str">
        <f t="shared" si="133"/>
        <v>筑波大附</v>
      </c>
    </row>
    <row r="1956" spans="1:14" x14ac:dyDescent="0.2">
      <c r="A1956" s="50">
        <f t="shared" si="130"/>
        <v>27006</v>
      </c>
      <c r="B1956" s="50">
        <f t="shared" si="131"/>
        <v>2</v>
      </c>
      <c r="C1956" s="51">
        <f t="shared" si="132"/>
        <v>70</v>
      </c>
      <c r="D1956" s="50">
        <v>27006</v>
      </c>
      <c r="E1956" s="50" t="s">
        <v>6495</v>
      </c>
      <c r="F1956" s="50" t="s">
        <v>6582</v>
      </c>
      <c r="G1956" s="50" t="s">
        <v>6583</v>
      </c>
      <c r="H1956" s="50" t="s">
        <v>2342</v>
      </c>
      <c r="I1956" s="50" t="s">
        <v>6584</v>
      </c>
      <c r="J1956" s="50" t="s">
        <v>2344</v>
      </c>
      <c r="K1956" s="50" t="s">
        <v>291</v>
      </c>
      <c r="L1956" s="50" t="s">
        <v>189</v>
      </c>
      <c r="M1956" s="54">
        <v>1</v>
      </c>
      <c r="N1956" s="51" t="str">
        <f t="shared" si="133"/>
        <v>筑波大附</v>
      </c>
    </row>
    <row r="1957" spans="1:14" x14ac:dyDescent="0.2">
      <c r="A1957" s="50">
        <f t="shared" si="130"/>
        <v>27045</v>
      </c>
      <c r="B1957" s="50">
        <f t="shared" si="131"/>
        <v>2</v>
      </c>
      <c r="C1957" s="51">
        <f t="shared" si="132"/>
        <v>70</v>
      </c>
      <c r="D1957" s="50">
        <v>27045</v>
      </c>
      <c r="E1957" s="50" t="s">
        <v>5700</v>
      </c>
      <c r="F1957" s="50" t="s">
        <v>6585</v>
      </c>
      <c r="G1957" s="50" t="s">
        <v>5701</v>
      </c>
      <c r="H1957" s="50" t="s">
        <v>6586</v>
      </c>
      <c r="I1957" s="50" t="s">
        <v>5702</v>
      </c>
      <c r="J1957" s="50" t="s">
        <v>6587</v>
      </c>
      <c r="K1957" s="50" t="s">
        <v>291</v>
      </c>
      <c r="L1957" s="50" t="s">
        <v>1029</v>
      </c>
      <c r="M1957" s="54">
        <v>3</v>
      </c>
      <c r="N1957" s="51" t="str">
        <f t="shared" si="133"/>
        <v>筑波大附</v>
      </c>
    </row>
    <row r="1958" spans="1:14" x14ac:dyDescent="0.2">
      <c r="A1958" s="50">
        <f t="shared" si="130"/>
        <v>27048</v>
      </c>
      <c r="B1958" s="50">
        <f t="shared" si="131"/>
        <v>2</v>
      </c>
      <c r="C1958" s="51">
        <f t="shared" si="132"/>
        <v>70</v>
      </c>
      <c r="D1958" s="50">
        <v>27048</v>
      </c>
      <c r="E1958" s="50" t="s">
        <v>5285</v>
      </c>
      <c r="F1958" s="50" t="s">
        <v>1790</v>
      </c>
      <c r="G1958" s="50" t="s">
        <v>1210</v>
      </c>
      <c r="H1958" s="50" t="s">
        <v>1185</v>
      </c>
      <c r="I1958" s="50" t="s">
        <v>1211</v>
      </c>
      <c r="J1958" s="50" t="s">
        <v>1305</v>
      </c>
      <c r="K1958" s="50" t="s">
        <v>291</v>
      </c>
      <c r="L1958" s="50" t="s">
        <v>188</v>
      </c>
      <c r="M1958" s="54">
        <v>3</v>
      </c>
      <c r="N1958" s="51" t="str">
        <f t="shared" si="133"/>
        <v>筑波大附</v>
      </c>
    </row>
    <row r="1959" spans="1:14" x14ac:dyDescent="0.2">
      <c r="A1959" s="50">
        <f t="shared" si="130"/>
        <v>27049</v>
      </c>
      <c r="B1959" s="50">
        <f t="shared" si="131"/>
        <v>2</v>
      </c>
      <c r="C1959" s="51">
        <f t="shared" si="132"/>
        <v>70</v>
      </c>
      <c r="D1959" s="50">
        <v>27049</v>
      </c>
      <c r="E1959" s="50" t="s">
        <v>6588</v>
      </c>
      <c r="F1959" s="50" t="s">
        <v>6589</v>
      </c>
      <c r="G1959" s="50" t="s">
        <v>6590</v>
      </c>
      <c r="H1959" s="50" t="s">
        <v>6591</v>
      </c>
      <c r="I1959" s="50" t="s">
        <v>6592</v>
      </c>
      <c r="J1959" s="50" t="s">
        <v>6593</v>
      </c>
      <c r="K1959" s="50" t="s">
        <v>291</v>
      </c>
      <c r="L1959" s="50" t="s">
        <v>188</v>
      </c>
      <c r="M1959" s="54">
        <v>2</v>
      </c>
      <c r="N1959" s="51" t="str">
        <f t="shared" si="133"/>
        <v>筑波大附</v>
      </c>
    </row>
    <row r="1960" spans="1:14" x14ac:dyDescent="0.2">
      <c r="A1960" s="50">
        <f t="shared" si="130"/>
        <v>27050</v>
      </c>
      <c r="B1960" s="50">
        <f t="shared" si="131"/>
        <v>2</v>
      </c>
      <c r="C1960" s="51">
        <f t="shared" si="132"/>
        <v>70</v>
      </c>
      <c r="D1960" s="50">
        <v>27050</v>
      </c>
      <c r="E1960" s="50" t="s">
        <v>2436</v>
      </c>
      <c r="F1960" s="50" t="s">
        <v>6594</v>
      </c>
      <c r="G1960" s="50" t="s">
        <v>2437</v>
      </c>
      <c r="H1960" s="50" t="s">
        <v>5067</v>
      </c>
      <c r="I1960" s="50" t="s">
        <v>2438</v>
      </c>
      <c r="J1960" s="50" t="s">
        <v>5068</v>
      </c>
      <c r="K1960" s="50" t="s">
        <v>291</v>
      </c>
      <c r="L1960" s="50" t="s">
        <v>188</v>
      </c>
      <c r="M1960" s="54">
        <v>2</v>
      </c>
      <c r="N1960" s="51" t="str">
        <f t="shared" si="133"/>
        <v>筑波大附</v>
      </c>
    </row>
    <row r="1961" spans="1:14" x14ac:dyDescent="0.2">
      <c r="A1961" s="50">
        <f t="shared" si="130"/>
        <v>27082</v>
      </c>
      <c r="B1961" s="50">
        <f t="shared" si="131"/>
        <v>2</v>
      </c>
      <c r="C1961" s="51">
        <f t="shared" si="132"/>
        <v>70</v>
      </c>
      <c r="D1961" s="50">
        <v>27082</v>
      </c>
      <c r="E1961" s="50" t="s">
        <v>6595</v>
      </c>
      <c r="F1961" s="50" t="s">
        <v>6596</v>
      </c>
      <c r="G1961" s="50" t="s">
        <v>6597</v>
      </c>
      <c r="H1961" s="50" t="s">
        <v>6598</v>
      </c>
      <c r="I1961" s="50" t="s">
        <v>6599</v>
      </c>
      <c r="J1961" s="50" t="s">
        <v>6600</v>
      </c>
      <c r="K1961" s="50" t="s">
        <v>292</v>
      </c>
      <c r="L1961" s="50" t="s">
        <v>188</v>
      </c>
      <c r="M1961" s="54">
        <v>2</v>
      </c>
      <c r="N1961" s="51" t="str">
        <f t="shared" si="133"/>
        <v>筑波大附</v>
      </c>
    </row>
    <row r="1962" spans="1:14" x14ac:dyDescent="0.2">
      <c r="A1962" s="50">
        <f t="shared" si="130"/>
        <v>27083</v>
      </c>
      <c r="B1962" s="50">
        <f t="shared" si="131"/>
        <v>2</v>
      </c>
      <c r="C1962" s="51">
        <f t="shared" si="132"/>
        <v>70</v>
      </c>
      <c r="D1962" s="50">
        <v>27083</v>
      </c>
      <c r="E1962" s="50" t="s">
        <v>6601</v>
      </c>
      <c r="F1962" s="50" t="s">
        <v>6602</v>
      </c>
      <c r="G1962" s="50" t="s">
        <v>6603</v>
      </c>
      <c r="H1962" s="50" t="s">
        <v>2723</v>
      </c>
      <c r="I1962" s="50" t="s">
        <v>6604</v>
      </c>
      <c r="J1962" s="50" t="s">
        <v>2725</v>
      </c>
      <c r="K1962" s="50" t="s">
        <v>292</v>
      </c>
      <c r="L1962" s="50" t="s">
        <v>189</v>
      </c>
      <c r="M1962" s="54">
        <v>1</v>
      </c>
      <c r="N1962" s="51" t="str">
        <f t="shared" si="133"/>
        <v>筑波大附</v>
      </c>
    </row>
    <row r="1963" spans="1:14" x14ac:dyDescent="0.2">
      <c r="A1963" s="50">
        <f t="shared" si="130"/>
        <v>27084</v>
      </c>
      <c r="B1963" s="50">
        <f t="shared" si="131"/>
        <v>2</v>
      </c>
      <c r="C1963" s="51">
        <f t="shared" si="132"/>
        <v>70</v>
      </c>
      <c r="D1963" s="50">
        <v>27084</v>
      </c>
      <c r="E1963" s="50" t="s">
        <v>3865</v>
      </c>
      <c r="F1963" s="50" t="s">
        <v>6605</v>
      </c>
      <c r="G1963" s="50" t="s">
        <v>3867</v>
      </c>
      <c r="H1963" s="50" t="s">
        <v>6606</v>
      </c>
      <c r="I1963" s="50" t="s">
        <v>3868</v>
      </c>
      <c r="J1963" s="50" t="s">
        <v>6607</v>
      </c>
      <c r="K1963" s="50" t="s">
        <v>292</v>
      </c>
      <c r="L1963" s="50" t="s">
        <v>185</v>
      </c>
      <c r="M1963" s="54">
        <v>1</v>
      </c>
      <c r="N1963" s="51" t="str">
        <f t="shared" si="133"/>
        <v>筑波大附</v>
      </c>
    </row>
    <row r="1964" spans="1:14" x14ac:dyDescent="0.2">
      <c r="A1964" s="50">
        <f t="shared" ref="A1964:A2027" si="134">D1964</f>
        <v>27085</v>
      </c>
      <c r="B1964" s="50">
        <f t="shared" ref="B1964:B2027" si="135">ROUNDDOWN(D1964/10000,0)</f>
        <v>2</v>
      </c>
      <c r="C1964" s="51">
        <f t="shared" ref="C1964:C2027" si="136">ROUNDDOWN((D1964-B1964*10000)/100,0)</f>
        <v>70</v>
      </c>
      <c r="D1964" s="50">
        <v>27085</v>
      </c>
      <c r="E1964" s="50" t="s">
        <v>6608</v>
      </c>
      <c r="F1964" s="50" t="s">
        <v>6609</v>
      </c>
      <c r="G1964" s="50" t="s">
        <v>6610</v>
      </c>
      <c r="H1964" s="50" t="s">
        <v>6611</v>
      </c>
      <c r="I1964" s="50" t="s">
        <v>6612</v>
      </c>
      <c r="J1964" s="50" t="s">
        <v>6613</v>
      </c>
      <c r="K1964" s="50" t="s">
        <v>292</v>
      </c>
      <c r="L1964" s="50" t="s">
        <v>189</v>
      </c>
      <c r="M1964" s="54">
        <v>1</v>
      </c>
      <c r="N1964" s="51" t="str">
        <f t="shared" si="133"/>
        <v>筑波大附</v>
      </c>
    </row>
    <row r="1965" spans="1:14" x14ac:dyDescent="0.2">
      <c r="A1965" s="50">
        <f t="shared" si="134"/>
        <v>27086</v>
      </c>
      <c r="B1965" s="50">
        <f t="shared" si="135"/>
        <v>2</v>
      </c>
      <c r="C1965" s="51">
        <f t="shared" si="136"/>
        <v>70</v>
      </c>
      <c r="D1965" s="50">
        <v>27086</v>
      </c>
      <c r="E1965" s="50" t="s">
        <v>3956</v>
      </c>
      <c r="F1965" s="50" t="s">
        <v>6614</v>
      </c>
      <c r="G1965" s="50" t="s">
        <v>3958</v>
      </c>
      <c r="H1965" s="50" t="s">
        <v>2618</v>
      </c>
      <c r="I1965" s="50" t="s">
        <v>6615</v>
      </c>
      <c r="J1965" s="50" t="s">
        <v>2619</v>
      </c>
      <c r="K1965" s="50" t="s">
        <v>292</v>
      </c>
      <c r="L1965" s="50" t="s">
        <v>185</v>
      </c>
      <c r="M1965" s="54">
        <v>1</v>
      </c>
      <c r="N1965" s="51" t="str">
        <f t="shared" si="133"/>
        <v>筑波大附</v>
      </c>
    </row>
    <row r="1966" spans="1:14" x14ac:dyDescent="0.2">
      <c r="A1966" s="50">
        <f t="shared" si="134"/>
        <v>27087</v>
      </c>
      <c r="B1966" s="50">
        <f t="shared" si="135"/>
        <v>2</v>
      </c>
      <c r="C1966" s="51">
        <f t="shared" si="136"/>
        <v>70</v>
      </c>
      <c r="D1966" s="50">
        <v>27087</v>
      </c>
      <c r="E1966" s="50" t="s">
        <v>2794</v>
      </c>
      <c r="F1966" s="50" t="s">
        <v>6616</v>
      </c>
      <c r="G1966" s="50" t="s">
        <v>2795</v>
      </c>
      <c r="H1966" s="50" t="s">
        <v>1815</v>
      </c>
      <c r="I1966" s="50" t="s">
        <v>2796</v>
      </c>
      <c r="J1966" s="50" t="s">
        <v>1816</v>
      </c>
      <c r="K1966" s="50" t="s">
        <v>292</v>
      </c>
      <c r="L1966" s="50" t="s">
        <v>189</v>
      </c>
      <c r="M1966" s="54">
        <v>1</v>
      </c>
      <c r="N1966" s="51" t="str">
        <f t="shared" si="133"/>
        <v>筑波大附</v>
      </c>
    </row>
    <row r="1967" spans="1:14" x14ac:dyDescent="0.2">
      <c r="A1967" s="50">
        <f t="shared" si="134"/>
        <v>27088</v>
      </c>
      <c r="B1967" s="50">
        <f t="shared" si="135"/>
        <v>2</v>
      </c>
      <c r="C1967" s="51">
        <f t="shared" si="136"/>
        <v>70</v>
      </c>
      <c r="D1967" s="50">
        <v>27088</v>
      </c>
      <c r="E1967" s="50" t="s">
        <v>6617</v>
      </c>
      <c r="F1967" s="50" t="s">
        <v>6618</v>
      </c>
      <c r="G1967" s="50" t="s">
        <v>6619</v>
      </c>
      <c r="H1967" s="50" t="s">
        <v>1878</v>
      </c>
      <c r="I1967" s="50" t="s">
        <v>6620</v>
      </c>
      <c r="J1967" s="50" t="s">
        <v>1879</v>
      </c>
      <c r="K1967" s="50" t="s">
        <v>292</v>
      </c>
      <c r="L1967" s="50" t="s">
        <v>189</v>
      </c>
      <c r="M1967" s="54">
        <v>1</v>
      </c>
      <c r="N1967" s="51" t="str">
        <f t="shared" si="133"/>
        <v>筑波大附</v>
      </c>
    </row>
    <row r="1968" spans="1:14" x14ac:dyDescent="0.2">
      <c r="A1968" s="50">
        <f t="shared" si="134"/>
        <v>27089</v>
      </c>
      <c r="B1968" s="50">
        <f t="shared" si="135"/>
        <v>2</v>
      </c>
      <c r="C1968" s="51">
        <f t="shared" si="136"/>
        <v>70</v>
      </c>
      <c r="D1968" s="50">
        <v>27089</v>
      </c>
      <c r="E1968" s="50" t="s">
        <v>5402</v>
      </c>
      <c r="F1968" s="50" t="s">
        <v>15275</v>
      </c>
      <c r="G1968" s="50" t="s">
        <v>5404</v>
      </c>
      <c r="H1968" s="50" t="s">
        <v>1185</v>
      </c>
      <c r="I1968" s="50" t="s">
        <v>5405</v>
      </c>
      <c r="J1968" s="50" t="s">
        <v>1187</v>
      </c>
      <c r="K1968" s="50" t="s">
        <v>292</v>
      </c>
      <c r="L1968" s="50" t="s">
        <v>189</v>
      </c>
      <c r="M1968" s="54">
        <v>1</v>
      </c>
      <c r="N1968" s="51" t="str">
        <f t="shared" si="133"/>
        <v>筑波大附</v>
      </c>
    </row>
    <row r="1969" spans="1:14" x14ac:dyDescent="0.2">
      <c r="A1969" s="50">
        <f t="shared" si="134"/>
        <v>27104</v>
      </c>
      <c r="B1969" s="50">
        <f t="shared" si="135"/>
        <v>2</v>
      </c>
      <c r="C1969" s="51">
        <f t="shared" si="136"/>
        <v>71</v>
      </c>
      <c r="D1969" s="50">
        <v>27104</v>
      </c>
      <c r="E1969" s="50" t="s">
        <v>6621</v>
      </c>
      <c r="F1969" s="50" t="s">
        <v>6622</v>
      </c>
      <c r="G1969" s="50" t="s">
        <v>4296</v>
      </c>
      <c r="H1969" s="50" t="s">
        <v>6623</v>
      </c>
      <c r="I1969" s="50" t="s">
        <v>4297</v>
      </c>
      <c r="J1969" s="50" t="s">
        <v>6624</v>
      </c>
      <c r="K1969" s="50" t="s">
        <v>291</v>
      </c>
      <c r="L1969" s="50" t="s">
        <v>188</v>
      </c>
      <c r="M1969" s="54">
        <v>2</v>
      </c>
      <c r="N1969" s="51" t="str">
        <f t="shared" si="133"/>
        <v>都小石川</v>
      </c>
    </row>
    <row r="1970" spans="1:14" x14ac:dyDescent="0.2">
      <c r="A1970" s="50">
        <f t="shared" si="134"/>
        <v>27105</v>
      </c>
      <c r="B1970" s="50">
        <f t="shared" si="135"/>
        <v>2</v>
      </c>
      <c r="C1970" s="51">
        <f t="shared" si="136"/>
        <v>71</v>
      </c>
      <c r="D1970" s="50">
        <v>27105</v>
      </c>
      <c r="E1970" s="50" t="s">
        <v>1389</v>
      </c>
      <c r="F1970" s="50" t="s">
        <v>6625</v>
      </c>
      <c r="G1970" s="50" t="s">
        <v>1391</v>
      </c>
      <c r="H1970" s="50" t="s">
        <v>1131</v>
      </c>
      <c r="I1970" s="50" t="s">
        <v>1056</v>
      </c>
      <c r="J1970" s="50" t="s">
        <v>1132</v>
      </c>
      <c r="K1970" s="50" t="s">
        <v>291</v>
      </c>
      <c r="L1970" s="50" t="s">
        <v>188</v>
      </c>
      <c r="M1970" s="54">
        <v>2</v>
      </c>
      <c r="N1970" s="51" t="str">
        <f t="shared" si="133"/>
        <v>都小石川</v>
      </c>
    </row>
    <row r="1971" spans="1:14" x14ac:dyDescent="0.2">
      <c r="A1971" s="50">
        <f t="shared" si="134"/>
        <v>27106</v>
      </c>
      <c r="B1971" s="50">
        <f t="shared" si="135"/>
        <v>2</v>
      </c>
      <c r="C1971" s="51">
        <f t="shared" si="136"/>
        <v>71</v>
      </c>
      <c r="D1971" s="50">
        <v>27106</v>
      </c>
      <c r="E1971" s="50" t="s">
        <v>5119</v>
      </c>
      <c r="F1971" s="50" t="s">
        <v>6626</v>
      </c>
      <c r="G1971" s="50" t="s">
        <v>5121</v>
      </c>
      <c r="H1971" s="50" t="s">
        <v>1030</v>
      </c>
      <c r="I1971" s="50" t="s">
        <v>5122</v>
      </c>
      <c r="J1971" s="50" t="s">
        <v>1282</v>
      </c>
      <c r="K1971" s="50" t="s">
        <v>291</v>
      </c>
      <c r="L1971" s="50" t="s">
        <v>188</v>
      </c>
      <c r="M1971" s="54">
        <v>2</v>
      </c>
      <c r="N1971" s="51" t="str">
        <f t="shared" si="133"/>
        <v>都小石川</v>
      </c>
    </row>
    <row r="1972" spans="1:14" x14ac:dyDescent="0.2">
      <c r="A1972" s="50">
        <f t="shared" si="134"/>
        <v>27107</v>
      </c>
      <c r="B1972" s="50">
        <f t="shared" si="135"/>
        <v>2</v>
      </c>
      <c r="C1972" s="51">
        <f t="shared" si="136"/>
        <v>71</v>
      </c>
      <c r="D1972" s="50">
        <v>27107</v>
      </c>
      <c r="E1972" s="50" t="s">
        <v>87</v>
      </c>
      <c r="F1972" s="50" t="s">
        <v>6627</v>
      </c>
      <c r="G1972" s="50" t="s">
        <v>1117</v>
      </c>
      <c r="H1972" s="50" t="s">
        <v>1314</v>
      </c>
      <c r="I1972" s="50" t="s">
        <v>1119</v>
      </c>
      <c r="J1972" s="50" t="s">
        <v>1316</v>
      </c>
      <c r="K1972" s="50" t="s">
        <v>291</v>
      </c>
      <c r="L1972" s="50" t="s">
        <v>188</v>
      </c>
      <c r="M1972" s="54">
        <v>2</v>
      </c>
      <c r="N1972" s="51" t="str">
        <f t="shared" si="133"/>
        <v>都小石川</v>
      </c>
    </row>
    <row r="1973" spans="1:14" x14ac:dyDescent="0.2">
      <c r="A1973" s="50">
        <f t="shared" si="134"/>
        <v>27108</v>
      </c>
      <c r="B1973" s="50">
        <f t="shared" si="135"/>
        <v>2</v>
      </c>
      <c r="C1973" s="51">
        <f t="shared" si="136"/>
        <v>71</v>
      </c>
      <c r="D1973" s="50">
        <v>27108</v>
      </c>
      <c r="E1973" s="50" t="s">
        <v>28</v>
      </c>
      <c r="F1973" s="50" t="s">
        <v>441</v>
      </c>
      <c r="G1973" s="50" t="s">
        <v>1083</v>
      </c>
      <c r="H1973" s="50" t="s">
        <v>1040</v>
      </c>
      <c r="I1973" s="50" t="s">
        <v>1084</v>
      </c>
      <c r="J1973" s="50" t="s">
        <v>1041</v>
      </c>
      <c r="K1973" s="50" t="s">
        <v>291</v>
      </c>
      <c r="L1973" s="50" t="s">
        <v>189</v>
      </c>
      <c r="M1973" s="54">
        <v>1</v>
      </c>
      <c r="N1973" s="51" t="str">
        <f t="shared" si="133"/>
        <v>都小石川</v>
      </c>
    </row>
    <row r="1974" spans="1:14" x14ac:dyDescent="0.2">
      <c r="A1974" s="50">
        <f t="shared" si="134"/>
        <v>27109</v>
      </c>
      <c r="B1974" s="50">
        <f t="shared" si="135"/>
        <v>2</v>
      </c>
      <c r="C1974" s="51">
        <f t="shared" si="136"/>
        <v>71</v>
      </c>
      <c r="D1974" s="50">
        <v>27109</v>
      </c>
      <c r="E1974" s="50" t="s">
        <v>5778</v>
      </c>
      <c r="F1974" s="50" t="s">
        <v>630</v>
      </c>
      <c r="G1974" s="50" t="s">
        <v>5780</v>
      </c>
      <c r="H1974" s="50" t="s">
        <v>2084</v>
      </c>
      <c r="I1974" s="50" t="s">
        <v>5781</v>
      </c>
      <c r="J1974" s="50" t="s">
        <v>2086</v>
      </c>
      <c r="K1974" s="50" t="s">
        <v>291</v>
      </c>
      <c r="L1974" s="50" t="s">
        <v>189</v>
      </c>
      <c r="M1974" s="54">
        <v>1</v>
      </c>
      <c r="N1974" s="51" t="str">
        <f t="shared" si="133"/>
        <v>都小石川</v>
      </c>
    </row>
    <row r="1975" spans="1:14" x14ac:dyDescent="0.2">
      <c r="A1975" s="50">
        <f t="shared" si="134"/>
        <v>27110</v>
      </c>
      <c r="B1975" s="50">
        <f t="shared" si="135"/>
        <v>2</v>
      </c>
      <c r="C1975" s="51">
        <f t="shared" si="136"/>
        <v>71</v>
      </c>
      <c r="D1975" s="50">
        <v>27110</v>
      </c>
      <c r="E1975" s="50" t="s">
        <v>33</v>
      </c>
      <c r="F1975" s="50" t="s">
        <v>5286</v>
      </c>
      <c r="G1975" s="50" t="s">
        <v>1457</v>
      </c>
      <c r="H1975" s="50" t="s">
        <v>1289</v>
      </c>
      <c r="I1975" s="50" t="s">
        <v>1683</v>
      </c>
      <c r="J1975" s="50" t="s">
        <v>1290</v>
      </c>
      <c r="K1975" s="50" t="s">
        <v>291</v>
      </c>
      <c r="L1975" s="50" t="s">
        <v>189</v>
      </c>
      <c r="M1975" s="54">
        <v>1</v>
      </c>
      <c r="N1975" s="51" t="str">
        <f t="shared" si="133"/>
        <v>都小石川</v>
      </c>
    </row>
    <row r="1976" spans="1:14" x14ac:dyDescent="0.2">
      <c r="A1976" s="50">
        <f t="shared" si="134"/>
        <v>27111</v>
      </c>
      <c r="B1976" s="50">
        <f t="shared" si="135"/>
        <v>2</v>
      </c>
      <c r="C1976" s="51">
        <f t="shared" si="136"/>
        <v>71</v>
      </c>
      <c r="D1976" s="50">
        <v>27111</v>
      </c>
      <c r="E1976" s="50" t="s">
        <v>4790</v>
      </c>
      <c r="F1976" s="50" t="s">
        <v>36</v>
      </c>
      <c r="G1976" s="50" t="s">
        <v>4791</v>
      </c>
      <c r="H1976" s="50" t="s">
        <v>1179</v>
      </c>
      <c r="I1976" s="50" t="s">
        <v>4793</v>
      </c>
      <c r="J1976" s="50" t="s">
        <v>1180</v>
      </c>
      <c r="K1976" s="50" t="s">
        <v>291</v>
      </c>
      <c r="L1976" s="50" t="s">
        <v>189</v>
      </c>
      <c r="M1976" s="54">
        <v>1</v>
      </c>
      <c r="N1976" s="51" t="str">
        <f t="shared" si="133"/>
        <v>都小石川</v>
      </c>
    </row>
    <row r="1977" spans="1:14" x14ac:dyDescent="0.2">
      <c r="A1977" s="50">
        <f t="shared" si="134"/>
        <v>27161</v>
      </c>
      <c r="B1977" s="50">
        <f t="shared" si="135"/>
        <v>2</v>
      </c>
      <c r="C1977" s="51">
        <f t="shared" si="136"/>
        <v>71</v>
      </c>
      <c r="D1977" s="50">
        <v>27161</v>
      </c>
      <c r="E1977" s="50" t="s">
        <v>6628</v>
      </c>
      <c r="F1977" s="50" t="s">
        <v>6629</v>
      </c>
      <c r="G1977" s="50" t="s">
        <v>6630</v>
      </c>
      <c r="H1977" s="50" t="s">
        <v>2215</v>
      </c>
      <c r="I1977" s="50" t="s">
        <v>6631</v>
      </c>
      <c r="J1977" s="50" t="s">
        <v>2217</v>
      </c>
      <c r="K1977" s="50" t="s">
        <v>292</v>
      </c>
      <c r="L1977" s="50" t="s">
        <v>188</v>
      </c>
      <c r="M1977" s="54">
        <v>2</v>
      </c>
      <c r="N1977" s="51" t="str">
        <f t="shared" si="133"/>
        <v>都小石川</v>
      </c>
    </row>
    <row r="1978" spans="1:14" x14ac:dyDescent="0.2">
      <c r="A1978" s="50">
        <f t="shared" si="134"/>
        <v>27162</v>
      </c>
      <c r="B1978" s="50">
        <f t="shared" si="135"/>
        <v>2</v>
      </c>
      <c r="C1978" s="51">
        <f t="shared" si="136"/>
        <v>71</v>
      </c>
      <c r="D1978" s="50">
        <v>27162</v>
      </c>
      <c r="E1978" s="50" t="s">
        <v>6632</v>
      </c>
      <c r="F1978" s="50" t="s">
        <v>603</v>
      </c>
      <c r="G1978" s="50" t="s">
        <v>6633</v>
      </c>
      <c r="H1978" s="50" t="s">
        <v>1131</v>
      </c>
      <c r="I1978" s="50" t="s">
        <v>6634</v>
      </c>
      <c r="J1978" s="50" t="s">
        <v>1132</v>
      </c>
      <c r="K1978" s="50" t="s">
        <v>292</v>
      </c>
      <c r="L1978" s="50" t="s">
        <v>188</v>
      </c>
      <c r="M1978" s="54">
        <v>2</v>
      </c>
      <c r="N1978" s="51" t="str">
        <f t="shared" si="133"/>
        <v>都小石川</v>
      </c>
    </row>
    <row r="1979" spans="1:14" x14ac:dyDescent="0.2">
      <c r="A1979" s="50">
        <f t="shared" si="134"/>
        <v>27163</v>
      </c>
      <c r="B1979" s="50">
        <f t="shared" si="135"/>
        <v>2</v>
      </c>
      <c r="C1979" s="51">
        <f t="shared" si="136"/>
        <v>71</v>
      </c>
      <c r="D1979" s="50">
        <v>27163</v>
      </c>
      <c r="E1979" s="50" t="s">
        <v>3061</v>
      </c>
      <c r="F1979" s="50" t="s">
        <v>6635</v>
      </c>
      <c r="G1979" s="50" t="s">
        <v>3063</v>
      </c>
      <c r="H1979" s="50" t="s">
        <v>1708</v>
      </c>
      <c r="I1979" s="50" t="s">
        <v>3064</v>
      </c>
      <c r="J1979" s="50" t="s">
        <v>1709</v>
      </c>
      <c r="K1979" s="50" t="s">
        <v>292</v>
      </c>
      <c r="L1979" s="50" t="s">
        <v>188</v>
      </c>
      <c r="M1979" s="54">
        <v>2</v>
      </c>
      <c r="N1979" s="51" t="str">
        <f t="shared" si="133"/>
        <v>都小石川</v>
      </c>
    </row>
    <row r="1980" spans="1:14" x14ac:dyDescent="0.2">
      <c r="A1980" s="50">
        <f t="shared" si="134"/>
        <v>27165</v>
      </c>
      <c r="B1980" s="50">
        <f t="shared" si="135"/>
        <v>2</v>
      </c>
      <c r="C1980" s="51">
        <f t="shared" si="136"/>
        <v>71</v>
      </c>
      <c r="D1980" s="50">
        <v>27165</v>
      </c>
      <c r="E1980" s="50" t="s">
        <v>496</v>
      </c>
      <c r="F1980" s="50" t="s">
        <v>6636</v>
      </c>
      <c r="G1980" s="50" t="s">
        <v>1728</v>
      </c>
      <c r="H1980" s="50" t="s">
        <v>1414</v>
      </c>
      <c r="I1980" s="50" t="s">
        <v>1730</v>
      </c>
      <c r="J1980" s="50" t="s">
        <v>1415</v>
      </c>
      <c r="K1980" s="50" t="s">
        <v>292</v>
      </c>
      <c r="L1980" s="50" t="s">
        <v>189</v>
      </c>
      <c r="M1980" s="54">
        <v>1</v>
      </c>
      <c r="N1980" s="51" t="str">
        <f t="shared" si="133"/>
        <v>都小石川</v>
      </c>
    </row>
    <row r="1981" spans="1:14" x14ac:dyDescent="0.2">
      <c r="A1981" s="50">
        <f t="shared" si="134"/>
        <v>27166</v>
      </c>
      <c r="B1981" s="50">
        <f t="shared" si="135"/>
        <v>2</v>
      </c>
      <c r="C1981" s="51">
        <f t="shared" si="136"/>
        <v>71</v>
      </c>
      <c r="D1981" s="50">
        <v>27166</v>
      </c>
      <c r="E1981" s="50" t="s">
        <v>30</v>
      </c>
      <c r="F1981" s="50" t="s">
        <v>6637</v>
      </c>
      <c r="G1981" s="50" t="s">
        <v>1081</v>
      </c>
      <c r="H1981" s="50" t="s">
        <v>2336</v>
      </c>
      <c r="I1981" s="50" t="s">
        <v>1082</v>
      </c>
      <c r="J1981" s="50" t="s">
        <v>2337</v>
      </c>
      <c r="K1981" s="50" t="s">
        <v>292</v>
      </c>
      <c r="L1981" s="50" t="s">
        <v>189</v>
      </c>
      <c r="M1981" s="54">
        <v>1</v>
      </c>
      <c r="N1981" s="51" t="str">
        <f t="shared" si="133"/>
        <v>都小石川</v>
      </c>
    </row>
    <row r="1982" spans="1:14" x14ac:dyDescent="0.2">
      <c r="A1982" s="50">
        <f t="shared" si="134"/>
        <v>27313</v>
      </c>
      <c r="B1982" s="50">
        <f t="shared" si="135"/>
        <v>2</v>
      </c>
      <c r="C1982" s="51">
        <f t="shared" si="136"/>
        <v>73</v>
      </c>
      <c r="D1982" s="50">
        <v>27313</v>
      </c>
      <c r="E1982" s="50" t="s">
        <v>6638</v>
      </c>
      <c r="F1982" s="50" t="s">
        <v>6639</v>
      </c>
      <c r="G1982" s="50" t="s">
        <v>6640</v>
      </c>
      <c r="H1982" s="50" t="s">
        <v>2854</v>
      </c>
      <c r="I1982" s="50" t="s">
        <v>6641</v>
      </c>
      <c r="J1982" s="50" t="s">
        <v>2856</v>
      </c>
      <c r="K1982" s="50" t="s">
        <v>291</v>
      </c>
      <c r="L1982" s="50" t="s">
        <v>189</v>
      </c>
      <c r="M1982" s="54">
        <v>2</v>
      </c>
      <c r="N1982" s="51" t="str">
        <f t="shared" si="133"/>
        <v>都竹早</v>
      </c>
    </row>
    <row r="1983" spans="1:14" x14ac:dyDescent="0.2">
      <c r="A1983" s="50">
        <f t="shared" si="134"/>
        <v>27315</v>
      </c>
      <c r="B1983" s="50">
        <f t="shared" si="135"/>
        <v>2</v>
      </c>
      <c r="C1983" s="51">
        <f t="shared" si="136"/>
        <v>73</v>
      </c>
      <c r="D1983" s="50">
        <v>27315</v>
      </c>
      <c r="E1983" s="50" t="s">
        <v>45</v>
      </c>
      <c r="F1983" s="50" t="s">
        <v>6642</v>
      </c>
      <c r="G1983" s="50" t="s">
        <v>1184</v>
      </c>
      <c r="H1983" s="50" t="s">
        <v>6643</v>
      </c>
      <c r="I1983" s="50" t="s">
        <v>1186</v>
      </c>
      <c r="J1983" s="50" t="s">
        <v>6644</v>
      </c>
      <c r="K1983" s="50" t="s">
        <v>291</v>
      </c>
      <c r="L1983" s="50" t="s">
        <v>189</v>
      </c>
      <c r="M1983" s="54">
        <v>2</v>
      </c>
      <c r="N1983" s="51" t="str">
        <f t="shared" si="133"/>
        <v>都竹早</v>
      </c>
    </row>
    <row r="1984" spans="1:14" x14ac:dyDescent="0.2">
      <c r="A1984" s="50">
        <f t="shared" si="134"/>
        <v>27316</v>
      </c>
      <c r="B1984" s="50">
        <f t="shared" si="135"/>
        <v>2</v>
      </c>
      <c r="C1984" s="51">
        <f t="shared" si="136"/>
        <v>73</v>
      </c>
      <c r="D1984" s="50">
        <v>27316</v>
      </c>
      <c r="E1984" s="50" t="s">
        <v>6645</v>
      </c>
      <c r="F1984" s="50" t="s">
        <v>630</v>
      </c>
      <c r="G1984" s="50" t="s">
        <v>6646</v>
      </c>
      <c r="H1984" s="50" t="s">
        <v>3240</v>
      </c>
      <c r="I1984" s="50" t="s">
        <v>6647</v>
      </c>
      <c r="J1984" s="50" t="s">
        <v>3242</v>
      </c>
      <c r="K1984" s="50" t="s">
        <v>291</v>
      </c>
      <c r="L1984" s="50" t="s">
        <v>188</v>
      </c>
      <c r="M1984" s="54">
        <v>2</v>
      </c>
      <c r="N1984" s="51" t="str">
        <f t="shared" si="133"/>
        <v>都竹早</v>
      </c>
    </row>
    <row r="1985" spans="1:14" x14ac:dyDescent="0.2">
      <c r="A1985" s="50">
        <f t="shared" si="134"/>
        <v>27317</v>
      </c>
      <c r="B1985" s="50">
        <f t="shared" si="135"/>
        <v>2</v>
      </c>
      <c r="C1985" s="51">
        <f t="shared" si="136"/>
        <v>73</v>
      </c>
      <c r="D1985" s="50">
        <v>27317</v>
      </c>
      <c r="E1985" s="50" t="s">
        <v>5977</v>
      </c>
      <c r="F1985" s="50" t="s">
        <v>6648</v>
      </c>
      <c r="G1985" s="50" t="s">
        <v>5978</v>
      </c>
      <c r="H1985" s="50" t="s">
        <v>1235</v>
      </c>
      <c r="I1985" s="50" t="s">
        <v>5979</v>
      </c>
      <c r="J1985" s="50" t="s">
        <v>1236</v>
      </c>
      <c r="K1985" s="50" t="s">
        <v>291</v>
      </c>
      <c r="L1985" s="50" t="s">
        <v>188</v>
      </c>
      <c r="M1985" s="54">
        <v>2</v>
      </c>
      <c r="N1985" s="51" t="str">
        <f t="shared" si="133"/>
        <v>都竹早</v>
      </c>
    </row>
    <row r="1986" spans="1:14" x14ac:dyDescent="0.2">
      <c r="A1986" s="50">
        <f t="shared" si="134"/>
        <v>27318</v>
      </c>
      <c r="B1986" s="50">
        <f t="shared" si="135"/>
        <v>2</v>
      </c>
      <c r="C1986" s="51">
        <f t="shared" si="136"/>
        <v>73</v>
      </c>
      <c r="D1986" s="50">
        <v>27318</v>
      </c>
      <c r="E1986" s="50" t="s">
        <v>1479</v>
      </c>
      <c r="F1986" s="50" t="s">
        <v>6649</v>
      </c>
      <c r="G1986" s="50" t="s">
        <v>1480</v>
      </c>
      <c r="H1986" s="50" t="s">
        <v>6650</v>
      </c>
      <c r="I1986" s="50" t="s">
        <v>1481</v>
      </c>
      <c r="J1986" s="50" t="s">
        <v>6651</v>
      </c>
      <c r="K1986" s="50" t="s">
        <v>291</v>
      </c>
      <c r="L1986" s="50" t="s">
        <v>189</v>
      </c>
      <c r="M1986" s="54">
        <v>1</v>
      </c>
      <c r="N1986" s="51" t="str">
        <f t="shared" ref="N1986:N2049" si="137">VLOOKUP(B1986*100+C1986,$AB$2:$AF$400,2,0)</f>
        <v>都竹早</v>
      </c>
    </row>
    <row r="1987" spans="1:14" x14ac:dyDescent="0.2">
      <c r="A1987" s="50">
        <f t="shared" si="134"/>
        <v>27319</v>
      </c>
      <c r="B1987" s="50">
        <f t="shared" si="135"/>
        <v>2</v>
      </c>
      <c r="C1987" s="51">
        <f t="shared" si="136"/>
        <v>73</v>
      </c>
      <c r="D1987" s="50">
        <v>27319</v>
      </c>
      <c r="E1987" s="50" t="s">
        <v>988</v>
      </c>
      <c r="F1987" s="50" t="s">
        <v>6652</v>
      </c>
      <c r="G1987" s="50" t="s">
        <v>1499</v>
      </c>
      <c r="H1987" s="50" t="s">
        <v>1590</v>
      </c>
      <c r="I1987" s="50" t="s">
        <v>1501</v>
      </c>
      <c r="J1987" s="50" t="s">
        <v>1592</v>
      </c>
      <c r="K1987" s="50" t="s">
        <v>291</v>
      </c>
      <c r="L1987" s="50" t="s">
        <v>185</v>
      </c>
      <c r="M1987" s="54">
        <v>1</v>
      </c>
      <c r="N1987" s="51" t="str">
        <f t="shared" si="137"/>
        <v>都竹早</v>
      </c>
    </row>
    <row r="1988" spans="1:14" x14ac:dyDescent="0.2">
      <c r="A1988" s="50">
        <f t="shared" si="134"/>
        <v>27392</v>
      </c>
      <c r="B1988" s="50">
        <f t="shared" si="135"/>
        <v>2</v>
      </c>
      <c r="C1988" s="51">
        <f t="shared" si="136"/>
        <v>73</v>
      </c>
      <c r="D1988" s="50">
        <v>27392</v>
      </c>
      <c r="E1988" s="50" t="s">
        <v>6653</v>
      </c>
      <c r="F1988" s="50" t="s">
        <v>6654</v>
      </c>
      <c r="G1988" s="50" t="s">
        <v>6653</v>
      </c>
      <c r="H1988" s="50" t="s">
        <v>6655</v>
      </c>
      <c r="I1988" s="50" t="s">
        <v>6656</v>
      </c>
      <c r="J1988" s="50" t="s">
        <v>6657</v>
      </c>
      <c r="K1988" s="50" t="s">
        <v>292</v>
      </c>
      <c r="L1988" s="50" t="s">
        <v>189</v>
      </c>
      <c r="M1988" s="54">
        <v>2</v>
      </c>
      <c r="N1988" s="51" t="str">
        <f t="shared" si="137"/>
        <v>都竹早</v>
      </c>
    </row>
    <row r="1989" spans="1:14" x14ac:dyDescent="0.2">
      <c r="A1989" s="50">
        <f t="shared" si="134"/>
        <v>27393</v>
      </c>
      <c r="B1989" s="50">
        <f t="shared" si="135"/>
        <v>2</v>
      </c>
      <c r="C1989" s="51">
        <f t="shared" si="136"/>
        <v>73</v>
      </c>
      <c r="D1989" s="50">
        <v>27393</v>
      </c>
      <c r="E1989" s="50" t="s">
        <v>6658</v>
      </c>
      <c r="F1989" s="50" t="s">
        <v>6659</v>
      </c>
      <c r="G1989" s="50" t="s">
        <v>6660</v>
      </c>
      <c r="H1989" s="50" t="s">
        <v>5647</v>
      </c>
      <c r="I1989" s="50" t="s">
        <v>6661</v>
      </c>
      <c r="J1989" s="50" t="s">
        <v>5648</v>
      </c>
      <c r="K1989" s="50" t="s">
        <v>292</v>
      </c>
      <c r="L1989" s="50" t="s">
        <v>188</v>
      </c>
      <c r="M1989" s="54">
        <v>2</v>
      </c>
      <c r="N1989" s="51" t="str">
        <f t="shared" si="137"/>
        <v>都竹早</v>
      </c>
    </row>
    <row r="1990" spans="1:14" x14ac:dyDescent="0.2">
      <c r="A1990" s="50">
        <f t="shared" si="134"/>
        <v>27401</v>
      </c>
      <c r="B1990" s="50">
        <f t="shared" si="135"/>
        <v>2</v>
      </c>
      <c r="C1990" s="51">
        <f t="shared" si="136"/>
        <v>74</v>
      </c>
      <c r="D1990" s="50">
        <v>27401</v>
      </c>
      <c r="E1990" s="50" t="s">
        <v>39</v>
      </c>
      <c r="F1990" s="50" t="s">
        <v>6662</v>
      </c>
      <c r="G1990" s="50" t="s">
        <v>1317</v>
      </c>
      <c r="H1990" s="50" t="s">
        <v>3620</v>
      </c>
      <c r="I1990" s="50" t="s">
        <v>1318</v>
      </c>
      <c r="J1990" s="50" t="s">
        <v>3622</v>
      </c>
      <c r="K1990" s="50" t="s">
        <v>291</v>
      </c>
      <c r="L1990" s="50" t="s">
        <v>188</v>
      </c>
      <c r="M1990" s="54">
        <v>2</v>
      </c>
      <c r="N1990" s="51" t="str">
        <f t="shared" si="137"/>
        <v>都向丘</v>
      </c>
    </row>
    <row r="1991" spans="1:14" x14ac:dyDescent="0.2">
      <c r="A1991" s="50">
        <f t="shared" si="134"/>
        <v>27402</v>
      </c>
      <c r="B1991" s="50">
        <f t="shared" si="135"/>
        <v>2</v>
      </c>
      <c r="C1991" s="51">
        <f t="shared" si="136"/>
        <v>74</v>
      </c>
      <c r="D1991" s="50">
        <v>27402</v>
      </c>
      <c r="E1991" s="50" t="s">
        <v>389</v>
      </c>
      <c r="F1991" s="50" t="s">
        <v>6663</v>
      </c>
      <c r="G1991" s="50" t="s">
        <v>1117</v>
      </c>
      <c r="H1991" s="50" t="s">
        <v>4721</v>
      </c>
      <c r="I1991" s="50" t="s">
        <v>6154</v>
      </c>
      <c r="J1991" s="50" t="s">
        <v>6664</v>
      </c>
      <c r="K1991" s="50" t="s">
        <v>291</v>
      </c>
      <c r="L1991" s="50" t="s">
        <v>188</v>
      </c>
      <c r="M1991" s="54">
        <v>2</v>
      </c>
      <c r="N1991" s="51" t="str">
        <f t="shared" si="137"/>
        <v>都向丘</v>
      </c>
    </row>
    <row r="1992" spans="1:14" x14ac:dyDescent="0.2">
      <c r="A1992" s="50">
        <f t="shared" si="134"/>
        <v>27403</v>
      </c>
      <c r="B1992" s="50">
        <f t="shared" si="135"/>
        <v>2</v>
      </c>
      <c r="C1992" s="51">
        <f t="shared" si="136"/>
        <v>74</v>
      </c>
      <c r="D1992" s="50">
        <v>27403</v>
      </c>
      <c r="E1992" s="50" t="s">
        <v>3838</v>
      </c>
      <c r="F1992" s="50" t="s">
        <v>6665</v>
      </c>
      <c r="G1992" s="50" t="s">
        <v>3840</v>
      </c>
      <c r="H1992" s="50" t="s">
        <v>1023</v>
      </c>
      <c r="I1992" s="50" t="s">
        <v>3841</v>
      </c>
      <c r="J1992" s="50" t="s">
        <v>1024</v>
      </c>
      <c r="K1992" s="50" t="s">
        <v>291</v>
      </c>
      <c r="L1992" s="50" t="s">
        <v>188</v>
      </c>
      <c r="M1992" s="54">
        <v>2</v>
      </c>
      <c r="N1992" s="51" t="str">
        <f t="shared" si="137"/>
        <v>都向丘</v>
      </c>
    </row>
    <row r="1993" spans="1:14" x14ac:dyDescent="0.2">
      <c r="A1993" s="50">
        <f t="shared" si="134"/>
        <v>27404</v>
      </c>
      <c r="B1993" s="50">
        <f t="shared" si="135"/>
        <v>2</v>
      </c>
      <c r="C1993" s="51">
        <f t="shared" si="136"/>
        <v>74</v>
      </c>
      <c r="D1993" s="50">
        <v>27404</v>
      </c>
      <c r="E1993" s="50" t="s">
        <v>24</v>
      </c>
      <c r="F1993" s="50" t="s">
        <v>6204</v>
      </c>
      <c r="G1993" s="50" t="s">
        <v>2538</v>
      </c>
      <c r="H1993" s="50" t="s">
        <v>3592</v>
      </c>
      <c r="I1993" s="50" t="s">
        <v>2539</v>
      </c>
      <c r="J1993" s="50" t="s">
        <v>6666</v>
      </c>
      <c r="K1993" s="50" t="s">
        <v>291</v>
      </c>
      <c r="L1993" s="50" t="s">
        <v>188</v>
      </c>
      <c r="M1993" s="54">
        <v>2</v>
      </c>
      <c r="N1993" s="51" t="str">
        <f t="shared" si="137"/>
        <v>都向丘</v>
      </c>
    </row>
    <row r="1994" spans="1:14" x14ac:dyDescent="0.2">
      <c r="A1994" s="50">
        <f t="shared" si="134"/>
        <v>27405</v>
      </c>
      <c r="B1994" s="50">
        <f t="shared" si="135"/>
        <v>2</v>
      </c>
      <c r="C1994" s="51">
        <f t="shared" si="136"/>
        <v>74</v>
      </c>
      <c r="D1994" s="50">
        <v>27405</v>
      </c>
      <c r="E1994" s="50" t="s">
        <v>6667</v>
      </c>
      <c r="F1994" s="50" t="s">
        <v>6668</v>
      </c>
      <c r="G1994" s="50" t="s">
        <v>6669</v>
      </c>
      <c r="H1994" s="50" t="s">
        <v>5504</v>
      </c>
      <c r="I1994" s="50" t="s">
        <v>6670</v>
      </c>
      <c r="J1994" s="50" t="s">
        <v>5505</v>
      </c>
      <c r="K1994" s="50" t="s">
        <v>291</v>
      </c>
      <c r="L1994" s="50" t="s">
        <v>188</v>
      </c>
      <c r="M1994" s="54">
        <v>2</v>
      </c>
      <c r="N1994" s="51" t="str">
        <f t="shared" si="137"/>
        <v>都向丘</v>
      </c>
    </row>
    <row r="1995" spans="1:14" x14ac:dyDescent="0.2">
      <c r="A1995" s="50">
        <f t="shared" si="134"/>
        <v>27406</v>
      </c>
      <c r="B1995" s="50">
        <f t="shared" si="135"/>
        <v>2</v>
      </c>
      <c r="C1995" s="51">
        <f t="shared" si="136"/>
        <v>74</v>
      </c>
      <c r="D1995" s="50">
        <v>27406</v>
      </c>
      <c r="E1995" s="50" t="s">
        <v>4585</v>
      </c>
      <c r="F1995" s="50" t="s">
        <v>6671</v>
      </c>
      <c r="G1995" s="50" t="s">
        <v>4587</v>
      </c>
      <c r="H1995" s="50" t="s">
        <v>6000</v>
      </c>
      <c r="I1995" s="50" t="s">
        <v>4588</v>
      </c>
      <c r="J1995" s="50" t="s">
        <v>6001</v>
      </c>
      <c r="K1995" s="50" t="s">
        <v>291</v>
      </c>
      <c r="L1995" s="50" t="s">
        <v>188</v>
      </c>
      <c r="M1995" s="54">
        <v>2</v>
      </c>
      <c r="N1995" s="51" t="str">
        <f t="shared" si="137"/>
        <v>都向丘</v>
      </c>
    </row>
    <row r="1996" spans="1:14" x14ac:dyDescent="0.2">
      <c r="A1996" s="50">
        <f t="shared" si="134"/>
        <v>27407</v>
      </c>
      <c r="B1996" s="50">
        <f t="shared" si="135"/>
        <v>2</v>
      </c>
      <c r="C1996" s="51">
        <f t="shared" si="136"/>
        <v>74</v>
      </c>
      <c r="D1996" s="50">
        <v>27407</v>
      </c>
      <c r="E1996" s="50" t="s">
        <v>5230</v>
      </c>
      <c r="F1996" s="50" t="s">
        <v>6672</v>
      </c>
      <c r="G1996" s="50" t="s">
        <v>5232</v>
      </c>
      <c r="H1996" s="50" t="s">
        <v>1472</v>
      </c>
      <c r="I1996" s="50" t="s">
        <v>5234</v>
      </c>
      <c r="J1996" s="50" t="s">
        <v>1561</v>
      </c>
      <c r="K1996" s="50" t="s">
        <v>291</v>
      </c>
      <c r="L1996" s="50" t="s">
        <v>1029</v>
      </c>
      <c r="M1996" s="54">
        <v>3</v>
      </c>
      <c r="N1996" s="51" t="str">
        <f t="shared" si="137"/>
        <v>都向丘</v>
      </c>
    </row>
    <row r="1997" spans="1:14" x14ac:dyDescent="0.2">
      <c r="A1997" s="50">
        <f t="shared" si="134"/>
        <v>27408</v>
      </c>
      <c r="B1997" s="50">
        <f t="shared" si="135"/>
        <v>2</v>
      </c>
      <c r="C1997" s="51">
        <f t="shared" si="136"/>
        <v>74</v>
      </c>
      <c r="D1997" s="50">
        <v>27408</v>
      </c>
      <c r="E1997" s="50" t="s">
        <v>97</v>
      </c>
      <c r="F1997" s="50" t="s">
        <v>6673</v>
      </c>
      <c r="G1997" s="50" t="s">
        <v>1838</v>
      </c>
      <c r="H1997" s="50" t="s">
        <v>6674</v>
      </c>
      <c r="I1997" s="50" t="s">
        <v>1840</v>
      </c>
      <c r="J1997" s="50" t="s">
        <v>6675</v>
      </c>
      <c r="K1997" s="50" t="s">
        <v>291</v>
      </c>
      <c r="L1997" s="50" t="s">
        <v>189</v>
      </c>
      <c r="M1997" s="54">
        <v>1</v>
      </c>
      <c r="N1997" s="51" t="str">
        <f t="shared" si="137"/>
        <v>都向丘</v>
      </c>
    </row>
    <row r="1998" spans="1:14" x14ac:dyDescent="0.2">
      <c r="A1998" s="50">
        <f t="shared" si="134"/>
        <v>27443</v>
      </c>
      <c r="B1998" s="50">
        <f t="shared" si="135"/>
        <v>2</v>
      </c>
      <c r="C1998" s="51">
        <f t="shared" si="136"/>
        <v>74</v>
      </c>
      <c r="D1998" s="50">
        <v>27443</v>
      </c>
      <c r="E1998" s="50" t="s">
        <v>97</v>
      </c>
      <c r="F1998" s="50" t="s">
        <v>6676</v>
      </c>
      <c r="G1998" s="50" t="s">
        <v>1838</v>
      </c>
      <c r="H1998" s="50" t="s">
        <v>6677</v>
      </c>
      <c r="I1998" s="50" t="s">
        <v>1840</v>
      </c>
      <c r="J1998" s="50" t="s">
        <v>6678</v>
      </c>
      <c r="K1998" s="50" t="s">
        <v>291</v>
      </c>
      <c r="L1998" s="50" t="s">
        <v>188</v>
      </c>
      <c r="M1998" s="54">
        <v>3</v>
      </c>
      <c r="N1998" s="51" t="str">
        <f t="shared" si="137"/>
        <v>都向丘</v>
      </c>
    </row>
    <row r="1999" spans="1:14" x14ac:dyDescent="0.2">
      <c r="A1999" s="50">
        <f t="shared" si="134"/>
        <v>27451</v>
      </c>
      <c r="B1999" s="50">
        <f t="shared" si="135"/>
        <v>2</v>
      </c>
      <c r="C1999" s="51">
        <f t="shared" si="136"/>
        <v>74</v>
      </c>
      <c r="D1999" s="50">
        <v>27451</v>
      </c>
      <c r="E1999" s="50" t="s">
        <v>6469</v>
      </c>
      <c r="F1999" s="50" t="s">
        <v>6679</v>
      </c>
      <c r="G1999" s="50" t="s">
        <v>6470</v>
      </c>
      <c r="H1999" s="50" t="s">
        <v>1395</v>
      </c>
      <c r="I1999" s="50" t="s">
        <v>6471</v>
      </c>
      <c r="J1999" s="50" t="s">
        <v>1396</v>
      </c>
      <c r="K1999" s="50" t="s">
        <v>292</v>
      </c>
      <c r="L1999" s="50" t="s">
        <v>189</v>
      </c>
      <c r="M1999" s="54">
        <v>2</v>
      </c>
      <c r="N1999" s="51" t="str">
        <f t="shared" si="137"/>
        <v>都向丘</v>
      </c>
    </row>
    <row r="2000" spans="1:14" x14ac:dyDescent="0.2">
      <c r="A2000" s="50">
        <f t="shared" si="134"/>
        <v>27452</v>
      </c>
      <c r="B2000" s="50">
        <f t="shared" si="135"/>
        <v>2</v>
      </c>
      <c r="C2000" s="51">
        <f t="shared" si="136"/>
        <v>74</v>
      </c>
      <c r="D2000" s="50">
        <v>27452</v>
      </c>
      <c r="E2000" s="50" t="s">
        <v>54</v>
      </c>
      <c r="F2000" s="50" t="s">
        <v>2449</v>
      </c>
      <c r="G2000" s="50" t="s">
        <v>2364</v>
      </c>
      <c r="H2000" s="50" t="s">
        <v>2253</v>
      </c>
      <c r="I2000" s="50" t="s">
        <v>2365</v>
      </c>
      <c r="J2000" s="50" t="s">
        <v>2255</v>
      </c>
      <c r="K2000" s="50" t="s">
        <v>292</v>
      </c>
      <c r="L2000" s="50" t="s">
        <v>189</v>
      </c>
      <c r="M2000" s="54">
        <v>2</v>
      </c>
      <c r="N2000" s="51" t="str">
        <f t="shared" si="137"/>
        <v>都向丘</v>
      </c>
    </row>
    <row r="2001" spans="1:14" x14ac:dyDescent="0.2">
      <c r="A2001" s="50">
        <f t="shared" si="134"/>
        <v>27503</v>
      </c>
      <c r="B2001" s="50">
        <f t="shared" si="135"/>
        <v>2</v>
      </c>
      <c r="C2001" s="51">
        <f t="shared" si="136"/>
        <v>75</v>
      </c>
      <c r="D2001" s="50">
        <v>27503</v>
      </c>
      <c r="E2001" s="50" t="s">
        <v>129</v>
      </c>
      <c r="F2001" s="50" t="s">
        <v>585</v>
      </c>
      <c r="G2001" s="50" t="s">
        <v>1999</v>
      </c>
      <c r="H2001" s="50" t="s">
        <v>1023</v>
      </c>
      <c r="I2001" s="50" t="s">
        <v>2000</v>
      </c>
      <c r="J2001" s="50" t="s">
        <v>1024</v>
      </c>
      <c r="K2001" s="50" t="s">
        <v>291</v>
      </c>
      <c r="L2001" s="50" t="s">
        <v>188</v>
      </c>
      <c r="M2001" s="54">
        <v>3</v>
      </c>
      <c r="N2001" s="51" t="str">
        <f t="shared" si="137"/>
        <v>郁文館</v>
      </c>
    </row>
    <row r="2002" spans="1:14" x14ac:dyDescent="0.2">
      <c r="A2002" s="50">
        <f t="shared" si="134"/>
        <v>27507</v>
      </c>
      <c r="B2002" s="50">
        <f t="shared" si="135"/>
        <v>2</v>
      </c>
      <c r="C2002" s="51">
        <f t="shared" si="136"/>
        <v>75</v>
      </c>
      <c r="D2002" s="50">
        <v>27507</v>
      </c>
      <c r="E2002" s="50" t="s">
        <v>579</v>
      </c>
      <c r="F2002" s="50" t="s">
        <v>4045</v>
      </c>
      <c r="G2002" s="50" t="s">
        <v>2347</v>
      </c>
      <c r="H2002" s="50" t="s">
        <v>1432</v>
      </c>
      <c r="I2002" s="50" t="s">
        <v>2348</v>
      </c>
      <c r="J2002" s="50" t="s">
        <v>1433</v>
      </c>
      <c r="K2002" s="50" t="s">
        <v>291</v>
      </c>
      <c r="L2002" s="50" t="s">
        <v>1029</v>
      </c>
      <c r="M2002" s="54">
        <v>3</v>
      </c>
      <c r="N2002" s="51" t="str">
        <f t="shared" si="137"/>
        <v>郁文館</v>
      </c>
    </row>
    <row r="2003" spans="1:14" x14ac:dyDescent="0.2">
      <c r="A2003" s="50">
        <f t="shared" si="134"/>
        <v>27508</v>
      </c>
      <c r="B2003" s="50">
        <f t="shared" si="135"/>
        <v>2</v>
      </c>
      <c r="C2003" s="51">
        <f t="shared" si="136"/>
        <v>75</v>
      </c>
      <c r="D2003" s="50">
        <v>27508</v>
      </c>
      <c r="E2003" s="50" t="s">
        <v>6680</v>
      </c>
      <c r="F2003" s="50" t="s">
        <v>6681</v>
      </c>
      <c r="G2003" s="50" t="s">
        <v>6682</v>
      </c>
      <c r="H2003" s="50" t="s">
        <v>1237</v>
      </c>
      <c r="I2003" s="50" t="s">
        <v>6683</v>
      </c>
      <c r="J2003" s="50" t="s">
        <v>1238</v>
      </c>
      <c r="K2003" s="50" t="s">
        <v>291</v>
      </c>
      <c r="L2003" s="50" t="s">
        <v>188</v>
      </c>
      <c r="M2003" s="54">
        <v>2</v>
      </c>
      <c r="N2003" s="51" t="str">
        <f t="shared" si="137"/>
        <v>郁文館</v>
      </c>
    </row>
    <row r="2004" spans="1:14" x14ac:dyDescent="0.2">
      <c r="A2004" s="50">
        <f t="shared" si="134"/>
        <v>27509</v>
      </c>
      <c r="B2004" s="50">
        <f t="shared" si="135"/>
        <v>2</v>
      </c>
      <c r="C2004" s="51">
        <f t="shared" si="136"/>
        <v>75</v>
      </c>
      <c r="D2004" s="50">
        <v>27509</v>
      </c>
      <c r="E2004" s="50" t="s">
        <v>453</v>
      </c>
      <c r="F2004" s="50" t="s">
        <v>6684</v>
      </c>
      <c r="G2004" s="50" t="s">
        <v>1044</v>
      </c>
      <c r="H2004" s="50" t="s">
        <v>1118</v>
      </c>
      <c r="I2004" s="50" t="s">
        <v>1045</v>
      </c>
      <c r="J2004" s="50" t="s">
        <v>1120</v>
      </c>
      <c r="K2004" s="50" t="s">
        <v>291</v>
      </c>
      <c r="L2004" s="50" t="s">
        <v>189</v>
      </c>
      <c r="M2004" s="54">
        <v>2</v>
      </c>
      <c r="N2004" s="51" t="str">
        <f t="shared" si="137"/>
        <v>郁文館</v>
      </c>
    </row>
    <row r="2005" spans="1:14" x14ac:dyDescent="0.2">
      <c r="A2005" s="50">
        <f t="shared" si="134"/>
        <v>27511</v>
      </c>
      <c r="B2005" s="50">
        <f t="shared" si="135"/>
        <v>2</v>
      </c>
      <c r="C2005" s="51">
        <f t="shared" si="136"/>
        <v>75</v>
      </c>
      <c r="D2005" s="50">
        <v>27511</v>
      </c>
      <c r="E2005" s="50" t="s">
        <v>6685</v>
      </c>
      <c r="F2005" s="50" t="s">
        <v>6686</v>
      </c>
      <c r="G2005" s="50" t="s">
        <v>6687</v>
      </c>
      <c r="H2005" s="50" t="s">
        <v>1609</v>
      </c>
      <c r="I2005" s="50" t="s">
        <v>6688</v>
      </c>
      <c r="J2005" s="50" t="s">
        <v>1611</v>
      </c>
      <c r="K2005" s="50" t="s">
        <v>291</v>
      </c>
      <c r="L2005" s="50" t="s">
        <v>188</v>
      </c>
      <c r="M2005" s="54">
        <v>2</v>
      </c>
      <c r="N2005" s="51" t="str">
        <f t="shared" si="137"/>
        <v>郁文館</v>
      </c>
    </row>
    <row r="2006" spans="1:14" x14ac:dyDescent="0.2">
      <c r="A2006" s="50">
        <f t="shared" si="134"/>
        <v>27512</v>
      </c>
      <c r="B2006" s="50">
        <f t="shared" si="135"/>
        <v>2</v>
      </c>
      <c r="C2006" s="51">
        <f t="shared" si="136"/>
        <v>75</v>
      </c>
      <c r="D2006" s="50">
        <v>27512</v>
      </c>
      <c r="E2006" s="50" t="s">
        <v>6689</v>
      </c>
      <c r="F2006" s="50" t="s">
        <v>4863</v>
      </c>
      <c r="G2006" s="50" t="s">
        <v>6690</v>
      </c>
      <c r="H2006" s="50" t="s">
        <v>6405</v>
      </c>
      <c r="I2006" s="50" t="s">
        <v>6691</v>
      </c>
      <c r="J2006" s="50" t="s">
        <v>6407</v>
      </c>
      <c r="K2006" s="50" t="s">
        <v>291</v>
      </c>
      <c r="L2006" s="50" t="s">
        <v>188</v>
      </c>
      <c r="M2006" s="54">
        <v>2</v>
      </c>
      <c r="N2006" s="51" t="str">
        <f t="shared" si="137"/>
        <v>郁文館</v>
      </c>
    </row>
    <row r="2007" spans="1:14" x14ac:dyDescent="0.2">
      <c r="A2007" s="50">
        <f t="shared" si="134"/>
        <v>27513</v>
      </c>
      <c r="B2007" s="50">
        <f t="shared" si="135"/>
        <v>2</v>
      </c>
      <c r="C2007" s="51">
        <f t="shared" si="136"/>
        <v>75</v>
      </c>
      <c r="D2007" s="50">
        <v>27513</v>
      </c>
      <c r="E2007" s="50" t="s">
        <v>6692</v>
      </c>
      <c r="F2007" s="50" t="s">
        <v>6693</v>
      </c>
      <c r="G2007" s="50" t="s">
        <v>6694</v>
      </c>
      <c r="H2007" s="50" t="s">
        <v>1669</v>
      </c>
      <c r="I2007" s="50" t="s">
        <v>6695</v>
      </c>
      <c r="J2007" s="50" t="s">
        <v>1670</v>
      </c>
      <c r="K2007" s="50" t="s">
        <v>291</v>
      </c>
      <c r="L2007" s="50" t="s">
        <v>188</v>
      </c>
      <c r="M2007" s="54">
        <v>2</v>
      </c>
      <c r="N2007" s="51" t="str">
        <f t="shared" si="137"/>
        <v>郁文館</v>
      </c>
    </row>
    <row r="2008" spans="1:14" x14ac:dyDescent="0.2">
      <c r="A2008" s="50">
        <f t="shared" si="134"/>
        <v>27520</v>
      </c>
      <c r="B2008" s="50">
        <f t="shared" si="135"/>
        <v>2</v>
      </c>
      <c r="C2008" s="51">
        <f t="shared" si="136"/>
        <v>75</v>
      </c>
      <c r="D2008" s="50">
        <v>27520</v>
      </c>
      <c r="E2008" s="50" t="s">
        <v>5577</v>
      </c>
      <c r="F2008" s="50" t="s">
        <v>6696</v>
      </c>
      <c r="G2008" s="50" t="s">
        <v>5578</v>
      </c>
      <c r="H2008" s="50" t="s">
        <v>1121</v>
      </c>
      <c r="I2008" s="50" t="s">
        <v>6697</v>
      </c>
      <c r="J2008" s="50" t="s">
        <v>1584</v>
      </c>
      <c r="K2008" s="50" t="s">
        <v>291</v>
      </c>
      <c r="L2008" s="50" t="s">
        <v>189</v>
      </c>
      <c r="M2008" s="54">
        <v>1</v>
      </c>
      <c r="N2008" s="51" t="str">
        <f t="shared" si="137"/>
        <v>郁文館</v>
      </c>
    </row>
    <row r="2009" spans="1:14" x14ac:dyDescent="0.2">
      <c r="A2009" s="50">
        <f t="shared" si="134"/>
        <v>27521</v>
      </c>
      <c r="B2009" s="50">
        <f t="shared" si="135"/>
        <v>2</v>
      </c>
      <c r="C2009" s="51">
        <f t="shared" si="136"/>
        <v>75</v>
      </c>
      <c r="D2009" s="50">
        <v>27521</v>
      </c>
      <c r="E2009" s="50" t="s">
        <v>6698</v>
      </c>
      <c r="F2009" s="50" t="s">
        <v>6699</v>
      </c>
      <c r="G2009" s="50" t="s">
        <v>6700</v>
      </c>
      <c r="H2009" s="50" t="s">
        <v>6701</v>
      </c>
      <c r="I2009" s="50" t="s">
        <v>6702</v>
      </c>
      <c r="J2009" s="50" t="s">
        <v>6703</v>
      </c>
      <c r="K2009" s="50" t="s">
        <v>291</v>
      </c>
      <c r="L2009" s="50" t="s">
        <v>185</v>
      </c>
      <c r="M2009" s="54">
        <v>1</v>
      </c>
      <c r="N2009" s="51" t="str">
        <f t="shared" si="137"/>
        <v>郁文館</v>
      </c>
    </row>
    <row r="2010" spans="1:14" x14ac:dyDescent="0.2">
      <c r="A2010" s="50">
        <f t="shared" si="134"/>
        <v>27578</v>
      </c>
      <c r="B2010" s="50">
        <f t="shared" si="135"/>
        <v>2</v>
      </c>
      <c r="C2010" s="51">
        <f t="shared" si="136"/>
        <v>75</v>
      </c>
      <c r="D2010" s="50">
        <v>27578</v>
      </c>
      <c r="E2010" s="50" t="s">
        <v>6704</v>
      </c>
      <c r="F2010" s="50" t="s">
        <v>6705</v>
      </c>
      <c r="G2010" s="50" t="s">
        <v>6706</v>
      </c>
      <c r="H2010" s="50" t="s">
        <v>6707</v>
      </c>
      <c r="I2010" s="50" t="s">
        <v>6708</v>
      </c>
      <c r="J2010" s="50" t="s">
        <v>6709</v>
      </c>
      <c r="K2010" s="50" t="s">
        <v>292</v>
      </c>
      <c r="L2010" s="50" t="s">
        <v>188</v>
      </c>
      <c r="M2010" s="54">
        <v>3</v>
      </c>
      <c r="N2010" s="51" t="str">
        <f t="shared" si="137"/>
        <v>郁文館</v>
      </c>
    </row>
    <row r="2011" spans="1:14" x14ac:dyDescent="0.2">
      <c r="A2011" s="50">
        <f t="shared" si="134"/>
        <v>27581</v>
      </c>
      <c r="B2011" s="50">
        <f t="shared" si="135"/>
        <v>2</v>
      </c>
      <c r="C2011" s="51">
        <f t="shared" si="136"/>
        <v>75</v>
      </c>
      <c r="D2011" s="50">
        <v>27581</v>
      </c>
      <c r="E2011" s="50" t="s">
        <v>60</v>
      </c>
      <c r="F2011" s="50" t="s">
        <v>6710</v>
      </c>
      <c r="G2011" s="50" t="s">
        <v>1313</v>
      </c>
      <c r="H2011" s="50" t="s">
        <v>6711</v>
      </c>
      <c r="I2011" s="50" t="s">
        <v>1315</v>
      </c>
      <c r="J2011" s="50" t="s">
        <v>6712</v>
      </c>
      <c r="K2011" s="50" t="s">
        <v>292</v>
      </c>
      <c r="L2011" s="50" t="s">
        <v>189</v>
      </c>
      <c r="M2011" s="54">
        <v>2</v>
      </c>
      <c r="N2011" s="51" t="str">
        <f t="shared" si="137"/>
        <v>郁文館</v>
      </c>
    </row>
    <row r="2012" spans="1:14" x14ac:dyDescent="0.2">
      <c r="A2012" s="50">
        <f t="shared" si="134"/>
        <v>27601</v>
      </c>
      <c r="B2012" s="50">
        <f t="shared" si="135"/>
        <v>2</v>
      </c>
      <c r="C2012" s="51">
        <f t="shared" si="136"/>
        <v>76</v>
      </c>
      <c r="D2012" s="50">
        <v>27601</v>
      </c>
      <c r="E2012" s="50" t="s">
        <v>6713</v>
      </c>
      <c r="F2012" s="50" t="s">
        <v>6714</v>
      </c>
      <c r="G2012" s="50" t="s">
        <v>6713</v>
      </c>
      <c r="H2012" s="50" t="s">
        <v>6714</v>
      </c>
      <c r="I2012" s="50" t="s">
        <v>6715</v>
      </c>
      <c r="J2012" s="50" t="s">
        <v>6716</v>
      </c>
      <c r="K2012" s="50" t="s">
        <v>291</v>
      </c>
      <c r="L2012" s="50" t="s">
        <v>189</v>
      </c>
      <c r="M2012" s="54">
        <v>1</v>
      </c>
      <c r="N2012" s="51" t="str">
        <f t="shared" si="137"/>
        <v>京華</v>
      </c>
    </row>
    <row r="2013" spans="1:14" x14ac:dyDescent="0.2">
      <c r="A2013" s="50">
        <f t="shared" si="134"/>
        <v>27602</v>
      </c>
      <c r="B2013" s="50">
        <f t="shared" si="135"/>
        <v>2</v>
      </c>
      <c r="C2013" s="51">
        <f t="shared" si="136"/>
        <v>76</v>
      </c>
      <c r="D2013" s="50">
        <v>27602</v>
      </c>
      <c r="E2013" s="50" t="s">
        <v>700</v>
      </c>
      <c r="F2013" s="50" t="s">
        <v>6717</v>
      </c>
      <c r="G2013" s="50" t="s">
        <v>1133</v>
      </c>
      <c r="H2013" s="50" t="s">
        <v>1341</v>
      </c>
      <c r="I2013" s="50" t="s">
        <v>1134</v>
      </c>
      <c r="J2013" s="50" t="s">
        <v>1343</v>
      </c>
      <c r="K2013" s="50" t="s">
        <v>291</v>
      </c>
      <c r="L2013" s="50" t="s">
        <v>189</v>
      </c>
      <c r="M2013" s="54">
        <v>1</v>
      </c>
      <c r="N2013" s="51" t="str">
        <f t="shared" si="137"/>
        <v>京華</v>
      </c>
    </row>
    <row r="2014" spans="1:14" x14ac:dyDescent="0.2">
      <c r="A2014" s="50">
        <f t="shared" si="134"/>
        <v>27603</v>
      </c>
      <c r="B2014" s="50">
        <f t="shared" si="135"/>
        <v>2</v>
      </c>
      <c r="C2014" s="51">
        <f t="shared" si="136"/>
        <v>76</v>
      </c>
      <c r="D2014" s="50">
        <v>27603</v>
      </c>
      <c r="E2014" s="50" t="s">
        <v>6718</v>
      </c>
      <c r="F2014" s="50" t="s">
        <v>6719</v>
      </c>
      <c r="G2014" s="50" t="s">
        <v>6720</v>
      </c>
      <c r="H2014" s="50" t="s">
        <v>1667</v>
      </c>
      <c r="I2014" s="50" t="s">
        <v>6721</v>
      </c>
      <c r="J2014" s="50" t="s">
        <v>1668</v>
      </c>
      <c r="K2014" s="50" t="s">
        <v>291</v>
      </c>
      <c r="L2014" s="50" t="s">
        <v>189</v>
      </c>
      <c r="M2014" s="54">
        <v>1</v>
      </c>
      <c r="N2014" s="51" t="str">
        <f t="shared" si="137"/>
        <v>京華</v>
      </c>
    </row>
    <row r="2015" spans="1:14" x14ac:dyDescent="0.2">
      <c r="A2015" s="50">
        <f t="shared" si="134"/>
        <v>27606</v>
      </c>
      <c r="B2015" s="50">
        <f t="shared" si="135"/>
        <v>2</v>
      </c>
      <c r="C2015" s="51">
        <f t="shared" si="136"/>
        <v>76</v>
      </c>
      <c r="D2015" s="50">
        <v>27606</v>
      </c>
      <c r="E2015" s="50" t="s">
        <v>652</v>
      </c>
      <c r="F2015" s="50" t="s">
        <v>6722</v>
      </c>
      <c r="G2015" s="50" t="s">
        <v>2329</v>
      </c>
      <c r="H2015" s="50" t="s">
        <v>6723</v>
      </c>
      <c r="I2015" s="50" t="s">
        <v>2331</v>
      </c>
      <c r="J2015" s="50" t="s">
        <v>6724</v>
      </c>
      <c r="K2015" s="50" t="s">
        <v>291</v>
      </c>
      <c r="L2015" s="50" t="s">
        <v>189</v>
      </c>
      <c r="M2015" s="54">
        <v>1</v>
      </c>
      <c r="N2015" s="51" t="str">
        <f t="shared" si="137"/>
        <v>京華</v>
      </c>
    </row>
    <row r="2016" spans="1:14" x14ac:dyDescent="0.2">
      <c r="A2016" s="50">
        <f t="shared" si="134"/>
        <v>27608</v>
      </c>
      <c r="B2016" s="50">
        <f t="shared" si="135"/>
        <v>2</v>
      </c>
      <c r="C2016" s="51">
        <f t="shared" si="136"/>
        <v>76</v>
      </c>
      <c r="D2016" s="50">
        <v>27608</v>
      </c>
      <c r="E2016" s="50" t="s">
        <v>6725</v>
      </c>
      <c r="F2016" s="50" t="s">
        <v>6726</v>
      </c>
      <c r="G2016" s="50" t="s">
        <v>6727</v>
      </c>
      <c r="H2016" s="50" t="s">
        <v>6728</v>
      </c>
      <c r="I2016" s="50" t="s">
        <v>6729</v>
      </c>
      <c r="J2016" s="50" t="s">
        <v>6730</v>
      </c>
      <c r="K2016" s="50" t="s">
        <v>291</v>
      </c>
      <c r="L2016" s="50" t="s">
        <v>189</v>
      </c>
      <c r="M2016" s="54">
        <v>1</v>
      </c>
      <c r="N2016" s="51" t="str">
        <f t="shared" si="137"/>
        <v>京華</v>
      </c>
    </row>
    <row r="2017" spans="1:14" x14ac:dyDescent="0.2">
      <c r="A2017" s="50">
        <f t="shared" si="134"/>
        <v>27609</v>
      </c>
      <c r="B2017" s="50">
        <f t="shared" si="135"/>
        <v>2</v>
      </c>
      <c r="C2017" s="51">
        <f t="shared" si="136"/>
        <v>76</v>
      </c>
      <c r="D2017" s="50">
        <v>27609</v>
      </c>
      <c r="E2017" s="50" t="s">
        <v>6731</v>
      </c>
      <c r="F2017" s="50" t="s">
        <v>581</v>
      </c>
      <c r="G2017" s="50" t="s">
        <v>6732</v>
      </c>
      <c r="H2017" s="50" t="s">
        <v>1741</v>
      </c>
      <c r="I2017" s="50" t="s">
        <v>6733</v>
      </c>
      <c r="J2017" s="50" t="s">
        <v>1743</v>
      </c>
      <c r="K2017" s="50" t="s">
        <v>291</v>
      </c>
      <c r="L2017" s="50" t="s">
        <v>189</v>
      </c>
      <c r="M2017" s="54">
        <v>1</v>
      </c>
      <c r="N2017" s="51" t="str">
        <f t="shared" si="137"/>
        <v>京華</v>
      </c>
    </row>
    <row r="2018" spans="1:14" x14ac:dyDescent="0.2">
      <c r="A2018" s="50">
        <f t="shared" si="134"/>
        <v>27611</v>
      </c>
      <c r="B2018" s="50">
        <f t="shared" si="135"/>
        <v>2</v>
      </c>
      <c r="C2018" s="51">
        <f t="shared" si="136"/>
        <v>76</v>
      </c>
      <c r="D2018" s="50">
        <v>27611</v>
      </c>
      <c r="E2018" s="50" t="s">
        <v>52</v>
      </c>
      <c r="F2018" s="50" t="s">
        <v>469</v>
      </c>
      <c r="G2018" s="50" t="s">
        <v>1842</v>
      </c>
      <c r="H2018" s="50" t="s">
        <v>1283</v>
      </c>
      <c r="I2018" s="50" t="s">
        <v>1843</v>
      </c>
      <c r="J2018" s="50" t="s">
        <v>1284</v>
      </c>
      <c r="K2018" s="50" t="s">
        <v>291</v>
      </c>
      <c r="L2018" s="50" t="s">
        <v>189</v>
      </c>
      <c r="M2018" s="54">
        <v>1</v>
      </c>
      <c r="N2018" s="51" t="str">
        <f t="shared" si="137"/>
        <v>京華</v>
      </c>
    </row>
    <row r="2019" spans="1:14" x14ac:dyDescent="0.2">
      <c r="A2019" s="50">
        <f t="shared" si="134"/>
        <v>27612</v>
      </c>
      <c r="B2019" s="50">
        <f t="shared" si="135"/>
        <v>2</v>
      </c>
      <c r="C2019" s="51">
        <f t="shared" si="136"/>
        <v>76</v>
      </c>
      <c r="D2019" s="50">
        <v>27612</v>
      </c>
      <c r="E2019" s="50" t="s">
        <v>640</v>
      </c>
      <c r="F2019" s="50" t="s">
        <v>15276</v>
      </c>
      <c r="G2019" s="50" t="s">
        <v>1846</v>
      </c>
      <c r="H2019" s="50" t="s">
        <v>2532</v>
      </c>
      <c r="I2019" s="50" t="s">
        <v>1848</v>
      </c>
      <c r="J2019" s="50" t="s">
        <v>2533</v>
      </c>
      <c r="K2019" s="50" t="s">
        <v>291</v>
      </c>
      <c r="L2019" s="50" t="s">
        <v>188</v>
      </c>
      <c r="M2019" s="54">
        <v>1</v>
      </c>
      <c r="N2019" s="51" t="str">
        <f t="shared" si="137"/>
        <v>京華</v>
      </c>
    </row>
    <row r="2020" spans="1:14" x14ac:dyDescent="0.2">
      <c r="A2020" s="50">
        <f t="shared" si="134"/>
        <v>27613</v>
      </c>
      <c r="B2020" s="50">
        <f t="shared" si="135"/>
        <v>2</v>
      </c>
      <c r="C2020" s="51">
        <f t="shared" si="136"/>
        <v>76</v>
      </c>
      <c r="D2020" s="50">
        <v>27613</v>
      </c>
      <c r="E2020" s="50" t="s">
        <v>44</v>
      </c>
      <c r="F2020" s="50" t="s">
        <v>6734</v>
      </c>
      <c r="G2020" s="50" t="s">
        <v>2258</v>
      </c>
      <c r="H2020" s="50" t="s">
        <v>1916</v>
      </c>
      <c r="I2020" s="50" t="s">
        <v>2259</v>
      </c>
      <c r="J2020" s="50" t="s">
        <v>1917</v>
      </c>
      <c r="K2020" s="50" t="s">
        <v>291</v>
      </c>
      <c r="L2020" s="50" t="s">
        <v>189</v>
      </c>
      <c r="M2020" s="54">
        <v>2</v>
      </c>
      <c r="N2020" s="51" t="str">
        <f t="shared" si="137"/>
        <v>京華</v>
      </c>
    </row>
    <row r="2021" spans="1:14" x14ac:dyDescent="0.2">
      <c r="A2021" s="50">
        <f t="shared" si="134"/>
        <v>27614</v>
      </c>
      <c r="B2021" s="50">
        <f t="shared" si="135"/>
        <v>2</v>
      </c>
      <c r="C2021" s="51">
        <f t="shared" si="136"/>
        <v>76</v>
      </c>
      <c r="D2021" s="50">
        <v>27614</v>
      </c>
      <c r="E2021" s="50" t="s">
        <v>4857</v>
      </c>
      <c r="F2021" s="50" t="s">
        <v>590</v>
      </c>
      <c r="G2021" s="50" t="s">
        <v>4859</v>
      </c>
      <c r="H2021" s="50" t="s">
        <v>1122</v>
      </c>
      <c r="I2021" s="50" t="s">
        <v>4861</v>
      </c>
      <c r="J2021" s="50" t="s">
        <v>1918</v>
      </c>
      <c r="K2021" s="50" t="s">
        <v>291</v>
      </c>
      <c r="L2021" s="50" t="s">
        <v>189</v>
      </c>
      <c r="M2021" s="54">
        <v>1</v>
      </c>
      <c r="N2021" s="51" t="str">
        <f t="shared" si="137"/>
        <v>京華</v>
      </c>
    </row>
    <row r="2022" spans="1:14" x14ac:dyDescent="0.2">
      <c r="A2022" s="50">
        <f t="shared" si="134"/>
        <v>27615</v>
      </c>
      <c r="B2022" s="50">
        <f t="shared" si="135"/>
        <v>2</v>
      </c>
      <c r="C2022" s="51">
        <f t="shared" si="136"/>
        <v>76</v>
      </c>
      <c r="D2022" s="50">
        <v>27615</v>
      </c>
      <c r="E2022" s="50" t="s">
        <v>6735</v>
      </c>
      <c r="F2022" s="50" t="s">
        <v>2860</v>
      </c>
      <c r="G2022" s="50" t="s">
        <v>6736</v>
      </c>
      <c r="H2022" s="50" t="s">
        <v>1283</v>
      </c>
      <c r="I2022" s="50" t="s">
        <v>6737</v>
      </c>
      <c r="J2022" s="50" t="s">
        <v>1284</v>
      </c>
      <c r="K2022" s="50" t="s">
        <v>291</v>
      </c>
      <c r="L2022" s="50" t="s">
        <v>189</v>
      </c>
      <c r="M2022" s="54">
        <v>1</v>
      </c>
      <c r="N2022" s="51" t="str">
        <f t="shared" si="137"/>
        <v>京華</v>
      </c>
    </row>
    <row r="2023" spans="1:14" x14ac:dyDescent="0.2">
      <c r="A2023" s="50">
        <f t="shared" si="134"/>
        <v>27617</v>
      </c>
      <c r="B2023" s="50">
        <f t="shared" si="135"/>
        <v>2</v>
      </c>
      <c r="C2023" s="51">
        <f t="shared" si="136"/>
        <v>76</v>
      </c>
      <c r="D2023" s="50">
        <v>27617</v>
      </c>
      <c r="E2023" s="50" t="s">
        <v>6738</v>
      </c>
      <c r="F2023" s="50" t="s">
        <v>6739</v>
      </c>
      <c r="G2023" s="50" t="s">
        <v>6740</v>
      </c>
      <c r="H2023" s="50" t="s">
        <v>6723</v>
      </c>
      <c r="I2023" s="50" t="s">
        <v>6741</v>
      </c>
      <c r="J2023" s="50" t="s">
        <v>6724</v>
      </c>
      <c r="K2023" s="50" t="s">
        <v>291</v>
      </c>
      <c r="L2023" s="50" t="s">
        <v>189</v>
      </c>
      <c r="M2023" s="54">
        <v>1</v>
      </c>
      <c r="N2023" s="51" t="str">
        <f t="shared" si="137"/>
        <v>京華</v>
      </c>
    </row>
    <row r="2024" spans="1:14" x14ac:dyDescent="0.2">
      <c r="A2024" s="50">
        <f t="shared" si="134"/>
        <v>27621</v>
      </c>
      <c r="B2024" s="50">
        <f t="shared" si="135"/>
        <v>2</v>
      </c>
      <c r="C2024" s="51">
        <f t="shared" si="136"/>
        <v>76</v>
      </c>
      <c r="D2024" s="50">
        <v>27621</v>
      </c>
      <c r="E2024" s="50" t="s">
        <v>4707</v>
      </c>
      <c r="F2024" s="50" t="s">
        <v>6742</v>
      </c>
      <c r="G2024" s="50" t="s">
        <v>1117</v>
      </c>
      <c r="H2024" s="50" t="s">
        <v>4054</v>
      </c>
      <c r="I2024" s="50" t="s">
        <v>1119</v>
      </c>
      <c r="J2024" s="50" t="s">
        <v>4056</v>
      </c>
      <c r="K2024" s="50" t="s">
        <v>291</v>
      </c>
      <c r="L2024" s="50" t="s">
        <v>188</v>
      </c>
      <c r="M2024" s="54">
        <v>1</v>
      </c>
      <c r="N2024" s="51" t="str">
        <f t="shared" si="137"/>
        <v>京華</v>
      </c>
    </row>
    <row r="2025" spans="1:14" x14ac:dyDescent="0.2">
      <c r="A2025" s="50">
        <f t="shared" si="134"/>
        <v>27624</v>
      </c>
      <c r="B2025" s="50">
        <f t="shared" si="135"/>
        <v>2</v>
      </c>
      <c r="C2025" s="51">
        <f t="shared" si="136"/>
        <v>76</v>
      </c>
      <c r="D2025" s="50">
        <v>27624</v>
      </c>
      <c r="E2025" s="50" t="s">
        <v>3769</v>
      </c>
      <c r="F2025" s="50" t="s">
        <v>6743</v>
      </c>
      <c r="G2025" s="50" t="s">
        <v>3770</v>
      </c>
      <c r="H2025" s="50" t="s">
        <v>6744</v>
      </c>
      <c r="I2025" s="50" t="s">
        <v>3771</v>
      </c>
      <c r="J2025" s="50" t="s">
        <v>6745</v>
      </c>
      <c r="K2025" s="50" t="s">
        <v>291</v>
      </c>
      <c r="L2025" s="50" t="s">
        <v>188</v>
      </c>
      <c r="M2025" s="54">
        <v>2</v>
      </c>
      <c r="N2025" s="51" t="str">
        <f t="shared" si="137"/>
        <v>京華</v>
      </c>
    </row>
    <row r="2026" spans="1:14" x14ac:dyDescent="0.2">
      <c r="A2026" s="50">
        <f t="shared" si="134"/>
        <v>27625</v>
      </c>
      <c r="B2026" s="50">
        <f t="shared" si="135"/>
        <v>2</v>
      </c>
      <c r="C2026" s="51">
        <f t="shared" si="136"/>
        <v>76</v>
      </c>
      <c r="D2026" s="50">
        <v>27625</v>
      </c>
      <c r="E2026" s="50" t="s">
        <v>22</v>
      </c>
      <c r="F2026" s="50" t="s">
        <v>6746</v>
      </c>
      <c r="G2026" s="50" t="s">
        <v>1070</v>
      </c>
      <c r="H2026" s="50" t="s">
        <v>1217</v>
      </c>
      <c r="I2026" s="50" t="s">
        <v>1610</v>
      </c>
      <c r="J2026" s="50" t="s">
        <v>1218</v>
      </c>
      <c r="K2026" s="50" t="s">
        <v>291</v>
      </c>
      <c r="L2026" s="50" t="s">
        <v>188</v>
      </c>
      <c r="M2026" s="54">
        <v>2</v>
      </c>
      <c r="N2026" s="51" t="str">
        <f t="shared" si="137"/>
        <v>京華</v>
      </c>
    </row>
    <row r="2027" spans="1:14" x14ac:dyDescent="0.2">
      <c r="A2027" s="50">
        <f t="shared" si="134"/>
        <v>27626</v>
      </c>
      <c r="B2027" s="50">
        <f t="shared" si="135"/>
        <v>2</v>
      </c>
      <c r="C2027" s="51">
        <f t="shared" si="136"/>
        <v>76</v>
      </c>
      <c r="D2027" s="50">
        <v>27626</v>
      </c>
      <c r="E2027" s="50" t="s">
        <v>20</v>
      </c>
      <c r="F2027" s="50" t="s">
        <v>590</v>
      </c>
      <c r="G2027" s="50" t="s">
        <v>2657</v>
      </c>
      <c r="H2027" s="50" t="s">
        <v>1122</v>
      </c>
      <c r="I2027" s="50" t="s">
        <v>2658</v>
      </c>
      <c r="J2027" s="50" t="s">
        <v>1918</v>
      </c>
      <c r="K2027" s="50" t="s">
        <v>291</v>
      </c>
      <c r="L2027" s="50" t="s">
        <v>188</v>
      </c>
      <c r="M2027" s="54">
        <v>2</v>
      </c>
      <c r="N2027" s="51" t="str">
        <f t="shared" si="137"/>
        <v>京華</v>
      </c>
    </row>
    <row r="2028" spans="1:14" x14ac:dyDescent="0.2">
      <c r="A2028" s="50">
        <f t="shared" ref="A2028:A2091" si="138">D2028</f>
        <v>27627</v>
      </c>
      <c r="B2028" s="50">
        <f t="shared" ref="B2028:B2091" si="139">ROUNDDOWN(D2028/10000,0)</f>
        <v>2</v>
      </c>
      <c r="C2028" s="51">
        <f t="shared" ref="C2028:C2091" si="140">ROUNDDOWN((D2028-B2028*10000)/100,0)</f>
        <v>76</v>
      </c>
      <c r="D2028" s="50">
        <v>27627</v>
      </c>
      <c r="E2028" s="50" t="s">
        <v>72</v>
      </c>
      <c r="F2028" s="50" t="s">
        <v>6747</v>
      </c>
      <c r="G2028" s="50" t="s">
        <v>1983</v>
      </c>
      <c r="H2028" s="50" t="s">
        <v>3597</v>
      </c>
      <c r="I2028" s="50" t="s">
        <v>1984</v>
      </c>
      <c r="J2028" s="50" t="s">
        <v>3599</v>
      </c>
      <c r="K2028" s="50" t="s">
        <v>291</v>
      </c>
      <c r="L2028" s="50" t="s">
        <v>189</v>
      </c>
      <c r="M2028" s="54">
        <v>2</v>
      </c>
      <c r="N2028" s="51" t="str">
        <f t="shared" si="137"/>
        <v>京華</v>
      </c>
    </row>
    <row r="2029" spans="1:14" x14ac:dyDescent="0.2">
      <c r="A2029" s="50">
        <f t="shared" si="138"/>
        <v>27628</v>
      </c>
      <c r="B2029" s="50">
        <f t="shared" si="139"/>
        <v>2</v>
      </c>
      <c r="C2029" s="51">
        <f t="shared" si="140"/>
        <v>76</v>
      </c>
      <c r="D2029" s="50">
        <v>27628</v>
      </c>
      <c r="E2029" s="50" t="s">
        <v>6748</v>
      </c>
      <c r="F2029" s="50" t="s">
        <v>6749</v>
      </c>
      <c r="G2029" s="50" t="s">
        <v>6750</v>
      </c>
      <c r="H2029" s="50" t="s">
        <v>1037</v>
      </c>
      <c r="I2029" s="50" t="s">
        <v>6751</v>
      </c>
      <c r="J2029" s="50" t="s">
        <v>1156</v>
      </c>
      <c r="K2029" s="50" t="s">
        <v>291</v>
      </c>
      <c r="L2029" s="50" t="s">
        <v>188</v>
      </c>
      <c r="M2029" s="54">
        <v>2</v>
      </c>
      <c r="N2029" s="51" t="str">
        <f t="shared" si="137"/>
        <v>京華</v>
      </c>
    </row>
    <row r="2030" spans="1:14" x14ac:dyDescent="0.2">
      <c r="A2030" s="50">
        <f t="shared" si="138"/>
        <v>27629</v>
      </c>
      <c r="B2030" s="50">
        <f t="shared" si="139"/>
        <v>2</v>
      </c>
      <c r="C2030" s="51">
        <f t="shared" si="140"/>
        <v>76</v>
      </c>
      <c r="D2030" s="50">
        <v>27629</v>
      </c>
      <c r="E2030" s="50" t="s">
        <v>392</v>
      </c>
      <c r="F2030" s="50" t="s">
        <v>6752</v>
      </c>
      <c r="G2030" s="50" t="s">
        <v>1065</v>
      </c>
      <c r="H2030" s="50" t="s">
        <v>1121</v>
      </c>
      <c r="I2030" s="50" t="s">
        <v>1067</v>
      </c>
      <c r="J2030" s="50" t="s">
        <v>1584</v>
      </c>
      <c r="K2030" s="50" t="s">
        <v>291</v>
      </c>
      <c r="L2030" s="50" t="s">
        <v>188</v>
      </c>
      <c r="M2030" s="54">
        <v>2</v>
      </c>
      <c r="N2030" s="51" t="str">
        <f t="shared" si="137"/>
        <v>京華</v>
      </c>
    </row>
    <row r="2031" spans="1:14" x14ac:dyDescent="0.2">
      <c r="A2031" s="50">
        <f t="shared" si="138"/>
        <v>27630</v>
      </c>
      <c r="B2031" s="50">
        <f t="shared" si="139"/>
        <v>2</v>
      </c>
      <c r="C2031" s="51">
        <f t="shared" si="140"/>
        <v>76</v>
      </c>
      <c r="D2031" s="50">
        <v>27630</v>
      </c>
      <c r="E2031" s="50" t="s">
        <v>28</v>
      </c>
      <c r="F2031" s="50" t="s">
        <v>6753</v>
      </c>
      <c r="G2031" s="50" t="s">
        <v>1083</v>
      </c>
      <c r="H2031" s="50" t="s">
        <v>2041</v>
      </c>
      <c r="I2031" s="50" t="s">
        <v>1084</v>
      </c>
      <c r="J2031" s="50" t="s">
        <v>2042</v>
      </c>
      <c r="K2031" s="50" t="s">
        <v>291</v>
      </c>
      <c r="L2031" s="50" t="s">
        <v>1029</v>
      </c>
      <c r="M2031" s="54">
        <v>3</v>
      </c>
      <c r="N2031" s="51" t="str">
        <f t="shared" si="137"/>
        <v>京華</v>
      </c>
    </row>
    <row r="2032" spans="1:14" x14ac:dyDescent="0.2">
      <c r="A2032" s="50">
        <f t="shared" si="138"/>
        <v>27631</v>
      </c>
      <c r="B2032" s="50">
        <f t="shared" si="139"/>
        <v>2</v>
      </c>
      <c r="C2032" s="51">
        <f t="shared" si="140"/>
        <v>76</v>
      </c>
      <c r="D2032" s="50">
        <v>27631</v>
      </c>
      <c r="E2032" s="50" t="s">
        <v>55</v>
      </c>
      <c r="F2032" s="50" t="s">
        <v>933</v>
      </c>
      <c r="G2032" s="50" t="s">
        <v>1755</v>
      </c>
      <c r="H2032" s="50" t="s">
        <v>1025</v>
      </c>
      <c r="I2032" s="50" t="s">
        <v>1756</v>
      </c>
      <c r="J2032" s="50" t="s">
        <v>2534</v>
      </c>
      <c r="K2032" s="50" t="s">
        <v>291</v>
      </c>
      <c r="L2032" s="50" t="s">
        <v>189</v>
      </c>
      <c r="M2032" s="54">
        <v>1</v>
      </c>
      <c r="N2032" s="51" t="str">
        <f t="shared" si="137"/>
        <v>京華</v>
      </c>
    </row>
    <row r="2033" spans="1:14" x14ac:dyDescent="0.2">
      <c r="A2033" s="50">
        <f t="shared" si="138"/>
        <v>27633</v>
      </c>
      <c r="B2033" s="50">
        <f t="shared" si="139"/>
        <v>2</v>
      </c>
      <c r="C2033" s="51">
        <f t="shared" si="140"/>
        <v>76</v>
      </c>
      <c r="D2033" s="50">
        <v>27633</v>
      </c>
      <c r="E2033" s="50" t="s">
        <v>3884</v>
      </c>
      <c r="F2033" s="50" t="s">
        <v>6754</v>
      </c>
      <c r="G2033" s="50" t="s">
        <v>3886</v>
      </c>
      <c r="H2033" s="50" t="s">
        <v>6755</v>
      </c>
      <c r="I2033" s="50" t="s">
        <v>3887</v>
      </c>
      <c r="J2033" s="50" t="s">
        <v>6756</v>
      </c>
      <c r="K2033" s="50" t="s">
        <v>291</v>
      </c>
      <c r="L2033" s="50" t="s">
        <v>189</v>
      </c>
      <c r="M2033" s="54">
        <v>1</v>
      </c>
      <c r="N2033" s="51" t="str">
        <f t="shared" si="137"/>
        <v>京華</v>
      </c>
    </row>
    <row r="2034" spans="1:14" x14ac:dyDescent="0.2">
      <c r="A2034" s="50">
        <f t="shared" si="138"/>
        <v>27634</v>
      </c>
      <c r="B2034" s="50">
        <f t="shared" si="139"/>
        <v>2</v>
      </c>
      <c r="C2034" s="51">
        <f t="shared" si="140"/>
        <v>76</v>
      </c>
      <c r="D2034" s="50">
        <v>27634</v>
      </c>
      <c r="E2034" s="50" t="s">
        <v>15277</v>
      </c>
      <c r="F2034" s="50" t="s">
        <v>15278</v>
      </c>
      <c r="G2034" s="50" t="s">
        <v>15279</v>
      </c>
      <c r="H2034" s="50" t="s">
        <v>1259</v>
      </c>
      <c r="I2034" s="50" t="s">
        <v>15280</v>
      </c>
      <c r="J2034" s="50" t="s">
        <v>1261</v>
      </c>
      <c r="K2034" s="50" t="s">
        <v>291</v>
      </c>
      <c r="L2034" s="50" t="s">
        <v>189</v>
      </c>
      <c r="M2034" s="54">
        <v>1</v>
      </c>
      <c r="N2034" s="51" t="str">
        <f t="shared" si="137"/>
        <v>京華</v>
      </c>
    </row>
    <row r="2035" spans="1:14" x14ac:dyDescent="0.2">
      <c r="A2035" s="50">
        <f t="shared" si="138"/>
        <v>27635</v>
      </c>
      <c r="B2035" s="50">
        <f t="shared" si="139"/>
        <v>2</v>
      </c>
      <c r="C2035" s="51">
        <f t="shared" si="140"/>
        <v>76</v>
      </c>
      <c r="D2035" s="50">
        <v>27635</v>
      </c>
      <c r="E2035" s="50" t="s">
        <v>15281</v>
      </c>
      <c r="F2035" s="50" t="s">
        <v>15282</v>
      </c>
      <c r="G2035" s="50" t="s">
        <v>15283</v>
      </c>
      <c r="H2035" s="50" t="s">
        <v>1121</v>
      </c>
      <c r="I2035" s="50" t="s">
        <v>15284</v>
      </c>
      <c r="J2035" s="50" t="s">
        <v>1584</v>
      </c>
      <c r="K2035" s="50" t="s">
        <v>291</v>
      </c>
      <c r="L2035" s="50" t="s">
        <v>189</v>
      </c>
      <c r="M2035" s="54">
        <v>1</v>
      </c>
      <c r="N2035" s="51" t="str">
        <f t="shared" si="137"/>
        <v>京華</v>
      </c>
    </row>
    <row r="2036" spans="1:14" x14ac:dyDescent="0.2">
      <c r="A2036" s="50">
        <f t="shared" si="138"/>
        <v>27636</v>
      </c>
      <c r="B2036" s="50">
        <f t="shared" si="139"/>
        <v>2</v>
      </c>
      <c r="C2036" s="51">
        <f t="shared" si="140"/>
        <v>76</v>
      </c>
      <c r="D2036" s="50">
        <v>27636</v>
      </c>
      <c r="E2036" s="50" t="s">
        <v>26</v>
      </c>
      <c r="F2036" s="50" t="s">
        <v>6757</v>
      </c>
      <c r="G2036" s="50" t="s">
        <v>1451</v>
      </c>
      <c r="H2036" s="50" t="s">
        <v>1185</v>
      </c>
      <c r="I2036" s="50" t="s">
        <v>1544</v>
      </c>
      <c r="J2036" s="50" t="s">
        <v>1305</v>
      </c>
      <c r="K2036" s="50" t="s">
        <v>291</v>
      </c>
      <c r="L2036" s="50" t="s">
        <v>1029</v>
      </c>
      <c r="M2036" s="54">
        <v>3</v>
      </c>
      <c r="N2036" s="51" t="str">
        <f t="shared" si="137"/>
        <v>京華</v>
      </c>
    </row>
    <row r="2037" spans="1:14" x14ac:dyDescent="0.2">
      <c r="A2037" s="50">
        <f t="shared" si="138"/>
        <v>27637</v>
      </c>
      <c r="B2037" s="50">
        <f t="shared" si="139"/>
        <v>2</v>
      </c>
      <c r="C2037" s="51">
        <f t="shared" si="140"/>
        <v>76</v>
      </c>
      <c r="D2037" s="50">
        <v>27637</v>
      </c>
      <c r="E2037" s="50" t="s">
        <v>806</v>
      </c>
      <c r="F2037" s="50" t="s">
        <v>58</v>
      </c>
      <c r="G2037" s="50" t="s">
        <v>2168</v>
      </c>
      <c r="H2037" s="50" t="s">
        <v>1579</v>
      </c>
      <c r="I2037" s="50" t="s">
        <v>2170</v>
      </c>
      <c r="J2037" s="50" t="s">
        <v>1581</v>
      </c>
      <c r="K2037" s="50" t="s">
        <v>291</v>
      </c>
      <c r="L2037" s="50" t="s">
        <v>1029</v>
      </c>
      <c r="M2037" s="54">
        <v>3</v>
      </c>
      <c r="N2037" s="51" t="str">
        <f t="shared" si="137"/>
        <v>京華</v>
      </c>
    </row>
    <row r="2038" spans="1:14" x14ac:dyDescent="0.2">
      <c r="A2038" s="50">
        <f t="shared" si="138"/>
        <v>27638</v>
      </c>
      <c r="B2038" s="50">
        <f t="shared" si="139"/>
        <v>2</v>
      </c>
      <c r="C2038" s="51">
        <f t="shared" si="140"/>
        <v>76</v>
      </c>
      <c r="D2038" s="50">
        <v>27638</v>
      </c>
      <c r="E2038" s="50" t="s">
        <v>5034</v>
      </c>
      <c r="F2038" s="50" t="s">
        <v>642</v>
      </c>
      <c r="G2038" s="50" t="s">
        <v>5036</v>
      </c>
      <c r="H2038" s="50" t="s">
        <v>1267</v>
      </c>
      <c r="I2038" s="50" t="s">
        <v>5038</v>
      </c>
      <c r="J2038" s="50" t="s">
        <v>1269</v>
      </c>
      <c r="K2038" s="50" t="s">
        <v>291</v>
      </c>
      <c r="L2038" s="50" t="s">
        <v>188</v>
      </c>
      <c r="M2038" s="54">
        <v>3</v>
      </c>
      <c r="N2038" s="51" t="str">
        <f t="shared" si="137"/>
        <v>京華</v>
      </c>
    </row>
    <row r="2039" spans="1:14" x14ac:dyDescent="0.2">
      <c r="A2039" s="50">
        <f t="shared" si="138"/>
        <v>27639</v>
      </c>
      <c r="B2039" s="50">
        <f t="shared" si="139"/>
        <v>2</v>
      </c>
      <c r="C2039" s="51">
        <f t="shared" si="140"/>
        <v>76</v>
      </c>
      <c r="D2039" s="50">
        <v>27639</v>
      </c>
      <c r="E2039" s="50" t="s">
        <v>45</v>
      </c>
      <c r="F2039" s="50" t="s">
        <v>6758</v>
      </c>
      <c r="G2039" s="50" t="s">
        <v>1184</v>
      </c>
      <c r="H2039" s="50" t="s">
        <v>6759</v>
      </c>
      <c r="I2039" s="50" t="s">
        <v>1186</v>
      </c>
      <c r="J2039" s="50" t="s">
        <v>6760</v>
      </c>
      <c r="K2039" s="50" t="s">
        <v>291</v>
      </c>
      <c r="L2039" s="50" t="s">
        <v>1029</v>
      </c>
      <c r="M2039" s="54">
        <v>3</v>
      </c>
      <c r="N2039" s="51" t="str">
        <f t="shared" si="137"/>
        <v>京華</v>
      </c>
    </row>
    <row r="2040" spans="1:14" x14ac:dyDescent="0.2">
      <c r="A2040" s="50">
        <f t="shared" si="138"/>
        <v>27640</v>
      </c>
      <c r="B2040" s="50">
        <f t="shared" si="139"/>
        <v>2</v>
      </c>
      <c r="C2040" s="51">
        <f t="shared" si="140"/>
        <v>76</v>
      </c>
      <c r="D2040" s="50">
        <v>27640</v>
      </c>
      <c r="E2040" s="50" t="s">
        <v>4599</v>
      </c>
      <c r="F2040" s="50" t="s">
        <v>6761</v>
      </c>
      <c r="G2040" s="50" t="s">
        <v>4600</v>
      </c>
      <c r="H2040" s="50" t="s">
        <v>1195</v>
      </c>
      <c r="I2040" s="50" t="s">
        <v>4601</v>
      </c>
      <c r="J2040" s="50" t="s">
        <v>1196</v>
      </c>
      <c r="K2040" s="50" t="s">
        <v>291</v>
      </c>
      <c r="L2040" s="50" t="s">
        <v>189</v>
      </c>
      <c r="M2040" s="54">
        <v>1</v>
      </c>
      <c r="N2040" s="51" t="str">
        <f t="shared" si="137"/>
        <v>京華</v>
      </c>
    </row>
    <row r="2041" spans="1:14" x14ac:dyDescent="0.2">
      <c r="A2041" s="50">
        <f t="shared" si="138"/>
        <v>27641</v>
      </c>
      <c r="B2041" s="50">
        <f t="shared" si="139"/>
        <v>2</v>
      </c>
      <c r="C2041" s="51">
        <f t="shared" si="140"/>
        <v>76</v>
      </c>
      <c r="D2041" s="50">
        <v>27641</v>
      </c>
      <c r="E2041" s="50" t="s">
        <v>6762</v>
      </c>
      <c r="F2041" s="50" t="s">
        <v>6763</v>
      </c>
      <c r="G2041" s="50" t="s">
        <v>6764</v>
      </c>
      <c r="H2041" s="50" t="s">
        <v>1669</v>
      </c>
      <c r="I2041" s="50" t="s">
        <v>6765</v>
      </c>
      <c r="J2041" s="50" t="s">
        <v>1670</v>
      </c>
      <c r="K2041" s="50" t="s">
        <v>291</v>
      </c>
      <c r="L2041" s="50" t="s">
        <v>189</v>
      </c>
      <c r="M2041" s="54">
        <v>1</v>
      </c>
      <c r="N2041" s="51" t="str">
        <f t="shared" si="137"/>
        <v>京華</v>
      </c>
    </row>
    <row r="2042" spans="1:14" x14ac:dyDescent="0.2">
      <c r="A2042" s="50">
        <f t="shared" si="138"/>
        <v>27643</v>
      </c>
      <c r="B2042" s="50">
        <f t="shared" si="139"/>
        <v>2</v>
      </c>
      <c r="C2042" s="51">
        <f t="shared" si="140"/>
        <v>76</v>
      </c>
      <c r="D2042" s="50">
        <v>27643</v>
      </c>
      <c r="E2042" s="50" t="s">
        <v>6766</v>
      </c>
      <c r="F2042" s="50" t="s">
        <v>6767</v>
      </c>
      <c r="G2042" s="50" t="s">
        <v>6768</v>
      </c>
      <c r="H2042" s="50" t="s">
        <v>6323</v>
      </c>
      <c r="I2042" s="50" t="s">
        <v>6769</v>
      </c>
      <c r="J2042" s="50" t="s">
        <v>6325</v>
      </c>
      <c r="K2042" s="50" t="s">
        <v>291</v>
      </c>
      <c r="L2042" s="50" t="s">
        <v>185</v>
      </c>
      <c r="M2042" s="54">
        <v>1</v>
      </c>
      <c r="N2042" s="51" t="str">
        <f t="shared" si="137"/>
        <v>京華</v>
      </c>
    </row>
    <row r="2043" spans="1:14" x14ac:dyDescent="0.2">
      <c r="A2043" s="50">
        <f t="shared" si="138"/>
        <v>27644</v>
      </c>
      <c r="B2043" s="50">
        <f t="shared" si="139"/>
        <v>2</v>
      </c>
      <c r="C2043" s="51">
        <f t="shared" si="140"/>
        <v>76</v>
      </c>
      <c r="D2043" s="50">
        <v>27644</v>
      </c>
      <c r="E2043" s="50" t="s">
        <v>6770</v>
      </c>
      <c r="F2043" s="50" t="s">
        <v>6771</v>
      </c>
      <c r="G2043" s="50" t="s">
        <v>3643</v>
      </c>
      <c r="H2043" s="50" t="s">
        <v>6772</v>
      </c>
      <c r="I2043" s="50" t="s">
        <v>3644</v>
      </c>
      <c r="J2043" s="50" t="s">
        <v>6773</v>
      </c>
      <c r="K2043" s="50" t="s">
        <v>291</v>
      </c>
      <c r="L2043" s="50" t="s">
        <v>188</v>
      </c>
      <c r="M2043" s="54">
        <v>2</v>
      </c>
      <c r="N2043" s="51" t="str">
        <f t="shared" si="137"/>
        <v>京華</v>
      </c>
    </row>
    <row r="2044" spans="1:14" x14ac:dyDescent="0.2">
      <c r="A2044" s="50">
        <f t="shared" si="138"/>
        <v>27645</v>
      </c>
      <c r="B2044" s="50">
        <f t="shared" si="139"/>
        <v>2</v>
      </c>
      <c r="C2044" s="51">
        <f t="shared" si="140"/>
        <v>76</v>
      </c>
      <c r="D2044" s="50">
        <v>27645</v>
      </c>
      <c r="E2044" s="50" t="s">
        <v>6774</v>
      </c>
      <c r="F2044" s="50" t="s">
        <v>3925</v>
      </c>
      <c r="G2044" s="50" t="s">
        <v>6775</v>
      </c>
      <c r="H2044" s="50" t="s">
        <v>2476</v>
      </c>
      <c r="I2044" s="50" t="s">
        <v>6776</v>
      </c>
      <c r="J2044" s="50" t="s">
        <v>2478</v>
      </c>
      <c r="K2044" s="50" t="s">
        <v>291</v>
      </c>
      <c r="L2044" s="50" t="s">
        <v>188</v>
      </c>
      <c r="M2044" s="54">
        <v>2</v>
      </c>
      <c r="N2044" s="51" t="str">
        <f t="shared" si="137"/>
        <v>京華</v>
      </c>
    </row>
    <row r="2045" spans="1:14" x14ac:dyDescent="0.2">
      <c r="A2045" s="50">
        <f t="shared" si="138"/>
        <v>27646</v>
      </c>
      <c r="B2045" s="50">
        <f t="shared" si="139"/>
        <v>2</v>
      </c>
      <c r="C2045" s="51">
        <f t="shared" si="140"/>
        <v>76</v>
      </c>
      <c r="D2045" s="50">
        <v>27646</v>
      </c>
      <c r="E2045" s="50" t="s">
        <v>4844</v>
      </c>
      <c r="F2045" s="50" t="s">
        <v>6777</v>
      </c>
      <c r="G2045" s="50" t="s">
        <v>4846</v>
      </c>
      <c r="H2045" s="50" t="s">
        <v>1198</v>
      </c>
      <c r="I2045" s="50" t="s">
        <v>4847</v>
      </c>
      <c r="J2045" s="50" t="s">
        <v>1200</v>
      </c>
      <c r="K2045" s="50" t="s">
        <v>291</v>
      </c>
      <c r="L2045" s="50" t="s">
        <v>188</v>
      </c>
      <c r="M2045" s="54">
        <v>2</v>
      </c>
      <c r="N2045" s="51" t="str">
        <f t="shared" si="137"/>
        <v>京華</v>
      </c>
    </row>
    <row r="2046" spans="1:14" x14ac:dyDescent="0.2">
      <c r="A2046" s="50">
        <f t="shared" si="138"/>
        <v>27647</v>
      </c>
      <c r="B2046" s="50">
        <f t="shared" si="139"/>
        <v>2</v>
      </c>
      <c r="C2046" s="51">
        <f t="shared" si="140"/>
        <v>76</v>
      </c>
      <c r="D2046" s="50">
        <v>27647</v>
      </c>
      <c r="E2046" s="50" t="s">
        <v>40</v>
      </c>
      <c r="F2046" s="50" t="s">
        <v>67</v>
      </c>
      <c r="G2046" s="50" t="s">
        <v>1704</v>
      </c>
      <c r="H2046" s="50" t="s">
        <v>1160</v>
      </c>
      <c r="I2046" s="50" t="s">
        <v>1706</v>
      </c>
      <c r="J2046" s="50" t="s">
        <v>1767</v>
      </c>
      <c r="K2046" s="50" t="s">
        <v>291</v>
      </c>
      <c r="L2046" s="50" t="s">
        <v>188</v>
      </c>
      <c r="M2046" s="54">
        <v>2</v>
      </c>
      <c r="N2046" s="51" t="str">
        <f t="shared" si="137"/>
        <v>京華</v>
      </c>
    </row>
    <row r="2047" spans="1:14" x14ac:dyDescent="0.2">
      <c r="A2047" s="50">
        <f t="shared" si="138"/>
        <v>27648</v>
      </c>
      <c r="B2047" s="50">
        <f t="shared" si="139"/>
        <v>2</v>
      </c>
      <c r="C2047" s="51">
        <f t="shared" si="140"/>
        <v>76</v>
      </c>
      <c r="D2047" s="50">
        <v>27648</v>
      </c>
      <c r="E2047" s="50" t="s">
        <v>6778</v>
      </c>
      <c r="F2047" s="50" t="s">
        <v>15285</v>
      </c>
      <c r="G2047" s="50" t="s">
        <v>6779</v>
      </c>
      <c r="H2047" s="50" t="s">
        <v>1038</v>
      </c>
      <c r="I2047" s="50" t="s">
        <v>6780</v>
      </c>
      <c r="J2047" s="50" t="s">
        <v>1039</v>
      </c>
      <c r="K2047" s="50" t="s">
        <v>291</v>
      </c>
      <c r="L2047" s="50" t="s">
        <v>189</v>
      </c>
      <c r="M2047" s="54">
        <v>2</v>
      </c>
      <c r="N2047" s="51" t="str">
        <f t="shared" si="137"/>
        <v>京華</v>
      </c>
    </row>
    <row r="2048" spans="1:14" x14ac:dyDescent="0.2">
      <c r="A2048" s="50">
        <f t="shared" si="138"/>
        <v>27649</v>
      </c>
      <c r="B2048" s="50">
        <f t="shared" si="139"/>
        <v>2</v>
      </c>
      <c r="C2048" s="51">
        <f t="shared" si="140"/>
        <v>76</v>
      </c>
      <c r="D2048" s="50">
        <v>27649</v>
      </c>
      <c r="E2048" s="50" t="s">
        <v>6781</v>
      </c>
      <c r="F2048" s="50" t="s">
        <v>6782</v>
      </c>
      <c r="G2048" s="50" t="s">
        <v>6783</v>
      </c>
      <c r="H2048" s="50" t="s">
        <v>6784</v>
      </c>
      <c r="I2048" s="50" t="s">
        <v>6785</v>
      </c>
      <c r="J2048" s="50" t="s">
        <v>6786</v>
      </c>
      <c r="K2048" s="50" t="s">
        <v>291</v>
      </c>
      <c r="L2048" s="50" t="s">
        <v>188</v>
      </c>
      <c r="M2048" s="54">
        <v>2</v>
      </c>
      <c r="N2048" s="51" t="str">
        <f t="shared" si="137"/>
        <v>京華</v>
      </c>
    </row>
    <row r="2049" spans="1:14" x14ac:dyDescent="0.2">
      <c r="A2049" s="50">
        <f t="shared" si="138"/>
        <v>27702</v>
      </c>
      <c r="B2049" s="50">
        <f t="shared" si="139"/>
        <v>2</v>
      </c>
      <c r="C2049" s="51">
        <f t="shared" si="140"/>
        <v>77</v>
      </c>
      <c r="D2049" s="50">
        <v>27702</v>
      </c>
      <c r="E2049" s="50" t="s">
        <v>26</v>
      </c>
      <c r="F2049" s="50" t="s">
        <v>778</v>
      </c>
      <c r="G2049" s="50" t="s">
        <v>1451</v>
      </c>
      <c r="H2049" s="50" t="s">
        <v>1844</v>
      </c>
      <c r="I2049" s="50" t="s">
        <v>1544</v>
      </c>
      <c r="J2049" s="50" t="s">
        <v>1845</v>
      </c>
      <c r="K2049" s="50" t="s">
        <v>291</v>
      </c>
      <c r="L2049" s="50" t="s">
        <v>189</v>
      </c>
      <c r="M2049" s="54">
        <v>1</v>
      </c>
      <c r="N2049" s="51" t="str">
        <f t="shared" si="137"/>
        <v>東洋大京北</v>
      </c>
    </row>
    <row r="2050" spans="1:14" x14ac:dyDescent="0.2">
      <c r="A2050" s="50">
        <f t="shared" si="138"/>
        <v>27703</v>
      </c>
      <c r="B2050" s="50">
        <f t="shared" si="139"/>
        <v>2</v>
      </c>
      <c r="C2050" s="51">
        <f t="shared" si="140"/>
        <v>77</v>
      </c>
      <c r="D2050" s="50">
        <v>27703</v>
      </c>
      <c r="E2050" s="50" t="s">
        <v>6787</v>
      </c>
      <c r="F2050" s="50" t="s">
        <v>6788</v>
      </c>
      <c r="G2050" s="50" t="s">
        <v>6789</v>
      </c>
      <c r="H2050" s="50" t="s">
        <v>1040</v>
      </c>
      <c r="I2050" s="50" t="s">
        <v>6790</v>
      </c>
      <c r="J2050" s="50" t="s">
        <v>1041</v>
      </c>
      <c r="K2050" s="50" t="s">
        <v>291</v>
      </c>
      <c r="L2050" s="50" t="s">
        <v>189</v>
      </c>
      <c r="M2050" s="54">
        <v>1</v>
      </c>
      <c r="N2050" s="51" t="str">
        <f t="shared" ref="N2050:N2113" si="141">VLOOKUP(B2050*100+C2050,$AB$2:$AF$400,2,0)</f>
        <v>東洋大京北</v>
      </c>
    </row>
    <row r="2051" spans="1:14" x14ac:dyDescent="0.2">
      <c r="A2051" s="50">
        <f t="shared" si="138"/>
        <v>27704</v>
      </c>
      <c r="B2051" s="50">
        <f t="shared" si="139"/>
        <v>2</v>
      </c>
      <c r="C2051" s="51">
        <f t="shared" si="140"/>
        <v>77</v>
      </c>
      <c r="D2051" s="50">
        <v>27704</v>
      </c>
      <c r="E2051" s="50" t="s">
        <v>6791</v>
      </c>
      <c r="F2051" s="50" t="s">
        <v>6792</v>
      </c>
      <c r="G2051" s="50" t="s">
        <v>6793</v>
      </c>
      <c r="H2051" s="50" t="s">
        <v>6794</v>
      </c>
      <c r="I2051" s="50" t="s">
        <v>6795</v>
      </c>
      <c r="J2051" s="50" t="s">
        <v>6796</v>
      </c>
      <c r="K2051" s="50" t="s">
        <v>291</v>
      </c>
      <c r="L2051" s="50" t="s">
        <v>188</v>
      </c>
      <c r="M2051" s="54">
        <v>2</v>
      </c>
      <c r="N2051" s="51" t="str">
        <f t="shared" si="141"/>
        <v>東洋大京北</v>
      </c>
    </row>
    <row r="2052" spans="1:14" x14ac:dyDescent="0.2">
      <c r="A2052" s="50">
        <f t="shared" si="138"/>
        <v>27706</v>
      </c>
      <c r="B2052" s="50">
        <f t="shared" si="139"/>
        <v>2</v>
      </c>
      <c r="C2052" s="51">
        <f t="shared" si="140"/>
        <v>77</v>
      </c>
      <c r="D2052" s="50">
        <v>27706</v>
      </c>
      <c r="E2052" s="50" t="s">
        <v>6797</v>
      </c>
      <c r="F2052" s="50" t="s">
        <v>6798</v>
      </c>
      <c r="G2052" s="50" t="s">
        <v>5939</v>
      </c>
      <c r="H2052" s="50" t="s">
        <v>4017</v>
      </c>
      <c r="I2052" s="50" t="s">
        <v>5941</v>
      </c>
      <c r="J2052" s="50" t="s">
        <v>4019</v>
      </c>
      <c r="K2052" s="50" t="s">
        <v>291</v>
      </c>
      <c r="L2052" s="50" t="s">
        <v>189</v>
      </c>
      <c r="M2052" s="54">
        <v>1</v>
      </c>
      <c r="N2052" s="51" t="str">
        <f t="shared" si="141"/>
        <v>東洋大京北</v>
      </c>
    </row>
    <row r="2053" spans="1:14" x14ac:dyDescent="0.2">
      <c r="A2053" s="50">
        <f t="shared" si="138"/>
        <v>27710</v>
      </c>
      <c r="B2053" s="50">
        <f t="shared" si="139"/>
        <v>2</v>
      </c>
      <c r="C2053" s="51">
        <f t="shared" si="140"/>
        <v>77</v>
      </c>
      <c r="D2053" s="50">
        <v>27710</v>
      </c>
      <c r="E2053" s="50" t="s">
        <v>6799</v>
      </c>
      <c r="F2053" s="50" t="s">
        <v>6800</v>
      </c>
      <c r="G2053" s="50" t="s">
        <v>6801</v>
      </c>
      <c r="H2053" s="50" t="s">
        <v>6802</v>
      </c>
      <c r="I2053" s="50" t="s">
        <v>6803</v>
      </c>
      <c r="J2053" s="50" t="s">
        <v>6804</v>
      </c>
      <c r="K2053" s="50" t="s">
        <v>291</v>
      </c>
      <c r="L2053" s="50" t="s">
        <v>189</v>
      </c>
      <c r="M2053" s="54">
        <v>1</v>
      </c>
      <c r="N2053" s="51" t="str">
        <f t="shared" si="141"/>
        <v>東洋大京北</v>
      </c>
    </row>
    <row r="2054" spans="1:14" x14ac:dyDescent="0.2">
      <c r="A2054" s="50">
        <f t="shared" si="138"/>
        <v>27711</v>
      </c>
      <c r="B2054" s="50">
        <f t="shared" si="139"/>
        <v>2</v>
      </c>
      <c r="C2054" s="51">
        <f t="shared" si="140"/>
        <v>77</v>
      </c>
      <c r="D2054" s="50">
        <v>27711</v>
      </c>
      <c r="E2054" s="50" t="s">
        <v>6805</v>
      </c>
      <c r="F2054" s="50" t="s">
        <v>6806</v>
      </c>
      <c r="G2054" s="50" t="s">
        <v>6807</v>
      </c>
      <c r="H2054" s="50" t="s">
        <v>3169</v>
      </c>
      <c r="I2054" s="50" t="s">
        <v>6808</v>
      </c>
      <c r="J2054" s="50" t="s">
        <v>3170</v>
      </c>
      <c r="K2054" s="50" t="s">
        <v>291</v>
      </c>
      <c r="L2054" s="50" t="s">
        <v>189</v>
      </c>
      <c r="M2054" s="54">
        <v>1</v>
      </c>
      <c r="N2054" s="51" t="str">
        <f t="shared" si="141"/>
        <v>東洋大京北</v>
      </c>
    </row>
    <row r="2055" spans="1:14" x14ac:dyDescent="0.2">
      <c r="A2055" s="50">
        <f t="shared" si="138"/>
        <v>27712</v>
      </c>
      <c r="B2055" s="50">
        <f t="shared" si="139"/>
        <v>2</v>
      </c>
      <c r="C2055" s="51">
        <f t="shared" si="140"/>
        <v>77</v>
      </c>
      <c r="D2055" s="50">
        <v>27712</v>
      </c>
      <c r="E2055" s="50" t="s">
        <v>1634</v>
      </c>
      <c r="F2055" s="50" t="s">
        <v>6809</v>
      </c>
      <c r="G2055" s="50" t="s">
        <v>1636</v>
      </c>
      <c r="H2055" s="50" t="s">
        <v>6810</v>
      </c>
      <c r="I2055" s="50" t="s">
        <v>1638</v>
      </c>
      <c r="J2055" s="50" t="s">
        <v>6811</v>
      </c>
      <c r="K2055" s="50" t="s">
        <v>291</v>
      </c>
      <c r="L2055" s="50" t="s">
        <v>189</v>
      </c>
      <c r="M2055" s="54">
        <v>1</v>
      </c>
      <c r="N2055" s="51" t="str">
        <f t="shared" si="141"/>
        <v>東洋大京北</v>
      </c>
    </row>
    <row r="2056" spans="1:14" x14ac:dyDescent="0.2">
      <c r="A2056" s="50">
        <f t="shared" si="138"/>
        <v>27713</v>
      </c>
      <c r="B2056" s="50">
        <f t="shared" si="139"/>
        <v>2</v>
      </c>
      <c r="C2056" s="51">
        <f t="shared" si="140"/>
        <v>77</v>
      </c>
      <c r="D2056" s="50">
        <v>27713</v>
      </c>
      <c r="E2056" s="50" t="s">
        <v>3003</v>
      </c>
      <c r="F2056" s="50" t="s">
        <v>6812</v>
      </c>
      <c r="G2056" s="50" t="s">
        <v>3004</v>
      </c>
      <c r="H2056" s="50" t="s">
        <v>5807</v>
      </c>
      <c r="I2056" s="50" t="s">
        <v>3005</v>
      </c>
      <c r="J2056" s="50" t="s">
        <v>5809</v>
      </c>
      <c r="K2056" s="50" t="s">
        <v>291</v>
      </c>
      <c r="L2056" s="50" t="s">
        <v>189</v>
      </c>
      <c r="M2056" s="54">
        <v>1</v>
      </c>
      <c r="N2056" s="51" t="str">
        <f t="shared" si="141"/>
        <v>東洋大京北</v>
      </c>
    </row>
    <row r="2057" spans="1:14" x14ac:dyDescent="0.2">
      <c r="A2057" s="50">
        <f t="shared" si="138"/>
        <v>27732</v>
      </c>
      <c r="B2057" s="50">
        <f t="shared" si="139"/>
        <v>2</v>
      </c>
      <c r="C2057" s="51">
        <f t="shared" si="140"/>
        <v>77</v>
      </c>
      <c r="D2057" s="50">
        <v>27732</v>
      </c>
      <c r="E2057" s="50" t="s">
        <v>6813</v>
      </c>
      <c r="F2057" s="50" t="s">
        <v>6814</v>
      </c>
      <c r="G2057" s="50" t="s">
        <v>6815</v>
      </c>
      <c r="H2057" s="50" t="s">
        <v>6816</v>
      </c>
      <c r="I2057" s="50" t="s">
        <v>6817</v>
      </c>
      <c r="J2057" s="50" t="s">
        <v>6818</v>
      </c>
      <c r="K2057" s="50" t="s">
        <v>291</v>
      </c>
      <c r="L2057" s="50" t="s">
        <v>188</v>
      </c>
      <c r="M2057" s="54">
        <v>2</v>
      </c>
      <c r="N2057" s="51" t="str">
        <f t="shared" si="141"/>
        <v>東洋大京北</v>
      </c>
    </row>
    <row r="2058" spans="1:14" x14ac:dyDescent="0.2">
      <c r="A2058" s="50">
        <f t="shared" si="138"/>
        <v>27751</v>
      </c>
      <c r="B2058" s="50">
        <f t="shared" si="139"/>
        <v>2</v>
      </c>
      <c r="C2058" s="51">
        <f t="shared" si="140"/>
        <v>77</v>
      </c>
      <c r="D2058" s="50">
        <v>27751</v>
      </c>
      <c r="E2058" s="50" t="s">
        <v>2886</v>
      </c>
      <c r="F2058" s="50" t="s">
        <v>6819</v>
      </c>
      <c r="G2058" s="50" t="s">
        <v>2887</v>
      </c>
      <c r="H2058" s="50" t="s">
        <v>6820</v>
      </c>
      <c r="I2058" s="50" t="s">
        <v>2888</v>
      </c>
      <c r="J2058" s="50" t="s">
        <v>6821</v>
      </c>
      <c r="K2058" s="50" t="s">
        <v>292</v>
      </c>
      <c r="L2058" s="50" t="s">
        <v>189</v>
      </c>
      <c r="M2058" s="54">
        <v>1</v>
      </c>
      <c r="N2058" s="51" t="str">
        <f t="shared" si="141"/>
        <v>東洋大京北</v>
      </c>
    </row>
    <row r="2059" spans="1:14" x14ac:dyDescent="0.2">
      <c r="A2059" s="50">
        <f t="shared" si="138"/>
        <v>27752</v>
      </c>
      <c r="B2059" s="50">
        <f t="shared" si="139"/>
        <v>2</v>
      </c>
      <c r="C2059" s="51">
        <f t="shared" si="140"/>
        <v>77</v>
      </c>
      <c r="D2059" s="50">
        <v>27752</v>
      </c>
      <c r="E2059" s="50" t="s">
        <v>89</v>
      </c>
      <c r="F2059" s="50" t="s">
        <v>6822</v>
      </c>
      <c r="G2059" s="50" t="s">
        <v>1993</v>
      </c>
      <c r="H2059" s="50" t="s">
        <v>6823</v>
      </c>
      <c r="I2059" s="50" t="s">
        <v>1994</v>
      </c>
      <c r="J2059" s="50" t="s">
        <v>6824</v>
      </c>
      <c r="K2059" s="50" t="s">
        <v>292</v>
      </c>
      <c r="L2059" s="50" t="s">
        <v>189</v>
      </c>
      <c r="M2059" s="54">
        <v>1</v>
      </c>
      <c r="N2059" s="51" t="str">
        <f t="shared" si="141"/>
        <v>東洋大京北</v>
      </c>
    </row>
    <row r="2060" spans="1:14" x14ac:dyDescent="0.2">
      <c r="A2060" s="50">
        <f t="shared" si="138"/>
        <v>27753</v>
      </c>
      <c r="B2060" s="50">
        <f t="shared" si="139"/>
        <v>2</v>
      </c>
      <c r="C2060" s="51">
        <f t="shared" si="140"/>
        <v>77</v>
      </c>
      <c r="D2060" s="50">
        <v>27753</v>
      </c>
      <c r="E2060" s="50" t="s">
        <v>28</v>
      </c>
      <c r="F2060" s="50" t="s">
        <v>6825</v>
      </c>
      <c r="G2060" s="50" t="s">
        <v>1083</v>
      </c>
      <c r="H2060" s="50" t="s">
        <v>1079</v>
      </c>
      <c r="I2060" s="50" t="s">
        <v>1084</v>
      </c>
      <c r="J2060" s="50" t="s">
        <v>1080</v>
      </c>
      <c r="K2060" s="50" t="s">
        <v>292</v>
      </c>
      <c r="L2060" s="50" t="s">
        <v>185</v>
      </c>
      <c r="M2060" s="54">
        <v>1</v>
      </c>
      <c r="N2060" s="51" t="str">
        <f t="shared" si="141"/>
        <v>東洋大京北</v>
      </c>
    </row>
    <row r="2061" spans="1:14" x14ac:dyDescent="0.2">
      <c r="A2061" s="50">
        <f t="shared" si="138"/>
        <v>27754</v>
      </c>
      <c r="B2061" s="50">
        <f t="shared" si="139"/>
        <v>2</v>
      </c>
      <c r="C2061" s="51">
        <f t="shared" si="140"/>
        <v>77</v>
      </c>
      <c r="D2061" s="50">
        <v>27754</v>
      </c>
      <c r="E2061" s="50" t="s">
        <v>53</v>
      </c>
      <c r="F2061" s="50" t="s">
        <v>5146</v>
      </c>
      <c r="G2061" s="50" t="s">
        <v>1239</v>
      </c>
      <c r="H2061" s="50" t="s">
        <v>6070</v>
      </c>
      <c r="I2061" s="50" t="s">
        <v>1240</v>
      </c>
      <c r="J2061" s="50" t="s">
        <v>1064</v>
      </c>
      <c r="K2061" s="50" t="s">
        <v>292</v>
      </c>
      <c r="L2061" s="50" t="s">
        <v>189</v>
      </c>
      <c r="M2061" s="54">
        <v>1</v>
      </c>
      <c r="N2061" s="51" t="str">
        <f t="shared" si="141"/>
        <v>東洋大京北</v>
      </c>
    </row>
    <row r="2062" spans="1:14" x14ac:dyDescent="0.2">
      <c r="A2062" s="50">
        <f t="shared" si="138"/>
        <v>27755</v>
      </c>
      <c r="B2062" s="50">
        <f t="shared" si="139"/>
        <v>2</v>
      </c>
      <c r="C2062" s="51">
        <f t="shared" si="140"/>
        <v>77</v>
      </c>
      <c r="D2062" s="50">
        <v>27755</v>
      </c>
      <c r="E2062" s="50" t="s">
        <v>6826</v>
      </c>
      <c r="F2062" s="50" t="s">
        <v>6827</v>
      </c>
      <c r="G2062" s="50" t="s">
        <v>2364</v>
      </c>
      <c r="H2062" s="50" t="s">
        <v>6828</v>
      </c>
      <c r="I2062" s="50" t="s">
        <v>2365</v>
      </c>
      <c r="J2062" s="50" t="s">
        <v>6829</v>
      </c>
      <c r="K2062" s="50" t="s">
        <v>292</v>
      </c>
      <c r="L2062" s="50" t="s">
        <v>189</v>
      </c>
      <c r="M2062" s="54">
        <v>1</v>
      </c>
      <c r="N2062" s="51" t="str">
        <f t="shared" si="141"/>
        <v>東洋大京北</v>
      </c>
    </row>
    <row r="2063" spans="1:14" x14ac:dyDescent="0.2">
      <c r="A2063" s="50">
        <f t="shared" si="138"/>
        <v>27756</v>
      </c>
      <c r="B2063" s="50">
        <f t="shared" si="139"/>
        <v>2</v>
      </c>
      <c r="C2063" s="51">
        <f t="shared" si="140"/>
        <v>77</v>
      </c>
      <c r="D2063" s="50">
        <v>27756</v>
      </c>
      <c r="E2063" s="50" t="s">
        <v>6830</v>
      </c>
      <c r="F2063" s="50" t="s">
        <v>6831</v>
      </c>
      <c r="G2063" s="50" t="s">
        <v>6832</v>
      </c>
      <c r="H2063" s="50" t="s">
        <v>1832</v>
      </c>
      <c r="I2063" s="50" t="s">
        <v>6833</v>
      </c>
      <c r="J2063" s="50" t="s">
        <v>1833</v>
      </c>
      <c r="K2063" s="50" t="s">
        <v>292</v>
      </c>
      <c r="L2063" s="50" t="s">
        <v>185</v>
      </c>
      <c r="M2063" s="54">
        <v>1</v>
      </c>
      <c r="N2063" s="51" t="str">
        <f t="shared" si="141"/>
        <v>東洋大京北</v>
      </c>
    </row>
    <row r="2064" spans="1:14" x14ac:dyDescent="0.2">
      <c r="A2064" s="50">
        <f t="shared" si="138"/>
        <v>27757</v>
      </c>
      <c r="B2064" s="50">
        <f t="shared" si="139"/>
        <v>2</v>
      </c>
      <c r="C2064" s="51">
        <f t="shared" si="140"/>
        <v>77</v>
      </c>
      <c r="D2064" s="50">
        <v>27757</v>
      </c>
      <c r="E2064" s="50" t="s">
        <v>363</v>
      </c>
      <c r="F2064" s="50" t="s">
        <v>6834</v>
      </c>
      <c r="G2064" s="50" t="s">
        <v>2711</v>
      </c>
      <c r="H2064" s="50" t="s">
        <v>2693</v>
      </c>
      <c r="I2064" s="50" t="s">
        <v>2712</v>
      </c>
      <c r="J2064" s="50" t="s">
        <v>2694</v>
      </c>
      <c r="K2064" s="50" t="s">
        <v>292</v>
      </c>
      <c r="L2064" s="50" t="s">
        <v>189</v>
      </c>
      <c r="M2064" s="54">
        <v>1</v>
      </c>
      <c r="N2064" s="51" t="str">
        <f t="shared" si="141"/>
        <v>東洋大京北</v>
      </c>
    </row>
    <row r="2065" spans="1:14" x14ac:dyDescent="0.2">
      <c r="A2065" s="50">
        <f t="shared" si="138"/>
        <v>27758</v>
      </c>
      <c r="B2065" s="50">
        <f t="shared" si="139"/>
        <v>2</v>
      </c>
      <c r="C2065" s="51">
        <f t="shared" si="140"/>
        <v>77</v>
      </c>
      <c r="D2065" s="50">
        <v>27758</v>
      </c>
      <c r="E2065" s="50" t="s">
        <v>6835</v>
      </c>
      <c r="F2065" s="50" t="s">
        <v>6836</v>
      </c>
      <c r="G2065" s="50" t="s">
        <v>6837</v>
      </c>
      <c r="H2065" s="50" t="s">
        <v>6838</v>
      </c>
      <c r="I2065" s="50" t="s">
        <v>6839</v>
      </c>
      <c r="J2065" s="50" t="s">
        <v>6840</v>
      </c>
      <c r="K2065" s="50" t="s">
        <v>292</v>
      </c>
      <c r="L2065" s="50" t="s">
        <v>188</v>
      </c>
      <c r="M2065" s="54">
        <v>2</v>
      </c>
      <c r="N2065" s="51" t="str">
        <f t="shared" si="141"/>
        <v>東洋大京北</v>
      </c>
    </row>
    <row r="2066" spans="1:14" x14ac:dyDescent="0.2">
      <c r="A2066" s="50">
        <f t="shared" si="138"/>
        <v>27759</v>
      </c>
      <c r="B2066" s="50">
        <f t="shared" si="139"/>
        <v>2</v>
      </c>
      <c r="C2066" s="51">
        <f t="shared" si="140"/>
        <v>77</v>
      </c>
      <c r="D2066" s="50">
        <v>27759</v>
      </c>
      <c r="E2066" s="50" t="s">
        <v>124</v>
      </c>
      <c r="F2066" s="50" t="s">
        <v>5078</v>
      </c>
      <c r="G2066" s="50" t="s">
        <v>1115</v>
      </c>
      <c r="H2066" s="50" t="s">
        <v>6841</v>
      </c>
      <c r="I2066" s="50" t="s">
        <v>1116</v>
      </c>
      <c r="J2066" s="50" t="s">
        <v>6842</v>
      </c>
      <c r="K2066" s="50" t="s">
        <v>292</v>
      </c>
      <c r="L2066" s="50" t="s">
        <v>188</v>
      </c>
      <c r="M2066" s="54">
        <v>2</v>
      </c>
      <c r="N2066" s="51" t="str">
        <f t="shared" si="141"/>
        <v>東洋大京北</v>
      </c>
    </row>
    <row r="2067" spans="1:14" x14ac:dyDescent="0.2">
      <c r="A2067" s="50">
        <f t="shared" si="138"/>
        <v>27760</v>
      </c>
      <c r="B2067" s="50">
        <f t="shared" si="139"/>
        <v>2</v>
      </c>
      <c r="C2067" s="51">
        <f t="shared" si="140"/>
        <v>77</v>
      </c>
      <c r="D2067" s="50">
        <v>27760</v>
      </c>
      <c r="E2067" s="50" t="s">
        <v>6843</v>
      </c>
      <c r="F2067" s="50" t="s">
        <v>6825</v>
      </c>
      <c r="G2067" s="50" t="s">
        <v>6844</v>
      </c>
      <c r="H2067" s="50" t="s">
        <v>1079</v>
      </c>
      <c r="I2067" s="50" t="s">
        <v>6845</v>
      </c>
      <c r="J2067" s="50" t="s">
        <v>1080</v>
      </c>
      <c r="K2067" s="50" t="s">
        <v>292</v>
      </c>
      <c r="L2067" s="50" t="s">
        <v>188</v>
      </c>
      <c r="M2067" s="54">
        <v>2</v>
      </c>
      <c r="N2067" s="51" t="str">
        <f t="shared" si="141"/>
        <v>東洋大京北</v>
      </c>
    </row>
    <row r="2068" spans="1:14" x14ac:dyDescent="0.2">
      <c r="A2068" s="50">
        <f t="shared" si="138"/>
        <v>27773</v>
      </c>
      <c r="B2068" s="50">
        <f t="shared" si="139"/>
        <v>2</v>
      </c>
      <c r="C2068" s="51">
        <f t="shared" si="140"/>
        <v>77</v>
      </c>
      <c r="D2068" s="50">
        <v>27773</v>
      </c>
      <c r="E2068" s="50" t="s">
        <v>6846</v>
      </c>
      <c r="F2068" s="50" t="s">
        <v>6847</v>
      </c>
      <c r="G2068" s="50" t="s">
        <v>6848</v>
      </c>
      <c r="H2068" s="50" t="s">
        <v>1066</v>
      </c>
      <c r="I2068" s="50" t="s">
        <v>6849</v>
      </c>
      <c r="J2068" s="50" t="s">
        <v>1068</v>
      </c>
      <c r="K2068" s="50" t="s">
        <v>292</v>
      </c>
      <c r="L2068" s="50" t="s">
        <v>188</v>
      </c>
      <c r="M2068" s="54">
        <v>2</v>
      </c>
      <c r="N2068" s="51" t="str">
        <f t="shared" si="141"/>
        <v>東洋大京北</v>
      </c>
    </row>
    <row r="2069" spans="1:14" x14ac:dyDescent="0.2">
      <c r="A2069" s="50">
        <f t="shared" si="138"/>
        <v>27774</v>
      </c>
      <c r="B2069" s="50">
        <f t="shared" si="139"/>
        <v>2</v>
      </c>
      <c r="C2069" s="51">
        <f t="shared" si="140"/>
        <v>77</v>
      </c>
      <c r="D2069" s="50">
        <v>27774</v>
      </c>
      <c r="E2069" s="50" t="s">
        <v>100</v>
      </c>
      <c r="F2069" s="50" t="s">
        <v>6850</v>
      </c>
      <c r="G2069" s="50" t="s">
        <v>1572</v>
      </c>
      <c r="H2069" s="50" t="s">
        <v>6851</v>
      </c>
      <c r="I2069" s="50" t="s">
        <v>2182</v>
      </c>
      <c r="J2069" s="50" t="s">
        <v>6852</v>
      </c>
      <c r="K2069" s="50" t="s">
        <v>292</v>
      </c>
      <c r="L2069" s="50" t="s">
        <v>188</v>
      </c>
      <c r="M2069" s="54">
        <v>2</v>
      </c>
      <c r="N2069" s="51" t="str">
        <f t="shared" si="141"/>
        <v>東洋大京北</v>
      </c>
    </row>
    <row r="2070" spans="1:14" x14ac:dyDescent="0.2">
      <c r="A2070" s="50">
        <f t="shared" si="138"/>
        <v>27901</v>
      </c>
      <c r="B2070" s="50">
        <f t="shared" si="139"/>
        <v>2</v>
      </c>
      <c r="C2070" s="51">
        <f t="shared" si="140"/>
        <v>79</v>
      </c>
      <c r="D2070" s="50">
        <v>27901</v>
      </c>
      <c r="E2070" s="50" t="s">
        <v>6853</v>
      </c>
      <c r="F2070" s="50" t="s">
        <v>6854</v>
      </c>
      <c r="G2070" s="50" t="s">
        <v>6855</v>
      </c>
      <c r="H2070" s="50" t="s">
        <v>1009</v>
      </c>
      <c r="I2070" s="50" t="s">
        <v>6856</v>
      </c>
      <c r="J2070" s="50" t="s">
        <v>1028</v>
      </c>
      <c r="K2070" s="50" t="s">
        <v>291</v>
      </c>
      <c r="L2070" s="50" t="s">
        <v>189</v>
      </c>
      <c r="M2070" s="54">
        <v>2</v>
      </c>
      <c r="N2070" s="51" t="str">
        <f t="shared" si="141"/>
        <v>駒込</v>
      </c>
    </row>
    <row r="2071" spans="1:14" x14ac:dyDescent="0.2">
      <c r="A2071" s="50">
        <f t="shared" si="138"/>
        <v>27902</v>
      </c>
      <c r="B2071" s="50">
        <f t="shared" si="139"/>
        <v>2</v>
      </c>
      <c r="C2071" s="51">
        <f t="shared" si="140"/>
        <v>79</v>
      </c>
      <c r="D2071" s="50">
        <v>27902</v>
      </c>
      <c r="E2071" s="50" t="s">
        <v>24</v>
      </c>
      <c r="F2071" s="50" t="s">
        <v>6857</v>
      </c>
      <c r="G2071" s="50" t="s">
        <v>2538</v>
      </c>
      <c r="H2071" s="50" t="s">
        <v>6858</v>
      </c>
      <c r="I2071" s="50" t="s">
        <v>2539</v>
      </c>
      <c r="J2071" s="50" t="s">
        <v>6859</v>
      </c>
      <c r="K2071" s="50" t="s">
        <v>291</v>
      </c>
      <c r="L2071" s="50" t="s">
        <v>188</v>
      </c>
      <c r="M2071" s="54">
        <v>2</v>
      </c>
      <c r="N2071" s="51" t="str">
        <f t="shared" si="141"/>
        <v>駒込</v>
      </c>
    </row>
    <row r="2072" spans="1:14" x14ac:dyDescent="0.2">
      <c r="A2072" s="50">
        <f t="shared" si="138"/>
        <v>27903</v>
      </c>
      <c r="B2072" s="50">
        <f t="shared" si="139"/>
        <v>2</v>
      </c>
      <c r="C2072" s="51">
        <f t="shared" si="140"/>
        <v>79</v>
      </c>
      <c r="D2072" s="50">
        <v>27903</v>
      </c>
      <c r="E2072" s="50" t="s">
        <v>360</v>
      </c>
      <c r="F2072" s="50" t="s">
        <v>6860</v>
      </c>
      <c r="G2072" s="50" t="s">
        <v>2450</v>
      </c>
      <c r="H2072" s="50" t="s">
        <v>6861</v>
      </c>
      <c r="I2072" s="50" t="s">
        <v>2451</v>
      </c>
      <c r="J2072" s="50" t="s">
        <v>6862</v>
      </c>
      <c r="K2072" s="50" t="s">
        <v>291</v>
      </c>
      <c r="L2072" s="50" t="s">
        <v>189</v>
      </c>
      <c r="M2072" s="54">
        <v>2</v>
      </c>
      <c r="N2072" s="51" t="str">
        <f t="shared" si="141"/>
        <v>駒込</v>
      </c>
    </row>
    <row r="2073" spans="1:14" x14ac:dyDescent="0.2">
      <c r="A2073" s="50">
        <f t="shared" si="138"/>
        <v>27905</v>
      </c>
      <c r="B2073" s="50">
        <f t="shared" si="139"/>
        <v>2</v>
      </c>
      <c r="C2073" s="51">
        <f t="shared" si="140"/>
        <v>79</v>
      </c>
      <c r="D2073" s="50">
        <v>27905</v>
      </c>
      <c r="E2073" s="50" t="s">
        <v>6863</v>
      </c>
      <c r="F2073" s="50" t="s">
        <v>6864</v>
      </c>
      <c r="G2073" s="50" t="s">
        <v>6865</v>
      </c>
      <c r="H2073" s="50" t="s">
        <v>6117</v>
      </c>
      <c r="I2073" s="50" t="s">
        <v>6866</v>
      </c>
      <c r="J2073" s="50" t="s">
        <v>6118</v>
      </c>
      <c r="K2073" s="50" t="s">
        <v>291</v>
      </c>
      <c r="L2073" s="50" t="s">
        <v>189</v>
      </c>
      <c r="M2073" s="54">
        <v>2</v>
      </c>
      <c r="N2073" s="51" t="str">
        <f t="shared" si="141"/>
        <v>駒込</v>
      </c>
    </row>
    <row r="2074" spans="1:14" x14ac:dyDescent="0.2">
      <c r="A2074" s="50">
        <f t="shared" si="138"/>
        <v>27907</v>
      </c>
      <c r="B2074" s="50">
        <f t="shared" si="139"/>
        <v>2</v>
      </c>
      <c r="C2074" s="51">
        <f t="shared" si="140"/>
        <v>79</v>
      </c>
      <c r="D2074" s="50">
        <v>27907</v>
      </c>
      <c r="E2074" s="50" t="s">
        <v>4784</v>
      </c>
      <c r="F2074" s="50" t="s">
        <v>6867</v>
      </c>
      <c r="G2074" s="50" t="s">
        <v>4785</v>
      </c>
      <c r="H2074" s="50" t="s">
        <v>3326</v>
      </c>
      <c r="I2074" s="50" t="s">
        <v>4786</v>
      </c>
      <c r="J2074" s="50" t="s">
        <v>3327</v>
      </c>
      <c r="K2074" s="50" t="s">
        <v>291</v>
      </c>
      <c r="L2074" s="50" t="s">
        <v>188</v>
      </c>
      <c r="M2074" s="54">
        <v>2</v>
      </c>
      <c r="N2074" s="51" t="str">
        <f t="shared" si="141"/>
        <v>駒込</v>
      </c>
    </row>
    <row r="2075" spans="1:14" x14ac:dyDescent="0.2">
      <c r="A2075" s="50">
        <f t="shared" si="138"/>
        <v>27908</v>
      </c>
      <c r="B2075" s="50">
        <f t="shared" si="139"/>
        <v>2</v>
      </c>
      <c r="C2075" s="51">
        <f t="shared" si="140"/>
        <v>79</v>
      </c>
      <c r="D2075" s="50">
        <v>27908</v>
      </c>
      <c r="E2075" s="50" t="s">
        <v>4917</v>
      </c>
      <c r="F2075" s="50" t="s">
        <v>5994</v>
      </c>
      <c r="G2075" s="50" t="s">
        <v>4919</v>
      </c>
      <c r="H2075" s="50" t="s">
        <v>1217</v>
      </c>
      <c r="I2075" s="50" t="s">
        <v>4920</v>
      </c>
      <c r="J2075" s="50" t="s">
        <v>1218</v>
      </c>
      <c r="K2075" s="50" t="s">
        <v>291</v>
      </c>
      <c r="L2075" s="50" t="s">
        <v>189</v>
      </c>
      <c r="M2075" s="54">
        <v>1</v>
      </c>
      <c r="N2075" s="51" t="str">
        <f t="shared" si="141"/>
        <v>駒込</v>
      </c>
    </row>
    <row r="2076" spans="1:14" x14ac:dyDescent="0.2">
      <c r="A2076" s="50">
        <f t="shared" si="138"/>
        <v>27909</v>
      </c>
      <c r="B2076" s="50">
        <f t="shared" si="139"/>
        <v>2</v>
      </c>
      <c r="C2076" s="51">
        <f t="shared" si="140"/>
        <v>79</v>
      </c>
      <c r="D2076" s="50">
        <v>27909</v>
      </c>
      <c r="E2076" s="50" t="s">
        <v>614</v>
      </c>
      <c r="F2076" s="50" t="s">
        <v>6868</v>
      </c>
      <c r="G2076" s="50" t="s">
        <v>3371</v>
      </c>
      <c r="H2076" s="50" t="s">
        <v>4167</v>
      </c>
      <c r="I2076" s="50" t="s">
        <v>6869</v>
      </c>
      <c r="J2076" s="50" t="s">
        <v>4168</v>
      </c>
      <c r="K2076" s="50" t="s">
        <v>291</v>
      </c>
      <c r="L2076" s="50" t="s">
        <v>189</v>
      </c>
      <c r="M2076" s="54">
        <v>1</v>
      </c>
      <c r="N2076" s="51" t="str">
        <f t="shared" si="141"/>
        <v>駒込</v>
      </c>
    </row>
    <row r="2077" spans="1:14" x14ac:dyDescent="0.2">
      <c r="A2077" s="50">
        <f t="shared" si="138"/>
        <v>27910</v>
      </c>
      <c r="B2077" s="50">
        <f t="shared" si="139"/>
        <v>2</v>
      </c>
      <c r="C2077" s="51">
        <f t="shared" si="140"/>
        <v>79</v>
      </c>
      <c r="D2077" s="50">
        <v>27910</v>
      </c>
      <c r="E2077" s="50" t="s">
        <v>392</v>
      </c>
      <c r="F2077" s="50" t="s">
        <v>6870</v>
      </c>
      <c r="G2077" s="50" t="s">
        <v>1065</v>
      </c>
      <c r="H2077" s="50" t="s">
        <v>1191</v>
      </c>
      <c r="I2077" s="50" t="s">
        <v>1067</v>
      </c>
      <c r="J2077" s="50" t="s">
        <v>1193</v>
      </c>
      <c r="K2077" s="50" t="s">
        <v>291</v>
      </c>
      <c r="L2077" s="50" t="s">
        <v>189</v>
      </c>
      <c r="M2077" s="54">
        <v>1</v>
      </c>
      <c r="N2077" s="51" t="str">
        <f t="shared" si="141"/>
        <v>駒込</v>
      </c>
    </row>
    <row r="2078" spans="1:14" x14ac:dyDescent="0.2">
      <c r="A2078" s="50">
        <f t="shared" si="138"/>
        <v>27911</v>
      </c>
      <c r="B2078" s="50">
        <f t="shared" si="139"/>
        <v>2</v>
      </c>
      <c r="C2078" s="51">
        <f t="shared" si="140"/>
        <v>79</v>
      </c>
      <c r="D2078" s="50">
        <v>27911</v>
      </c>
      <c r="E2078" s="50" t="s">
        <v>6871</v>
      </c>
      <c r="F2078" s="50" t="s">
        <v>5743</v>
      </c>
      <c r="G2078" s="50" t="s">
        <v>6872</v>
      </c>
      <c r="H2078" s="50" t="s">
        <v>5745</v>
      </c>
      <c r="I2078" s="50" t="s">
        <v>6873</v>
      </c>
      <c r="J2078" s="50" t="s">
        <v>5747</v>
      </c>
      <c r="K2078" s="50" t="s">
        <v>291</v>
      </c>
      <c r="L2078" s="50" t="s">
        <v>189</v>
      </c>
      <c r="M2078" s="54">
        <v>1</v>
      </c>
      <c r="N2078" s="51" t="str">
        <f t="shared" si="141"/>
        <v>駒込</v>
      </c>
    </row>
    <row r="2079" spans="1:14" x14ac:dyDescent="0.2">
      <c r="A2079" s="50">
        <f t="shared" si="138"/>
        <v>27936</v>
      </c>
      <c r="B2079" s="50">
        <f t="shared" si="139"/>
        <v>2</v>
      </c>
      <c r="C2079" s="51">
        <f t="shared" si="140"/>
        <v>79</v>
      </c>
      <c r="D2079" s="50">
        <v>27936</v>
      </c>
      <c r="E2079" s="50" t="s">
        <v>6874</v>
      </c>
      <c r="F2079" s="50" t="s">
        <v>6875</v>
      </c>
      <c r="G2079" s="50" t="s">
        <v>6876</v>
      </c>
      <c r="H2079" s="50" t="s">
        <v>1669</v>
      </c>
      <c r="I2079" s="50" t="s">
        <v>6877</v>
      </c>
      <c r="J2079" s="50" t="s">
        <v>1670</v>
      </c>
      <c r="K2079" s="50" t="s">
        <v>291</v>
      </c>
      <c r="L2079" s="50" t="s">
        <v>188</v>
      </c>
      <c r="M2079" s="54">
        <v>3</v>
      </c>
      <c r="N2079" s="51" t="str">
        <f t="shared" si="141"/>
        <v>駒込</v>
      </c>
    </row>
    <row r="2080" spans="1:14" x14ac:dyDescent="0.2">
      <c r="A2080" s="50">
        <f t="shared" si="138"/>
        <v>27937</v>
      </c>
      <c r="B2080" s="50">
        <f t="shared" si="139"/>
        <v>2</v>
      </c>
      <c r="C2080" s="51">
        <f t="shared" si="140"/>
        <v>79</v>
      </c>
      <c r="D2080" s="50">
        <v>27937</v>
      </c>
      <c r="E2080" s="50" t="s">
        <v>4064</v>
      </c>
      <c r="F2080" s="50" t="s">
        <v>6878</v>
      </c>
      <c r="G2080" s="50" t="s">
        <v>4066</v>
      </c>
      <c r="H2080" s="50" t="s">
        <v>6879</v>
      </c>
      <c r="I2080" s="50" t="s">
        <v>4067</v>
      </c>
      <c r="J2080" s="50" t="s">
        <v>6880</v>
      </c>
      <c r="K2080" s="50" t="s">
        <v>291</v>
      </c>
      <c r="L2080" s="50" t="s">
        <v>1029</v>
      </c>
      <c r="M2080" s="54">
        <v>3</v>
      </c>
      <c r="N2080" s="51" t="str">
        <f t="shared" si="141"/>
        <v>駒込</v>
      </c>
    </row>
    <row r="2081" spans="1:14" x14ac:dyDescent="0.2">
      <c r="A2081" s="50">
        <f t="shared" si="138"/>
        <v>27939</v>
      </c>
      <c r="B2081" s="50">
        <f t="shared" si="139"/>
        <v>2</v>
      </c>
      <c r="C2081" s="51">
        <f t="shared" si="140"/>
        <v>79</v>
      </c>
      <c r="D2081" s="50">
        <v>27939</v>
      </c>
      <c r="E2081" s="50" t="s">
        <v>6881</v>
      </c>
      <c r="F2081" s="50" t="s">
        <v>6882</v>
      </c>
      <c r="G2081" s="50" t="s">
        <v>6883</v>
      </c>
      <c r="H2081" s="50" t="s">
        <v>6884</v>
      </c>
      <c r="I2081" s="50" t="s">
        <v>6885</v>
      </c>
      <c r="J2081" s="50" t="s">
        <v>6886</v>
      </c>
      <c r="K2081" s="50" t="s">
        <v>291</v>
      </c>
      <c r="L2081" s="50" t="s">
        <v>188</v>
      </c>
      <c r="M2081" s="54">
        <v>3</v>
      </c>
      <c r="N2081" s="51" t="str">
        <f t="shared" si="141"/>
        <v>駒込</v>
      </c>
    </row>
    <row r="2082" spans="1:14" x14ac:dyDescent="0.2">
      <c r="A2082" s="50">
        <f t="shared" si="138"/>
        <v>27943</v>
      </c>
      <c r="B2082" s="50">
        <f t="shared" si="139"/>
        <v>2</v>
      </c>
      <c r="C2082" s="51">
        <f t="shared" si="140"/>
        <v>79</v>
      </c>
      <c r="D2082" s="50">
        <v>27943</v>
      </c>
      <c r="E2082" s="50" t="s">
        <v>6887</v>
      </c>
      <c r="F2082" s="50" t="s">
        <v>6888</v>
      </c>
      <c r="G2082" s="50" t="s">
        <v>6889</v>
      </c>
      <c r="H2082" s="50" t="s">
        <v>4721</v>
      </c>
      <c r="I2082" s="50" t="s">
        <v>6890</v>
      </c>
      <c r="J2082" s="50" t="s">
        <v>4723</v>
      </c>
      <c r="K2082" s="50" t="s">
        <v>291</v>
      </c>
      <c r="L2082" s="50" t="s">
        <v>1029</v>
      </c>
      <c r="M2082" s="54">
        <v>3</v>
      </c>
      <c r="N2082" s="51" t="str">
        <f t="shared" si="141"/>
        <v>駒込</v>
      </c>
    </row>
    <row r="2083" spans="1:14" x14ac:dyDescent="0.2">
      <c r="A2083" s="50">
        <f t="shared" si="138"/>
        <v>27945</v>
      </c>
      <c r="B2083" s="50">
        <f t="shared" si="139"/>
        <v>2</v>
      </c>
      <c r="C2083" s="51">
        <f t="shared" si="140"/>
        <v>79</v>
      </c>
      <c r="D2083" s="50">
        <v>27945</v>
      </c>
      <c r="E2083" s="50" t="s">
        <v>6891</v>
      </c>
      <c r="F2083" s="50" t="s">
        <v>774</v>
      </c>
      <c r="G2083" s="50" t="s">
        <v>6892</v>
      </c>
      <c r="H2083" s="50" t="s">
        <v>2005</v>
      </c>
      <c r="I2083" s="50" t="s">
        <v>6893</v>
      </c>
      <c r="J2083" s="50" t="s">
        <v>2006</v>
      </c>
      <c r="K2083" s="50" t="s">
        <v>291</v>
      </c>
      <c r="L2083" s="50" t="s">
        <v>1029</v>
      </c>
      <c r="M2083" s="54">
        <v>3</v>
      </c>
      <c r="N2083" s="51" t="str">
        <f t="shared" si="141"/>
        <v>駒込</v>
      </c>
    </row>
    <row r="2084" spans="1:14" x14ac:dyDescent="0.2">
      <c r="A2084" s="50">
        <f t="shared" si="138"/>
        <v>27951</v>
      </c>
      <c r="B2084" s="50">
        <f t="shared" si="139"/>
        <v>2</v>
      </c>
      <c r="C2084" s="51">
        <f t="shared" si="140"/>
        <v>79</v>
      </c>
      <c r="D2084" s="50">
        <v>27951</v>
      </c>
      <c r="E2084" s="50" t="s">
        <v>6894</v>
      </c>
      <c r="F2084" s="50" t="s">
        <v>6895</v>
      </c>
      <c r="G2084" s="50" t="s">
        <v>6896</v>
      </c>
      <c r="H2084" s="50" t="s">
        <v>6897</v>
      </c>
      <c r="I2084" s="50" t="s">
        <v>6898</v>
      </c>
      <c r="J2084" s="50" t="s">
        <v>6899</v>
      </c>
      <c r="K2084" s="50" t="s">
        <v>292</v>
      </c>
      <c r="L2084" s="50" t="s">
        <v>188</v>
      </c>
      <c r="M2084" s="54">
        <v>2</v>
      </c>
      <c r="N2084" s="51" t="str">
        <f t="shared" si="141"/>
        <v>駒込</v>
      </c>
    </row>
    <row r="2085" spans="1:14" x14ac:dyDescent="0.2">
      <c r="A2085" s="50">
        <f t="shared" si="138"/>
        <v>27952</v>
      </c>
      <c r="B2085" s="50">
        <f t="shared" si="139"/>
        <v>2</v>
      </c>
      <c r="C2085" s="51">
        <f t="shared" si="140"/>
        <v>79</v>
      </c>
      <c r="D2085" s="50">
        <v>27952</v>
      </c>
      <c r="E2085" s="50" t="s">
        <v>34</v>
      </c>
      <c r="F2085" s="50" t="s">
        <v>6900</v>
      </c>
      <c r="G2085" s="50" t="s">
        <v>1285</v>
      </c>
      <c r="H2085" s="50" t="s">
        <v>2540</v>
      </c>
      <c r="I2085" s="50" t="s">
        <v>1287</v>
      </c>
      <c r="J2085" s="50" t="s">
        <v>2541</v>
      </c>
      <c r="K2085" s="50" t="s">
        <v>292</v>
      </c>
      <c r="L2085" s="50" t="s">
        <v>188</v>
      </c>
      <c r="M2085" s="54">
        <v>2</v>
      </c>
      <c r="N2085" s="51" t="str">
        <f t="shared" si="141"/>
        <v>駒込</v>
      </c>
    </row>
    <row r="2086" spans="1:14" x14ac:dyDescent="0.2">
      <c r="A2086" s="50">
        <f t="shared" si="138"/>
        <v>27957</v>
      </c>
      <c r="B2086" s="50">
        <f t="shared" si="139"/>
        <v>2</v>
      </c>
      <c r="C2086" s="51">
        <f t="shared" si="140"/>
        <v>79</v>
      </c>
      <c r="D2086" s="50">
        <v>27957</v>
      </c>
      <c r="E2086" s="50" t="s">
        <v>6901</v>
      </c>
      <c r="F2086" s="50" t="s">
        <v>2951</v>
      </c>
      <c r="G2086" s="50" t="s">
        <v>6902</v>
      </c>
      <c r="H2086" s="50" t="s">
        <v>1777</v>
      </c>
      <c r="I2086" s="50" t="s">
        <v>6903</v>
      </c>
      <c r="J2086" s="50" t="s">
        <v>1778</v>
      </c>
      <c r="K2086" s="50" t="s">
        <v>292</v>
      </c>
      <c r="L2086" s="50" t="s">
        <v>188</v>
      </c>
      <c r="M2086" s="54">
        <v>2</v>
      </c>
      <c r="N2086" s="51" t="str">
        <f t="shared" si="141"/>
        <v>駒込</v>
      </c>
    </row>
    <row r="2087" spans="1:14" x14ac:dyDescent="0.2">
      <c r="A2087" s="50">
        <f t="shared" si="138"/>
        <v>27960</v>
      </c>
      <c r="B2087" s="50">
        <f t="shared" si="139"/>
        <v>2</v>
      </c>
      <c r="C2087" s="51">
        <f t="shared" si="140"/>
        <v>79</v>
      </c>
      <c r="D2087" s="50">
        <v>27960</v>
      </c>
      <c r="E2087" s="50" t="s">
        <v>35</v>
      </c>
      <c r="F2087" s="50" t="s">
        <v>6904</v>
      </c>
      <c r="G2087" s="50" t="s">
        <v>1239</v>
      </c>
      <c r="H2087" s="50" t="s">
        <v>2280</v>
      </c>
      <c r="I2087" s="50" t="s">
        <v>1240</v>
      </c>
      <c r="J2087" s="50" t="s">
        <v>2281</v>
      </c>
      <c r="K2087" s="50" t="s">
        <v>292</v>
      </c>
      <c r="L2087" s="50" t="s">
        <v>189</v>
      </c>
      <c r="M2087" s="54">
        <v>1</v>
      </c>
      <c r="N2087" s="51" t="str">
        <f t="shared" si="141"/>
        <v>駒込</v>
      </c>
    </row>
    <row r="2088" spans="1:14" x14ac:dyDescent="0.2">
      <c r="A2088" s="50">
        <f t="shared" si="138"/>
        <v>27961</v>
      </c>
      <c r="B2088" s="50">
        <f t="shared" si="139"/>
        <v>2</v>
      </c>
      <c r="C2088" s="51">
        <f t="shared" si="140"/>
        <v>79</v>
      </c>
      <c r="D2088" s="50">
        <v>27961</v>
      </c>
      <c r="E2088" s="50" t="s">
        <v>63</v>
      </c>
      <c r="F2088" s="50" t="s">
        <v>5464</v>
      </c>
      <c r="G2088" s="50" t="s">
        <v>1406</v>
      </c>
      <c r="H2088" s="50" t="s">
        <v>5466</v>
      </c>
      <c r="I2088" s="50" t="s">
        <v>1796</v>
      </c>
      <c r="J2088" s="50" t="s">
        <v>5468</v>
      </c>
      <c r="K2088" s="50" t="s">
        <v>292</v>
      </c>
      <c r="L2088" s="50" t="s">
        <v>189</v>
      </c>
      <c r="M2088" s="54">
        <v>1</v>
      </c>
      <c r="N2088" s="51" t="str">
        <f t="shared" si="141"/>
        <v>駒込</v>
      </c>
    </row>
    <row r="2089" spans="1:14" x14ac:dyDescent="0.2">
      <c r="A2089" s="50">
        <f t="shared" si="138"/>
        <v>27962</v>
      </c>
      <c r="B2089" s="50">
        <f t="shared" si="139"/>
        <v>2</v>
      </c>
      <c r="C2089" s="51">
        <f t="shared" si="140"/>
        <v>79</v>
      </c>
      <c r="D2089" s="50">
        <v>27962</v>
      </c>
      <c r="E2089" s="50" t="s">
        <v>63</v>
      </c>
      <c r="F2089" s="50" t="s">
        <v>6540</v>
      </c>
      <c r="G2089" s="50" t="s">
        <v>1406</v>
      </c>
      <c r="H2089" s="50" t="s">
        <v>1753</v>
      </c>
      <c r="I2089" s="50" t="s">
        <v>1796</v>
      </c>
      <c r="J2089" s="50" t="s">
        <v>1754</v>
      </c>
      <c r="K2089" s="50" t="s">
        <v>292</v>
      </c>
      <c r="L2089" s="50" t="s">
        <v>185</v>
      </c>
      <c r="M2089" s="54">
        <v>1</v>
      </c>
      <c r="N2089" s="51" t="str">
        <f t="shared" si="141"/>
        <v>駒込</v>
      </c>
    </row>
    <row r="2090" spans="1:14" x14ac:dyDescent="0.2">
      <c r="A2090" s="50">
        <f t="shared" si="138"/>
        <v>27963</v>
      </c>
      <c r="B2090" s="50">
        <f t="shared" si="139"/>
        <v>2</v>
      </c>
      <c r="C2090" s="51">
        <f t="shared" si="140"/>
        <v>79</v>
      </c>
      <c r="D2090" s="50">
        <v>27963</v>
      </c>
      <c r="E2090" s="50" t="s">
        <v>6905</v>
      </c>
      <c r="F2090" s="50" t="s">
        <v>603</v>
      </c>
      <c r="G2090" s="50" t="s">
        <v>6906</v>
      </c>
      <c r="H2090" s="50" t="s">
        <v>1131</v>
      </c>
      <c r="I2090" s="50" t="s">
        <v>6907</v>
      </c>
      <c r="J2090" s="50" t="s">
        <v>1132</v>
      </c>
      <c r="K2090" s="50" t="s">
        <v>292</v>
      </c>
      <c r="L2090" s="50" t="s">
        <v>189</v>
      </c>
      <c r="M2090" s="54">
        <v>1</v>
      </c>
      <c r="N2090" s="51" t="str">
        <f t="shared" si="141"/>
        <v>駒込</v>
      </c>
    </row>
    <row r="2091" spans="1:14" x14ac:dyDescent="0.2">
      <c r="A2091" s="50">
        <f t="shared" si="138"/>
        <v>27964</v>
      </c>
      <c r="B2091" s="50">
        <f t="shared" si="139"/>
        <v>2</v>
      </c>
      <c r="C2091" s="51">
        <f t="shared" si="140"/>
        <v>79</v>
      </c>
      <c r="D2091" s="50">
        <v>27964</v>
      </c>
      <c r="E2091" s="50" t="s">
        <v>4121</v>
      </c>
      <c r="F2091" s="50" t="s">
        <v>591</v>
      </c>
      <c r="G2091" s="50" t="s">
        <v>4123</v>
      </c>
      <c r="H2091" s="50" t="s">
        <v>1226</v>
      </c>
      <c r="I2091" s="50" t="s">
        <v>4124</v>
      </c>
      <c r="J2091" s="50" t="s">
        <v>1227</v>
      </c>
      <c r="K2091" s="50" t="s">
        <v>292</v>
      </c>
      <c r="L2091" s="50" t="s">
        <v>189</v>
      </c>
      <c r="M2091" s="54">
        <v>1</v>
      </c>
      <c r="N2091" s="51" t="str">
        <f t="shared" si="141"/>
        <v>駒込</v>
      </c>
    </row>
    <row r="2092" spans="1:14" x14ac:dyDescent="0.2">
      <c r="A2092" s="50">
        <f t="shared" ref="A2092:A2155" si="142">D2092</f>
        <v>27965</v>
      </c>
      <c r="B2092" s="50">
        <f t="shared" ref="B2092:B2155" si="143">ROUNDDOWN(D2092/10000,0)</f>
        <v>2</v>
      </c>
      <c r="C2092" s="51">
        <f t="shared" ref="C2092:C2155" si="144">ROUNDDOWN((D2092-B2092*10000)/100,0)</f>
        <v>79</v>
      </c>
      <c r="D2092" s="50">
        <v>27965</v>
      </c>
      <c r="E2092" s="50" t="s">
        <v>22</v>
      </c>
      <c r="F2092" s="50" t="s">
        <v>6908</v>
      </c>
      <c r="G2092" s="50" t="s">
        <v>1070</v>
      </c>
      <c r="H2092" s="50" t="s">
        <v>6909</v>
      </c>
      <c r="I2092" s="50" t="s">
        <v>1610</v>
      </c>
      <c r="J2092" s="50" t="s">
        <v>6910</v>
      </c>
      <c r="K2092" s="50" t="s">
        <v>292</v>
      </c>
      <c r="L2092" s="50" t="s">
        <v>189</v>
      </c>
      <c r="M2092" s="54">
        <v>1</v>
      </c>
      <c r="N2092" s="51" t="str">
        <f t="shared" si="141"/>
        <v>駒込</v>
      </c>
    </row>
    <row r="2093" spans="1:14" x14ac:dyDescent="0.2">
      <c r="A2093" s="50">
        <f t="shared" si="142"/>
        <v>27966</v>
      </c>
      <c r="B2093" s="50">
        <f t="shared" si="143"/>
        <v>2</v>
      </c>
      <c r="C2093" s="51">
        <f t="shared" si="144"/>
        <v>79</v>
      </c>
      <c r="D2093" s="50">
        <v>27966</v>
      </c>
      <c r="E2093" s="50" t="s">
        <v>6911</v>
      </c>
      <c r="F2093" s="50" t="s">
        <v>1973</v>
      </c>
      <c r="G2093" s="50" t="s">
        <v>6912</v>
      </c>
      <c r="H2093" s="50" t="s">
        <v>1753</v>
      </c>
      <c r="I2093" s="50" t="s">
        <v>6913</v>
      </c>
      <c r="J2093" s="50" t="s">
        <v>1754</v>
      </c>
      <c r="K2093" s="50" t="s">
        <v>292</v>
      </c>
      <c r="L2093" s="50" t="s">
        <v>189</v>
      </c>
      <c r="M2093" s="54">
        <v>1</v>
      </c>
      <c r="N2093" s="51" t="str">
        <f t="shared" si="141"/>
        <v>駒込</v>
      </c>
    </row>
    <row r="2094" spans="1:14" x14ac:dyDescent="0.2">
      <c r="A2094" s="50">
        <f t="shared" si="142"/>
        <v>27967</v>
      </c>
      <c r="B2094" s="50">
        <f t="shared" si="143"/>
        <v>2</v>
      </c>
      <c r="C2094" s="51">
        <f t="shared" si="144"/>
        <v>79</v>
      </c>
      <c r="D2094" s="50">
        <v>27967</v>
      </c>
      <c r="E2094" s="50" t="s">
        <v>6914</v>
      </c>
      <c r="F2094" s="50" t="s">
        <v>6915</v>
      </c>
      <c r="G2094" s="50" t="s">
        <v>6916</v>
      </c>
      <c r="H2094" s="50" t="s">
        <v>6917</v>
      </c>
      <c r="I2094" s="50" t="s">
        <v>6918</v>
      </c>
      <c r="J2094" s="50" t="s">
        <v>6919</v>
      </c>
      <c r="K2094" s="50" t="s">
        <v>292</v>
      </c>
      <c r="L2094" s="50" t="s">
        <v>189</v>
      </c>
      <c r="M2094" s="54">
        <v>1</v>
      </c>
      <c r="N2094" s="51" t="str">
        <f t="shared" si="141"/>
        <v>駒込</v>
      </c>
    </row>
    <row r="2095" spans="1:14" x14ac:dyDescent="0.2">
      <c r="A2095" s="50">
        <f t="shared" si="142"/>
        <v>27968</v>
      </c>
      <c r="B2095" s="50">
        <f t="shared" si="143"/>
        <v>2</v>
      </c>
      <c r="C2095" s="51">
        <f t="shared" si="144"/>
        <v>79</v>
      </c>
      <c r="D2095" s="50">
        <v>27968</v>
      </c>
      <c r="E2095" s="50" t="s">
        <v>6920</v>
      </c>
      <c r="F2095" s="50" t="s">
        <v>4796</v>
      </c>
      <c r="G2095" s="50" t="s">
        <v>6921</v>
      </c>
      <c r="H2095" s="50" t="s">
        <v>2744</v>
      </c>
      <c r="I2095" s="50" t="s">
        <v>6922</v>
      </c>
      <c r="J2095" s="50" t="s">
        <v>2745</v>
      </c>
      <c r="K2095" s="50" t="s">
        <v>292</v>
      </c>
      <c r="L2095" s="50" t="s">
        <v>189</v>
      </c>
      <c r="M2095" s="54">
        <v>1</v>
      </c>
      <c r="N2095" s="51" t="str">
        <f t="shared" si="141"/>
        <v>駒込</v>
      </c>
    </row>
    <row r="2096" spans="1:14" x14ac:dyDescent="0.2">
      <c r="A2096" s="50">
        <f t="shared" si="142"/>
        <v>27969</v>
      </c>
      <c r="B2096" s="50">
        <f t="shared" si="143"/>
        <v>2</v>
      </c>
      <c r="C2096" s="51">
        <f t="shared" si="144"/>
        <v>79</v>
      </c>
      <c r="D2096" s="50">
        <v>27969</v>
      </c>
      <c r="E2096" s="50" t="s">
        <v>6923</v>
      </c>
      <c r="F2096" s="50" t="s">
        <v>5445</v>
      </c>
      <c r="G2096" s="50" t="s">
        <v>4289</v>
      </c>
      <c r="H2096" s="50" t="s">
        <v>2203</v>
      </c>
      <c r="I2096" s="50" t="s">
        <v>4291</v>
      </c>
      <c r="J2096" s="50" t="s">
        <v>2205</v>
      </c>
      <c r="K2096" s="50" t="s">
        <v>292</v>
      </c>
      <c r="L2096" s="50" t="s">
        <v>189</v>
      </c>
      <c r="M2096" s="54">
        <v>1</v>
      </c>
      <c r="N2096" s="51" t="str">
        <f t="shared" si="141"/>
        <v>駒込</v>
      </c>
    </row>
    <row r="2097" spans="1:14" x14ac:dyDescent="0.2">
      <c r="A2097" s="50">
        <f t="shared" si="142"/>
        <v>27970</v>
      </c>
      <c r="B2097" s="50">
        <f t="shared" si="143"/>
        <v>2</v>
      </c>
      <c r="C2097" s="51">
        <f t="shared" si="144"/>
        <v>79</v>
      </c>
      <c r="D2097" s="50">
        <v>27970</v>
      </c>
      <c r="E2097" s="50" t="s">
        <v>473</v>
      </c>
      <c r="F2097" s="50" t="s">
        <v>4331</v>
      </c>
      <c r="G2097" s="50" t="s">
        <v>1048</v>
      </c>
      <c r="H2097" s="50" t="s">
        <v>1063</v>
      </c>
      <c r="I2097" s="50" t="s">
        <v>2483</v>
      </c>
      <c r="J2097" s="50" t="s">
        <v>1064</v>
      </c>
      <c r="K2097" s="50" t="s">
        <v>292</v>
      </c>
      <c r="L2097" s="50" t="s">
        <v>189</v>
      </c>
      <c r="M2097" s="54">
        <v>1</v>
      </c>
      <c r="N2097" s="51" t="str">
        <f t="shared" si="141"/>
        <v>駒込</v>
      </c>
    </row>
    <row r="2098" spans="1:14" x14ac:dyDescent="0.2">
      <c r="A2098" s="50">
        <f t="shared" si="142"/>
        <v>28009</v>
      </c>
      <c r="B2098" s="50">
        <f t="shared" si="143"/>
        <v>2</v>
      </c>
      <c r="C2098" s="51">
        <f t="shared" si="144"/>
        <v>80</v>
      </c>
      <c r="D2098" s="50">
        <v>28009</v>
      </c>
      <c r="E2098" s="50" t="s">
        <v>34</v>
      </c>
      <c r="F2098" s="50" t="s">
        <v>6924</v>
      </c>
      <c r="G2098" s="50" t="s">
        <v>1285</v>
      </c>
      <c r="H2098" s="50" t="s">
        <v>2333</v>
      </c>
      <c r="I2098" s="50" t="s">
        <v>1287</v>
      </c>
      <c r="J2098" s="50" t="s">
        <v>2373</v>
      </c>
      <c r="K2098" s="50" t="s">
        <v>291</v>
      </c>
      <c r="L2098" s="50" t="s">
        <v>1029</v>
      </c>
      <c r="M2098" s="54">
        <v>3</v>
      </c>
      <c r="N2098" s="51" t="str">
        <f t="shared" si="141"/>
        <v>昭和一</v>
      </c>
    </row>
    <row r="2099" spans="1:14" x14ac:dyDescent="0.2">
      <c r="A2099" s="50">
        <f t="shared" si="142"/>
        <v>28010</v>
      </c>
      <c r="B2099" s="50">
        <f t="shared" si="143"/>
        <v>2</v>
      </c>
      <c r="C2099" s="51">
        <f t="shared" si="144"/>
        <v>80</v>
      </c>
      <c r="D2099" s="50">
        <v>28010</v>
      </c>
      <c r="E2099" s="50" t="s">
        <v>57</v>
      </c>
      <c r="F2099" s="50" t="s">
        <v>6925</v>
      </c>
      <c r="G2099" s="50" t="s">
        <v>1202</v>
      </c>
      <c r="H2099" s="50" t="s">
        <v>6438</v>
      </c>
      <c r="I2099" s="50" t="s">
        <v>1204</v>
      </c>
      <c r="J2099" s="50" t="s">
        <v>6440</v>
      </c>
      <c r="K2099" s="50" t="s">
        <v>291</v>
      </c>
      <c r="L2099" s="50" t="s">
        <v>1029</v>
      </c>
      <c r="M2099" s="54">
        <v>3</v>
      </c>
      <c r="N2099" s="51" t="str">
        <f t="shared" si="141"/>
        <v>昭和一</v>
      </c>
    </row>
    <row r="2100" spans="1:14" x14ac:dyDescent="0.2">
      <c r="A2100" s="50">
        <f t="shared" si="142"/>
        <v>28011</v>
      </c>
      <c r="B2100" s="50">
        <f t="shared" si="143"/>
        <v>2</v>
      </c>
      <c r="C2100" s="51">
        <f t="shared" si="144"/>
        <v>80</v>
      </c>
      <c r="D2100" s="50">
        <v>28011</v>
      </c>
      <c r="E2100" s="50" t="s">
        <v>62</v>
      </c>
      <c r="F2100" s="50" t="s">
        <v>5264</v>
      </c>
      <c r="G2100" s="50" t="s">
        <v>1615</v>
      </c>
      <c r="H2100" s="50" t="s">
        <v>5265</v>
      </c>
      <c r="I2100" s="50" t="s">
        <v>1616</v>
      </c>
      <c r="J2100" s="50" t="s">
        <v>5266</v>
      </c>
      <c r="K2100" s="50" t="s">
        <v>291</v>
      </c>
      <c r="L2100" s="50" t="s">
        <v>1029</v>
      </c>
      <c r="M2100" s="54">
        <v>3</v>
      </c>
      <c r="N2100" s="51" t="str">
        <f t="shared" si="141"/>
        <v>昭和一</v>
      </c>
    </row>
    <row r="2101" spans="1:14" x14ac:dyDescent="0.2">
      <c r="A2101" s="50">
        <f t="shared" si="142"/>
        <v>28013</v>
      </c>
      <c r="B2101" s="50">
        <f t="shared" si="143"/>
        <v>2</v>
      </c>
      <c r="C2101" s="51">
        <f t="shared" si="144"/>
        <v>80</v>
      </c>
      <c r="D2101" s="50">
        <v>28013</v>
      </c>
      <c r="E2101" s="50" t="s">
        <v>6926</v>
      </c>
      <c r="F2101" s="50" t="s">
        <v>6927</v>
      </c>
      <c r="G2101" s="50" t="s">
        <v>6928</v>
      </c>
      <c r="H2101" s="50" t="s">
        <v>1314</v>
      </c>
      <c r="I2101" s="50" t="s">
        <v>6929</v>
      </c>
      <c r="J2101" s="50" t="s">
        <v>1316</v>
      </c>
      <c r="K2101" s="50" t="s">
        <v>291</v>
      </c>
      <c r="L2101" s="50" t="s">
        <v>188</v>
      </c>
      <c r="M2101" s="54">
        <v>2</v>
      </c>
      <c r="N2101" s="51" t="str">
        <f t="shared" si="141"/>
        <v>昭和一</v>
      </c>
    </row>
    <row r="2102" spans="1:14" x14ac:dyDescent="0.2">
      <c r="A2102" s="50">
        <f t="shared" si="142"/>
        <v>28014</v>
      </c>
      <c r="B2102" s="50">
        <f t="shared" si="143"/>
        <v>2</v>
      </c>
      <c r="C2102" s="51">
        <f t="shared" si="144"/>
        <v>80</v>
      </c>
      <c r="D2102" s="50">
        <v>28014</v>
      </c>
      <c r="E2102" s="50" t="s">
        <v>6930</v>
      </c>
      <c r="F2102" s="50" t="s">
        <v>6931</v>
      </c>
      <c r="G2102" s="50" t="s">
        <v>6932</v>
      </c>
      <c r="H2102" s="50" t="s">
        <v>6933</v>
      </c>
      <c r="I2102" s="50" t="s">
        <v>6934</v>
      </c>
      <c r="J2102" s="50" t="s">
        <v>6935</v>
      </c>
      <c r="K2102" s="50" t="s">
        <v>291</v>
      </c>
      <c r="L2102" s="50" t="s">
        <v>189</v>
      </c>
      <c r="M2102" s="54">
        <v>2</v>
      </c>
      <c r="N2102" s="51" t="str">
        <f t="shared" si="141"/>
        <v>昭和一</v>
      </c>
    </row>
    <row r="2103" spans="1:14" x14ac:dyDescent="0.2">
      <c r="A2103" s="50">
        <f t="shared" si="142"/>
        <v>28015</v>
      </c>
      <c r="B2103" s="50">
        <f t="shared" si="143"/>
        <v>2</v>
      </c>
      <c r="C2103" s="51">
        <f t="shared" si="144"/>
        <v>80</v>
      </c>
      <c r="D2103" s="50">
        <v>28015</v>
      </c>
      <c r="E2103" s="50" t="s">
        <v>2556</v>
      </c>
      <c r="F2103" s="50" t="s">
        <v>469</v>
      </c>
      <c r="G2103" s="50" t="s">
        <v>2558</v>
      </c>
      <c r="H2103" s="50" t="s">
        <v>1283</v>
      </c>
      <c r="I2103" s="50" t="s">
        <v>2559</v>
      </c>
      <c r="J2103" s="50" t="s">
        <v>1284</v>
      </c>
      <c r="K2103" s="50" t="s">
        <v>291</v>
      </c>
      <c r="L2103" s="50" t="s">
        <v>188</v>
      </c>
      <c r="M2103" s="54">
        <v>2</v>
      </c>
      <c r="N2103" s="51" t="str">
        <f t="shared" si="141"/>
        <v>昭和一</v>
      </c>
    </row>
    <row r="2104" spans="1:14" x14ac:dyDescent="0.2">
      <c r="A2104" s="50">
        <f t="shared" si="142"/>
        <v>28017</v>
      </c>
      <c r="B2104" s="50">
        <f t="shared" si="143"/>
        <v>2</v>
      </c>
      <c r="C2104" s="51">
        <f t="shared" si="144"/>
        <v>80</v>
      </c>
      <c r="D2104" s="50">
        <v>28017</v>
      </c>
      <c r="E2104" s="50" t="s">
        <v>34</v>
      </c>
      <c r="F2104" s="50" t="s">
        <v>6936</v>
      </c>
      <c r="G2104" s="50" t="s">
        <v>1285</v>
      </c>
      <c r="H2104" s="50" t="s">
        <v>2943</v>
      </c>
      <c r="I2104" s="50" t="s">
        <v>1287</v>
      </c>
      <c r="J2104" s="50" t="s">
        <v>2944</v>
      </c>
      <c r="K2104" s="50" t="s">
        <v>291</v>
      </c>
      <c r="L2104" s="50" t="s">
        <v>188</v>
      </c>
      <c r="M2104" s="54">
        <v>2</v>
      </c>
      <c r="N2104" s="51" t="str">
        <f t="shared" si="141"/>
        <v>昭和一</v>
      </c>
    </row>
    <row r="2105" spans="1:14" x14ac:dyDescent="0.2">
      <c r="A2105" s="50">
        <f t="shared" si="142"/>
        <v>28018</v>
      </c>
      <c r="B2105" s="50">
        <f t="shared" si="143"/>
        <v>2</v>
      </c>
      <c r="C2105" s="51">
        <f t="shared" si="144"/>
        <v>80</v>
      </c>
      <c r="D2105" s="50">
        <v>28018</v>
      </c>
      <c r="E2105" s="50" t="s">
        <v>82</v>
      </c>
      <c r="F2105" s="50" t="s">
        <v>6937</v>
      </c>
      <c r="G2105" s="50" t="s">
        <v>1202</v>
      </c>
      <c r="H2105" s="50" t="s">
        <v>1289</v>
      </c>
      <c r="I2105" s="50" t="s">
        <v>1204</v>
      </c>
      <c r="J2105" s="50" t="s">
        <v>1290</v>
      </c>
      <c r="K2105" s="50" t="s">
        <v>291</v>
      </c>
      <c r="L2105" s="50" t="s">
        <v>189</v>
      </c>
      <c r="M2105" s="54">
        <v>2</v>
      </c>
      <c r="N2105" s="51" t="str">
        <f t="shared" si="141"/>
        <v>昭和一</v>
      </c>
    </row>
    <row r="2106" spans="1:14" x14ac:dyDescent="0.2">
      <c r="A2106" s="50">
        <f t="shared" si="142"/>
        <v>28019</v>
      </c>
      <c r="B2106" s="50">
        <f t="shared" si="143"/>
        <v>2</v>
      </c>
      <c r="C2106" s="51">
        <f t="shared" si="144"/>
        <v>80</v>
      </c>
      <c r="D2106" s="50">
        <v>28019</v>
      </c>
      <c r="E2106" s="50" t="s">
        <v>6938</v>
      </c>
      <c r="F2106" s="50" t="s">
        <v>469</v>
      </c>
      <c r="G2106" s="50" t="s">
        <v>6939</v>
      </c>
      <c r="H2106" s="50" t="s">
        <v>1283</v>
      </c>
      <c r="I2106" s="50" t="s">
        <v>6940</v>
      </c>
      <c r="J2106" s="50" t="s">
        <v>1284</v>
      </c>
      <c r="K2106" s="50" t="s">
        <v>291</v>
      </c>
      <c r="L2106" s="50" t="s">
        <v>188</v>
      </c>
      <c r="M2106" s="54">
        <v>2</v>
      </c>
      <c r="N2106" s="51" t="str">
        <f t="shared" si="141"/>
        <v>昭和一</v>
      </c>
    </row>
    <row r="2107" spans="1:14" x14ac:dyDescent="0.2">
      <c r="A2107" s="50">
        <f t="shared" si="142"/>
        <v>28020</v>
      </c>
      <c r="B2107" s="50">
        <f t="shared" si="143"/>
        <v>2</v>
      </c>
      <c r="C2107" s="51">
        <f t="shared" si="144"/>
        <v>80</v>
      </c>
      <c r="D2107" s="50">
        <v>28020</v>
      </c>
      <c r="E2107" s="50" t="s">
        <v>49</v>
      </c>
      <c r="F2107" s="50" t="s">
        <v>842</v>
      </c>
      <c r="G2107" s="50" t="s">
        <v>2159</v>
      </c>
      <c r="H2107" s="50" t="s">
        <v>1448</v>
      </c>
      <c r="I2107" s="50" t="s">
        <v>2160</v>
      </c>
      <c r="J2107" s="50" t="s">
        <v>1450</v>
      </c>
      <c r="K2107" s="50" t="s">
        <v>291</v>
      </c>
      <c r="L2107" s="50" t="s">
        <v>188</v>
      </c>
      <c r="M2107" s="54">
        <v>2</v>
      </c>
      <c r="N2107" s="51" t="str">
        <f t="shared" si="141"/>
        <v>昭和一</v>
      </c>
    </row>
    <row r="2108" spans="1:14" x14ac:dyDescent="0.2">
      <c r="A2108" s="50">
        <f t="shared" si="142"/>
        <v>28021</v>
      </c>
      <c r="B2108" s="50">
        <f t="shared" si="143"/>
        <v>2</v>
      </c>
      <c r="C2108" s="51">
        <f t="shared" si="144"/>
        <v>80</v>
      </c>
      <c r="D2108" s="50">
        <v>28021</v>
      </c>
      <c r="E2108" s="50" t="s">
        <v>6941</v>
      </c>
      <c r="F2108" s="50" t="s">
        <v>6942</v>
      </c>
      <c r="G2108" s="50" t="s">
        <v>6943</v>
      </c>
      <c r="H2108" s="50" t="s">
        <v>1723</v>
      </c>
      <c r="I2108" s="50" t="s">
        <v>6944</v>
      </c>
      <c r="J2108" s="50" t="s">
        <v>1725</v>
      </c>
      <c r="K2108" s="50" t="s">
        <v>291</v>
      </c>
      <c r="L2108" s="50" t="s">
        <v>185</v>
      </c>
      <c r="M2108" s="54">
        <v>1</v>
      </c>
      <c r="N2108" s="51" t="str">
        <f t="shared" si="141"/>
        <v>昭和一</v>
      </c>
    </row>
    <row r="2109" spans="1:14" x14ac:dyDescent="0.2">
      <c r="A2109" s="50">
        <f t="shared" si="142"/>
        <v>28022</v>
      </c>
      <c r="B2109" s="50">
        <f t="shared" si="143"/>
        <v>2</v>
      </c>
      <c r="C2109" s="51">
        <f t="shared" si="144"/>
        <v>80</v>
      </c>
      <c r="D2109" s="50">
        <v>28022</v>
      </c>
      <c r="E2109" s="50" t="s">
        <v>34</v>
      </c>
      <c r="F2109" s="50" t="s">
        <v>6945</v>
      </c>
      <c r="G2109" s="50" t="s">
        <v>1285</v>
      </c>
      <c r="H2109" s="50" t="s">
        <v>1472</v>
      </c>
      <c r="I2109" s="50" t="s">
        <v>1287</v>
      </c>
      <c r="J2109" s="50" t="s">
        <v>1561</v>
      </c>
      <c r="K2109" s="50" t="s">
        <v>291</v>
      </c>
      <c r="L2109" s="50" t="s">
        <v>189</v>
      </c>
      <c r="M2109" s="54">
        <v>1</v>
      </c>
      <c r="N2109" s="51" t="str">
        <f t="shared" si="141"/>
        <v>昭和一</v>
      </c>
    </row>
    <row r="2110" spans="1:14" x14ac:dyDescent="0.2">
      <c r="A2110" s="50">
        <f t="shared" si="142"/>
        <v>28023</v>
      </c>
      <c r="B2110" s="50">
        <f t="shared" si="143"/>
        <v>2</v>
      </c>
      <c r="C2110" s="51">
        <f t="shared" si="144"/>
        <v>80</v>
      </c>
      <c r="D2110" s="50">
        <v>28023</v>
      </c>
      <c r="E2110" s="50" t="s">
        <v>485</v>
      </c>
      <c r="F2110" s="50" t="s">
        <v>6946</v>
      </c>
      <c r="G2110" s="50" t="s">
        <v>1317</v>
      </c>
      <c r="H2110" s="50" t="s">
        <v>6947</v>
      </c>
      <c r="I2110" s="50" t="s">
        <v>1318</v>
      </c>
      <c r="J2110" s="50" t="s">
        <v>6948</v>
      </c>
      <c r="K2110" s="50" t="s">
        <v>291</v>
      </c>
      <c r="L2110" s="50" t="s">
        <v>189</v>
      </c>
      <c r="M2110" s="54">
        <v>1</v>
      </c>
      <c r="N2110" s="51" t="str">
        <f t="shared" si="141"/>
        <v>昭和一</v>
      </c>
    </row>
    <row r="2111" spans="1:14" x14ac:dyDescent="0.2">
      <c r="A2111" s="50">
        <f t="shared" si="142"/>
        <v>28024</v>
      </c>
      <c r="B2111" s="50">
        <f t="shared" si="143"/>
        <v>2</v>
      </c>
      <c r="C2111" s="51">
        <f t="shared" si="144"/>
        <v>80</v>
      </c>
      <c r="D2111" s="50">
        <v>28024</v>
      </c>
      <c r="E2111" s="50" t="s">
        <v>34</v>
      </c>
      <c r="F2111" s="50" t="s">
        <v>1007</v>
      </c>
      <c r="G2111" s="50" t="s">
        <v>1285</v>
      </c>
      <c r="H2111" s="50" t="s">
        <v>1009</v>
      </c>
      <c r="I2111" s="50" t="s">
        <v>1287</v>
      </c>
      <c r="J2111" s="50" t="s">
        <v>1028</v>
      </c>
      <c r="K2111" s="50" t="s">
        <v>291</v>
      </c>
      <c r="L2111" s="50" t="s">
        <v>185</v>
      </c>
      <c r="M2111" s="54">
        <v>1</v>
      </c>
      <c r="N2111" s="51" t="str">
        <f t="shared" si="141"/>
        <v>昭和一</v>
      </c>
    </row>
    <row r="2112" spans="1:14" x14ac:dyDescent="0.2">
      <c r="A2112" s="50">
        <f t="shared" si="142"/>
        <v>28025</v>
      </c>
      <c r="B2112" s="50">
        <f t="shared" si="143"/>
        <v>2</v>
      </c>
      <c r="C2112" s="51">
        <f t="shared" si="144"/>
        <v>80</v>
      </c>
      <c r="D2112" s="50">
        <v>28025</v>
      </c>
      <c r="E2112" s="50" t="s">
        <v>6949</v>
      </c>
      <c r="F2112" s="50" t="s">
        <v>2680</v>
      </c>
      <c r="G2112" s="50" t="s">
        <v>4763</v>
      </c>
      <c r="H2112" s="50" t="s">
        <v>2682</v>
      </c>
      <c r="I2112" s="50" t="s">
        <v>4764</v>
      </c>
      <c r="J2112" s="50" t="s">
        <v>2684</v>
      </c>
      <c r="K2112" s="50" t="s">
        <v>291</v>
      </c>
      <c r="L2112" s="50" t="s">
        <v>189</v>
      </c>
      <c r="M2112" s="54">
        <v>1</v>
      </c>
      <c r="N2112" s="51" t="str">
        <f t="shared" si="141"/>
        <v>昭和一</v>
      </c>
    </row>
    <row r="2113" spans="1:14" x14ac:dyDescent="0.2">
      <c r="A2113" s="50">
        <f t="shared" si="142"/>
        <v>28026</v>
      </c>
      <c r="B2113" s="50">
        <f t="shared" si="143"/>
        <v>2</v>
      </c>
      <c r="C2113" s="51">
        <f t="shared" si="144"/>
        <v>80</v>
      </c>
      <c r="D2113" s="50">
        <v>28026</v>
      </c>
      <c r="E2113" s="50" t="s">
        <v>975</v>
      </c>
      <c r="F2113" s="50" t="s">
        <v>6950</v>
      </c>
      <c r="G2113" s="50" t="s">
        <v>3239</v>
      </c>
      <c r="H2113" s="50" t="s">
        <v>1049</v>
      </c>
      <c r="I2113" s="50" t="s">
        <v>3241</v>
      </c>
      <c r="J2113" s="50" t="s">
        <v>1885</v>
      </c>
      <c r="K2113" s="50" t="s">
        <v>291</v>
      </c>
      <c r="L2113" s="50" t="s">
        <v>189</v>
      </c>
      <c r="M2113" s="54">
        <v>1</v>
      </c>
      <c r="N2113" s="51" t="str">
        <f t="shared" si="141"/>
        <v>昭和一</v>
      </c>
    </row>
    <row r="2114" spans="1:14" x14ac:dyDescent="0.2">
      <c r="A2114" s="50">
        <f t="shared" si="142"/>
        <v>28027</v>
      </c>
      <c r="B2114" s="50">
        <f t="shared" si="143"/>
        <v>2</v>
      </c>
      <c r="C2114" s="51">
        <f t="shared" si="144"/>
        <v>80</v>
      </c>
      <c r="D2114" s="50">
        <v>28027</v>
      </c>
      <c r="E2114" s="50" t="s">
        <v>6951</v>
      </c>
      <c r="F2114" s="50" t="s">
        <v>6952</v>
      </c>
      <c r="G2114" s="50" t="s">
        <v>6953</v>
      </c>
      <c r="H2114" s="50" t="s">
        <v>1122</v>
      </c>
      <c r="I2114" s="50" t="s">
        <v>6954</v>
      </c>
      <c r="J2114" s="50" t="s">
        <v>1918</v>
      </c>
      <c r="K2114" s="50" t="s">
        <v>291</v>
      </c>
      <c r="L2114" s="50" t="s">
        <v>189</v>
      </c>
      <c r="M2114" s="54">
        <v>1</v>
      </c>
      <c r="N2114" s="51" t="str">
        <f t="shared" ref="N2114:N2177" si="145">VLOOKUP(B2114*100+C2114,$AB$2:$AF$400,2,0)</f>
        <v>昭和一</v>
      </c>
    </row>
    <row r="2115" spans="1:14" x14ac:dyDescent="0.2">
      <c r="A2115" s="50">
        <f t="shared" si="142"/>
        <v>28301</v>
      </c>
      <c r="B2115" s="50">
        <f t="shared" si="143"/>
        <v>2</v>
      </c>
      <c r="C2115" s="51">
        <f t="shared" si="144"/>
        <v>83</v>
      </c>
      <c r="D2115" s="50">
        <v>28301</v>
      </c>
      <c r="E2115" s="50" t="s">
        <v>40</v>
      </c>
      <c r="F2115" s="50" t="s">
        <v>910</v>
      </c>
      <c r="G2115" s="50" t="s">
        <v>1704</v>
      </c>
      <c r="H2115" s="50" t="s">
        <v>1875</v>
      </c>
      <c r="I2115" s="50" t="s">
        <v>1706</v>
      </c>
      <c r="J2115" s="50" t="s">
        <v>1877</v>
      </c>
      <c r="K2115" s="50" t="s">
        <v>291</v>
      </c>
      <c r="L2115" s="50" t="s">
        <v>188</v>
      </c>
      <c r="M2115" s="54">
        <v>2</v>
      </c>
      <c r="N2115" s="51" t="str">
        <f t="shared" si="145"/>
        <v>日大豊山</v>
      </c>
    </row>
    <row r="2116" spans="1:14" x14ac:dyDescent="0.2">
      <c r="A2116" s="50">
        <f t="shared" si="142"/>
        <v>28302</v>
      </c>
      <c r="B2116" s="50">
        <f t="shared" si="143"/>
        <v>2</v>
      </c>
      <c r="C2116" s="51">
        <f t="shared" si="144"/>
        <v>83</v>
      </c>
      <c r="D2116" s="50">
        <v>28302</v>
      </c>
      <c r="E2116" s="50" t="s">
        <v>28</v>
      </c>
      <c r="F2116" s="50" t="s">
        <v>1608</v>
      </c>
      <c r="G2116" s="50" t="s">
        <v>1083</v>
      </c>
      <c r="H2116" s="50" t="s">
        <v>1609</v>
      </c>
      <c r="I2116" s="50" t="s">
        <v>1084</v>
      </c>
      <c r="J2116" s="50" t="s">
        <v>1611</v>
      </c>
      <c r="K2116" s="50" t="s">
        <v>291</v>
      </c>
      <c r="L2116" s="50" t="s">
        <v>188</v>
      </c>
      <c r="M2116" s="54">
        <v>2</v>
      </c>
      <c r="N2116" s="51" t="str">
        <f t="shared" si="145"/>
        <v>日大豊山</v>
      </c>
    </row>
    <row r="2117" spans="1:14" x14ac:dyDescent="0.2">
      <c r="A2117" s="50">
        <f t="shared" si="142"/>
        <v>28303</v>
      </c>
      <c r="B2117" s="50">
        <f t="shared" si="143"/>
        <v>2</v>
      </c>
      <c r="C2117" s="51">
        <f t="shared" si="144"/>
        <v>83</v>
      </c>
      <c r="D2117" s="50">
        <v>28303</v>
      </c>
      <c r="E2117" s="50" t="s">
        <v>6955</v>
      </c>
      <c r="F2117" s="50" t="s">
        <v>6956</v>
      </c>
      <c r="G2117" s="50" t="s">
        <v>6957</v>
      </c>
      <c r="H2117" s="50" t="s">
        <v>1924</v>
      </c>
      <c r="I2117" s="50" t="s">
        <v>6958</v>
      </c>
      <c r="J2117" s="50" t="s">
        <v>1925</v>
      </c>
      <c r="K2117" s="50" t="s">
        <v>291</v>
      </c>
      <c r="L2117" s="50" t="s">
        <v>189</v>
      </c>
      <c r="M2117" s="54">
        <v>2</v>
      </c>
      <c r="N2117" s="51" t="str">
        <f t="shared" si="145"/>
        <v>日大豊山</v>
      </c>
    </row>
    <row r="2118" spans="1:14" x14ac:dyDescent="0.2">
      <c r="A2118" s="50">
        <f t="shared" si="142"/>
        <v>28304</v>
      </c>
      <c r="B2118" s="50">
        <f t="shared" si="143"/>
        <v>2</v>
      </c>
      <c r="C2118" s="51">
        <f t="shared" si="144"/>
        <v>83</v>
      </c>
      <c r="D2118" s="50">
        <v>28304</v>
      </c>
      <c r="E2118" s="50" t="s">
        <v>6959</v>
      </c>
      <c r="F2118" s="50" t="s">
        <v>5834</v>
      </c>
      <c r="G2118" s="50" t="s">
        <v>6404</v>
      </c>
      <c r="H2118" s="50" t="s">
        <v>1217</v>
      </c>
      <c r="I2118" s="50" t="s">
        <v>6406</v>
      </c>
      <c r="J2118" s="50" t="s">
        <v>1234</v>
      </c>
      <c r="K2118" s="50" t="s">
        <v>291</v>
      </c>
      <c r="L2118" s="50" t="s">
        <v>188</v>
      </c>
      <c r="M2118" s="54">
        <v>2</v>
      </c>
      <c r="N2118" s="51" t="str">
        <f t="shared" si="145"/>
        <v>日大豊山</v>
      </c>
    </row>
    <row r="2119" spans="1:14" x14ac:dyDescent="0.2">
      <c r="A2119" s="50">
        <f t="shared" si="142"/>
        <v>28305</v>
      </c>
      <c r="B2119" s="50">
        <f t="shared" si="143"/>
        <v>2</v>
      </c>
      <c r="C2119" s="51">
        <f t="shared" si="144"/>
        <v>83</v>
      </c>
      <c r="D2119" s="50">
        <v>28305</v>
      </c>
      <c r="E2119" s="50" t="s">
        <v>22</v>
      </c>
      <c r="F2119" s="50" t="s">
        <v>6960</v>
      </c>
      <c r="G2119" s="50" t="s">
        <v>1070</v>
      </c>
      <c r="H2119" s="50" t="s">
        <v>2854</v>
      </c>
      <c r="I2119" s="50" t="s">
        <v>1610</v>
      </c>
      <c r="J2119" s="50" t="s">
        <v>6961</v>
      </c>
      <c r="K2119" s="50" t="s">
        <v>291</v>
      </c>
      <c r="L2119" s="50" t="s">
        <v>188</v>
      </c>
      <c r="M2119" s="54">
        <v>2</v>
      </c>
      <c r="N2119" s="51" t="str">
        <f t="shared" si="145"/>
        <v>日大豊山</v>
      </c>
    </row>
    <row r="2120" spans="1:14" x14ac:dyDescent="0.2">
      <c r="A2120" s="50">
        <f t="shared" si="142"/>
        <v>28306</v>
      </c>
      <c r="B2120" s="50">
        <f t="shared" si="143"/>
        <v>2</v>
      </c>
      <c r="C2120" s="51">
        <f t="shared" si="144"/>
        <v>83</v>
      </c>
      <c r="D2120" s="50">
        <v>28306</v>
      </c>
      <c r="E2120" s="50" t="s">
        <v>39</v>
      </c>
      <c r="F2120" s="50" t="s">
        <v>6962</v>
      </c>
      <c r="G2120" s="50" t="s">
        <v>1317</v>
      </c>
      <c r="H2120" s="50" t="s">
        <v>1654</v>
      </c>
      <c r="I2120" s="50" t="s">
        <v>1318</v>
      </c>
      <c r="J2120" s="50" t="s">
        <v>1655</v>
      </c>
      <c r="K2120" s="50" t="s">
        <v>291</v>
      </c>
      <c r="L2120" s="50" t="s">
        <v>188</v>
      </c>
      <c r="M2120" s="54">
        <v>2</v>
      </c>
      <c r="N2120" s="51" t="str">
        <f t="shared" si="145"/>
        <v>日大豊山</v>
      </c>
    </row>
    <row r="2121" spans="1:14" x14ac:dyDescent="0.2">
      <c r="A2121" s="50">
        <f t="shared" si="142"/>
        <v>28307</v>
      </c>
      <c r="B2121" s="50">
        <f t="shared" si="143"/>
        <v>2</v>
      </c>
      <c r="C2121" s="51">
        <f t="shared" si="144"/>
        <v>83</v>
      </c>
      <c r="D2121" s="50">
        <v>28307</v>
      </c>
      <c r="E2121" s="50" t="s">
        <v>6963</v>
      </c>
      <c r="F2121" s="50" t="s">
        <v>1486</v>
      </c>
      <c r="G2121" s="50" t="s">
        <v>6964</v>
      </c>
      <c r="H2121" s="50" t="s">
        <v>1235</v>
      </c>
      <c r="I2121" s="50" t="s">
        <v>6965</v>
      </c>
      <c r="J2121" s="50" t="s">
        <v>1236</v>
      </c>
      <c r="K2121" s="50" t="s">
        <v>291</v>
      </c>
      <c r="L2121" s="50" t="s">
        <v>188</v>
      </c>
      <c r="M2121" s="54">
        <v>2</v>
      </c>
      <c r="N2121" s="51" t="str">
        <f t="shared" si="145"/>
        <v>日大豊山</v>
      </c>
    </row>
    <row r="2122" spans="1:14" x14ac:dyDescent="0.2">
      <c r="A2122" s="50">
        <f t="shared" si="142"/>
        <v>28308</v>
      </c>
      <c r="B2122" s="50">
        <f t="shared" si="143"/>
        <v>2</v>
      </c>
      <c r="C2122" s="51">
        <f t="shared" si="144"/>
        <v>83</v>
      </c>
      <c r="D2122" s="50">
        <v>28308</v>
      </c>
      <c r="E2122" s="50" t="s">
        <v>6966</v>
      </c>
      <c r="F2122" s="50" t="s">
        <v>6967</v>
      </c>
      <c r="G2122" s="50" t="s">
        <v>6968</v>
      </c>
      <c r="H2122" s="50" t="s">
        <v>3326</v>
      </c>
      <c r="I2122" s="50" t="s">
        <v>6969</v>
      </c>
      <c r="J2122" s="50" t="s">
        <v>3327</v>
      </c>
      <c r="K2122" s="50" t="s">
        <v>291</v>
      </c>
      <c r="L2122" s="50" t="s">
        <v>188</v>
      </c>
      <c r="M2122" s="54">
        <v>2</v>
      </c>
      <c r="N2122" s="51" t="str">
        <f t="shared" si="145"/>
        <v>日大豊山</v>
      </c>
    </row>
    <row r="2123" spans="1:14" x14ac:dyDescent="0.2">
      <c r="A2123" s="50">
        <f t="shared" si="142"/>
        <v>28309</v>
      </c>
      <c r="B2123" s="50">
        <f t="shared" si="143"/>
        <v>2</v>
      </c>
      <c r="C2123" s="51">
        <f t="shared" si="144"/>
        <v>83</v>
      </c>
      <c r="D2123" s="50">
        <v>28309</v>
      </c>
      <c r="E2123" s="50" t="s">
        <v>71</v>
      </c>
      <c r="F2123" s="50" t="s">
        <v>6970</v>
      </c>
      <c r="G2123" s="50" t="s">
        <v>1411</v>
      </c>
      <c r="H2123" s="50" t="s">
        <v>6971</v>
      </c>
      <c r="I2123" s="50" t="s">
        <v>1412</v>
      </c>
      <c r="J2123" s="50" t="s">
        <v>1041</v>
      </c>
      <c r="K2123" s="50" t="s">
        <v>291</v>
      </c>
      <c r="L2123" s="50" t="s">
        <v>189</v>
      </c>
      <c r="M2123" s="54">
        <v>2</v>
      </c>
      <c r="N2123" s="51" t="str">
        <f t="shared" si="145"/>
        <v>日大豊山</v>
      </c>
    </row>
    <row r="2124" spans="1:14" x14ac:dyDescent="0.2">
      <c r="A2124" s="50">
        <f t="shared" si="142"/>
        <v>28311</v>
      </c>
      <c r="B2124" s="50">
        <f t="shared" si="143"/>
        <v>2</v>
      </c>
      <c r="C2124" s="51">
        <f t="shared" si="144"/>
        <v>83</v>
      </c>
      <c r="D2124" s="50">
        <v>28311</v>
      </c>
      <c r="E2124" s="50" t="s">
        <v>3658</v>
      </c>
      <c r="F2124" s="50" t="s">
        <v>761</v>
      </c>
      <c r="G2124" s="50" t="s">
        <v>3660</v>
      </c>
      <c r="H2124" s="50" t="s">
        <v>1439</v>
      </c>
      <c r="I2124" s="50" t="s">
        <v>3662</v>
      </c>
      <c r="J2124" s="50" t="s">
        <v>1440</v>
      </c>
      <c r="K2124" s="50" t="s">
        <v>291</v>
      </c>
      <c r="L2124" s="50" t="s">
        <v>188</v>
      </c>
      <c r="M2124" s="54">
        <v>2</v>
      </c>
      <c r="N2124" s="51" t="str">
        <f t="shared" si="145"/>
        <v>日大豊山</v>
      </c>
    </row>
    <row r="2125" spans="1:14" x14ac:dyDescent="0.2">
      <c r="A2125" s="50">
        <f t="shared" si="142"/>
        <v>28312</v>
      </c>
      <c r="B2125" s="50">
        <f t="shared" si="143"/>
        <v>2</v>
      </c>
      <c r="C2125" s="51">
        <f t="shared" si="144"/>
        <v>83</v>
      </c>
      <c r="D2125" s="50">
        <v>28312</v>
      </c>
      <c r="E2125" s="50" t="s">
        <v>6972</v>
      </c>
      <c r="F2125" s="50" t="s">
        <v>5241</v>
      </c>
      <c r="G2125" s="50" t="s">
        <v>6973</v>
      </c>
      <c r="H2125" s="50" t="s">
        <v>5243</v>
      </c>
      <c r="I2125" s="50" t="s">
        <v>6974</v>
      </c>
      <c r="J2125" s="50" t="s">
        <v>5245</v>
      </c>
      <c r="K2125" s="50" t="s">
        <v>291</v>
      </c>
      <c r="L2125" s="50" t="s">
        <v>188</v>
      </c>
      <c r="M2125" s="54">
        <v>2</v>
      </c>
      <c r="N2125" s="51" t="str">
        <f t="shared" si="145"/>
        <v>日大豊山</v>
      </c>
    </row>
    <row r="2126" spans="1:14" x14ac:dyDescent="0.2">
      <c r="A2126" s="50">
        <f t="shared" si="142"/>
        <v>28314</v>
      </c>
      <c r="B2126" s="50">
        <f t="shared" si="143"/>
        <v>2</v>
      </c>
      <c r="C2126" s="51">
        <f t="shared" si="144"/>
        <v>83</v>
      </c>
      <c r="D2126" s="50">
        <v>28314</v>
      </c>
      <c r="E2126" s="50" t="s">
        <v>73</v>
      </c>
      <c r="F2126" s="50" t="s">
        <v>6975</v>
      </c>
      <c r="G2126" s="50" t="s">
        <v>1897</v>
      </c>
      <c r="H2126" s="50" t="s">
        <v>6976</v>
      </c>
      <c r="I2126" s="50" t="s">
        <v>1899</v>
      </c>
      <c r="J2126" s="50" t="s">
        <v>6977</v>
      </c>
      <c r="K2126" s="50" t="s">
        <v>291</v>
      </c>
      <c r="L2126" s="50" t="s">
        <v>188</v>
      </c>
      <c r="M2126" s="54">
        <v>2</v>
      </c>
      <c r="N2126" s="51" t="str">
        <f t="shared" si="145"/>
        <v>日大豊山</v>
      </c>
    </row>
    <row r="2127" spans="1:14" x14ac:dyDescent="0.2">
      <c r="A2127" s="50">
        <f t="shared" si="142"/>
        <v>28315</v>
      </c>
      <c r="B2127" s="50">
        <f t="shared" si="143"/>
        <v>2</v>
      </c>
      <c r="C2127" s="51">
        <f t="shared" si="144"/>
        <v>83</v>
      </c>
      <c r="D2127" s="50">
        <v>28315</v>
      </c>
      <c r="E2127" s="50" t="s">
        <v>6978</v>
      </c>
      <c r="F2127" s="50" t="s">
        <v>489</v>
      </c>
      <c r="G2127" s="50" t="s">
        <v>6979</v>
      </c>
      <c r="H2127" s="50" t="s">
        <v>1648</v>
      </c>
      <c r="I2127" s="50" t="s">
        <v>6980</v>
      </c>
      <c r="J2127" s="50" t="s">
        <v>1649</v>
      </c>
      <c r="K2127" s="50" t="s">
        <v>291</v>
      </c>
      <c r="L2127" s="50" t="s">
        <v>185</v>
      </c>
      <c r="M2127" s="54">
        <v>1</v>
      </c>
      <c r="N2127" s="51" t="str">
        <f t="shared" si="145"/>
        <v>日大豊山</v>
      </c>
    </row>
    <row r="2128" spans="1:14" x14ac:dyDescent="0.2">
      <c r="A2128" s="50">
        <f t="shared" si="142"/>
        <v>28316</v>
      </c>
      <c r="B2128" s="50">
        <f t="shared" si="143"/>
        <v>2</v>
      </c>
      <c r="C2128" s="51">
        <f t="shared" si="144"/>
        <v>83</v>
      </c>
      <c r="D2128" s="50">
        <v>28316</v>
      </c>
      <c r="E2128" s="50" t="s">
        <v>6981</v>
      </c>
      <c r="F2128" s="50" t="s">
        <v>907</v>
      </c>
      <c r="G2128" s="50" t="s">
        <v>6982</v>
      </c>
      <c r="H2128" s="50" t="s">
        <v>1198</v>
      </c>
      <c r="I2128" s="50" t="s">
        <v>6983</v>
      </c>
      <c r="J2128" s="50" t="s">
        <v>1200</v>
      </c>
      <c r="K2128" s="50" t="s">
        <v>291</v>
      </c>
      <c r="L2128" s="50" t="s">
        <v>189</v>
      </c>
      <c r="M2128" s="54">
        <v>1</v>
      </c>
      <c r="N2128" s="51" t="str">
        <f t="shared" si="145"/>
        <v>日大豊山</v>
      </c>
    </row>
    <row r="2129" spans="1:14" x14ac:dyDescent="0.2">
      <c r="A2129" s="50">
        <f t="shared" si="142"/>
        <v>28317</v>
      </c>
      <c r="B2129" s="50">
        <f t="shared" si="143"/>
        <v>2</v>
      </c>
      <c r="C2129" s="51">
        <f t="shared" si="144"/>
        <v>83</v>
      </c>
      <c r="D2129" s="50">
        <v>28317</v>
      </c>
      <c r="E2129" s="50" t="s">
        <v>6984</v>
      </c>
      <c r="F2129" s="50" t="s">
        <v>6985</v>
      </c>
      <c r="G2129" s="50" t="s">
        <v>6986</v>
      </c>
      <c r="H2129" s="50" t="s">
        <v>4721</v>
      </c>
      <c r="I2129" s="50" t="s">
        <v>6987</v>
      </c>
      <c r="J2129" s="50" t="s">
        <v>6664</v>
      </c>
      <c r="K2129" s="50" t="s">
        <v>291</v>
      </c>
      <c r="L2129" s="50" t="s">
        <v>189</v>
      </c>
      <c r="M2129" s="54">
        <v>1</v>
      </c>
      <c r="N2129" s="51" t="str">
        <f t="shared" si="145"/>
        <v>日大豊山</v>
      </c>
    </row>
    <row r="2130" spans="1:14" x14ac:dyDescent="0.2">
      <c r="A2130" s="50">
        <f t="shared" si="142"/>
        <v>28318</v>
      </c>
      <c r="B2130" s="50">
        <f t="shared" si="143"/>
        <v>2</v>
      </c>
      <c r="C2130" s="51">
        <f t="shared" si="144"/>
        <v>83</v>
      </c>
      <c r="D2130" s="50">
        <v>28318</v>
      </c>
      <c r="E2130" s="50" t="s">
        <v>439</v>
      </c>
      <c r="F2130" s="50" t="s">
        <v>6988</v>
      </c>
      <c r="G2130" s="50" t="s">
        <v>1163</v>
      </c>
      <c r="H2130" s="50" t="s">
        <v>3959</v>
      </c>
      <c r="I2130" s="50" t="s">
        <v>1165</v>
      </c>
      <c r="J2130" s="50" t="s">
        <v>6989</v>
      </c>
      <c r="K2130" s="50" t="s">
        <v>291</v>
      </c>
      <c r="L2130" s="50" t="s">
        <v>185</v>
      </c>
      <c r="M2130" s="54">
        <v>1</v>
      </c>
      <c r="N2130" s="51" t="str">
        <f t="shared" si="145"/>
        <v>日大豊山</v>
      </c>
    </row>
    <row r="2131" spans="1:14" x14ac:dyDescent="0.2">
      <c r="A2131" s="50">
        <f t="shared" si="142"/>
        <v>28319</v>
      </c>
      <c r="B2131" s="50">
        <f t="shared" si="143"/>
        <v>2</v>
      </c>
      <c r="C2131" s="51">
        <f t="shared" si="144"/>
        <v>83</v>
      </c>
      <c r="D2131" s="50">
        <v>28319</v>
      </c>
      <c r="E2131" s="50" t="s">
        <v>72</v>
      </c>
      <c r="F2131" s="50" t="s">
        <v>6203</v>
      </c>
      <c r="G2131" s="50" t="s">
        <v>1983</v>
      </c>
      <c r="H2131" s="50" t="s">
        <v>6990</v>
      </c>
      <c r="I2131" s="50" t="s">
        <v>1984</v>
      </c>
      <c r="J2131" s="50" t="s">
        <v>6991</v>
      </c>
      <c r="K2131" s="50" t="s">
        <v>291</v>
      </c>
      <c r="L2131" s="50" t="s">
        <v>189</v>
      </c>
      <c r="M2131" s="54">
        <v>1</v>
      </c>
      <c r="N2131" s="51" t="str">
        <f t="shared" si="145"/>
        <v>日大豊山</v>
      </c>
    </row>
    <row r="2132" spans="1:14" x14ac:dyDescent="0.2">
      <c r="A2132" s="50">
        <f t="shared" si="142"/>
        <v>28320</v>
      </c>
      <c r="B2132" s="50">
        <f t="shared" si="143"/>
        <v>2</v>
      </c>
      <c r="C2132" s="51">
        <f t="shared" si="144"/>
        <v>83</v>
      </c>
      <c r="D2132" s="50">
        <v>28320</v>
      </c>
      <c r="E2132" s="50" t="s">
        <v>483</v>
      </c>
      <c r="F2132" s="50" t="s">
        <v>6992</v>
      </c>
      <c r="G2132" s="50" t="s">
        <v>1650</v>
      </c>
      <c r="H2132" s="50" t="s">
        <v>6993</v>
      </c>
      <c r="I2132" s="50" t="s">
        <v>1651</v>
      </c>
      <c r="J2132" s="50" t="s">
        <v>6994</v>
      </c>
      <c r="K2132" s="50" t="s">
        <v>291</v>
      </c>
      <c r="L2132" s="50" t="s">
        <v>185</v>
      </c>
      <c r="M2132" s="54">
        <v>1</v>
      </c>
      <c r="N2132" s="51" t="str">
        <f t="shared" si="145"/>
        <v>日大豊山</v>
      </c>
    </row>
    <row r="2133" spans="1:14" x14ac:dyDescent="0.2">
      <c r="A2133" s="50">
        <f t="shared" si="142"/>
        <v>28321</v>
      </c>
      <c r="B2133" s="50">
        <f t="shared" si="143"/>
        <v>2</v>
      </c>
      <c r="C2133" s="51">
        <f t="shared" si="144"/>
        <v>83</v>
      </c>
      <c r="D2133" s="50">
        <v>28321</v>
      </c>
      <c r="E2133" s="50" t="s">
        <v>6995</v>
      </c>
      <c r="F2133" s="50" t="s">
        <v>6996</v>
      </c>
      <c r="G2133" s="50" t="s">
        <v>6997</v>
      </c>
      <c r="H2133" s="50" t="s">
        <v>2326</v>
      </c>
      <c r="I2133" s="50" t="s">
        <v>6998</v>
      </c>
      <c r="J2133" s="50" t="s">
        <v>6999</v>
      </c>
      <c r="K2133" s="50" t="s">
        <v>291</v>
      </c>
      <c r="L2133" s="50" t="s">
        <v>188</v>
      </c>
      <c r="M2133" s="54">
        <v>2</v>
      </c>
      <c r="N2133" s="51" t="str">
        <f t="shared" si="145"/>
        <v>日大豊山</v>
      </c>
    </row>
    <row r="2134" spans="1:14" x14ac:dyDescent="0.2">
      <c r="A2134" s="50">
        <f t="shared" si="142"/>
        <v>28322</v>
      </c>
      <c r="B2134" s="50">
        <f t="shared" si="143"/>
        <v>2</v>
      </c>
      <c r="C2134" s="51">
        <f t="shared" si="144"/>
        <v>83</v>
      </c>
      <c r="D2134" s="50">
        <v>28322</v>
      </c>
      <c r="E2134" s="50" t="s">
        <v>7000</v>
      </c>
      <c r="F2134" s="50" t="s">
        <v>1653</v>
      </c>
      <c r="G2134" s="50" t="s">
        <v>7001</v>
      </c>
      <c r="H2134" s="50" t="s">
        <v>1654</v>
      </c>
      <c r="I2134" s="50" t="s">
        <v>7002</v>
      </c>
      <c r="J2134" s="50" t="s">
        <v>1655</v>
      </c>
      <c r="K2134" s="50" t="s">
        <v>291</v>
      </c>
      <c r="L2134" s="50" t="s">
        <v>189</v>
      </c>
      <c r="M2134" s="54">
        <v>1</v>
      </c>
      <c r="N2134" s="51" t="str">
        <f t="shared" si="145"/>
        <v>日大豊山</v>
      </c>
    </row>
    <row r="2135" spans="1:14" x14ac:dyDescent="0.2">
      <c r="A2135" s="50">
        <f t="shared" si="142"/>
        <v>28323</v>
      </c>
      <c r="B2135" s="50">
        <f t="shared" si="143"/>
        <v>2</v>
      </c>
      <c r="C2135" s="51">
        <f t="shared" si="144"/>
        <v>83</v>
      </c>
      <c r="D2135" s="50">
        <v>28323</v>
      </c>
      <c r="E2135" s="50" t="s">
        <v>7003</v>
      </c>
      <c r="F2135" s="50" t="s">
        <v>3378</v>
      </c>
      <c r="G2135" s="50" t="s">
        <v>7004</v>
      </c>
      <c r="H2135" s="50" t="s">
        <v>2482</v>
      </c>
      <c r="I2135" s="50" t="s">
        <v>7005</v>
      </c>
      <c r="J2135" s="50" t="s">
        <v>2484</v>
      </c>
      <c r="K2135" s="50" t="s">
        <v>291</v>
      </c>
      <c r="L2135" s="50" t="s">
        <v>189</v>
      </c>
      <c r="M2135" s="54">
        <v>1</v>
      </c>
      <c r="N2135" s="51" t="str">
        <f t="shared" si="145"/>
        <v>日大豊山</v>
      </c>
    </row>
    <row r="2136" spans="1:14" x14ac:dyDescent="0.2">
      <c r="A2136" s="50">
        <f t="shared" si="142"/>
        <v>28325</v>
      </c>
      <c r="B2136" s="50">
        <f t="shared" si="143"/>
        <v>2</v>
      </c>
      <c r="C2136" s="51">
        <f t="shared" si="144"/>
        <v>83</v>
      </c>
      <c r="D2136" s="50">
        <v>28325</v>
      </c>
      <c r="E2136" s="50" t="s">
        <v>59</v>
      </c>
      <c r="F2136" s="50" t="s">
        <v>7006</v>
      </c>
      <c r="G2136" s="50" t="s">
        <v>3196</v>
      </c>
      <c r="H2136" s="50" t="s">
        <v>1916</v>
      </c>
      <c r="I2136" s="50" t="s">
        <v>7007</v>
      </c>
      <c r="J2136" s="50" t="s">
        <v>1917</v>
      </c>
      <c r="K2136" s="50" t="s">
        <v>291</v>
      </c>
      <c r="L2136" s="50" t="s">
        <v>189</v>
      </c>
      <c r="M2136" s="54">
        <v>2</v>
      </c>
      <c r="N2136" s="51" t="str">
        <f t="shared" si="145"/>
        <v>日大豊山</v>
      </c>
    </row>
    <row r="2137" spans="1:14" x14ac:dyDescent="0.2">
      <c r="A2137" s="50">
        <f t="shared" si="142"/>
        <v>28330</v>
      </c>
      <c r="B2137" s="50">
        <f t="shared" si="143"/>
        <v>2</v>
      </c>
      <c r="C2137" s="51">
        <f t="shared" si="144"/>
        <v>83</v>
      </c>
      <c r="D2137" s="50">
        <v>28330</v>
      </c>
      <c r="E2137" s="50" t="s">
        <v>7008</v>
      </c>
      <c r="F2137" s="50" t="s">
        <v>7009</v>
      </c>
      <c r="G2137" s="50" t="s">
        <v>7010</v>
      </c>
      <c r="H2137" s="50" t="s">
        <v>7011</v>
      </c>
      <c r="I2137" s="50" t="s">
        <v>7012</v>
      </c>
      <c r="J2137" s="50" t="s">
        <v>7013</v>
      </c>
      <c r="K2137" s="50" t="s">
        <v>291</v>
      </c>
      <c r="L2137" s="50" t="s">
        <v>1029</v>
      </c>
      <c r="M2137" s="54">
        <v>3</v>
      </c>
      <c r="N2137" s="51" t="str">
        <f t="shared" si="145"/>
        <v>日大豊山</v>
      </c>
    </row>
    <row r="2138" spans="1:14" x14ac:dyDescent="0.2">
      <c r="A2138" s="50">
        <f t="shared" si="142"/>
        <v>28331</v>
      </c>
      <c r="B2138" s="50">
        <f t="shared" si="143"/>
        <v>2</v>
      </c>
      <c r="C2138" s="51">
        <f t="shared" si="144"/>
        <v>83</v>
      </c>
      <c r="D2138" s="50">
        <v>28331</v>
      </c>
      <c r="E2138" s="50" t="s">
        <v>3843</v>
      </c>
      <c r="F2138" s="50" t="s">
        <v>6085</v>
      </c>
      <c r="G2138" s="50" t="s">
        <v>3845</v>
      </c>
      <c r="H2138" s="50" t="s">
        <v>1289</v>
      </c>
      <c r="I2138" s="50" t="s">
        <v>7014</v>
      </c>
      <c r="J2138" s="50" t="s">
        <v>7015</v>
      </c>
      <c r="K2138" s="50" t="s">
        <v>291</v>
      </c>
      <c r="L2138" s="50" t="s">
        <v>1029</v>
      </c>
      <c r="M2138" s="54">
        <v>3</v>
      </c>
      <c r="N2138" s="51" t="str">
        <f t="shared" si="145"/>
        <v>日大豊山</v>
      </c>
    </row>
    <row r="2139" spans="1:14" x14ac:dyDescent="0.2">
      <c r="A2139" s="50">
        <f t="shared" si="142"/>
        <v>28332</v>
      </c>
      <c r="B2139" s="50">
        <f t="shared" si="143"/>
        <v>2</v>
      </c>
      <c r="C2139" s="51">
        <f t="shared" si="144"/>
        <v>83</v>
      </c>
      <c r="D2139" s="50">
        <v>28332</v>
      </c>
      <c r="E2139" s="50" t="s">
        <v>4917</v>
      </c>
      <c r="F2139" s="50" t="s">
        <v>2970</v>
      </c>
      <c r="G2139" s="50" t="s">
        <v>4919</v>
      </c>
      <c r="H2139" s="50" t="s">
        <v>7016</v>
      </c>
      <c r="I2139" s="50" t="s">
        <v>4920</v>
      </c>
      <c r="J2139" s="50" t="s">
        <v>7017</v>
      </c>
      <c r="K2139" s="50" t="s">
        <v>291</v>
      </c>
      <c r="L2139" s="50" t="s">
        <v>188</v>
      </c>
      <c r="M2139" s="54">
        <v>3</v>
      </c>
      <c r="N2139" s="51" t="str">
        <f t="shared" si="145"/>
        <v>日大豊山</v>
      </c>
    </row>
    <row r="2140" spans="1:14" x14ac:dyDescent="0.2">
      <c r="A2140" s="50">
        <f t="shared" si="142"/>
        <v>28333</v>
      </c>
      <c r="B2140" s="50">
        <f t="shared" si="143"/>
        <v>2</v>
      </c>
      <c r="C2140" s="51">
        <f t="shared" si="144"/>
        <v>83</v>
      </c>
      <c r="D2140" s="50">
        <v>28333</v>
      </c>
      <c r="E2140" s="50" t="s">
        <v>35</v>
      </c>
      <c r="F2140" s="50" t="s">
        <v>86</v>
      </c>
      <c r="G2140" s="50" t="s">
        <v>1239</v>
      </c>
      <c r="H2140" s="50" t="s">
        <v>1286</v>
      </c>
      <c r="I2140" s="50" t="s">
        <v>1240</v>
      </c>
      <c r="J2140" s="50" t="s">
        <v>1288</v>
      </c>
      <c r="K2140" s="50" t="s">
        <v>291</v>
      </c>
      <c r="L2140" s="50" t="s">
        <v>1029</v>
      </c>
      <c r="M2140" s="54">
        <v>3</v>
      </c>
      <c r="N2140" s="51" t="str">
        <f t="shared" si="145"/>
        <v>日大豊山</v>
      </c>
    </row>
    <row r="2141" spans="1:14" x14ac:dyDescent="0.2">
      <c r="A2141" s="50">
        <f t="shared" si="142"/>
        <v>28334</v>
      </c>
      <c r="B2141" s="50">
        <f t="shared" si="143"/>
        <v>2</v>
      </c>
      <c r="C2141" s="51">
        <f t="shared" si="144"/>
        <v>83</v>
      </c>
      <c r="D2141" s="50">
        <v>28334</v>
      </c>
      <c r="E2141" s="50" t="s">
        <v>604</v>
      </c>
      <c r="F2141" s="50" t="s">
        <v>7018</v>
      </c>
      <c r="G2141" s="50" t="s">
        <v>2012</v>
      </c>
      <c r="H2141" s="50" t="s">
        <v>6861</v>
      </c>
      <c r="I2141" s="50" t="s">
        <v>2013</v>
      </c>
      <c r="J2141" s="50" t="s">
        <v>6862</v>
      </c>
      <c r="K2141" s="50" t="s">
        <v>291</v>
      </c>
      <c r="L2141" s="50" t="s">
        <v>1029</v>
      </c>
      <c r="M2141" s="54">
        <v>3</v>
      </c>
      <c r="N2141" s="51" t="str">
        <f t="shared" si="145"/>
        <v>日大豊山</v>
      </c>
    </row>
    <row r="2142" spans="1:14" x14ac:dyDescent="0.2">
      <c r="A2142" s="50">
        <f t="shared" si="142"/>
        <v>28335</v>
      </c>
      <c r="B2142" s="50">
        <f t="shared" si="143"/>
        <v>2</v>
      </c>
      <c r="C2142" s="51">
        <f t="shared" si="144"/>
        <v>83</v>
      </c>
      <c r="D2142" s="50">
        <v>28335</v>
      </c>
      <c r="E2142" s="50" t="s">
        <v>447</v>
      </c>
      <c r="F2142" s="50" t="s">
        <v>1929</v>
      </c>
      <c r="G2142" s="50" t="s">
        <v>1632</v>
      </c>
      <c r="H2142" s="50" t="s">
        <v>1930</v>
      </c>
      <c r="I2142" s="50" t="s">
        <v>1633</v>
      </c>
      <c r="J2142" s="50" t="s">
        <v>1931</v>
      </c>
      <c r="K2142" s="50" t="s">
        <v>291</v>
      </c>
      <c r="L2142" s="50" t="s">
        <v>1029</v>
      </c>
      <c r="M2142" s="54">
        <v>3</v>
      </c>
      <c r="N2142" s="51" t="str">
        <f t="shared" si="145"/>
        <v>日大豊山</v>
      </c>
    </row>
    <row r="2143" spans="1:14" x14ac:dyDescent="0.2">
      <c r="A2143" s="50">
        <f t="shared" si="142"/>
        <v>28336</v>
      </c>
      <c r="B2143" s="50">
        <f t="shared" si="143"/>
        <v>2</v>
      </c>
      <c r="C2143" s="51">
        <f t="shared" si="144"/>
        <v>83</v>
      </c>
      <c r="D2143" s="50">
        <v>28336</v>
      </c>
      <c r="E2143" s="50" t="s">
        <v>7019</v>
      </c>
      <c r="F2143" s="50" t="s">
        <v>7020</v>
      </c>
      <c r="G2143" s="50" t="s">
        <v>7021</v>
      </c>
      <c r="H2143" s="50" t="s">
        <v>1289</v>
      </c>
      <c r="I2143" s="50" t="s">
        <v>7022</v>
      </c>
      <c r="J2143" s="50" t="s">
        <v>1290</v>
      </c>
      <c r="K2143" s="50" t="s">
        <v>291</v>
      </c>
      <c r="L2143" s="50" t="s">
        <v>1029</v>
      </c>
      <c r="M2143" s="54">
        <v>3</v>
      </c>
      <c r="N2143" s="51" t="str">
        <f t="shared" si="145"/>
        <v>日大豊山</v>
      </c>
    </row>
    <row r="2144" spans="1:14" x14ac:dyDescent="0.2">
      <c r="A2144" s="50">
        <f t="shared" si="142"/>
        <v>28339</v>
      </c>
      <c r="B2144" s="50">
        <f t="shared" si="143"/>
        <v>2</v>
      </c>
      <c r="C2144" s="51">
        <f t="shared" si="144"/>
        <v>83</v>
      </c>
      <c r="D2144" s="50">
        <v>28339</v>
      </c>
      <c r="E2144" s="50" t="s">
        <v>7023</v>
      </c>
      <c r="F2144" s="50" t="s">
        <v>67</v>
      </c>
      <c r="G2144" s="50" t="s">
        <v>7024</v>
      </c>
      <c r="H2144" s="50" t="s">
        <v>1160</v>
      </c>
      <c r="I2144" s="50" t="s">
        <v>7025</v>
      </c>
      <c r="J2144" s="50" t="s">
        <v>1767</v>
      </c>
      <c r="K2144" s="50" t="s">
        <v>291</v>
      </c>
      <c r="L2144" s="50" t="s">
        <v>1029</v>
      </c>
      <c r="M2144" s="54">
        <v>3</v>
      </c>
      <c r="N2144" s="51" t="str">
        <f t="shared" si="145"/>
        <v>日大豊山</v>
      </c>
    </row>
    <row r="2145" spans="1:14" x14ac:dyDescent="0.2">
      <c r="A2145" s="50">
        <f t="shared" si="142"/>
        <v>28340</v>
      </c>
      <c r="B2145" s="50">
        <f t="shared" si="143"/>
        <v>2</v>
      </c>
      <c r="C2145" s="51">
        <f t="shared" si="144"/>
        <v>83</v>
      </c>
      <c r="D2145" s="50">
        <v>28340</v>
      </c>
      <c r="E2145" s="50" t="s">
        <v>587</v>
      </c>
      <c r="F2145" s="50" t="s">
        <v>7026</v>
      </c>
      <c r="G2145" s="50" t="s">
        <v>1546</v>
      </c>
      <c r="H2145" s="50" t="s">
        <v>7027</v>
      </c>
      <c r="I2145" s="50" t="s">
        <v>1548</v>
      </c>
      <c r="J2145" s="50" t="s">
        <v>7028</v>
      </c>
      <c r="K2145" s="50" t="s">
        <v>291</v>
      </c>
      <c r="L2145" s="50" t="s">
        <v>1029</v>
      </c>
      <c r="M2145" s="54">
        <v>3</v>
      </c>
      <c r="N2145" s="51" t="str">
        <f t="shared" si="145"/>
        <v>日大豊山</v>
      </c>
    </row>
    <row r="2146" spans="1:14" x14ac:dyDescent="0.2">
      <c r="A2146" s="50">
        <f t="shared" si="142"/>
        <v>28341</v>
      </c>
      <c r="B2146" s="50">
        <f t="shared" si="143"/>
        <v>2</v>
      </c>
      <c r="C2146" s="51">
        <f t="shared" si="144"/>
        <v>83</v>
      </c>
      <c r="D2146" s="50">
        <v>28341</v>
      </c>
      <c r="E2146" s="50" t="s">
        <v>114</v>
      </c>
      <c r="F2146" s="50" t="s">
        <v>7029</v>
      </c>
      <c r="G2146" s="50" t="s">
        <v>1141</v>
      </c>
      <c r="H2146" s="50" t="s">
        <v>1579</v>
      </c>
      <c r="I2146" s="50" t="s">
        <v>1142</v>
      </c>
      <c r="J2146" s="50" t="s">
        <v>1581</v>
      </c>
      <c r="K2146" s="50" t="s">
        <v>291</v>
      </c>
      <c r="L2146" s="50" t="s">
        <v>1029</v>
      </c>
      <c r="M2146" s="54">
        <v>3</v>
      </c>
      <c r="N2146" s="51" t="str">
        <f t="shared" si="145"/>
        <v>日大豊山</v>
      </c>
    </row>
    <row r="2147" spans="1:14" x14ac:dyDescent="0.2">
      <c r="A2147" s="50">
        <f t="shared" si="142"/>
        <v>28343</v>
      </c>
      <c r="B2147" s="50">
        <f t="shared" si="143"/>
        <v>2</v>
      </c>
      <c r="C2147" s="51">
        <f t="shared" si="144"/>
        <v>83</v>
      </c>
      <c r="D2147" s="50">
        <v>28343</v>
      </c>
      <c r="E2147" s="50" t="s">
        <v>7030</v>
      </c>
      <c r="F2147" s="50" t="s">
        <v>5435</v>
      </c>
      <c r="G2147" s="50" t="s">
        <v>7031</v>
      </c>
      <c r="H2147" s="50" t="s">
        <v>1930</v>
      </c>
      <c r="I2147" s="50" t="s">
        <v>7032</v>
      </c>
      <c r="J2147" s="50" t="s">
        <v>1931</v>
      </c>
      <c r="K2147" s="50" t="s">
        <v>291</v>
      </c>
      <c r="L2147" s="50" t="s">
        <v>1029</v>
      </c>
      <c r="M2147" s="54">
        <v>3</v>
      </c>
      <c r="N2147" s="51" t="str">
        <f t="shared" si="145"/>
        <v>日大豊山</v>
      </c>
    </row>
    <row r="2148" spans="1:14" x14ac:dyDescent="0.2">
      <c r="A2148" s="50">
        <f t="shared" si="142"/>
        <v>28344</v>
      </c>
      <c r="B2148" s="50">
        <f t="shared" si="143"/>
        <v>2</v>
      </c>
      <c r="C2148" s="51">
        <f t="shared" si="144"/>
        <v>83</v>
      </c>
      <c r="D2148" s="50">
        <v>28344</v>
      </c>
      <c r="E2148" s="50" t="s">
        <v>7033</v>
      </c>
      <c r="F2148" s="50" t="s">
        <v>7034</v>
      </c>
      <c r="G2148" s="50" t="s">
        <v>7035</v>
      </c>
      <c r="H2148" s="50" t="s">
        <v>1422</v>
      </c>
      <c r="I2148" s="50" t="s">
        <v>7036</v>
      </c>
      <c r="J2148" s="50" t="s">
        <v>1424</v>
      </c>
      <c r="K2148" s="50" t="s">
        <v>291</v>
      </c>
      <c r="L2148" s="50" t="s">
        <v>1029</v>
      </c>
      <c r="M2148" s="54">
        <v>3</v>
      </c>
      <c r="N2148" s="51" t="str">
        <f t="shared" si="145"/>
        <v>日大豊山</v>
      </c>
    </row>
    <row r="2149" spans="1:14" x14ac:dyDescent="0.2">
      <c r="A2149" s="50">
        <f t="shared" si="142"/>
        <v>28456</v>
      </c>
      <c r="B2149" s="50">
        <f t="shared" si="143"/>
        <v>2</v>
      </c>
      <c r="C2149" s="51">
        <f t="shared" si="144"/>
        <v>84</v>
      </c>
      <c r="D2149" s="50">
        <v>28456</v>
      </c>
      <c r="E2149" s="50" t="s">
        <v>3956</v>
      </c>
      <c r="F2149" s="50" t="s">
        <v>7037</v>
      </c>
      <c r="G2149" s="50" t="s">
        <v>3958</v>
      </c>
      <c r="H2149" s="50" t="s">
        <v>4079</v>
      </c>
      <c r="I2149" s="50" t="s">
        <v>3960</v>
      </c>
      <c r="J2149" s="50" t="s">
        <v>4081</v>
      </c>
      <c r="K2149" s="50" t="s">
        <v>292</v>
      </c>
      <c r="L2149" s="50" t="s">
        <v>188</v>
      </c>
      <c r="M2149" s="54">
        <v>2</v>
      </c>
      <c r="N2149" s="51" t="str">
        <f t="shared" si="145"/>
        <v>文京学院</v>
      </c>
    </row>
    <row r="2150" spans="1:14" x14ac:dyDescent="0.2">
      <c r="A2150" s="50">
        <f t="shared" si="142"/>
        <v>28457</v>
      </c>
      <c r="B2150" s="50">
        <f t="shared" si="143"/>
        <v>2</v>
      </c>
      <c r="C2150" s="51">
        <f t="shared" si="144"/>
        <v>84</v>
      </c>
      <c r="D2150" s="50">
        <v>28457</v>
      </c>
      <c r="E2150" s="50" t="s">
        <v>3843</v>
      </c>
      <c r="F2150" s="50" t="s">
        <v>7038</v>
      </c>
      <c r="G2150" s="50" t="s">
        <v>3845</v>
      </c>
      <c r="H2150" s="50" t="s">
        <v>1407</v>
      </c>
      <c r="I2150" s="50" t="s">
        <v>7014</v>
      </c>
      <c r="J2150" s="50" t="s">
        <v>1409</v>
      </c>
      <c r="K2150" s="50" t="s">
        <v>292</v>
      </c>
      <c r="L2150" s="50" t="s">
        <v>188</v>
      </c>
      <c r="M2150" s="54">
        <v>2</v>
      </c>
      <c r="N2150" s="51" t="str">
        <f t="shared" si="145"/>
        <v>文京学院</v>
      </c>
    </row>
    <row r="2151" spans="1:14" x14ac:dyDescent="0.2">
      <c r="A2151" s="50">
        <f t="shared" si="142"/>
        <v>28458</v>
      </c>
      <c r="B2151" s="50">
        <f t="shared" si="143"/>
        <v>2</v>
      </c>
      <c r="C2151" s="51">
        <f t="shared" si="144"/>
        <v>84</v>
      </c>
      <c r="D2151" s="50">
        <v>28458</v>
      </c>
      <c r="E2151" s="50" t="s">
        <v>7039</v>
      </c>
      <c r="F2151" s="50" t="s">
        <v>5295</v>
      </c>
      <c r="G2151" s="50" t="s">
        <v>7040</v>
      </c>
      <c r="H2151" s="50" t="s">
        <v>4972</v>
      </c>
      <c r="I2151" s="50" t="s">
        <v>7041</v>
      </c>
      <c r="J2151" s="50" t="s">
        <v>4974</v>
      </c>
      <c r="K2151" s="50" t="s">
        <v>292</v>
      </c>
      <c r="L2151" s="50" t="s">
        <v>188</v>
      </c>
      <c r="M2151" s="54">
        <v>2</v>
      </c>
      <c r="N2151" s="51" t="str">
        <f t="shared" si="145"/>
        <v>文京学院</v>
      </c>
    </row>
    <row r="2152" spans="1:14" x14ac:dyDescent="0.2">
      <c r="A2152" s="50">
        <f t="shared" si="142"/>
        <v>28459</v>
      </c>
      <c r="B2152" s="50">
        <f t="shared" si="143"/>
        <v>2</v>
      </c>
      <c r="C2152" s="51">
        <f t="shared" si="144"/>
        <v>84</v>
      </c>
      <c r="D2152" s="50">
        <v>28459</v>
      </c>
      <c r="E2152" s="50" t="s">
        <v>7042</v>
      </c>
      <c r="F2152" s="50" t="s">
        <v>7043</v>
      </c>
      <c r="G2152" s="50" t="s">
        <v>2778</v>
      </c>
      <c r="H2152" s="50" t="s">
        <v>1414</v>
      </c>
      <c r="I2152" s="50" t="s">
        <v>2779</v>
      </c>
      <c r="J2152" s="50" t="s">
        <v>1415</v>
      </c>
      <c r="K2152" s="50" t="s">
        <v>292</v>
      </c>
      <c r="L2152" s="50" t="s">
        <v>188</v>
      </c>
      <c r="M2152" s="54">
        <v>2</v>
      </c>
      <c r="N2152" s="51" t="str">
        <f t="shared" si="145"/>
        <v>文京学院</v>
      </c>
    </row>
    <row r="2153" spans="1:14" x14ac:dyDescent="0.2">
      <c r="A2153" s="50">
        <f t="shared" si="142"/>
        <v>28460</v>
      </c>
      <c r="B2153" s="50">
        <f t="shared" si="143"/>
        <v>2</v>
      </c>
      <c r="C2153" s="51">
        <f t="shared" si="144"/>
        <v>84</v>
      </c>
      <c r="D2153" s="50">
        <v>28460</v>
      </c>
      <c r="E2153" s="50" t="s">
        <v>60</v>
      </c>
      <c r="F2153" s="50" t="s">
        <v>6123</v>
      </c>
      <c r="G2153" s="50" t="s">
        <v>1313</v>
      </c>
      <c r="H2153" s="50" t="s">
        <v>1537</v>
      </c>
      <c r="I2153" s="50" t="s">
        <v>1315</v>
      </c>
      <c r="J2153" s="50" t="s">
        <v>7044</v>
      </c>
      <c r="K2153" s="50" t="s">
        <v>292</v>
      </c>
      <c r="L2153" s="50" t="s">
        <v>189</v>
      </c>
      <c r="M2153" s="54">
        <v>1</v>
      </c>
      <c r="N2153" s="51" t="str">
        <f t="shared" si="145"/>
        <v>文京学院</v>
      </c>
    </row>
    <row r="2154" spans="1:14" x14ac:dyDescent="0.2">
      <c r="A2154" s="50">
        <f t="shared" si="142"/>
        <v>28508</v>
      </c>
      <c r="B2154" s="50">
        <f t="shared" si="143"/>
        <v>2</v>
      </c>
      <c r="C2154" s="51">
        <f t="shared" si="144"/>
        <v>85</v>
      </c>
      <c r="D2154" s="50">
        <v>28508</v>
      </c>
      <c r="E2154" s="50" t="s">
        <v>4356</v>
      </c>
      <c r="F2154" s="50" t="s">
        <v>358</v>
      </c>
      <c r="G2154" s="50" t="s">
        <v>4358</v>
      </c>
      <c r="H2154" s="50" t="s">
        <v>1906</v>
      </c>
      <c r="I2154" s="50" t="s">
        <v>4360</v>
      </c>
      <c r="J2154" s="50" t="s">
        <v>1907</v>
      </c>
      <c r="K2154" s="50" t="s">
        <v>291</v>
      </c>
      <c r="L2154" s="50" t="s">
        <v>1029</v>
      </c>
      <c r="M2154" s="54">
        <v>3</v>
      </c>
      <c r="N2154" s="51" t="str">
        <f t="shared" si="145"/>
        <v>京華商</v>
      </c>
    </row>
    <row r="2155" spans="1:14" x14ac:dyDescent="0.2">
      <c r="A2155" s="50">
        <f t="shared" si="142"/>
        <v>28509</v>
      </c>
      <c r="B2155" s="50">
        <f t="shared" si="143"/>
        <v>2</v>
      </c>
      <c r="C2155" s="51">
        <f t="shared" si="144"/>
        <v>85</v>
      </c>
      <c r="D2155" s="50">
        <v>28509</v>
      </c>
      <c r="E2155" s="50" t="s">
        <v>7045</v>
      </c>
      <c r="F2155" s="50" t="s">
        <v>5408</v>
      </c>
      <c r="G2155" s="50" t="s">
        <v>7046</v>
      </c>
      <c r="H2155" s="50" t="s">
        <v>1179</v>
      </c>
      <c r="I2155" s="50" t="s">
        <v>7047</v>
      </c>
      <c r="J2155" s="50" t="s">
        <v>1180</v>
      </c>
      <c r="K2155" s="50" t="s">
        <v>291</v>
      </c>
      <c r="L2155" s="50" t="s">
        <v>188</v>
      </c>
      <c r="M2155" s="54">
        <v>3</v>
      </c>
      <c r="N2155" s="51" t="str">
        <f t="shared" si="145"/>
        <v>京華商</v>
      </c>
    </row>
    <row r="2156" spans="1:14" x14ac:dyDescent="0.2">
      <c r="A2156" s="50">
        <f t="shared" ref="A2156:A2219" si="146">D2156</f>
        <v>28511</v>
      </c>
      <c r="B2156" s="50">
        <f t="shared" ref="B2156:B2219" si="147">ROUNDDOWN(D2156/10000,0)</f>
        <v>2</v>
      </c>
      <c r="C2156" s="51">
        <f t="shared" ref="C2156:C2219" si="148">ROUNDDOWN((D2156-B2156*10000)/100,0)</f>
        <v>85</v>
      </c>
      <c r="D2156" s="50">
        <v>28511</v>
      </c>
      <c r="E2156" s="50" t="s">
        <v>932</v>
      </c>
      <c r="F2156" s="50" t="s">
        <v>7048</v>
      </c>
      <c r="G2156" s="50" t="s">
        <v>1970</v>
      </c>
      <c r="H2156" s="50" t="s">
        <v>1484</v>
      </c>
      <c r="I2156" s="50" t="s">
        <v>1971</v>
      </c>
      <c r="J2156" s="50" t="s">
        <v>1485</v>
      </c>
      <c r="K2156" s="50" t="s">
        <v>291</v>
      </c>
      <c r="L2156" s="50" t="s">
        <v>188</v>
      </c>
      <c r="M2156" s="54">
        <v>3</v>
      </c>
      <c r="N2156" s="51" t="str">
        <f t="shared" si="145"/>
        <v>京華商</v>
      </c>
    </row>
    <row r="2157" spans="1:14" x14ac:dyDescent="0.2">
      <c r="A2157" s="50">
        <f t="shared" si="146"/>
        <v>28512</v>
      </c>
      <c r="B2157" s="50">
        <f t="shared" si="147"/>
        <v>2</v>
      </c>
      <c r="C2157" s="51">
        <f t="shared" si="148"/>
        <v>85</v>
      </c>
      <c r="D2157" s="50">
        <v>28512</v>
      </c>
      <c r="E2157" s="50" t="s">
        <v>7049</v>
      </c>
      <c r="F2157" s="50" t="s">
        <v>7050</v>
      </c>
      <c r="G2157" s="50" t="s">
        <v>7051</v>
      </c>
      <c r="H2157" s="50" t="s">
        <v>1289</v>
      </c>
      <c r="I2157" s="50" t="s">
        <v>7052</v>
      </c>
      <c r="J2157" s="50" t="s">
        <v>1290</v>
      </c>
      <c r="K2157" s="50" t="s">
        <v>291</v>
      </c>
      <c r="L2157" s="50" t="s">
        <v>1029</v>
      </c>
      <c r="M2157" s="54">
        <v>3</v>
      </c>
      <c r="N2157" s="51" t="str">
        <f t="shared" si="145"/>
        <v>京華商</v>
      </c>
    </row>
    <row r="2158" spans="1:14" x14ac:dyDescent="0.2">
      <c r="A2158" s="50">
        <f t="shared" si="146"/>
        <v>28514</v>
      </c>
      <c r="B2158" s="50">
        <f t="shared" si="147"/>
        <v>2</v>
      </c>
      <c r="C2158" s="51">
        <f t="shared" si="148"/>
        <v>85</v>
      </c>
      <c r="D2158" s="50">
        <v>28514</v>
      </c>
      <c r="E2158" s="50" t="s">
        <v>7053</v>
      </c>
      <c r="F2158" s="50" t="s">
        <v>67</v>
      </c>
      <c r="G2158" s="50" t="s">
        <v>7054</v>
      </c>
      <c r="H2158" s="50" t="s">
        <v>1160</v>
      </c>
      <c r="I2158" s="50" t="s">
        <v>7055</v>
      </c>
      <c r="J2158" s="50" t="s">
        <v>1767</v>
      </c>
      <c r="K2158" s="50" t="s">
        <v>291</v>
      </c>
      <c r="L2158" s="50" t="s">
        <v>188</v>
      </c>
      <c r="M2158" s="54">
        <v>2</v>
      </c>
      <c r="N2158" s="51" t="str">
        <f t="shared" si="145"/>
        <v>京華商</v>
      </c>
    </row>
    <row r="2159" spans="1:14" x14ac:dyDescent="0.2">
      <c r="A2159" s="50">
        <f t="shared" si="146"/>
        <v>28515</v>
      </c>
      <c r="B2159" s="50">
        <f t="shared" si="147"/>
        <v>2</v>
      </c>
      <c r="C2159" s="51">
        <f t="shared" si="148"/>
        <v>85</v>
      </c>
      <c r="D2159" s="50">
        <v>28515</v>
      </c>
      <c r="E2159" s="50" t="s">
        <v>7056</v>
      </c>
      <c r="F2159" s="50" t="s">
        <v>7057</v>
      </c>
      <c r="G2159" s="50" t="s">
        <v>7058</v>
      </c>
      <c r="H2159" s="50" t="s">
        <v>7059</v>
      </c>
      <c r="I2159" s="50" t="s">
        <v>7060</v>
      </c>
      <c r="J2159" s="50" t="s">
        <v>7061</v>
      </c>
      <c r="K2159" s="50" t="s">
        <v>291</v>
      </c>
      <c r="L2159" s="50" t="s">
        <v>188</v>
      </c>
      <c r="M2159" s="54">
        <v>2</v>
      </c>
      <c r="N2159" s="51" t="str">
        <f t="shared" si="145"/>
        <v>京華商</v>
      </c>
    </row>
    <row r="2160" spans="1:14" x14ac:dyDescent="0.2">
      <c r="A2160" s="50">
        <f t="shared" si="146"/>
        <v>28517</v>
      </c>
      <c r="B2160" s="50">
        <f t="shared" si="147"/>
        <v>2</v>
      </c>
      <c r="C2160" s="51">
        <f t="shared" si="148"/>
        <v>85</v>
      </c>
      <c r="D2160" s="50">
        <v>28517</v>
      </c>
      <c r="E2160" s="50" t="s">
        <v>7062</v>
      </c>
      <c r="F2160" s="50" t="s">
        <v>444</v>
      </c>
      <c r="G2160" s="50" t="s">
        <v>1758</v>
      </c>
      <c r="H2160" s="50" t="s">
        <v>1185</v>
      </c>
      <c r="I2160" s="50" t="s">
        <v>1759</v>
      </c>
      <c r="J2160" s="50" t="s">
        <v>1187</v>
      </c>
      <c r="K2160" s="50" t="s">
        <v>291</v>
      </c>
      <c r="L2160" s="50" t="s">
        <v>188</v>
      </c>
      <c r="M2160" s="54">
        <v>2</v>
      </c>
      <c r="N2160" s="51" t="str">
        <f t="shared" si="145"/>
        <v>京華商</v>
      </c>
    </row>
    <row r="2161" spans="1:14" x14ac:dyDescent="0.2">
      <c r="A2161" s="50">
        <f t="shared" si="146"/>
        <v>28518</v>
      </c>
      <c r="B2161" s="50">
        <f t="shared" si="147"/>
        <v>2</v>
      </c>
      <c r="C2161" s="51">
        <f t="shared" si="148"/>
        <v>85</v>
      </c>
      <c r="D2161" s="50">
        <v>28518</v>
      </c>
      <c r="E2161" s="50" t="s">
        <v>28</v>
      </c>
      <c r="F2161" s="50" t="s">
        <v>7063</v>
      </c>
      <c r="G2161" s="50" t="s">
        <v>1083</v>
      </c>
      <c r="H2161" s="50" t="s">
        <v>1646</v>
      </c>
      <c r="I2161" s="50" t="s">
        <v>1084</v>
      </c>
      <c r="J2161" s="50" t="s">
        <v>1647</v>
      </c>
      <c r="K2161" s="50" t="s">
        <v>291</v>
      </c>
      <c r="L2161" s="50" t="s">
        <v>188</v>
      </c>
      <c r="M2161" s="54">
        <v>2</v>
      </c>
      <c r="N2161" s="51" t="str">
        <f t="shared" si="145"/>
        <v>京華商</v>
      </c>
    </row>
    <row r="2162" spans="1:14" x14ac:dyDescent="0.2">
      <c r="A2162" s="50">
        <f t="shared" si="146"/>
        <v>28520</v>
      </c>
      <c r="B2162" s="50">
        <f t="shared" si="147"/>
        <v>2</v>
      </c>
      <c r="C2162" s="51">
        <f t="shared" si="148"/>
        <v>85</v>
      </c>
      <c r="D2162" s="50">
        <v>28520</v>
      </c>
      <c r="E2162" s="50" t="s">
        <v>641</v>
      </c>
      <c r="F2162" s="50" t="s">
        <v>7064</v>
      </c>
      <c r="G2162" s="50" t="s">
        <v>1059</v>
      </c>
      <c r="H2162" s="50" t="s">
        <v>2677</v>
      </c>
      <c r="I2162" s="50" t="s">
        <v>3276</v>
      </c>
      <c r="J2162" s="50" t="s">
        <v>2678</v>
      </c>
      <c r="K2162" s="50" t="s">
        <v>291</v>
      </c>
      <c r="L2162" s="50" t="s">
        <v>189</v>
      </c>
      <c r="M2162" s="54">
        <v>1</v>
      </c>
      <c r="N2162" s="51" t="str">
        <f t="shared" si="145"/>
        <v>京華商</v>
      </c>
    </row>
    <row r="2163" spans="1:14" x14ac:dyDescent="0.2">
      <c r="A2163" s="50">
        <f t="shared" si="146"/>
        <v>28521</v>
      </c>
      <c r="B2163" s="50">
        <f t="shared" si="147"/>
        <v>2</v>
      </c>
      <c r="C2163" s="51">
        <f t="shared" si="148"/>
        <v>85</v>
      </c>
      <c r="D2163" s="50">
        <v>28521</v>
      </c>
      <c r="E2163" s="50" t="s">
        <v>7065</v>
      </c>
      <c r="F2163" s="50" t="s">
        <v>7066</v>
      </c>
      <c r="G2163" s="50" t="s">
        <v>7067</v>
      </c>
      <c r="H2163" s="50" t="s">
        <v>3881</v>
      </c>
      <c r="I2163" s="50" t="s">
        <v>7068</v>
      </c>
      <c r="J2163" s="50" t="s">
        <v>7069</v>
      </c>
      <c r="K2163" s="50" t="s">
        <v>291</v>
      </c>
      <c r="L2163" s="50" t="s">
        <v>189</v>
      </c>
      <c r="M2163" s="54">
        <v>1</v>
      </c>
      <c r="N2163" s="51" t="str">
        <f t="shared" si="145"/>
        <v>京華商</v>
      </c>
    </row>
    <row r="2164" spans="1:14" x14ac:dyDescent="0.2">
      <c r="A2164" s="50">
        <f t="shared" si="146"/>
        <v>28522</v>
      </c>
      <c r="B2164" s="50">
        <f t="shared" si="147"/>
        <v>2</v>
      </c>
      <c r="C2164" s="51">
        <f t="shared" si="148"/>
        <v>85</v>
      </c>
      <c r="D2164" s="50">
        <v>28522</v>
      </c>
      <c r="E2164" s="50" t="s">
        <v>20</v>
      </c>
      <c r="F2164" s="50" t="s">
        <v>67</v>
      </c>
      <c r="G2164" s="50" t="s">
        <v>2657</v>
      </c>
      <c r="H2164" s="50" t="s">
        <v>1160</v>
      </c>
      <c r="I2164" s="50" t="s">
        <v>2658</v>
      </c>
      <c r="J2164" s="50" t="s">
        <v>1767</v>
      </c>
      <c r="K2164" s="50" t="s">
        <v>291</v>
      </c>
      <c r="L2164" s="50" t="s">
        <v>189</v>
      </c>
      <c r="M2164" s="54">
        <v>1</v>
      </c>
      <c r="N2164" s="51" t="str">
        <f t="shared" si="145"/>
        <v>京華商</v>
      </c>
    </row>
    <row r="2165" spans="1:14" x14ac:dyDescent="0.2">
      <c r="A2165" s="50">
        <f t="shared" si="146"/>
        <v>28523</v>
      </c>
      <c r="B2165" s="50">
        <f t="shared" si="147"/>
        <v>2</v>
      </c>
      <c r="C2165" s="51">
        <f t="shared" si="148"/>
        <v>85</v>
      </c>
      <c r="D2165" s="50">
        <v>28523</v>
      </c>
      <c r="E2165" s="50" t="s">
        <v>828</v>
      </c>
      <c r="F2165" s="50" t="s">
        <v>7070</v>
      </c>
      <c r="G2165" s="50" t="s">
        <v>2272</v>
      </c>
      <c r="H2165" s="50" t="s">
        <v>3028</v>
      </c>
      <c r="I2165" s="50" t="s">
        <v>2273</v>
      </c>
      <c r="J2165" s="50" t="s">
        <v>3029</v>
      </c>
      <c r="K2165" s="50" t="s">
        <v>291</v>
      </c>
      <c r="L2165" s="50" t="s">
        <v>189</v>
      </c>
      <c r="M2165" s="54">
        <v>1</v>
      </c>
      <c r="N2165" s="51" t="str">
        <f t="shared" si="145"/>
        <v>京華商</v>
      </c>
    </row>
    <row r="2166" spans="1:14" x14ac:dyDescent="0.2">
      <c r="A2166" s="50">
        <f t="shared" si="146"/>
        <v>28524</v>
      </c>
      <c r="B2166" s="50">
        <f t="shared" si="147"/>
        <v>2</v>
      </c>
      <c r="C2166" s="51">
        <f t="shared" si="148"/>
        <v>85</v>
      </c>
      <c r="D2166" s="50">
        <v>28524</v>
      </c>
      <c r="E2166" s="50" t="s">
        <v>7071</v>
      </c>
      <c r="F2166" s="50" t="s">
        <v>489</v>
      </c>
      <c r="G2166" s="50" t="s">
        <v>7072</v>
      </c>
      <c r="H2166" s="50" t="s">
        <v>1648</v>
      </c>
      <c r="I2166" s="50" t="s">
        <v>7073</v>
      </c>
      <c r="J2166" s="50" t="s">
        <v>1649</v>
      </c>
      <c r="K2166" s="50" t="s">
        <v>291</v>
      </c>
      <c r="L2166" s="50" t="s">
        <v>189</v>
      </c>
      <c r="M2166" s="54">
        <v>1</v>
      </c>
      <c r="N2166" s="51" t="str">
        <f t="shared" si="145"/>
        <v>京華商</v>
      </c>
    </row>
    <row r="2167" spans="1:14" x14ac:dyDescent="0.2">
      <c r="A2167" s="50">
        <f t="shared" si="146"/>
        <v>28576</v>
      </c>
      <c r="B2167" s="50">
        <f t="shared" si="147"/>
        <v>2</v>
      </c>
      <c r="C2167" s="51">
        <f t="shared" si="148"/>
        <v>85</v>
      </c>
      <c r="D2167" s="50">
        <v>28576</v>
      </c>
      <c r="E2167" s="50" t="s">
        <v>7074</v>
      </c>
      <c r="F2167" s="50" t="s">
        <v>4807</v>
      </c>
      <c r="G2167" s="50" t="s">
        <v>7075</v>
      </c>
      <c r="H2167" s="50" t="s">
        <v>2128</v>
      </c>
      <c r="I2167" s="50" t="s">
        <v>7076</v>
      </c>
      <c r="J2167" s="50" t="s">
        <v>1684</v>
      </c>
      <c r="K2167" s="50" t="s">
        <v>292</v>
      </c>
      <c r="L2167" s="50" t="s">
        <v>1029</v>
      </c>
      <c r="M2167" s="54">
        <v>3</v>
      </c>
      <c r="N2167" s="51" t="str">
        <f t="shared" si="145"/>
        <v>京華商</v>
      </c>
    </row>
    <row r="2168" spans="1:14" x14ac:dyDescent="0.2">
      <c r="A2168" s="50">
        <f t="shared" si="146"/>
        <v>28577</v>
      </c>
      <c r="B2168" s="50">
        <f t="shared" si="147"/>
        <v>2</v>
      </c>
      <c r="C2168" s="51">
        <f t="shared" si="148"/>
        <v>85</v>
      </c>
      <c r="D2168" s="50">
        <v>28577</v>
      </c>
      <c r="E2168" s="50" t="s">
        <v>52</v>
      </c>
      <c r="F2168" s="50" t="s">
        <v>7077</v>
      </c>
      <c r="G2168" s="50" t="s">
        <v>1842</v>
      </c>
      <c r="H2168" s="50" t="s">
        <v>7078</v>
      </c>
      <c r="I2168" s="50" t="s">
        <v>1843</v>
      </c>
      <c r="J2168" s="50" t="s">
        <v>7079</v>
      </c>
      <c r="K2168" s="50" t="s">
        <v>292</v>
      </c>
      <c r="L2168" s="50" t="s">
        <v>188</v>
      </c>
      <c r="M2168" s="54">
        <v>2</v>
      </c>
      <c r="N2168" s="51" t="str">
        <f t="shared" si="145"/>
        <v>京華商</v>
      </c>
    </row>
    <row r="2169" spans="1:14" x14ac:dyDescent="0.2">
      <c r="A2169" s="50">
        <f t="shared" si="146"/>
        <v>28578</v>
      </c>
      <c r="B2169" s="50">
        <f t="shared" si="147"/>
        <v>2</v>
      </c>
      <c r="C2169" s="51">
        <f t="shared" si="148"/>
        <v>85</v>
      </c>
      <c r="D2169" s="50">
        <v>28578</v>
      </c>
      <c r="E2169" s="50" t="s">
        <v>28</v>
      </c>
      <c r="F2169" s="50" t="s">
        <v>7080</v>
      </c>
      <c r="G2169" s="50" t="s">
        <v>1083</v>
      </c>
      <c r="H2169" s="50" t="s">
        <v>2316</v>
      </c>
      <c r="I2169" s="50" t="s">
        <v>1084</v>
      </c>
      <c r="J2169" s="50" t="s">
        <v>2318</v>
      </c>
      <c r="K2169" s="50" t="s">
        <v>292</v>
      </c>
      <c r="L2169" s="50" t="s">
        <v>188</v>
      </c>
      <c r="M2169" s="54">
        <v>2</v>
      </c>
      <c r="N2169" s="51" t="str">
        <f t="shared" si="145"/>
        <v>京華商</v>
      </c>
    </row>
    <row r="2170" spans="1:14" x14ac:dyDescent="0.2">
      <c r="A2170" s="50">
        <f t="shared" si="146"/>
        <v>28580</v>
      </c>
      <c r="B2170" s="50">
        <f t="shared" si="147"/>
        <v>2</v>
      </c>
      <c r="C2170" s="51">
        <f t="shared" si="148"/>
        <v>85</v>
      </c>
      <c r="D2170" s="50">
        <v>28580</v>
      </c>
      <c r="E2170" s="50" t="s">
        <v>4318</v>
      </c>
      <c r="F2170" s="50" t="s">
        <v>113</v>
      </c>
      <c r="G2170" s="50" t="s">
        <v>4320</v>
      </c>
      <c r="H2170" s="50" t="s">
        <v>3025</v>
      </c>
      <c r="I2170" s="50" t="s">
        <v>4321</v>
      </c>
      <c r="J2170" s="50" t="s">
        <v>3027</v>
      </c>
      <c r="K2170" s="50" t="s">
        <v>292</v>
      </c>
      <c r="L2170" s="50" t="s">
        <v>185</v>
      </c>
      <c r="M2170" s="54">
        <v>1</v>
      </c>
      <c r="N2170" s="51" t="str">
        <f t="shared" si="145"/>
        <v>京華商</v>
      </c>
    </row>
    <row r="2171" spans="1:14" x14ac:dyDescent="0.2">
      <c r="A2171" s="50">
        <f t="shared" si="146"/>
        <v>29004</v>
      </c>
      <c r="B2171" s="50">
        <f t="shared" si="147"/>
        <v>2</v>
      </c>
      <c r="C2171" s="51">
        <f t="shared" si="148"/>
        <v>90</v>
      </c>
      <c r="D2171" s="50">
        <v>29004</v>
      </c>
      <c r="E2171" s="50" t="s">
        <v>4599</v>
      </c>
      <c r="F2171" s="50" t="s">
        <v>7081</v>
      </c>
      <c r="G2171" s="50" t="s">
        <v>4600</v>
      </c>
      <c r="H2171" s="50" t="s">
        <v>7082</v>
      </c>
      <c r="I2171" s="50" t="s">
        <v>4601</v>
      </c>
      <c r="J2171" s="50" t="s">
        <v>7083</v>
      </c>
      <c r="K2171" s="50" t="s">
        <v>291</v>
      </c>
      <c r="L2171" s="50" t="s">
        <v>188</v>
      </c>
      <c r="M2171" s="54">
        <v>3</v>
      </c>
      <c r="N2171" s="51" t="str">
        <f t="shared" si="145"/>
        <v>都大島</v>
      </c>
    </row>
    <row r="2172" spans="1:14" x14ac:dyDescent="0.2">
      <c r="A2172" s="50">
        <f t="shared" si="146"/>
        <v>29005</v>
      </c>
      <c r="B2172" s="50">
        <f t="shared" si="147"/>
        <v>2</v>
      </c>
      <c r="C2172" s="51">
        <f t="shared" si="148"/>
        <v>90</v>
      </c>
      <c r="D2172" s="50">
        <v>29005</v>
      </c>
      <c r="E2172" s="50" t="s">
        <v>68</v>
      </c>
      <c r="F2172" s="50" t="s">
        <v>4038</v>
      </c>
      <c r="G2172" s="50" t="s">
        <v>1127</v>
      </c>
      <c r="H2172" s="50" t="s">
        <v>3620</v>
      </c>
      <c r="I2172" s="50" t="s">
        <v>1128</v>
      </c>
      <c r="J2172" s="50" t="s">
        <v>3622</v>
      </c>
      <c r="K2172" s="50" t="s">
        <v>291</v>
      </c>
      <c r="L2172" s="50" t="s">
        <v>188</v>
      </c>
      <c r="M2172" s="54">
        <v>2</v>
      </c>
      <c r="N2172" s="51" t="str">
        <f t="shared" si="145"/>
        <v>都大島</v>
      </c>
    </row>
    <row r="2173" spans="1:14" x14ac:dyDescent="0.2">
      <c r="A2173" s="50">
        <f t="shared" si="146"/>
        <v>29006</v>
      </c>
      <c r="B2173" s="50">
        <f t="shared" si="147"/>
        <v>2</v>
      </c>
      <c r="C2173" s="51">
        <f t="shared" si="148"/>
        <v>90</v>
      </c>
      <c r="D2173" s="50">
        <v>29006</v>
      </c>
      <c r="E2173" s="50" t="s">
        <v>66</v>
      </c>
      <c r="F2173" s="50" t="s">
        <v>7084</v>
      </c>
      <c r="G2173" s="50" t="s">
        <v>1266</v>
      </c>
      <c r="H2173" s="50" t="s">
        <v>1195</v>
      </c>
      <c r="I2173" s="50" t="s">
        <v>1268</v>
      </c>
      <c r="J2173" s="50" t="s">
        <v>1196</v>
      </c>
      <c r="K2173" s="50" t="s">
        <v>291</v>
      </c>
      <c r="L2173" s="50" t="s">
        <v>188</v>
      </c>
      <c r="M2173" s="54">
        <v>2</v>
      </c>
      <c r="N2173" s="51" t="str">
        <f t="shared" si="145"/>
        <v>都大島</v>
      </c>
    </row>
    <row r="2174" spans="1:14" x14ac:dyDescent="0.2">
      <c r="A2174" s="50">
        <f t="shared" si="146"/>
        <v>29007</v>
      </c>
      <c r="B2174" s="50">
        <f t="shared" si="147"/>
        <v>2</v>
      </c>
      <c r="C2174" s="51">
        <f t="shared" si="148"/>
        <v>90</v>
      </c>
      <c r="D2174" s="50">
        <v>29007</v>
      </c>
      <c r="E2174" s="50" t="s">
        <v>22</v>
      </c>
      <c r="F2174" s="50" t="s">
        <v>449</v>
      </c>
      <c r="G2174" s="50" t="s">
        <v>1070</v>
      </c>
      <c r="H2174" s="50" t="s">
        <v>7085</v>
      </c>
      <c r="I2174" s="50" t="s">
        <v>1610</v>
      </c>
      <c r="J2174" s="50" t="s">
        <v>7086</v>
      </c>
      <c r="K2174" s="50" t="s">
        <v>291</v>
      </c>
      <c r="L2174" s="50" t="s">
        <v>188</v>
      </c>
      <c r="M2174" s="54">
        <v>2</v>
      </c>
      <c r="N2174" s="51" t="str">
        <f t="shared" si="145"/>
        <v>都大島</v>
      </c>
    </row>
    <row r="2175" spans="1:14" x14ac:dyDescent="0.2">
      <c r="A2175" s="50">
        <f t="shared" si="146"/>
        <v>29051</v>
      </c>
      <c r="B2175" s="50">
        <f t="shared" si="147"/>
        <v>2</v>
      </c>
      <c r="C2175" s="51">
        <f t="shared" si="148"/>
        <v>90</v>
      </c>
      <c r="D2175" s="50">
        <v>29051</v>
      </c>
      <c r="E2175" s="50" t="s">
        <v>396</v>
      </c>
      <c r="F2175" s="50" t="s">
        <v>7087</v>
      </c>
      <c r="G2175" s="50" t="s">
        <v>1129</v>
      </c>
      <c r="H2175" s="50" t="s">
        <v>1878</v>
      </c>
      <c r="I2175" s="50" t="s">
        <v>1130</v>
      </c>
      <c r="J2175" s="50" t="s">
        <v>1879</v>
      </c>
      <c r="K2175" s="50" t="s">
        <v>292</v>
      </c>
      <c r="L2175" s="50" t="s">
        <v>1029</v>
      </c>
      <c r="M2175" s="54">
        <v>3</v>
      </c>
      <c r="N2175" s="51" t="str">
        <f t="shared" si="145"/>
        <v>都大島</v>
      </c>
    </row>
    <row r="2176" spans="1:14" x14ac:dyDescent="0.2">
      <c r="A2176" s="50">
        <f t="shared" si="146"/>
        <v>29114</v>
      </c>
      <c r="B2176" s="50">
        <f t="shared" si="147"/>
        <v>2</v>
      </c>
      <c r="C2176" s="51">
        <f t="shared" si="148"/>
        <v>91</v>
      </c>
      <c r="D2176" s="50">
        <v>29114</v>
      </c>
      <c r="E2176" s="50" t="s">
        <v>5105</v>
      </c>
      <c r="F2176" s="50" t="s">
        <v>5389</v>
      </c>
      <c r="G2176" s="50" t="s">
        <v>5107</v>
      </c>
      <c r="H2176" s="50" t="s">
        <v>1506</v>
      </c>
      <c r="I2176" s="50" t="s">
        <v>5109</v>
      </c>
      <c r="J2176" s="50" t="s">
        <v>4408</v>
      </c>
      <c r="K2176" s="50" t="s">
        <v>291</v>
      </c>
      <c r="L2176" s="50" t="s">
        <v>188</v>
      </c>
      <c r="M2176" s="54">
        <v>2</v>
      </c>
      <c r="N2176" s="51" t="str">
        <f t="shared" si="145"/>
        <v>都八丈</v>
      </c>
    </row>
    <row r="2177" spans="1:14" x14ac:dyDescent="0.2">
      <c r="A2177" s="50">
        <f t="shared" si="146"/>
        <v>29115</v>
      </c>
      <c r="B2177" s="50">
        <f t="shared" si="147"/>
        <v>2</v>
      </c>
      <c r="C2177" s="51">
        <f t="shared" si="148"/>
        <v>91</v>
      </c>
      <c r="D2177" s="50">
        <v>29115</v>
      </c>
      <c r="E2177" s="50" t="s">
        <v>53</v>
      </c>
      <c r="F2177" s="50" t="s">
        <v>7088</v>
      </c>
      <c r="G2177" s="50" t="s">
        <v>1239</v>
      </c>
      <c r="H2177" s="50" t="s">
        <v>7089</v>
      </c>
      <c r="I2177" s="50" t="s">
        <v>1240</v>
      </c>
      <c r="J2177" s="50" t="s">
        <v>7090</v>
      </c>
      <c r="K2177" s="50" t="s">
        <v>291</v>
      </c>
      <c r="L2177" s="50" t="s">
        <v>188</v>
      </c>
      <c r="M2177" s="54">
        <v>2</v>
      </c>
      <c r="N2177" s="51" t="str">
        <f t="shared" si="145"/>
        <v>都八丈</v>
      </c>
    </row>
    <row r="2178" spans="1:14" x14ac:dyDescent="0.2">
      <c r="A2178" s="50">
        <f t="shared" si="146"/>
        <v>29116</v>
      </c>
      <c r="B2178" s="50">
        <f t="shared" si="147"/>
        <v>2</v>
      </c>
      <c r="C2178" s="51">
        <f t="shared" si="148"/>
        <v>91</v>
      </c>
      <c r="D2178" s="50">
        <v>29116</v>
      </c>
      <c r="E2178" s="50" t="s">
        <v>83</v>
      </c>
      <c r="F2178" s="50" t="s">
        <v>7091</v>
      </c>
      <c r="G2178" s="50" t="s">
        <v>1210</v>
      </c>
      <c r="H2178" s="50" t="s">
        <v>7092</v>
      </c>
      <c r="I2178" s="50" t="s">
        <v>1211</v>
      </c>
      <c r="J2178" s="50" t="s">
        <v>7093</v>
      </c>
      <c r="K2178" s="50" t="s">
        <v>291</v>
      </c>
      <c r="L2178" s="50" t="s">
        <v>188</v>
      </c>
      <c r="M2178" s="54">
        <v>2</v>
      </c>
      <c r="N2178" s="51" t="str">
        <f t="shared" ref="N2178:N2241" si="149">VLOOKUP(B2178*100+C2178,$AB$2:$AF$400,2,0)</f>
        <v>都八丈</v>
      </c>
    </row>
    <row r="2179" spans="1:14" x14ac:dyDescent="0.2">
      <c r="A2179" s="50">
        <f t="shared" si="146"/>
        <v>29117</v>
      </c>
      <c r="B2179" s="50">
        <f t="shared" si="147"/>
        <v>2</v>
      </c>
      <c r="C2179" s="51">
        <f t="shared" si="148"/>
        <v>91</v>
      </c>
      <c r="D2179" s="50">
        <v>29117</v>
      </c>
      <c r="E2179" s="50" t="s">
        <v>23</v>
      </c>
      <c r="F2179" s="50" t="s">
        <v>6212</v>
      </c>
      <c r="G2179" s="50" t="s">
        <v>1248</v>
      </c>
      <c r="H2179" s="50" t="s">
        <v>1003</v>
      </c>
      <c r="I2179" s="50" t="s">
        <v>1249</v>
      </c>
      <c r="J2179" s="50" t="s">
        <v>1005</v>
      </c>
      <c r="K2179" s="50" t="s">
        <v>291</v>
      </c>
      <c r="L2179" s="50" t="s">
        <v>185</v>
      </c>
      <c r="M2179" s="54">
        <v>1</v>
      </c>
      <c r="N2179" s="51" t="str">
        <f t="shared" si="149"/>
        <v>都八丈</v>
      </c>
    </row>
    <row r="2180" spans="1:14" x14ac:dyDescent="0.2">
      <c r="A2180" s="50">
        <f t="shared" si="146"/>
        <v>29173</v>
      </c>
      <c r="B2180" s="50">
        <f t="shared" si="147"/>
        <v>2</v>
      </c>
      <c r="C2180" s="51">
        <f t="shared" si="148"/>
        <v>91</v>
      </c>
      <c r="D2180" s="50">
        <v>29173</v>
      </c>
      <c r="E2180" s="50" t="s">
        <v>5772</v>
      </c>
      <c r="F2180" s="50" t="s">
        <v>7094</v>
      </c>
      <c r="G2180" s="50" t="s">
        <v>5774</v>
      </c>
      <c r="H2180" s="50" t="s">
        <v>7095</v>
      </c>
      <c r="I2180" s="50" t="s">
        <v>7096</v>
      </c>
      <c r="J2180" s="50" t="s">
        <v>7097</v>
      </c>
      <c r="K2180" s="50" t="s">
        <v>292</v>
      </c>
      <c r="L2180" s="50" t="s">
        <v>1029</v>
      </c>
      <c r="M2180" s="54">
        <v>3</v>
      </c>
      <c r="N2180" s="51" t="str">
        <f t="shared" si="149"/>
        <v>都八丈</v>
      </c>
    </row>
    <row r="2181" spans="1:14" x14ac:dyDescent="0.2">
      <c r="A2181" s="50">
        <f t="shared" si="146"/>
        <v>29174</v>
      </c>
      <c r="B2181" s="50">
        <f t="shared" si="147"/>
        <v>2</v>
      </c>
      <c r="C2181" s="51">
        <f t="shared" si="148"/>
        <v>91</v>
      </c>
      <c r="D2181" s="50">
        <v>29174</v>
      </c>
      <c r="E2181" s="50" t="s">
        <v>7098</v>
      </c>
      <c r="F2181" s="50" t="s">
        <v>7099</v>
      </c>
      <c r="G2181" s="50" t="s">
        <v>7100</v>
      </c>
      <c r="H2181" s="50" t="s">
        <v>6917</v>
      </c>
      <c r="I2181" s="50" t="s">
        <v>7101</v>
      </c>
      <c r="J2181" s="50" t="s">
        <v>6919</v>
      </c>
      <c r="K2181" s="50" t="s">
        <v>292</v>
      </c>
      <c r="L2181" s="50" t="s">
        <v>1029</v>
      </c>
      <c r="M2181" s="54">
        <v>3</v>
      </c>
      <c r="N2181" s="51" t="str">
        <f t="shared" si="149"/>
        <v>都八丈</v>
      </c>
    </row>
    <row r="2182" spans="1:14" x14ac:dyDescent="0.2">
      <c r="A2182" s="50">
        <f t="shared" si="146"/>
        <v>29175</v>
      </c>
      <c r="B2182" s="50">
        <f t="shared" si="147"/>
        <v>2</v>
      </c>
      <c r="C2182" s="51">
        <f t="shared" si="148"/>
        <v>91</v>
      </c>
      <c r="D2182" s="50">
        <v>29175</v>
      </c>
      <c r="E2182" s="50" t="s">
        <v>7098</v>
      </c>
      <c r="F2182" s="50" t="s">
        <v>7102</v>
      </c>
      <c r="G2182" s="50" t="s">
        <v>7100</v>
      </c>
      <c r="H2182" s="50" t="s">
        <v>1363</v>
      </c>
      <c r="I2182" s="50" t="s">
        <v>7101</v>
      </c>
      <c r="J2182" s="50" t="s">
        <v>1365</v>
      </c>
      <c r="K2182" s="50" t="s">
        <v>292</v>
      </c>
      <c r="L2182" s="50" t="s">
        <v>1029</v>
      </c>
      <c r="M2182" s="54">
        <v>3</v>
      </c>
      <c r="N2182" s="51" t="str">
        <f t="shared" si="149"/>
        <v>都八丈</v>
      </c>
    </row>
    <row r="2183" spans="1:14" x14ac:dyDescent="0.2">
      <c r="A2183" s="50">
        <f t="shared" si="146"/>
        <v>29176</v>
      </c>
      <c r="B2183" s="50">
        <f t="shared" si="147"/>
        <v>2</v>
      </c>
      <c r="C2183" s="51">
        <f t="shared" si="148"/>
        <v>91</v>
      </c>
      <c r="D2183" s="50">
        <v>29176</v>
      </c>
      <c r="E2183" s="50" t="s">
        <v>7098</v>
      </c>
      <c r="F2183" s="50" t="s">
        <v>7103</v>
      </c>
      <c r="G2183" s="50" t="s">
        <v>7100</v>
      </c>
      <c r="H2183" s="50" t="s">
        <v>4219</v>
      </c>
      <c r="I2183" s="50" t="s">
        <v>7101</v>
      </c>
      <c r="J2183" s="50" t="s">
        <v>4220</v>
      </c>
      <c r="K2183" s="50" t="s">
        <v>292</v>
      </c>
      <c r="L2183" s="50" t="s">
        <v>189</v>
      </c>
      <c r="M2183" s="54">
        <v>1</v>
      </c>
      <c r="N2183" s="51" t="str">
        <f t="shared" si="149"/>
        <v>都八丈</v>
      </c>
    </row>
    <row r="2184" spans="1:14" x14ac:dyDescent="0.2">
      <c r="A2184" s="50">
        <f t="shared" si="146"/>
        <v>29177</v>
      </c>
      <c r="B2184" s="50">
        <f t="shared" si="147"/>
        <v>2</v>
      </c>
      <c r="C2184" s="51">
        <f t="shared" si="148"/>
        <v>91</v>
      </c>
      <c r="D2184" s="50">
        <v>29177</v>
      </c>
      <c r="E2184" s="50" t="s">
        <v>7104</v>
      </c>
      <c r="F2184" s="50" t="s">
        <v>7105</v>
      </c>
      <c r="G2184" s="50" t="s">
        <v>7106</v>
      </c>
      <c r="H2184" s="50" t="s">
        <v>7107</v>
      </c>
      <c r="I2184" s="50" t="s">
        <v>7108</v>
      </c>
      <c r="J2184" s="50" t="s">
        <v>7109</v>
      </c>
      <c r="K2184" s="50" t="s">
        <v>292</v>
      </c>
      <c r="L2184" s="50" t="s">
        <v>185</v>
      </c>
      <c r="M2184" s="54">
        <v>1</v>
      </c>
      <c r="N2184" s="51" t="str">
        <f t="shared" si="149"/>
        <v>都八丈</v>
      </c>
    </row>
    <row r="2185" spans="1:14" x14ac:dyDescent="0.2">
      <c r="A2185" s="50">
        <f t="shared" si="146"/>
        <v>29246</v>
      </c>
      <c r="B2185" s="50">
        <f t="shared" si="147"/>
        <v>2</v>
      </c>
      <c r="C2185" s="51">
        <f t="shared" si="148"/>
        <v>92</v>
      </c>
      <c r="D2185" s="50">
        <v>29246</v>
      </c>
      <c r="E2185" s="50" t="s">
        <v>7110</v>
      </c>
      <c r="F2185" s="50" t="s">
        <v>7111</v>
      </c>
      <c r="G2185" s="50" t="s">
        <v>6260</v>
      </c>
      <c r="H2185" s="50" t="s">
        <v>3522</v>
      </c>
      <c r="I2185" s="50" t="s">
        <v>6262</v>
      </c>
      <c r="J2185" s="50" t="s">
        <v>7112</v>
      </c>
      <c r="K2185" s="50" t="s">
        <v>291</v>
      </c>
      <c r="L2185" s="50" t="s">
        <v>188</v>
      </c>
      <c r="M2185" s="54">
        <v>2</v>
      </c>
      <c r="N2185" s="51" t="str">
        <f t="shared" si="149"/>
        <v>産技高専荒川</v>
      </c>
    </row>
    <row r="2186" spans="1:14" x14ac:dyDescent="0.2">
      <c r="A2186" s="50">
        <f t="shared" si="146"/>
        <v>29247</v>
      </c>
      <c r="B2186" s="50">
        <f t="shared" si="147"/>
        <v>2</v>
      </c>
      <c r="C2186" s="51">
        <f t="shared" si="148"/>
        <v>92</v>
      </c>
      <c r="D2186" s="50">
        <v>29247</v>
      </c>
      <c r="E2186" s="50" t="s">
        <v>641</v>
      </c>
      <c r="F2186" s="50" t="s">
        <v>7113</v>
      </c>
      <c r="G2186" s="50" t="s">
        <v>1059</v>
      </c>
      <c r="H2186" s="50" t="s">
        <v>7114</v>
      </c>
      <c r="I2186" s="50" t="s">
        <v>3276</v>
      </c>
      <c r="J2186" s="50" t="s">
        <v>7115</v>
      </c>
      <c r="K2186" s="50" t="s">
        <v>291</v>
      </c>
      <c r="L2186" s="50" t="s">
        <v>188</v>
      </c>
      <c r="M2186" s="54">
        <v>2</v>
      </c>
      <c r="N2186" s="51" t="str">
        <f t="shared" si="149"/>
        <v>産技高専荒川</v>
      </c>
    </row>
    <row r="2187" spans="1:14" x14ac:dyDescent="0.2">
      <c r="A2187" s="50">
        <f t="shared" si="146"/>
        <v>29248</v>
      </c>
      <c r="B2187" s="50">
        <f t="shared" si="147"/>
        <v>2</v>
      </c>
      <c r="C2187" s="51">
        <f t="shared" si="148"/>
        <v>92</v>
      </c>
      <c r="D2187" s="50">
        <v>29248</v>
      </c>
      <c r="E2187" s="50" t="s">
        <v>7116</v>
      </c>
      <c r="F2187" s="50" t="s">
        <v>590</v>
      </c>
      <c r="G2187" s="50" t="s">
        <v>7117</v>
      </c>
      <c r="H2187" s="50" t="s">
        <v>1122</v>
      </c>
      <c r="I2187" s="50" t="s">
        <v>7118</v>
      </c>
      <c r="J2187" s="50" t="s">
        <v>1918</v>
      </c>
      <c r="K2187" s="50" t="s">
        <v>291</v>
      </c>
      <c r="L2187" s="50" t="s">
        <v>188</v>
      </c>
      <c r="M2187" s="54">
        <v>2</v>
      </c>
      <c r="N2187" s="51" t="str">
        <f t="shared" si="149"/>
        <v>産技高専荒川</v>
      </c>
    </row>
    <row r="2188" spans="1:14" x14ac:dyDescent="0.2">
      <c r="A2188" s="50">
        <f t="shared" si="146"/>
        <v>29249</v>
      </c>
      <c r="B2188" s="50">
        <f t="shared" si="147"/>
        <v>2</v>
      </c>
      <c r="C2188" s="51">
        <f t="shared" si="148"/>
        <v>92</v>
      </c>
      <c r="D2188" s="50">
        <v>29249</v>
      </c>
      <c r="E2188" s="50" t="s">
        <v>28</v>
      </c>
      <c r="F2188" s="50" t="s">
        <v>7119</v>
      </c>
      <c r="G2188" s="50" t="s">
        <v>1083</v>
      </c>
      <c r="H2188" s="50" t="s">
        <v>7120</v>
      </c>
      <c r="I2188" s="50" t="s">
        <v>1084</v>
      </c>
      <c r="J2188" s="50" t="s">
        <v>7121</v>
      </c>
      <c r="K2188" s="50" t="s">
        <v>291</v>
      </c>
      <c r="L2188" s="50" t="s">
        <v>188</v>
      </c>
      <c r="M2188" s="54">
        <v>2</v>
      </c>
      <c r="N2188" s="51" t="str">
        <f t="shared" si="149"/>
        <v>産技高専荒川</v>
      </c>
    </row>
    <row r="2189" spans="1:14" x14ac:dyDescent="0.2">
      <c r="A2189" s="50">
        <f t="shared" si="146"/>
        <v>29250</v>
      </c>
      <c r="B2189" s="50">
        <f t="shared" si="147"/>
        <v>2</v>
      </c>
      <c r="C2189" s="51">
        <f t="shared" si="148"/>
        <v>92</v>
      </c>
      <c r="D2189" s="50">
        <v>29250</v>
      </c>
      <c r="E2189" s="50" t="s">
        <v>6435</v>
      </c>
      <c r="F2189" s="50" t="s">
        <v>7122</v>
      </c>
      <c r="G2189" s="50" t="s">
        <v>6437</v>
      </c>
      <c r="H2189" s="50" t="s">
        <v>7123</v>
      </c>
      <c r="I2189" s="50" t="s">
        <v>6439</v>
      </c>
      <c r="J2189" s="50" t="s">
        <v>7124</v>
      </c>
      <c r="K2189" s="50" t="s">
        <v>291</v>
      </c>
      <c r="L2189" s="50" t="s">
        <v>189</v>
      </c>
      <c r="M2189" s="54">
        <v>2</v>
      </c>
      <c r="N2189" s="51" t="str">
        <f t="shared" si="149"/>
        <v>産技高専荒川</v>
      </c>
    </row>
    <row r="2190" spans="1:14" x14ac:dyDescent="0.2">
      <c r="A2190" s="50">
        <f t="shared" si="146"/>
        <v>29881</v>
      </c>
      <c r="B2190" s="50">
        <f t="shared" si="147"/>
        <v>2</v>
      </c>
      <c r="C2190" s="51">
        <f t="shared" si="148"/>
        <v>98</v>
      </c>
      <c r="D2190" s="50">
        <v>29881</v>
      </c>
      <c r="E2190" s="50" t="s">
        <v>7125</v>
      </c>
      <c r="F2190" s="50" t="s">
        <v>7126</v>
      </c>
      <c r="G2190" s="50" t="s">
        <v>7127</v>
      </c>
      <c r="H2190" s="50" t="s">
        <v>7128</v>
      </c>
      <c r="I2190" s="50" t="s">
        <v>7129</v>
      </c>
      <c r="J2190" s="50" t="s">
        <v>7130</v>
      </c>
      <c r="K2190" s="50" t="s">
        <v>292</v>
      </c>
      <c r="L2190" s="50" t="s">
        <v>188</v>
      </c>
      <c r="M2190" s="54">
        <v>3</v>
      </c>
      <c r="N2190" s="51" t="str">
        <f t="shared" si="149"/>
        <v>跡見学園</v>
      </c>
    </row>
    <row r="2191" spans="1:14" x14ac:dyDescent="0.2">
      <c r="A2191" s="50">
        <f t="shared" si="146"/>
        <v>29882</v>
      </c>
      <c r="B2191" s="50">
        <f t="shared" si="147"/>
        <v>2</v>
      </c>
      <c r="C2191" s="51">
        <f t="shared" si="148"/>
        <v>98</v>
      </c>
      <c r="D2191" s="50">
        <v>29882</v>
      </c>
      <c r="E2191" s="50" t="s">
        <v>4996</v>
      </c>
      <c r="F2191" s="50" t="s">
        <v>4979</v>
      </c>
      <c r="G2191" s="50" t="s">
        <v>4998</v>
      </c>
      <c r="H2191" s="50" t="s">
        <v>4698</v>
      </c>
      <c r="I2191" s="50" t="s">
        <v>4999</v>
      </c>
      <c r="J2191" s="50" t="s">
        <v>4700</v>
      </c>
      <c r="K2191" s="50" t="s">
        <v>292</v>
      </c>
      <c r="L2191" s="50" t="s">
        <v>1029</v>
      </c>
      <c r="M2191" s="54">
        <v>3</v>
      </c>
      <c r="N2191" s="51" t="str">
        <f t="shared" si="149"/>
        <v>跡見学園</v>
      </c>
    </row>
    <row r="2192" spans="1:14" x14ac:dyDescent="0.2">
      <c r="A2192" s="50">
        <f t="shared" si="146"/>
        <v>29883</v>
      </c>
      <c r="B2192" s="50">
        <f t="shared" si="147"/>
        <v>2</v>
      </c>
      <c r="C2192" s="51">
        <f t="shared" si="148"/>
        <v>98</v>
      </c>
      <c r="D2192" s="50">
        <v>29883</v>
      </c>
      <c r="E2192" s="50" t="s">
        <v>53</v>
      </c>
      <c r="F2192" s="50" t="s">
        <v>7131</v>
      </c>
      <c r="G2192" s="50" t="s">
        <v>1239</v>
      </c>
      <c r="H2192" s="50" t="s">
        <v>1395</v>
      </c>
      <c r="I2192" s="50" t="s">
        <v>1240</v>
      </c>
      <c r="J2192" s="50" t="s">
        <v>1396</v>
      </c>
      <c r="K2192" s="50" t="s">
        <v>292</v>
      </c>
      <c r="L2192" s="50" t="s">
        <v>185</v>
      </c>
      <c r="M2192" s="54">
        <v>1</v>
      </c>
      <c r="N2192" s="51" t="str">
        <f t="shared" si="149"/>
        <v>跡見学園</v>
      </c>
    </row>
    <row r="2193" spans="1:14" x14ac:dyDescent="0.2">
      <c r="A2193" s="50">
        <f t="shared" si="146"/>
        <v>29884</v>
      </c>
      <c r="B2193" s="50">
        <f t="shared" si="147"/>
        <v>2</v>
      </c>
      <c r="C2193" s="51">
        <f t="shared" si="148"/>
        <v>98</v>
      </c>
      <c r="D2193" s="50">
        <v>29884</v>
      </c>
      <c r="E2193" s="50" t="s">
        <v>6312</v>
      </c>
      <c r="F2193" s="50" t="s">
        <v>7132</v>
      </c>
      <c r="G2193" s="50" t="s">
        <v>6314</v>
      </c>
      <c r="H2193" s="50" t="s">
        <v>3979</v>
      </c>
      <c r="I2193" s="50" t="s">
        <v>6315</v>
      </c>
      <c r="J2193" s="50" t="s">
        <v>3980</v>
      </c>
      <c r="K2193" s="50" t="s">
        <v>292</v>
      </c>
      <c r="L2193" s="50" t="s">
        <v>189</v>
      </c>
      <c r="M2193" s="54">
        <v>1</v>
      </c>
      <c r="N2193" s="51" t="str">
        <f t="shared" si="149"/>
        <v>跡見学園</v>
      </c>
    </row>
    <row r="2194" spans="1:14" x14ac:dyDescent="0.2">
      <c r="A2194" s="50">
        <f t="shared" si="146"/>
        <v>29951</v>
      </c>
      <c r="B2194" s="50">
        <f t="shared" si="147"/>
        <v>2</v>
      </c>
      <c r="C2194" s="51">
        <f t="shared" si="148"/>
        <v>99</v>
      </c>
      <c r="D2194" s="50">
        <v>29951</v>
      </c>
      <c r="E2194" s="50" t="s">
        <v>3013</v>
      </c>
      <c r="F2194" s="50" t="s">
        <v>7133</v>
      </c>
      <c r="G2194" s="50" t="s">
        <v>3014</v>
      </c>
      <c r="H2194" s="50" t="s">
        <v>7134</v>
      </c>
      <c r="I2194" s="50" t="s">
        <v>3015</v>
      </c>
      <c r="J2194" s="50" t="s">
        <v>7135</v>
      </c>
      <c r="K2194" s="50" t="s">
        <v>292</v>
      </c>
      <c r="L2194" s="50" t="s">
        <v>188</v>
      </c>
      <c r="M2194" s="54">
        <v>2</v>
      </c>
      <c r="N2194" s="51" t="str">
        <f t="shared" si="149"/>
        <v>お茶大附</v>
      </c>
    </row>
    <row r="2195" spans="1:14" x14ac:dyDescent="0.2">
      <c r="A2195" s="50">
        <f t="shared" si="146"/>
        <v>29952</v>
      </c>
      <c r="B2195" s="50">
        <f t="shared" si="147"/>
        <v>2</v>
      </c>
      <c r="C2195" s="51">
        <f t="shared" si="148"/>
        <v>99</v>
      </c>
      <c r="D2195" s="50">
        <v>29952</v>
      </c>
      <c r="E2195" s="50" t="s">
        <v>7136</v>
      </c>
      <c r="F2195" s="50" t="s">
        <v>451</v>
      </c>
      <c r="G2195" s="50" t="s">
        <v>7137</v>
      </c>
      <c r="H2195" s="50" t="s">
        <v>7138</v>
      </c>
      <c r="I2195" s="50" t="s">
        <v>7139</v>
      </c>
      <c r="J2195" s="50" t="s">
        <v>7140</v>
      </c>
      <c r="K2195" s="50" t="s">
        <v>292</v>
      </c>
      <c r="L2195" s="50" t="s">
        <v>188</v>
      </c>
      <c r="M2195" s="54">
        <v>2</v>
      </c>
      <c r="N2195" s="51" t="str">
        <f t="shared" si="149"/>
        <v>お茶大附</v>
      </c>
    </row>
    <row r="2196" spans="1:14" x14ac:dyDescent="0.2">
      <c r="A2196" s="50">
        <f t="shared" si="146"/>
        <v>29953</v>
      </c>
      <c r="B2196" s="50">
        <f t="shared" si="147"/>
        <v>2</v>
      </c>
      <c r="C2196" s="51">
        <f t="shared" si="148"/>
        <v>99</v>
      </c>
      <c r="D2196" s="50">
        <v>29953</v>
      </c>
      <c r="E2196" s="50" t="s">
        <v>463</v>
      </c>
      <c r="F2196" s="50" t="s">
        <v>7141</v>
      </c>
      <c r="G2196" s="50" t="s">
        <v>2518</v>
      </c>
      <c r="H2196" s="50" t="s">
        <v>2747</v>
      </c>
      <c r="I2196" s="50" t="s">
        <v>2520</v>
      </c>
      <c r="J2196" s="50" t="s">
        <v>2749</v>
      </c>
      <c r="K2196" s="50" t="s">
        <v>292</v>
      </c>
      <c r="L2196" s="50" t="s">
        <v>189</v>
      </c>
      <c r="M2196" s="54">
        <v>2</v>
      </c>
      <c r="N2196" s="51" t="str">
        <f t="shared" si="149"/>
        <v>お茶大附</v>
      </c>
    </row>
    <row r="2197" spans="1:14" x14ac:dyDescent="0.2">
      <c r="A2197" s="50">
        <f t="shared" si="146"/>
        <v>30121</v>
      </c>
      <c r="B2197" s="50">
        <f t="shared" si="147"/>
        <v>3</v>
      </c>
      <c r="C2197" s="51">
        <f t="shared" si="148"/>
        <v>1</v>
      </c>
      <c r="D2197" s="50">
        <v>30121</v>
      </c>
      <c r="E2197" s="50" t="s">
        <v>7142</v>
      </c>
      <c r="F2197" s="50" t="s">
        <v>7143</v>
      </c>
      <c r="G2197" s="50" t="s">
        <v>7144</v>
      </c>
      <c r="H2197" s="50" t="s">
        <v>7145</v>
      </c>
      <c r="I2197" s="50" t="s">
        <v>7146</v>
      </c>
      <c r="J2197" s="50" t="s">
        <v>7147</v>
      </c>
      <c r="K2197" s="50" t="s">
        <v>291</v>
      </c>
      <c r="L2197" s="50" t="s">
        <v>188</v>
      </c>
      <c r="M2197" s="54">
        <v>2</v>
      </c>
      <c r="N2197" s="51" t="str">
        <f t="shared" si="149"/>
        <v>学大国際</v>
      </c>
    </row>
    <row r="2198" spans="1:14" x14ac:dyDescent="0.2">
      <c r="A2198" s="50">
        <f t="shared" si="146"/>
        <v>30122</v>
      </c>
      <c r="B2198" s="50">
        <f t="shared" si="147"/>
        <v>3</v>
      </c>
      <c r="C2198" s="51">
        <f t="shared" si="148"/>
        <v>1</v>
      </c>
      <c r="D2198" s="50">
        <v>30122</v>
      </c>
      <c r="E2198" s="50" t="s">
        <v>7148</v>
      </c>
      <c r="F2198" s="50" t="s">
        <v>41</v>
      </c>
      <c r="G2198" s="50" t="s">
        <v>7149</v>
      </c>
      <c r="H2198" s="50" t="s">
        <v>1040</v>
      </c>
      <c r="I2198" s="50" t="s">
        <v>7150</v>
      </c>
      <c r="J2198" s="50" t="s">
        <v>1041</v>
      </c>
      <c r="K2198" s="50" t="s">
        <v>291</v>
      </c>
      <c r="L2198" s="50" t="s">
        <v>188</v>
      </c>
      <c r="M2198" s="54">
        <v>2</v>
      </c>
      <c r="N2198" s="51" t="str">
        <f t="shared" si="149"/>
        <v>学大国際</v>
      </c>
    </row>
    <row r="2199" spans="1:14" x14ac:dyDescent="0.2">
      <c r="A2199" s="50">
        <f t="shared" si="146"/>
        <v>30123</v>
      </c>
      <c r="B2199" s="50">
        <f t="shared" si="147"/>
        <v>3</v>
      </c>
      <c r="C2199" s="51">
        <f t="shared" si="148"/>
        <v>1</v>
      </c>
      <c r="D2199" s="50">
        <v>30123</v>
      </c>
      <c r="E2199" s="50" t="s">
        <v>5114</v>
      </c>
      <c r="F2199" s="50" t="s">
        <v>5988</v>
      </c>
      <c r="G2199" s="50" t="s">
        <v>5116</v>
      </c>
      <c r="H2199" s="50" t="s">
        <v>1283</v>
      </c>
      <c r="I2199" s="50" t="s">
        <v>5117</v>
      </c>
      <c r="J2199" s="50" t="s">
        <v>1284</v>
      </c>
      <c r="K2199" s="50" t="s">
        <v>291</v>
      </c>
      <c r="L2199" s="50" t="s">
        <v>189</v>
      </c>
      <c r="M2199" s="54">
        <v>2</v>
      </c>
      <c r="N2199" s="51" t="str">
        <f t="shared" si="149"/>
        <v>学大国際</v>
      </c>
    </row>
    <row r="2200" spans="1:14" x14ac:dyDescent="0.2">
      <c r="A2200" s="50">
        <f t="shared" si="146"/>
        <v>30124</v>
      </c>
      <c r="B2200" s="50">
        <f t="shared" si="147"/>
        <v>3</v>
      </c>
      <c r="C2200" s="51">
        <f t="shared" si="148"/>
        <v>1</v>
      </c>
      <c r="D2200" s="50">
        <v>30124</v>
      </c>
      <c r="E2200" s="50" t="s">
        <v>95</v>
      </c>
      <c r="F2200" s="50" t="s">
        <v>7151</v>
      </c>
      <c r="G2200" s="50" t="s">
        <v>1451</v>
      </c>
      <c r="H2200" s="50" t="s">
        <v>7152</v>
      </c>
      <c r="I2200" s="50" t="s">
        <v>1544</v>
      </c>
      <c r="J2200" s="50" t="s">
        <v>7153</v>
      </c>
      <c r="K2200" s="50" t="s">
        <v>291</v>
      </c>
      <c r="L2200" s="50" t="s">
        <v>188</v>
      </c>
      <c r="M2200" s="54">
        <v>2</v>
      </c>
      <c r="N2200" s="51" t="str">
        <f t="shared" si="149"/>
        <v>学大国際</v>
      </c>
    </row>
    <row r="2201" spans="1:14" x14ac:dyDescent="0.2">
      <c r="A2201" s="50">
        <f t="shared" si="146"/>
        <v>30125</v>
      </c>
      <c r="B2201" s="50">
        <f t="shared" si="147"/>
        <v>3</v>
      </c>
      <c r="C2201" s="51">
        <f t="shared" si="148"/>
        <v>1</v>
      </c>
      <c r="D2201" s="50">
        <v>30125</v>
      </c>
      <c r="E2201" s="50" t="s">
        <v>5300</v>
      </c>
      <c r="F2201" s="50" t="s">
        <v>7154</v>
      </c>
      <c r="G2201" s="50" t="s">
        <v>1333</v>
      </c>
      <c r="H2201" s="50" t="s">
        <v>7155</v>
      </c>
      <c r="I2201" s="50" t="s">
        <v>5302</v>
      </c>
      <c r="J2201" s="50" t="s">
        <v>7156</v>
      </c>
      <c r="K2201" s="50" t="s">
        <v>291</v>
      </c>
      <c r="L2201" s="50" t="s">
        <v>188</v>
      </c>
      <c r="M2201" s="54">
        <v>2</v>
      </c>
      <c r="N2201" s="51" t="str">
        <f t="shared" si="149"/>
        <v>学大国際</v>
      </c>
    </row>
    <row r="2202" spans="1:14" x14ac:dyDescent="0.2">
      <c r="A2202" s="50">
        <f t="shared" si="146"/>
        <v>30126</v>
      </c>
      <c r="B2202" s="50">
        <f t="shared" si="147"/>
        <v>3</v>
      </c>
      <c r="C2202" s="51">
        <f t="shared" si="148"/>
        <v>1</v>
      </c>
      <c r="D2202" s="50">
        <v>30126</v>
      </c>
      <c r="E2202" s="50" t="s">
        <v>28</v>
      </c>
      <c r="F2202" s="50" t="s">
        <v>7157</v>
      </c>
      <c r="G2202" s="50" t="s">
        <v>1083</v>
      </c>
      <c r="H2202" s="50" t="s">
        <v>6411</v>
      </c>
      <c r="I2202" s="50" t="s">
        <v>1084</v>
      </c>
      <c r="J2202" s="50" t="s">
        <v>6413</v>
      </c>
      <c r="K2202" s="50" t="s">
        <v>291</v>
      </c>
      <c r="L2202" s="50" t="s">
        <v>189</v>
      </c>
      <c r="M2202" s="54">
        <v>2</v>
      </c>
      <c r="N2202" s="51" t="str">
        <f t="shared" si="149"/>
        <v>学大国際</v>
      </c>
    </row>
    <row r="2203" spans="1:14" x14ac:dyDescent="0.2">
      <c r="A2203" s="50">
        <f t="shared" si="146"/>
        <v>30127</v>
      </c>
      <c r="B2203" s="50">
        <f t="shared" si="147"/>
        <v>3</v>
      </c>
      <c r="C2203" s="51">
        <f t="shared" si="148"/>
        <v>1</v>
      </c>
      <c r="D2203" s="50">
        <v>30127</v>
      </c>
      <c r="E2203" s="50" t="s">
        <v>128</v>
      </c>
      <c r="F2203" s="50" t="s">
        <v>7158</v>
      </c>
      <c r="G2203" s="50" t="s">
        <v>1995</v>
      </c>
      <c r="H2203" s="50" t="s">
        <v>7159</v>
      </c>
      <c r="I2203" s="50" t="s">
        <v>1996</v>
      </c>
      <c r="J2203" s="50" t="s">
        <v>7160</v>
      </c>
      <c r="K2203" s="50" t="s">
        <v>291</v>
      </c>
      <c r="L2203" s="50" t="s">
        <v>188</v>
      </c>
      <c r="M2203" s="54">
        <v>2</v>
      </c>
      <c r="N2203" s="51" t="str">
        <f t="shared" si="149"/>
        <v>学大国際</v>
      </c>
    </row>
    <row r="2204" spans="1:14" x14ac:dyDescent="0.2">
      <c r="A2204" s="50">
        <f t="shared" si="146"/>
        <v>30152</v>
      </c>
      <c r="B2204" s="50">
        <f t="shared" si="147"/>
        <v>3</v>
      </c>
      <c r="C2204" s="51">
        <f t="shared" si="148"/>
        <v>1</v>
      </c>
      <c r="D2204" s="50">
        <v>30152</v>
      </c>
      <c r="E2204" s="50" t="s">
        <v>30</v>
      </c>
      <c r="F2204" s="50" t="s">
        <v>7087</v>
      </c>
      <c r="G2204" s="50" t="s">
        <v>1081</v>
      </c>
      <c r="H2204" s="50" t="s">
        <v>1878</v>
      </c>
      <c r="I2204" s="50" t="s">
        <v>1082</v>
      </c>
      <c r="J2204" s="50" t="s">
        <v>1879</v>
      </c>
      <c r="K2204" s="50" t="s">
        <v>292</v>
      </c>
      <c r="L2204" s="50" t="s">
        <v>188</v>
      </c>
      <c r="M2204" s="54">
        <v>2</v>
      </c>
      <c r="N2204" s="51" t="str">
        <f t="shared" si="149"/>
        <v>学大国際</v>
      </c>
    </row>
    <row r="2205" spans="1:14" x14ac:dyDescent="0.2">
      <c r="A2205" s="50">
        <f t="shared" si="146"/>
        <v>30154</v>
      </c>
      <c r="B2205" s="50">
        <f t="shared" si="147"/>
        <v>3</v>
      </c>
      <c r="C2205" s="51">
        <f t="shared" si="148"/>
        <v>1</v>
      </c>
      <c r="D2205" s="50">
        <v>30154</v>
      </c>
      <c r="E2205" s="50" t="s">
        <v>3843</v>
      </c>
      <c r="F2205" s="50" t="s">
        <v>7161</v>
      </c>
      <c r="G2205" s="50" t="s">
        <v>3845</v>
      </c>
      <c r="H2205" s="50" t="s">
        <v>2742</v>
      </c>
      <c r="I2205" s="50" t="s">
        <v>7014</v>
      </c>
      <c r="J2205" s="50" t="s">
        <v>2743</v>
      </c>
      <c r="K2205" s="50" t="s">
        <v>292</v>
      </c>
      <c r="L2205" s="50" t="s">
        <v>188</v>
      </c>
      <c r="M2205" s="54">
        <v>2</v>
      </c>
      <c r="N2205" s="51" t="str">
        <f t="shared" si="149"/>
        <v>学大国際</v>
      </c>
    </row>
    <row r="2206" spans="1:14" x14ac:dyDescent="0.2">
      <c r="A2206" s="50">
        <f t="shared" si="146"/>
        <v>30155</v>
      </c>
      <c r="B2206" s="50">
        <f t="shared" si="147"/>
        <v>3</v>
      </c>
      <c r="C2206" s="51">
        <f t="shared" si="148"/>
        <v>1</v>
      </c>
      <c r="D2206" s="50">
        <v>30155</v>
      </c>
      <c r="E2206" s="50" t="s">
        <v>46</v>
      </c>
      <c r="F2206" s="50" t="s">
        <v>1539</v>
      </c>
      <c r="G2206" s="50" t="s">
        <v>1425</v>
      </c>
      <c r="H2206" s="50" t="s">
        <v>1540</v>
      </c>
      <c r="I2206" s="50" t="s">
        <v>1426</v>
      </c>
      <c r="J2206" s="50" t="s">
        <v>1541</v>
      </c>
      <c r="K2206" s="50" t="s">
        <v>292</v>
      </c>
      <c r="L2206" s="50" t="s">
        <v>188</v>
      </c>
      <c r="M2206" s="54">
        <v>2</v>
      </c>
      <c r="N2206" s="51" t="str">
        <f t="shared" si="149"/>
        <v>学大国際</v>
      </c>
    </row>
    <row r="2207" spans="1:14" x14ac:dyDescent="0.2">
      <c r="A2207" s="50">
        <f t="shared" si="146"/>
        <v>30156</v>
      </c>
      <c r="B2207" s="50">
        <f t="shared" si="147"/>
        <v>3</v>
      </c>
      <c r="C2207" s="51">
        <f t="shared" si="148"/>
        <v>1</v>
      </c>
      <c r="D2207" s="50">
        <v>30156</v>
      </c>
      <c r="E2207" s="50" t="s">
        <v>6621</v>
      </c>
      <c r="F2207" s="50" t="s">
        <v>7162</v>
      </c>
      <c r="G2207" s="50" t="s">
        <v>4296</v>
      </c>
      <c r="H2207" s="50" t="s">
        <v>3699</v>
      </c>
      <c r="I2207" s="50" t="s">
        <v>4297</v>
      </c>
      <c r="J2207" s="50" t="s">
        <v>3700</v>
      </c>
      <c r="K2207" s="50" t="s">
        <v>292</v>
      </c>
      <c r="L2207" s="50" t="s">
        <v>188</v>
      </c>
      <c r="M2207" s="54">
        <v>2</v>
      </c>
      <c r="N2207" s="51" t="str">
        <f t="shared" si="149"/>
        <v>学大国際</v>
      </c>
    </row>
    <row r="2208" spans="1:14" x14ac:dyDescent="0.2">
      <c r="A2208" s="50">
        <f t="shared" si="146"/>
        <v>30161</v>
      </c>
      <c r="B2208" s="50">
        <f t="shared" si="147"/>
        <v>3</v>
      </c>
      <c r="C2208" s="51">
        <f t="shared" si="148"/>
        <v>1</v>
      </c>
      <c r="D2208" s="50">
        <v>30161</v>
      </c>
      <c r="E2208" s="50" t="s">
        <v>716</v>
      </c>
      <c r="F2208" s="50" t="s">
        <v>7163</v>
      </c>
      <c r="G2208" s="50" t="s">
        <v>1467</v>
      </c>
      <c r="H2208" s="50" t="s">
        <v>7164</v>
      </c>
      <c r="I2208" s="50" t="s">
        <v>1468</v>
      </c>
      <c r="J2208" s="50" t="s">
        <v>7165</v>
      </c>
      <c r="K2208" s="50" t="s">
        <v>292</v>
      </c>
      <c r="L2208" s="50" t="s">
        <v>189</v>
      </c>
      <c r="M2208" s="54">
        <v>1</v>
      </c>
      <c r="N2208" s="51" t="str">
        <f t="shared" si="149"/>
        <v>学大国際</v>
      </c>
    </row>
    <row r="2209" spans="1:14" x14ac:dyDescent="0.2">
      <c r="A2209" s="50">
        <f t="shared" si="146"/>
        <v>30162</v>
      </c>
      <c r="B2209" s="50">
        <f t="shared" si="147"/>
        <v>3</v>
      </c>
      <c r="C2209" s="51">
        <f t="shared" si="148"/>
        <v>1</v>
      </c>
      <c r="D2209" s="50">
        <v>30162</v>
      </c>
      <c r="E2209" s="50" t="s">
        <v>34</v>
      </c>
      <c r="F2209" s="50" t="s">
        <v>7166</v>
      </c>
      <c r="G2209" s="50" t="s">
        <v>1285</v>
      </c>
      <c r="H2209" s="50" t="s">
        <v>4219</v>
      </c>
      <c r="I2209" s="50" t="s">
        <v>1287</v>
      </c>
      <c r="J2209" s="50" t="s">
        <v>4220</v>
      </c>
      <c r="K2209" s="50" t="s">
        <v>292</v>
      </c>
      <c r="L2209" s="50" t="s">
        <v>189</v>
      </c>
      <c r="M2209" s="54">
        <v>1</v>
      </c>
      <c r="N2209" s="51" t="str">
        <f t="shared" si="149"/>
        <v>学大国際</v>
      </c>
    </row>
    <row r="2210" spans="1:14" x14ac:dyDescent="0.2">
      <c r="A2210" s="50">
        <f t="shared" si="146"/>
        <v>30163</v>
      </c>
      <c r="B2210" s="50">
        <f t="shared" si="147"/>
        <v>3</v>
      </c>
      <c r="C2210" s="51">
        <f t="shared" si="148"/>
        <v>1</v>
      </c>
      <c r="D2210" s="50">
        <v>30163</v>
      </c>
      <c r="E2210" s="50" t="s">
        <v>7167</v>
      </c>
      <c r="F2210" s="50" t="s">
        <v>7168</v>
      </c>
      <c r="G2210" s="50" t="s">
        <v>7169</v>
      </c>
      <c r="H2210" s="50" t="s">
        <v>2198</v>
      </c>
      <c r="I2210" s="50" t="s">
        <v>7170</v>
      </c>
      <c r="J2210" s="50" t="s">
        <v>2199</v>
      </c>
      <c r="K2210" s="50" t="s">
        <v>292</v>
      </c>
      <c r="L2210" s="50" t="s">
        <v>189</v>
      </c>
      <c r="M2210" s="54">
        <v>1</v>
      </c>
      <c r="N2210" s="51" t="str">
        <f t="shared" si="149"/>
        <v>学大国際</v>
      </c>
    </row>
    <row r="2211" spans="1:14" x14ac:dyDescent="0.2">
      <c r="A2211" s="50">
        <f t="shared" si="146"/>
        <v>30164</v>
      </c>
      <c r="B2211" s="50">
        <f t="shared" si="147"/>
        <v>3</v>
      </c>
      <c r="C2211" s="51">
        <f t="shared" si="148"/>
        <v>1</v>
      </c>
      <c r="D2211" s="50">
        <v>30164</v>
      </c>
      <c r="E2211" s="50" t="s">
        <v>7171</v>
      </c>
      <c r="F2211" s="50" t="s">
        <v>7172</v>
      </c>
      <c r="G2211" s="50" t="s">
        <v>7171</v>
      </c>
      <c r="H2211" s="50" t="s">
        <v>2265</v>
      </c>
      <c r="I2211" s="50" t="s">
        <v>7173</v>
      </c>
      <c r="J2211" s="50" t="s">
        <v>2267</v>
      </c>
      <c r="K2211" s="50" t="s">
        <v>292</v>
      </c>
      <c r="L2211" s="50" t="s">
        <v>189</v>
      </c>
      <c r="M2211" s="54">
        <v>1</v>
      </c>
      <c r="N2211" s="51" t="str">
        <f t="shared" si="149"/>
        <v>学大国際</v>
      </c>
    </row>
    <row r="2212" spans="1:14" x14ac:dyDescent="0.2">
      <c r="A2212" s="50">
        <f t="shared" si="146"/>
        <v>30201</v>
      </c>
      <c r="B2212" s="50">
        <f t="shared" si="147"/>
        <v>3</v>
      </c>
      <c r="C2212" s="51">
        <f t="shared" si="148"/>
        <v>2</v>
      </c>
      <c r="D2212" s="50">
        <v>30201</v>
      </c>
      <c r="E2212" s="50" t="s">
        <v>22</v>
      </c>
      <c r="F2212" s="50" t="s">
        <v>7174</v>
      </c>
      <c r="G2212" s="50" t="s">
        <v>1070</v>
      </c>
      <c r="H2212" s="50" t="s">
        <v>7175</v>
      </c>
      <c r="I2212" s="50" t="s">
        <v>1610</v>
      </c>
      <c r="J2212" s="50" t="s">
        <v>7176</v>
      </c>
      <c r="K2212" s="50" t="s">
        <v>291</v>
      </c>
      <c r="L2212" s="50" t="s">
        <v>189</v>
      </c>
      <c r="M2212" s="54">
        <v>1</v>
      </c>
      <c r="N2212" s="51" t="str">
        <f t="shared" si="149"/>
        <v>都板橋</v>
      </c>
    </row>
    <row r="2213" spans="1:14" x14ac:dyDescent="0.2">
      <c r="A2213" s="50">
        <f t="shared" si="146"/>
        <v>30202</v>
      </c>
      <c r="B2213" s="50">
        <f t="shared" si="147"/>
        <v>3</v>
      </c>
      <c r="C2213" s="51">
        <f t="shared" si="148"/>
        <v>2</v>
      </c>
      <c r="D2213" s="50">
        <v>30202</v>
      </c>
      <c r="E2213" s="50" t="s">
        <v>7177</v>
      </c>
      <c r="F2213" s="50" t="s">
        <v>7178</v>
      </c>
      <c r="G2213" s="50" t="s">
        <v>7177</v>
      </c>
      <c r="H2213" s="50" t="s">
        <v>7178</v>
      </c>
      <c r="I2213" s="50" t="s">
        <v>7179</v>
      </c>
      <c r="J2213" s="50" t="s">
        <v>7180</v>
      </c>
      <c r="K2213" s="50" t="s">
        <v>291</v>
      </c>
      <c r="L2213" s="50" t="s">
        <v>185</v>
      </c>
      <c r="M2213" s="54">
        <v>1</v>
      </c>
      <c r="N2213" s="51" t="str">
        <f t="shared" si="149"/>
        <v>都板橋</v>
      </c>
    </row>
    <row r="2214" spans="1:14" x14ac:dyDescent="0.2">
      <c r="A2214" s="50">
        <f t="shared" si="146"/>
        <v>30203</v>
      </c>
      <c r="B2214" s="50">
        <f t="shared" si="147"/>
        <v>3</v>
      </c>
      <c r="C2214" s="51">
        <f t="shared" si="148"/>
        <v>2</v>
      </c>
      <c r="D2214" s="50">
        <v>30203</v>
      </c>
      <c r="E2214" s="50" t="s">
        <v>988</v>
      </c>
      <c r="F2214" s="50" t="s">
        <v>7181</v>
      </c>
      <c r="G2214" s="50" t="s">
        <v>1499</v>
      </c>
      <c r="H2214" s="50" t="s">
        <v>7182</v>
      </c>
      <c r="I2214" s="50" t="s">
        <v>1501</v>
      </c>
      <c r="J2214" s="50" t="s">
        <v>7183</v>
      </c>
      <c r="K2214" s="50" t="s">
        <v>291</v>
      </c>
      <c r="L2214" s="50" t="s">
        <v>185</v>
      </c>
      <c r="M2214" s="54">
        <v>1</v>
      </c>
      <c r="N2214" s="51" t="str">
        <f t="shared" si="149"/>
        <v>都板橋</v>
      </c>
    </row>
    <row r="2215" spans="1:14" x14ac:dyDescent="0.2">
      <c r="A2215" s="50">
        <f t="shared" si="146"/>
        <v>30204</v>
      </c>
      <c r="B2215" s="50">
        <f t="shared" si="147"/>
        <v>3</v>
      </c>
      <c r="C2215" s="51">
        <f t="shared" si="148"/>
        <v>2</v>
      </c>
      <c r="D2215" s="50">
        <v>30204</v>
      </c>
      <c r="E2215" s="50" t="s">
        <v>7184</v>
      </c>
      <c r="F2215" s="50" t="s">
        <v>6809</v>
      </c>
      <c r="G2215" s="50" t="s">
        <v>7185</v>
      </c>
      <c r="H2215" s="50" t="s">
        <v>6810</v>
      </c>
      <c r="I2215" s="50" t="s">
        <v>7186</v>
      </c>
      <c r="J2215" s="50" t="s">
        <v>6811</v>
      </c>
      <c r="K2215" s="50" t="s">
        <v>291</v>
      </c>
      <c r="L2215" s="50" t="s">
        <v>185</v>
      </c>
      <c r="M2215" s="54">
        <v>1</v>
      </c>
      <c r="N2215" s="51" t="str">
        <f t="shared" si="149"/>
        <v>都板橋</v>
      </c>
    </row>
    <row r="2216" spans="1:14" x14ac:dyDescent="0.2">
      <c r="A2216" s="50">
        <f t="shared" si="146"/>
        <v>30205</v>
      </c>
      <c r="B2216" s="50">
        <f t="shared" si="147"/>
        <v>3</v>
      </c>
      <c r="C2216" s="51">
        <f t="shared" si="148"/>
        <v>2</v>
      </c>
      <c r="D2216" s="50">
        <v>30205</v>
      </c>
      <c r="E2216" s="50" t="s">
        <v>7187</v>
      </c>
      <c r="F2216" s="50" t="s">
        <v>7188</v>
      </c>
      <c r="G2216" s="50" t="s">
        <v>7189</v>
      </c>
      <c r="H2216" s="50" t="s">
        <v>1241</v>
      </c>
      <c r="I2216" s="50" t="s">
        <v>7190</v>
      </c>
      <c r="J2216" s="50" t="s">
        <v>1242</v>
      </c>
      <c r="K2216" s="50" t="s">
        <v>291</v>
      </c>
      <c r="L2216" s="50" t="s">
        <v>185</v>
      </c>
      <c r="M2216" s="54">
        <v>1</v>
      </c>
      <c r="N2216" s="51" t="str">
        <f t="shared" si="149"/>
        <v>都板橋</v>
      </c>
    </row>
    <row r="2217" spans="1:14" x14ac:dyDescent="0.2">
      <c r="A2217" s="50">
        <f t="shared" si="146"/>
        <v>30206</v>
      </c>
      <c r="B2217" s="50">
        <f t="shared" si="147"/>
        <v>3</v>
      </c>
      <c r="C2217" s="51">
        <f t="shared" si="148"/>
        <v>2</v>
      </c>
      <c r="D2217" s="50">
        <v>30206</v>
      </c>
      <c r="E2217" s="50" t="s">
        <v>641</v>
      </c>
      <c r="F2217" s="50" t="s">
        <v>7191</v>
      </c>
      <c r="G2217" s="50" t="s">
        <v>1059</v>
      </c>
      <c r="H2217" s="50" t="s">
        <v>1030</v>
      </c>
      <c r="I2217" s="50" t="s">
        <v>1061</v>
      </c>
      <c r="J2217" s="50" t="s">
        <v>1031</v>
      </c>
      <c r="K2217" s="50" t="s">
        <v>291</v>
      </c>
      <c r="L2217" s="50" t="s">
        <v>189</v>
      </c>
      <c r="M2217" s="54">
        <v>1</v>
      </c>
      <c r="N2217" s="51" t="str">
        <f t="shared" si="149"/>
        <v>都板橋</v>
      </c>
    </row>
    <row r="2218" spans="1:14" x14ac:dyDescent="0.2">
      <c r="A2218" s="50">
        <f t="shared" si="146"/>
        <v>30207</v>
      </c>
      <c r="B2218" s="50">
        <f t="shared" si="147"/>
        <v>3</v>
      </c>
      <c r="C2218" s="51">
        <f t="shared" si="148"/>
        <v>2</v>
      </c>
      <c r="D2218" s="50">
        <v>30207</v>
      </c>
      <c r="E2218" s="50" t="s">
        <v>7192</v>
      </c>
      <c r="F2218" s="50" t="s">
        <v>7193</v>
      </c>
      <c r="G2218" s="50" t="s">
        <v>7194</v>
      </c>
      <c r="H2218" s="50" t="s">
        <v>7195</v>
      </c>
      <c r="I2218" s="50" t="s">
        <v>7196</v>
      </c>
      <c r="J2218" s="50" t="s">
        <v>7197</v>
      </c>
      <c r="K2218" s="50" t="s">
        <v>291</v>
      </c>
      <c r="L2218" s="50" t="s">
        <v>189</v>
      </c>
      <c r="M2218" s="54">
        <v>1</v>
      </c>
      <c r="N2218" s="51" t="str">
        <f t="shared" si="149"/>
        <v>都板橋</v>
      </c>
    </row>
    <row r="2219" spans="1:14" x14ac:dyDescent="0.2">
      <c r="A2219" s="50">
        <f t="shared" si="146"/>
        <v>30208</v>
      </c>
      <c r="B2219" s="50">
        <f t="shared" si="147"/>
        <v>3</v>
      </c>
      <c r="C2219" s="51">
        <f t="shared" si="148"/>
        <v>2</v>
      </c>
      <c r="D2219" s="50">
        <v>30208</v>
      </c>
      <c r="E2219" s="50" t="s">
        <v>7198</v>
      </c>
      <c r="F2219" s="50" t="s">
        <v>7199</v>
      </c>
      <c r="G2219" s="50" t="s">
        <v>7200</v>
      </c>
      <c r="H2219" s="50" t="s">
        <v>7201</v>
      </c>
      <c r="I2219" s="50" t="s">
        <v>7202</v>
      </c>
      <c r="J2219" s="50" t="s">
        <v>7203</v>
      </c>
      <c r="K2219" s="50" t="s">
        <v>291</v>
      </c>
      <c r="L2219" s="50" t="s">
        <v>189</v>
      </c>
      <c r="M2219" s="54">
        <v>1</v>
      </c>
      <c r="N2219" s="51" t="str">
        <f t="shared" si="149"/>
        <v>都板橋</v>
      </c>
    </row>
    <row r="2220" spans="1:14" x14ac:dyDescent="0.2">
      <c r="A2220" s="50">
        <f t="shared" ref="A2220:A2283" si="150">D2220</f>
        <v>30209</v>
      </c>
      <c r="B2220" s="50">
        <f t="shared" ref="B2220:B2283" si="151">ROUNDDOWN(D2220/10000,0)</f>
        <v>3</v>
      </c>
      <c r="C2220" s="51">
        <f t="shared" ref="C2220:C2283" si="152">ROUNDDOWN((D2220-B2220*10000)/100,0)</f>
        <v>2</v>
      </c>
      <c r="D2220" s="50">
        <v>30209</v>
      </c>
      <c r="E2220" s="50" t="s">
        <v>121</v>
      </c>
      <c r="F2220" s="50" t="s">
        <v>620</v>
      </c>
      <c r="G2220" s="50" t="s">
        <v>1952</v>
      </c>
      <c r="H2220" s="50" t="s">
        <v>1844</v>
      </c>
      <c r="I2220" s="50" t="s">
        <v>1953</v>
      </c>
      <c r="J2220" s="50" t="s">
        <v>1845</v>
      </c>
      <c r="K2220" s="50" t="s">
        <v>291</v>
      </c>
      <c r="L2220" s="50" t="s">
        <v>189</v>
      </c>
      <c r="M2220" s="54">
        <v>1</v>
      </c>
      <c r="N2220" s="51" t="str">
        <f t="shared" si="149"/>
        <v>都板橋</v>
      </c>
    </row>
    <row r="2221" spans="1:14" x14ac:dyDescent="0.2">
      <c r="A2221" s="50">
        <f t="shared" si="150"/>
        <v>30210</v>
      </c>
      <c r="B2221" s="50">
        <f t="shared" si="151"/>
        <v>3</v>
      </c>
      <c r="C2221" s="51">
        <f t="shared" si="152"/>
        <v>2</v>
      </c>
      <c r="D2221" s="50">
        <v>30210</v>
      </c>
      <c r="E2221" s="50" t="s">
        <v>57</v>
      </c>
      <c r="F2221" s="50" t="s">
        <v>7204</v>
      </c>
      <c r="G2221" s="50" t="s">
        <v>1202</v>
      </c>
      <c r="H2221" s="50" t="s">
        <v>7205</v>
      </c>
      <c r="I2221" s="50" t="s">
        <v>1204</v>
      </c>
      <c r="J2221" s="50" t="s">
        <v>7206</v>
      </c>
      <c r="K2221" s="50" t="s">
        <v>291</v>
      </c>
      <c r="L2221" s="50" t="s">
        <v>189</v>
      </c>
      <c r="M2221" s="54">
        <v>1</v>
      </c>
      <c r="N2221" s="51" t="str">
        <f t="shared" si="149"/>
        <v>都板橋</v>
      </c>
    </row>
    <row r="2222" spans="1:14" x14ac:dyDescent="0.2">
      <c r="A2222" s="50">
        <f t="shared" si="150"/>
        <v>30211</v>
      </c>
      <c r="B2222" s="50">
        <f t="shared" si="151"/>
        <v>3</v>
      </c>
      <c r="C2222" s="51">
        <f t="shared" si="152"/>
        <v>2</v>
      </c>
      <c r="D2222" s="50">
        <v>30211</v>
      </c>
      <c r="E2222" s="50" t="s">
        <v>7207</v>
      </c>
      <c r="F2222" s="50" t="s">
        <v>7208</v>
      </c>
      <c r="G2222" s="50" t="s">
        <v>7209</v>
      </c>
      <c r="H2222" s="50" t="s">
        <v>7210</v>
      </c>
      <c r="I2222" s="50" t="s">
        <v>7211</v>
      </c>
      <c r="J2222" s="50" t="s">
        <v>7212</v>
      </c>
      <c r="K2222" s="50" t="s">
        <v>291</v>
      </c>
      <c r="L2222" s="50" t="s">
        <v>189</v>
      </c>
      <c r="M2222" s="54">
        <v>1</v>
      </c>
      <c r="N2222" s="51" t="str">
        <f t="shared" si="149"/>
        <v>都板橋</v>
      </c>
    </row>
    <row r="2223" spans="1:14" x14ac:dyDescent="0.2">
      <c r="A2223" s="50">
        <f t="shared" si="150"/>
        <v>30212</v>
      </c>
      <c r="B2223" s="50">
        <f t="shared" si="151"/>
        <v>3</v>
      </c>
      <c r="C2223" s="51">
        <f t="shared" si="152"/>
        <v>2</v>
      </c>
      <c r="D2223" s="50">
        <v>30212</v>
      </c>
      <c r="E2223" s="50" t="s">
        <v>4560</v>
      </c>
      <c r="F2223" s="50" t="s">
        <v>7213</v>
      </c>
      <c r="G2223" s="50" t="s">
        <v>4562</v>
      </c>
      <c r="H2223" s="50" t="s">
        <v>7214</v>
      </c>
      <c r="I2223" s="50" t="s">
        <v>4564</v>
      </c>
      <c r="J2223" s="50" t="s">
        <v>7215</v>
      </c>
      <c r="K2223" s="50" t="s">
        <v>291</v>
      </c>
      <c r="L2223" s="50" t="s">
        <v>189</v>
      </c>
      <c r="M2223" s="54">
        <v>1</v>
      </c>
      <c r="N2223" s="51" t="str">
        <f t="shared" si="149"/>
        <v>都板橋</v>
      </c>
    </row>
    <row r="2224" spans="1:14" x14ac:dyDescent="0.2">
      <c r="A2224" s="50">
        <f t="shared" si="150"/>
        <v>30213</v>
      </c>
      <c r="B2224" s="50">
        <f t="shared" si="151"/>
        <v>3</v>
      </c>
      <c r="C2224" s="51">
        <f t="shared" si="152"/>
        <v>2</v>
      </c>
      <c r="D2224" s="50">
        <v>30213</v>
      </c>
      <c r="E2224" s="50" t="s">
        <v>64</v>
      </c>
      <c r="F2224" s="50" t="s">
        <v>7216</v>
      </c>
      <c r="G2224" s="50" t="s">
        <v>2409</v>
      </c>
      <c r="H2224" s="50" t="s">
        <v>7217</v>
      </c>
      <c r="I2224" s="50" t="s">
        <v>2411</v>
      </c>
      <c r="J2224" s="50" t="s">
        <v>7218</v>
      </c>
      <c r="K2224" s="50" t="s">
        <v>291</v>
      </c>
      <c r="L2224" s="50" t="s">
        <v>189</v>
      </c>
      <c r="M2224" s="54">
        <v>1</v>
      </c>
      <c r="N2224" s="51" t="str">
        <f t="shared" si="149"/>
        <v>都板橋</v>
      </c>
    </row>
    <row r="2225" spans="1:14" x14ac:dyDescent="0.2">
      <c r="A2225" s="50">
        <f t="shared" si="150"/>
        <v>30214</v>
      </c>
      <c r="B2225" s="50">
        <f t="shared" si="151"/>
        <v>3</v>
      </c>
      <c r="C2225" s="51">
        <f t="shared" si="152"/>
        <v>2</v>
      </c>
      <c r="D2225" s="50">
        <v>30214</v>
      </c>
      <c r="E2225" s="50" t="s">
        <v>7219</v>
      </c>
      <c r="F2225" s="50" t="s">
        <v>659</v>
      </c>
      <c r="G2225" s="50" t="s">
        <v>7220</v>
      </c>
      <c r="H2225" s="50" t="s">
        <v>1930</v>
      </c>
      <c r="I2225" s="50" t="s">
        <v>7221</v>
      </c>
      <c r="J2225" s="50" t="s">
        <v>1931</v>
      </c>
      <c r="K2225" s="50" t="s">
        <v>291</v>
      </c>
      <c r="L2225" s="50" t="s">
        <v>189</v>
      </c>
      <c r="M2225" s="54">
        <v>1</v>
      </c>
      <c r="N2225" s="51" t="str">
        <f t="shared" si="149"/>
        <v>都板橋</v>
      </c>
    </row>
    <row r="2226" spans="1:14" x14ac:dyDescent="0.2">
      <c r="A2226" s="50">
        <f t="shared" si="150"/>
        <v>30215</v>
      </c>
      <c r="B2226" s="50">
        <f t="shared" si="151"/>
        <v>3</v>
      </c>
      <c r="C2226" s="51">
        <f t="shared" si="152"/>
        <v>2</v>
      </c>
      <c r="D2226" s="50">
        <v>30215</v>
      </c>
      <c r="E2226" s="50" t="s">
        <v>698</v>
      </c>
      <c r="F2226" s="50" t="s">
        <v>7222</v>
      </c>
      <c r="G2226" s="50" t="s">
        <v>1046</v>
      </c>
      <c r="H2226" s="50" t="s">
        <v>4563</v>
      </c>
      <c r="I2226" s="50" t="s">
        <v>1047</v>
      </c>
      <c r="J2226" s="50" t="s">
        <v>7223</v>
      </c>
      <c r="K2226" s="50" t="s">
        <v>291</v>
      </c>
      <c r="L2226" s="50" t="s">
        <v>189</v>
      </c>
      <c r="M2226" s="54">
        <v>1</v>
      </c>
      <c r="N2226" s="51" t="str">
        <f t="shared" si="149"/>
        <v>都板橋</v>
      </c>
    </row>
    <row r="2227" spans="1:14" x14ac:dyDescent="0.2">
      <c r="A2227" s="50">
        <f t="shared" si="150"/>
        <v>30216</v>
      </c>
      <c r="B2227" s="50">
        <f t="shared" si="151"/>
        <v>3</v>
      </c>
      <c r="C2227" s="51">
        <f t="shared" si="152"/>
        <v>2</v>
      </c>
      <c r="D2227" s="50">
        <v>30216</v>
      </c>
      <c r="E2227" s="50" t="s">
        <v>626</v>
      </c>
      <c r="F2227" s="50" t="s">
        <v>590</v>
      </c>
      <c r="G2227" s="50" t="s">
        <v>1585</v>
      </c>
      <c r="H2227" s="50" t="s">
        <v>1122</v>
      </c>
      <c r="I2227" s="50" t="s">
        <v>1587</v>
      </c>
      <c r="J2227" s="50" t="s">
        <v>1123</v>
      </c>
      <c r="K2227" s="50" t="s">
        <v>291</v>
      </c>
      <c r="L2227" s="50" t="s">
        <v>189</v>
      </c>
      <c r="M2227" s="54">
        <v>1</v>
      </c>
      <c r="N2227" s="51" t="str">
        <f t="shared" si="149"/>
        <v>都板橋</v>
      </c>
    </row>
    <row r="2228" spans="1:14" x14ac:dyDescent="0.2">
      <c r="A2228" s="50">
        <f t="shared" si="150"/>
        <v>30217</v>
      </c>
      <c r="B2228" s="50">
        <f t="shared" si="151"/>
        <v>3</v>
      </c>
      <c r="C2228" s="51">
        <f t="shared" si="152"/>
        <v>2</v>
      </c>
      <c r="D2228" s="50">
        <v>30217</v>
      </c>
      <c r="E2228" s="50" t="s">
        <v>87</v>
      </c>
      <c r="F2228" s="50" t="s">
        <v>11682</v>
      </c>
      <c r="G2228" s="50" t="s">
        <v>1117</v>
      </c>
      <c r="H2228" s="50" t="s">
        <v>11683</v>
      </c>
      <c r="I2228" s="50" t="s">
        <v>6154</v>
      </c>
      <c r="J2228" s="50" t="s">
        <v>11684</v>
      </c>
      <c r="K2228" s="50" t="s">
        <v>291</v>
      </c>
      <c r="L2228" s="50" t="s">
        <v>189</v>
      </c>
      <c r="M2228" s="54">
        <v>1</v>
      </c>
      <c r="N2228" s="51" t="str">
        <f t="shared" si="149"/>
        <v>都板橋</v>
      </c>
    </row>
    <row r="2229" spans="1:14" x14ac:dyDescent="0.2">
      <c r="A2229" s="50">
        <f t="shared" si="150"/>
        <v>30234</v>
      </c>
      <c r="B2229" s="50">
        <f t="shared" si="151"/>
        <v>3</v>
      </c>
      <c r="C2229" s="51">
        <f t="shared" si="152"/>
        <v>2</v>
      </c>
      <c r="D2229" s="50">
        <v>30234</v>
      </c>
      <c r="E2229" s="50" t="s">
        <v>7224</v>
      </c>
      <c r="F2229" s="50" t="s">
        <v>7225</v>
      </c>
      <c r="G2229" s="50" t="s">
        <v>7226</v>
      </c>
      <c r="H2229" s="50" t="s">
        <v>2326</v>
      </c>
      <c r="I2229" s="50" t="s">
        <v>7227</v>
      </c>
      <c r="J2229" s="50" t="s">
        <v>7228</v>
      </c>
      <c r="K2229" s="50" t="s">
        <v>291</v>
      </c>
      <c r="L2229" s="50" t="s">
        <v>1029</v>
      </c>
      <c r="M2229" s="54">
        <v>3</v>
      </c>
      <c r="N2229" s="51" t="str">
        <f t="shared" si="149"/>
        <v>都板橋</v>
      </c>
    </row>
    <row r="2230" spans="1:14" x14ac:dyDescent="0.2">
      <c r="A2230" s="50">
        <f t="shared" si="150"/>
        <v>30235</v>
      </c>
      <c r="B2230" s="50">
        <f t="shared" si="151"/>
        <v>3</v>
      </c>
      <c r="C2230" s="51">
        <f t="shared" si="152"/>
        <v>2</v>
      </c>
      <c r="D2230" s="50">
        <v>30235</v>
      </c>
      <c r="E2230" s="50" t="s">
        <v>7229</v>
      </c>
      <c r="F2230" s="50" t="s">
        <v>7230</v>
      </c>
      <c r="G2230" s="50" t="s">
        <v>7231</v>
      </c>
      <c r="H2230" s="50" t="s">
        <v>3306</v>
      </c>
      <c r="I2230" s="50" t="s">
        <v>7232</v>
      </c>
      <c r="J2230" s="50" t="s">
        <v>7233</v>
      </c>
      <c r="K2230" s="50" t="s">
        <v>291</v>
      </c>
      <c r="L2230" s="50" t="s">
        <v>188</v>
      </c>
      <c r="M2230" s="54">
        <v>3</v>
      </c>
      <c r="N2230" s="51" t="str">
        <f t="shared" si="149"/>
        <v>都板橋</v>
      </c>
    </row>
    <row r="2231" spans="1:14" x14ac:dyDescent="0.2">
      <c r="A2231" s="50">
        <f t="shared" si="150"/>
        <v>30236</v>
      </c>
      <c r="B2231" s="50">
        <f t="shared" si="151"/>
        <v>3</v>
      </c>
      <c r="C2231" s="51">
        <f t="shared" si="152"/>
        <v>2</v>
      </c>
      <c r="D2231" s="50">
        <v>30236</v>
      </c>
      <c r="E2231" s="50" t="s">
        <v>7234</v>
      </c>
      <c r="F2231" s="50" t="s">
        <v>7235</v>
      </c>
      <c r="G2231" s="50" t="s">
        <v>7236</v>
      </c>
      <c r="H2231" s="50" t="s">
        <v>4298</v>
      </c>
      <c r="I2231" s="50" t="s">
        <v>7237</v>
      </c>
      <c r="J2231" s="50" t="s">
        <v>4299</v>
      </c>
      <c r="K2231" s="50" t="s">
        <v>291</v>
      </c>
      <c r="L2231" s="50" t="s">
        <v>1029</v>
      </c>
      <c r="M2231" s="54">
        <v>3</v>
      </c>
      <c r="N2231" s="51" t="str">
        <f t="shared" si="149"/>
        <v>都板橋</v>
      </c>
    </row>
    <row r="2232" spans="1:14" x14ac:dyDescent="0.2">
      <c r="A2232" s="50">
        <f t="shared" si="150"/>
        <v>30237</v>
      </c>
      <c r="B2232" s="50">
        <f t="shared" si="151"/>
        <v>3</v>
      </c>
      <c r="C2232" s="51">
        <f t="shared" si="152"/>
        <v>2</v>
      </c>
      <c r="D2232" s="50">
        <v>30237</v>
      </c>
      <c r="E2232" s="50" t="s">
        <v>34</v>
      </c>
      <c r="F2232" s="50" t="s">
        <v>7238</v>
      </c>
      <c r="G2232" s="50" t="s">
        <v>1285</v>
      </c>
      <c r="H2232" s="50" t="s">
        <v>7239</v>
      </c>
      <c r="I2232" s="50" t="s">
        <v>1287</v>
      </c>
      <c r="J2232" s="50" t="s">
        <v>7240</v>
      </c>
      <c r="K2232" s="50" t="s">
        <v>291</v>
      </c>
      <c r="L2232" s="50" t="s">
        <v>1029</v>
      </c>
      <c r="M2232" s="54">
        <v>3</v>
      </c>
      <c r="N2232" s="51" t="str">
        <f t="shared" si="149"/>
        <v>都板橋</v>
      </c>
    </row>
    <row r="2233" spans="1:14" x14ac:dyDescent="0.2">
      <c r="A2233" s="50">
        <f t="shared" si="150"/>
        <v>30238</v>
      </c>
      <c r="B2233" s="50">
        <f t="shared" si="151"/>
        <v>3</v>
      </c>
      <c r="C2233" s="51">
        <f t="shared" si="152"/>
        <v>2</v>
      </c>
      <c r="D2233" s="50">
        <v>30238</v>
      </c>
      <c r="E2233" s="50" t="s">
        <v>7198</v>
      </c>
      <c r="F2233" s="50" t="s">
        <v>7241</v>
      </c>
      <c r="G2233" s="50" t="s">
        <v>7200</v>
      </c>
      <c r="H2233" s="50" t="s">
        <v>7242</v>
      </c>
      <c r="I2233" s="50" t="s">
        <v>7202</v>
      </c>
      <c r="J2233" s="50" t="s">
        <v>7243</v>
      </c>
      <c r="K2233" s="50" t="s">
        <v>291</v>
      </c>
      <c r="L2233" s="50" t="s">
        <v>1029</v>
      </c>
      <c r="M2233" s="54">
        <v>3</v>
      </c>
      <c r="N2233" s="51" t="str">
        <f t="shared" si="149"/>
        <v>都板橋</v>
      </c>
    </row>
    <row r="2234" spans="1:14" x14ac:dyDescent="0.2">
      <c r="A2234" s="50">
        <f t="shared" si="150"/>
        <v>30240</v>
      </c>
      <c r="B2234" s="50">
        <f t="shared" si="151"/>
        <v>3</v>
      </c>
      <c r="C2234" s="51">
        <f t="shared" si="152"/>
        <v>2</v>
      </c>
      <c r="D2234" s="50">
        <v>30240</v>
      </c>
      <c r="E2234" s="50" t="s">
        <v>7244</v>
      </c>
      <c r="F2234" s="50" t="s">
        <v>7245</v>
      </c>
      <c r="G2234" s="50" t="s">
        <v>7246</v>
      </c>
      <c r="H2234" s="50" t="s">
        <v>2105</v>
      </c>
      <c r="I2234" s="50" t="s">
        <v>7247</v>
      </c>
      <c r="J2234" s="50" t="s">
        <v>2106</v>
      </c>
      <c r="K2234" s="50" t="s">
        <v>291</v>
      </c>
      <c r="L2234" s="50" t="s">
        <v>1029</v>
      </c>
      <c r="M2234" s="54">
        <v>3</v>
      </c>
      <c r="N2234" s="51" t="str">
        <f t="shared" si="149"/>
        <v>都板橋</v>
      </c>
    </row>
    <row r="2235" spans="1:14" x14ac:dyDescent="0.2">
      <c r="A2235" s="50">
        <f t="shared" si="150"/>
        <v>30242</v>
      </c>
      <c r="B2235" s="50">
        <f t="shared" si="151"/>
        <v>3</v>
      </c>
      <c r="C2235" s="51">
        <f t="shared" si="152"/>
        <v>2</v>
      </c>
      <c r="D2235" s="50">
        <v>30242</v>
      </c>
      <c r="E2235" s="50" t="s">
        <v>31</v>
      </c>
      <c r="F2235" s="50" t="s">
        <v>7248</v>
      </c>
      <c r="G2235" s="50" t="s">
        <v>1202</v>
      </c>
      <c r="H2235" s="50" t="s">
        <v>1222</v>
      </c>
      <c r="I2235" s="50" t="s">
        <v>1204</v>
      </c>
      <c r="J2235" s="50" t="s">
        <v>1223</v>
      </c>
      <c r="K2235" s="50" t="s">
        <v>291</v>
      </c>
      <c r="L2235" s="50" t="s">
        <v>1029</v>
      </c>
      <c r="M2235" s="54">
        <v>3</v>
      </c>
      <c r="N2235" s="51" t="str">
        <f t="shared" si="149"/>
        <v>都板橋</v>
      </c>
    </row>
    <row r="2236" spans="1:14" x14ac:dyDescent="0.2">
      <c r="A2236" s="50">
        <f t="shared" si="150"/>
        <v>30244</v>
      </c>
      <c r="B2236" s="50">
        <f t="shared" si="151"/>
        <v>3</v>
      </c>
      <c r="C2236" s="51">
        <f t="shared" si="152"/>
        <v>2</v>
      </c>
      <c r="D2236" s="50">
        <v>30244</v>
      </c>
      <c r="E2236" s="50" t="s">
        <v>74</v>
      </c>
      <c r="F2236" s="50" t="s">
        <v>7249</v>
      </c>
      <c r="G2236" s="50" t="s">
        <v>2087</v>
      </c>
      <c r="H2236" s="50" t="s">
        <v>7250</v>
      </c>
      <c r="I2236" s="50" t="s">
        <v>2088</v>
      </c>
      <c r="J2236" s="50" t="s">
        <v>7251</v>
      </c>
      <c r="K2236" s="50" t="s">
        <v>291</v>
      </c>
      <c r="L2236" s="50" t="s">
        <v>188</v>
      </c>
      <c r="M2236" s="54">
        <v>2</v>
      </c>
      <c r="N2236" s="51" t="str">
        <f t="shared" si="149"/>
        <v>都板橋</v>
      </c>
    </row>
    <row r="2237" spans="1:14" x14ac:dyDescent="0.2">
      <c r="A2237" s="50">
        <f t="shared" si="150"/>
        <v>30245</v>
      </c>
      <c r="B2237" s="50">
        <f t="shared" si="151"/>
        <v>3</v>
      </c>
      <c r="C2237" s="51">
        <f t="shared" si="152"/>
        <v>2</v>
      </c>
      <c r="D2237" s="50">
        <v>30245</v>
      </c>
      <c r="E2237" s="50" t="s">
        <v>7252</v>
      </c>
      <c r="F2237" s="50" t="s">
        <v>4198</v>
      </c>
      <c r="G2237" s="50" t="s">
        <v>7253</v>
      </c>
      <c r="H2237" s="50" t="s">
        <v>3204</v>
      </c>
      <c r="I2237" s="50" t="s">
        <v>7254</v>
      </c>
      <c r="J2237" s="50" t="s">
        <v>3205</v>
      </c>
      <c r="K2237" s="50" t="s">
        <v>291</v>
      </c>
      <c r="L2237" s="50" t="s">
        <v>188</v>
      </c>
      <c r="M2237" s="54">
        <v>2</v>
      </c>
      <c r="N2237" s="51" t="str">
        <f t="shared" si="149"/>
        <v>都板橋</v>
      </c>
    </row>
    <row r="2238" spans="1:14" x14ac:dyDescent="0.2">
      <c r="A2238" s="50">
        <f t="shared" si="150"/>
        <v>30246</v>
      </c>
      <c r="B2238" s="50">
        <f t="shared" si="151"/>
        <v>3</v>
      </c>
      <c r="C2238" s="51">
        <f t="shared" si="152"/>
        <v>2</v>
      </c>
      <c r="D2238" s="50">
        <v>30246</v>
      </c>
      <c r="E2238" s="50" t="s">
        <v>399</v>
      </c>
      <c r="F2238" s="50" t="s">
        <v>7255</v>
      </c>
      <c r="G2238" s="50" t="s">
        <v>1517</v>
      </c>
      <c r="H2238" s="50" t="s">
        <v>1038</v>
      </c>
      <c r="I2238" s="50" t="s">
        <v>7256</v>
      </c>
      <c r="J2238" s="50" t="s">
        <v>1039</v>
      </c>
      <c r="K2238" s="50" t="s">
        <v>291</v>
      </c>
      <c r="L2238" s="50" t="s">
        <v>188</v>
      </c>
      <c r="M2238" s="54">
        <v>2</v>
      </c>
      <c r="N2238" s="51" t="str">
        <f t="shared" si="149"/>
        <v>都板橋</v>
      </c>
    </row>
    <row r="2239" spans="1:14" x14ac:dyDescent="0.2">
      <c r="A2239" s="50">
        <f t="shared" si="150"/>
        <v>30247</v>
      </c>
      <c r="B2239" s="50">
        <f t="shared" si="151"/>
        <v>3</v>
      </c>
      <c r="C2239" s="51">
        <f t="shared" si="152"/>
        <v>2</v>
      </c>
      <c r="D2239" s="50">
        <v>30247</v>
      </c>
      <c r="E2239" s="50" t="s">
        <v>35</v>
      </c>
      <c r="F2239" s="50" t="s">
        <v>7257</v>
      </c>
      <c r="G2239" s="50" t="s">
        <v>1239</v>
      </c>
      <c r="H2239" s="50" t="s">
        <v>651</v>
      </c>
      <c r="I2239" s="50" t="s">
        <v>1240</v>
      </c>
      <c r="J2239" s="50" t="s">
        <v>1948</v>
      </c>
      <c r="K2239" s="50" t="s">
        <v>291</v>
      </c>
      <c r="L2239" s="50" t="s">
        <v>188</v>
      </c>
      <c r="M2239" s="54">
        <v>2</v>
      </c>
      <c r="N2239" s="51" t="str">
        <f t="shared" si="149"/>
        <v>都板橋</v>
      </c>
    </row>
    <row r="2240" spans="1:14" x14ac:dyDescent="0.2">
      <c r="A2240" s="50">
        <f t="shared" si="150"/>
        <v>30248</v>
      </c>
      <c r="B2240" s="50">
        <f t="shared" si="151"/>
        <v>3</v>
      </c>
      <c r="C2240" s="51">
        <f t="shared" si="152"/>
        <v>2</v>
      </c>
      <c r="D2240" s="50">
        <v>30248</v>
      </c>
      <c r="E2240" s="50" t="s">
        <v>22</v>
      </c>
      <c r="F2240" s="50" t="s">
        <v>4997</v>
      </c>
      <c r="G2240" s="50" t="s">
        <v>1070</v>
      </c>
      <c r="H2240" s="50" t="s">
        <v>2943</v>
      </c>
      <c r="I2240" s="50" t="s">
        <v>1072</v>
      </c>
      <c r="J2240" s="50" t="s">
        <v>2944</v>
      </c>
      <c r="K2240" s="50" t="s">
        <v>291</v>
      </c>
      <c r="L2240" s="50" t="s">
        <v>188</v>
      </c>
      <c r="M2240" s="54">
        <v>2</v>
      </c>
      <c r="N2240" s="51" t="str">
        <f t="shared" si="149"/>
        <v>都板橋</v>
      </c>
    </row>
    <row r="2241" spans="1:14" x14ac:dyDescent="0.2">
      <c r="A2241" s="50">
        <f t="shared" si="150"/>
        <v>30249</v>
      </c>
      <c r="B2241" s="50">
        <f t="shared" si="151"/>
        <v>3</v>
      </c>
      <c r="C2241" s="51">
        <f t="shared" si="152"/>
        <v>2</v>
      </c>
      <c r="D2241" s="50">
        <v>30249</v>
      </c>
      <c r="E2241" s="50" t="s">
        <v>4707</v>
      </c>
      <c r="F2241" s="50" t="s">
        <v>7258</v>
      </c>
      <c r="G2241" s="50" t="s">
        <v>1117</v>
      </c>
      <c r="H2241" s="50" t="s">
        <v>1191</v>
      </c>
      <c r="I2241" s="50" t="s">
        <v>6154</v>
      </c>
      <c r="J2241" s="50" t="s">
        <v>1193</v>
      </c>
      <c r="K2241" s="50" t="s">
        <v>291</v>
      </c>
      <c r="L2241" s="50" t="s">
        <v>188</v>
      </c>
      <c r="M2241" s="54">
        <v>2</v>
      </c>
      <c r="N2241" s="51" t="str">
        <f t="shared" si="149"/>
        <v>都板橋</v>
      </c>
    </row>
    <row r="2242" spans="1:14" x14ac:dyDescent="0.2">
      <c r="A2242" s="50">
        <f t="shared" si="150"/>
        <v>30251</v>
      </c>
      <c r="B2242" s="50">
        <f t="shared" si="151"/>
        <v>3</v>
      </c>
      <c r="C2242" s="51">
        <f t="shared" si="152"/>
        <v>2</v>
      </c>
      <c r="D2242" s="50">
        <v>30251</v>
      </c>
      <c r="E2242" s="50" t="s">
        <v>7259</v>
      </c>
      <c r="F2242" s="50" t="s">
        <v>7260</v>
      </c>
      <c r="G2242" s="50" t="s">
        <v>7261</v>
      </c>
      <c r="H2242" s="50" t="s">
        <v>7262</v>
      </c>
      <c r="I2242" s="50" t="s">
        <v>7263</v>
      </c>
      <c r="J2242" s="50" t="s">
        <v>7264</v>
      </c>
      <c r="K2242" s="50" t="s">
        <v>292</v>
      </c>
      <c r="L2242" s="50" t="s">
        <v>189</v>
      </c>
      <c r="M2242" s="54">
        <v>1</v>
      </c>
      <c r="N2242" s="51" t="str">
        <f t="shared" ref="N2242:N2305" si="153">VLOOKUP(B2242*100+C2242,$AB$2:$AF$400,2,0)</f>
        <v>都板橋</v>
      </c>
    </row>
    <row r="2243" spans="1:14" x14ac:dyDescent="0.2">
      <c r="A2243" s="50">
        <f t="shared" si="150"/>
        <v>30252</v>
      </c>
      <c r="B2243" s="50">
        <f t="shared" si="151"/>
        <v>3</v>
      </c>
      <c r="C2243" s="51">
        <f t="shared" si="152"/>
        <v>2</v>
      </c>
      <c r="D2243" s="50">
        <v>30252</v>
      </c>
      <c r="E2243" s="50" t="s">
        <v>357</v>
      </c>
      <c r="F2243" s="50" t="s">
        <v>4702</v>
      </c>
      <c r="G2243" s="50" t="s">
        <v>1301</v>
      </c>
      <c r="H2243" s="50" t="s">
        <v>2256</v>
      </c>
      <c r="I2243" s="50" t="s">
        <v>1431</v>
      </c>
      <c r="J2243" s="50" t="s">
        <v>2257</v>
      </c>
      <c r="K2243" s="50" t="s">
        <v>292</v>
      </c>
      <c r="L2243" s="50" t="s">
        <v>189</v>
      </c>
      <c r="M2243" s="54">
        <v>1</v>
      </c>
      <c r="N2243" s="51" t="str">
        <f t="shared" si="153"/>
        <v>都板橋</v>
      </c>
    </row>
    <row r="2244" spans="1:14" x14ac:dyDescent="0.2">
      <c r="A2244" s="50">
        <f t="shared" si="150"/>
        <v>30253</v>
      </c>
      <c r="B2244" s="50">
        <f t="shared" si="151"/>
        <v>3</v>
      </c>
      <c r="C2244" s="51">
        <f t="shared" si="152"/>
        <v>2</v>
      </c>
      <c r="D2244" s="50">
        <v>30253</v>
      </c>
      <c r="E2244" s="50" t="s">
        <v>7265</v>
      </c>
      <c r="F2244" s="50" t="s">
        <v>7266</v>
      </c>
      <c r="G2244" s="50" t="s">
        <v>7267</v>
      </c>
      <c r="H2244" s="50" t="s">
        <v>5067</v>
      </c>
      <c r="I2244" s="50" t="s">
        <v>7268</v>
      </c>
      <c r="J2244" s="50" t="s">
        <v>5068</v>
      </c>
      <c r="K2244" s="50" t="s">
        <v>292</v>
      </c>
      <c r="L2244" s="50" t="s">
        <v>189</v>
      </c>
      <c r="M2244" s="54">
        <v>1</v>
      </c>
      <c r="N2244" s="51" t="str">
        <f t="shared" si="153"/>
        <v>都板橋</v>
      </c>
    </row>
    <row r="2245" spans="1:14" x14ac:dyDescent="0.2">
      <c r="A2245" s="50">
        <f t="shared" si="150"/>
        <v>30254</v>
      </c>
      <c r="B2245" s="50">
        <f t="shared" si="151"/>
        <v>3</v>
      </c>
      <c r="C2245" s="51">
        <f t="shared" si="152"/>
        <v>2</v>
      </c>
      <c r="D2245" s="50">
        <v>30254</v>
      </c>
      <c r="E2245" s="50" t="s">
        <v>7269</v>
      </c>
      <c r="F2245" s="50" t="s">
        <v>7270</v>
      </c>
      <c r="G2245" s="50" t="s">
        <v>7271</v>
      </c>
      <c r="H2245" s="50" t="s">
        <v>6174</v>
      </c>
      <c r="I2245" s="50" t="s">
        <v>7272</v>
      </c>
      <c r="J2245" s="50" t="s">
        <v>6175</v>
      </c>
      <c r="K2245" s="50" t="s">
        <v>292</v>
      </c>
      <c r="L2245" s="50" t="s">
        <v>189</v>
      </c>
      <c r="M2245" s="54">
        <v>1</v>
      </c>
      <c r="N2245" s="51" t="str">
        <f t="shared" si="153"/>
        <v>都板橋</v>
      </c>
    </row>
    <row r="2246" spans="1:14" x14ac:dyDescent="0.2">
      <c r="A2246" s="50">
        <f t="shared" si="150"/>
        <v>30255</v>
      </c>
      <c r="B2246" s="50">
        <f t="shared" si="151"/>
        <v>3</v>
      </c>
      <c r="C2246" s="51">
        <f t="shared" si="152"/>
        <v>2</v>
      </c>
      <c r="D2246" s="50">
        <v>30255</v>
      </c>
      <c r="E2246" s="50" t="s">
        <v>396</v>
      </c>
      <c r="F2246" s="50" t="s">
        <v>1086</v>
      </c>
      <c r="G2246" s="50" t="s">
        <v>1129</v>
      </c>
      <c r="H2246" s="50" t="s">
        <v>1088</v>
      </c>
      <c r="I2246" s="50" t="s">
        <v>1130</v>
      </c>
      <c r="J2246" s="50" t="s">
        <v>1090</v>
      </c>
      <c r="K2246" s="50" t="s">
        <v>292</v>
      </c>
      <c r="L2246" s="50" t="s">
        <v>189</v>
      </c>
      <c r="M2246" s="54">
        <v>1</v>
      </c>
      <c r="N2246" s="51" t="str">
        <f t="shared" si="153"/>
        <v>都板橋</v>
      </c>
    </row>
    <row r="2247" spans="1:14" x14ac:dyDescent="0.2">
      <c r="A2247" s="50">
        <f t="shared" si="150"/>
        <v>30256</v>
      </c>
      <c r="B2247" s="50">
        <f t="shared" si="151"/>
        <v>3</v>
      </c>
      <c r="C2247" s="51">
        <f t="shared" si="152"/>
        <v>2</v>
      </c>
      <c r="D2247" s="50">
        <v>30256</v>
      </c>
      <c r="E2247" s="50" t="s">
        <v>7273</v>
      </c>
      <c r="F2247" s="50" t="s">
        <v>7274</v>
      </c>
      <c r="G2247" s="50" t="s">
        <v>7275</v>
      </c>
      <c r="H2247" s="50" t="s">
        <v>7276</v>
      </c>
      <c r="I2247" s="50" t="s">
        <v>7277</v>
      </c>
      <c r="J2247" s="50" t="s">
        <v>7278</v>
      </c>
      <c r="K2247" s="50" t="s">
        <v>292</v>
      </c>
      <c r="L2247" s="50" t="s">
        <v>189</v>
      </c>
      <c r="M2247" s="54">
        <v>1</v>
      </c>
      <c r="N2247" s="51" t="str">
        <f t="shared" si="153"/>
        <v>都板橋</v>
      </c>
    </row>
    <row r="2248" spans="1:14" x14ac:dyDescent="0.2">
      <c r="A2248" s="50">
        <f t="shared" si="150"/>
        <v>30257</v>
      </c>
      <c r="B2248" s="50">
        <f t="shared" si="151"/>
        <v>3</v>
      </c>
      <c r="C2248" s="51">
        <f t="shared" si="152"/>
        <v>2</v>
      </c>
      <c r="D2248" s="50">
        <v>30257</v>
      </c>
      <c r="E2248" s="50" t="s">
        <v>1926</v>
      </c>
      <c r="F2248" s="50" t="s">
        <v>7279</v>
      </c>
      <c r="G2248" s="50" t="s">
        <v>1927</v>
      </c>
      <c r="H2248" s="50" t="s">
        <v>5822</v>
      </c>
      <c r="I2248" s="50" t="s">
        <v>1928</v>
      </c>
      <c r="J2248" s="50" t="s">
        <v>5823</v>
      </c>
      <c r="K2248" s="50" t="s">
        <v>292</v>
      </c>
      <c r="L2248" s="50" t="s">
        <v>189</v>
      </c>
      <c r="M2248" s="54">
        <v>1</v>
      </c>
      <c r="N2248" s="51" t="str">
        <f t="shared" si="153"/>
        <v>都板橋</v>
      </c>
    </row>
    <row r="2249" spans="1:14" x14ac:dyDescent="0.2">
      <c r="A2249" s="50">
        <f t="shared" si="150"/>
        <v>30258</v>
      </c>
      <c r="B2249" s="50">
        <f t="shared" si="151"/>
        <v>3</v>
      </c>
      <c r="C2249" s="51">
        <f t="shared" si="152"/>
        <v>2</v>
      </c>
      <c r="D2249" s="50">
        <v>30258</v>
      </c>
      <c r="E2249" s="50" t="s">
        <v>7280</v>
      </c>
      <c r="F2249" s="50" t="s">
        <v>6629</v>
      </c>
      <c r="G2249" s="50" t="s">
        <v>7281</v>
      </c>
      <c r="H2249" s="50" t="s">
        <v>2215</v>
      </c>
      <c r="I2249" s="50" t="s">
        <v>7282</v>
      </c>
      <c r="J2249" s="50" t="s">
        <v>2217</v>
      </c>
      <c r="K2249" s="50" t="s">
        <v>292</v>
      </c>
      <c r="L2249" s="50" t="s">
        <v>189</v>
      </c>
      <c r="M2249" s="54">
        <v>1</v>
      </c>
      <c r="N2249" s="51" t="str">
        <f t="shared" si="153"/>
        <v>都板橋</v>
      </c>
    </row>
    <row r="2250" spans="1:14" x14ac:dyDescent="0.2">
      <c r="A2250" s="50">
        <f t="shared" si="150"/>
        <v>30259</v>
      </c>
      <c r="B2250" s="50">
        <f t="shared" si="151"/>
        <v>3</v>
      </c>
      <c r="C2250" s="51">
        <f t="shared" si="152"/>
        <v>2</v>
      </c>
      <c r="D2250" s="50">
        <v>30259</v>
      </c>
      <c r="E2250" s="50" t="s">
        <v>5778</v>
      </c>
      <c r="F2250" s="50" t="s">
        <v>4431</v>
      </c>
      <c r="G2250" s="50" t="s">
        <v>5780</v>
      </c>
      <c r="H2250" s="50" t="s">
        <v>4432</v>
      </c>
      <c r="I2250" s="50" t="s">
        <v>5781</v>
      </c>
      <c r="J2250" s="50" t="s">
        <v>4433</v>
      </c>
      <c r="K2250" s="50" t="s">
        <v>292</v>
      </c>
      <c r="L2250" s="50" t="s">
        <v>185</v>
      </c>
      <c r="M2250" s="54">
        <v>1</v>
      </c>
      <c r="N2250" s="51" t="str">
        <f t="shared" si="153"/>
        <v>都板橋</v>
      </c>
    </row>
    <row r="2251" spans="1:14" x14ac:dyDescent="0.2">
      <c r="A2251" s="50">
        <f t="shared" si="150"/>
        <v>30260</v>
      </c>
      <c r="B2251" s="50">
        <f t="shared" si="151"/>
        <v>3</v>
      </c>
      <c r="C2251" s="51">
        <f t="shared" si="152"/>
        <v>2</v>
      </c>
      <c r="D2251" s="50">
        <v>30260</v>
      </c>
      <c r="E2251" s="50" t="s">
        <v>3884</v>
      </c>
      <c r="F2251" s="50" t="s">
        <v>7283</v>
      </c>
      <c r="G2251" s="50" t="s">
        <v>3886</v>
      </c>
      <c r="H2251" s="50" t="s">
        <v>7284</v>
      </c>
      <c r="I2251" s="50" t="s">
        <v>3887</v>
      </c>
      <c r="J2251" s="50" t="s">
        <v>7285</v>
      </c>
      <c r="K2251" s="50" t="s">
        <v>292</v>
      </c>
      <c r="L2251" s="50" t="s">
        <v>185</v>
      </c>
      <c r="M2251" s="54">
        <v>1</v>
      </c>
      <c r="N2251" s="51" t="str">
        <f t="shared" si="153"/>
        <v>都板橋</v>
      </c>
    </row>
    <row r="2252" spans="1:14" x14ac:dyDescent="0.2">
      <c r="A2252" s="50">
        <f t="shared" si="150"/>
        <v>30281</v>
      </c>
      <c r="B2252" s="50">
        <f t="shared" si="151"/>
        <v>3</v>
      </c>
      <c r="C2252" s="51">
        <f t="shared" si="152"/>
        <v>2</v>
      </c>
      <c r="D2252" s="50">
        <v>30281</v>
      </c>
      <c r="E2252" s="50" t="s">
        <v>7286</v>
      </c>
      <c r="F2252" s="50" t="s">
        <v>7287</v>
      </c>
      <c r="G2252" s="50" t="s">
        <v>7288</v>
      </c>
      <c r="H2252" s="50" t="s">
        <v>7289</v>
      </c>
      <c r="I2252" s="50" t="s">
        <v>7290</v>
      </c>
      <c r="J2252" s="50" t="s">
        <v>7291</v>
      </c>
      <c r="K2252" s="50" t="s">
        <v>292</v>
      </c>
      <c r="L2252" s="50" t="s">
        <v>1029</v>
      </c>
      <c r="M2252" s="54">
        <v>3</v>
      </c>
      <c r="N2252" s="51" t="str">
        <f t="shared" si="153"/>
        <v>都板橋</v>
      </c>
    </row>
    <row r="2253" spans="1:14" x14ac:dyDescent="0.2">
      <c r="A2253" s="50">
        <f t="shared" si="150"/>
        <v>30282</v>
      </c>
      <c r="B2253" s="50">
        <f t="shared" si="151"/>
        <v>3</v>
      </c>
      <c r="C2253" s="51">
        <f t="shared" si="152"/>
        <v>2</v>
      </c>
      <c r="D2253" s="50">
        <v>30282</v>
      </c>
      <c r="E2253" s="50" t="s">
        <v>20</v>
      </c>
      <c r="F2253" s="50" t="s">
        <v>7292</v>
      </c>
      <c r="G2253" s="50" t="s">
        <v>2657</v>
      </c>
      <c r="H2253" s="50" t="s">
        <v>1392</v>
      </c>
      <c r="I2253" s="50" t="s">
        <v>7293</v>
      </c>
      <c r="J2253" s="50" t="s">
        <v>1393</v>
      </c>
      <c r="K2253" s="50" t="s">
        <v>292</v>
      </c>
      <c r="L2253" s="50" t="s">
        <v>1029</v>
      </c>
      <c r="M2253" s="54">
        <v>3</v>
      </c>
      <c r="N2253" s="51" t="str">
        <f t="shared" si="153"/>
        <v>都板橋</v>
      </c>
    </row>
    <row r="2254" spans="1:14" x14ac:dyDescent="0.2">
      <c r="A2254" s="50">
        <f t="shared" si="150"/>
        <v>30283</v>
      </c>
      <c r="B2254" s="50">
        <f t="shared" si="151"/>
        <v>3</v>
      </c>
      <c r="C2254" s="51">
        <f t="shared" si="152"/>
        <v>2</v>
      </c>
      <c r="D2254" s="50">
        <v>30283</v>
      </c>
      <c r="E2254" s="50" t="s">
        <v>28</v>
      </c>
      <c r="F2254" s="50" t="s">
        <v>7294</v>
      </c>
      <c r="G2254" s="50" t="s">
        <v>1083</v>
      </c>
      <c r="H2254" s="50" t="s">
        <v>7295</v>
      </c>
      <c r="I2254" s="50" t="s">
        <v>1084</v>
      </c>
      <c r="J2254" s="50" t="s">
        <v>7296</v>
      </c>
      <c r="K2254" s="50" t="s">
        <v>292</v>
      </c>
      <c r="L2254" s="50" t="s">
        <v>1029</v>
      </c>
      <c r="M2254" s="54">
        <v>3</v>
      </c>
      <c r="N2254" s="51" t="str">
        <f t="shared" si="153"/>
        <v>都板橋</v>
      </c>
    </row>
    <row r="2255" spans="1:14" x14ac:dyDescent="0.2">
      <c r="A2255" s="50">
        <f t="shared" si="150"/>
        <v>30284</v>
      </c>
      <c r="B2255" s="50">
        <f t="shared" si="151"/>
        <v>3</v>
      </c>
      <c r="C2255" s="51">
        <f t="shared" si="152"/>
        <v>2</v>
      </c>
      <c r="D2255" s="50">
        <v>30284</v>
      </c>
      <c r="E2255" s="50" t="s">
        <v>7297</v>
      </c>
      <c r="F2255" s="50" t="s">
        <v>7298</v>
      </c>
      <c r="G2255" s="50" t="s">
        <v>7299</v>
      </c>
      <c r="H2255" s="50" t="s">
        <v>2540</v>
      </c>
      <c r="I2255" s="50" t="s">
        <v>7300</v>
      </c>
      <c r="J2255" s="50" t="s">
        <v>2541</v>
      </c>
      <c r="K2255" s="50" t="s">
        <v>292</v>
      </c>
      <c r="L2255" s="50" t="s">
        <v>188</v>
      </c>
      <c r="M2255" s="54">
        <v>2</v>
      </c>
      <c r="N2255" s="51" t="str">
        <f t="shared" si="153"/>
        <v>都板橋</v>
      </c>
    </row>
    <row r="2256" spans="1:14" x14ac:dyDescent="0.2">
      <c r="A2256" s="50">
        <f t="shared" si="150"/>
        <v>30285</v>
      </c>
      <c r="B2256" s="50">
        <f t="shared" si="151"/>
        <v>3</v>
      </c>
      <c r="C2256" s="51">
        <f t="shared" si="152"/>
        <v>2</v>
      </c>
      <c r="D2256" s="50">
        <v>30285</v>
      </c>
      <c r="E2256" s="50" t="s">
        <v>5506</v>
      </c>
      <c r="F2256" s="50" t="s">
        <v>7301</v>
      </c>
      <c r="G2256" s="50" t="s">
        <v>5508</v>
      </c>
      <c r="H2256" s="50" t="s">
        <v>7302</v>
      </c>
      <c r="I2256" s="50" t="s">
        <v>5509</v>
      </c>
      <c r="J2256" s="50" t="s">
        <v>7303</v>
      </c>
      <c r="K2256" s="50" t="s">
        <v>292</v>
      </c>
      <c r="L2256" s="50" t="s">
        <v>188</v>
      </c>
      <c r="M2256" s="54">
        <v>2</v>
      </c>
      <c r="N2256" s="51" t="str">
        <f t="shared" si="153"/>
        <v>都板橋</v>
      </c>
    </row>
    <row r="2257" spans="1:14" x14ac:dyDescent="0.2">
      <c r="A2257" s="50">
        <f t="shared" si="150"/>
        <v>30438</v>
      </c>
      <c r="B2257" s="50">
        <f t="shared" si="151"/>
        <v>3</v>
      </c>
      <c r="C2257" s="51">
        <f t="shared" si="152"/>
        <v>4</v>
      </c>
      <c r="D2257" s="50">
        <v>30438</v>
      </c>
      <c r="E2257" s="50" t="s">
        <v>1389</v>
      </c>
      <c r="F2257" s="50" t="s">
        <v>7304</v>
      </c>
      <c r="G2257" s="50" t="s">
        <v>1391</v>
      </c>
      <c r="H2257" s="50" t="s">
        <v>1924</v>
      </c>
      <c r="I2257" s="50" t="s">
        <v>7305</v>
      </c>
      <c r="J2257" s="50" t="s">
        <v>7306</v>
      </c>
      <c r="K2257" s="50" t="s">
        <v>291</v>
      </c>
      <c r="L2257" s="50" t="s">
        <v>188</v>
      </c>
      <c r="M2257" s="54">
        <v>2</v>
      </c>
      <c r="N2257" s="51" t="str">
        <f t="shared" si="153"/>
        <v>都北園</v>
      </c>
    </row>
    <row r="2258" spans="1:14" x14ac:dyDescent="0.2">
      <c r="A2258" s="50">
        <f t="shared" si="150"/>
        <v>30439</v>
      </c>
      <c r="B2258" s="50">
        <f t="shared" si="151"/>
        <v>3</v>
      </c>
      <c r="C2258" s="51">
        <f t="shared" si="152"/>
        <v>4</v>
      </c>
      <c r="D2258" s="50">
        <v>30439</v>
      </c>
      <c r="E2258" s="50" t="s">
        <v>7307</v>
      </c>
      <c r="F2258" s="50" t="s">
        <v>7308</v>
      </c>
      <c r="G2258" s="50" t="s">
        <v>7309</v>
      </c>
      <c r="H2258" s="50" t="s">
        <v>1760</v>
      </c>
      <c r="I2258" s="50" t="s">
        <v>7310</v>
      </c>
      <c r="J2258" s="50" t="s">
        <v>1761</v>
      </c>
      <c r="K2258" s="50" t="s">
        <v>291</v>
      </c>
      <c r="L2258" s="50" t="s">
        <v>188</v>
      </c>
      <c r="M2258" s="54">
        <v>2</v>
      </c>
      <c r="N2258" s="51" t="str">
        <f t="shared" si="153"/>
        <v>都北園</v>
      </c>
    </row>
    <row r="2259" spans="1:14" x14ac:dyDescent="0.2">
      <c r="A2259" s="50">
        <f t="shared" si="150"/>
        <v>30440</v>
      </c>
      <c r="B2259" s="50">
        <f t="shared" si="151"/>
        <v>3</v>
      </c>
      <c r="C2259" s="51">
        <f t="shared" si="152"/>
        <v>4</v>
      </c>
      <c r="D2259" s="50">
        <v>30440</v>
      </c>
      <c r="E2259" s="50" t="s">
        <v>22</v>
      </c>
      <c r="F2259" s="50" t="s">
        <v>7311</v>
      </c>
      <c r="G2259" s="50" t="s">
        <v>1070</v>
      </c>
      <c r="H2259" s="50" t="s">
        <v>6038</v>
      </c>
      <c r="I2259" s="50" t="s">
        <v>1610</v>
      </c>
      <c r="J2259" s="50" t="s">
        <v>6039</v>
      </c>
      <c r="K2259" s="50" t="s">
        <v>291</v>
      </c>
      <c r="L2259" s="50" t="s">
        <v>188</v>
      </c>
      <c r="M2259" s="54">
        <v>2</v>
      </c>
      <c r="N2259" s="51" t="str">
        <f t="shared" si="153"/>
        <v>都北園</v>
      </c>
    </row>
    <row r="2260" spans="1:14" x14ac:dyDescent="0.2">
      <c r="A2260" s="50">
        <f t="shared" si="150"/>
        <v>30441</v>
      </c>
      <c r="B2260" s="50">
        <f t="shared" si="151"/>
        <v>3</v>
      </c>
      <c r="C2260" s="51">
        <f t="shared" si="152"/>
        <v>4</v>
      </c>
      <c r="D2260" s="50">
        <v>30441</v>
      </c>
      <c r="E2260" s="50" t="s">
        <v>4516</v>
      </c>
      <c r="F2260" s="50" t="s">
        <v>7312</v>
      </c>
      <c r="G2260" s="50" t="s">
        <v>4518</v>
      </c>
      <c r="H2260" s="50" t="s">
        <v>1906</v>
      </c>
      <c r="I2260" s="50" t="s">
        <v>4519</v>
      </c>
      <c r="J2260" s="50" t="s">
        <v>1907</v>
      </c>
      <c r="K2260" s="50" t="s">
        <v>291</v>
      </c>
      <c r="L2260" s="50" t="s">
        <v>189</v>
      </c>
      <c r="M2260" s="54">
        <v>2</v>
      </c>
      <c r="N2260" s="51" t="str">
        <f t="shared" si="153"/>
        <v>都北園</v>
      </c>
    </row>
    <row r="2261" spans="1:14" x14ac:dyDescent="0.2">
      <c r="A2261" s="50">
        <f t="shared" si="150"/>
        <v>30442</v>
      </c>
      <c r="B2261" s="50">
        <f t="shared" si="151"/>
        <v>3</v>
      </c>
      <c r="C2261" s="51">
        <f t="shared" si="152"/>
        <v>4</v>
      </c>
      <c r="D2261" s="50">
        <v>30442</v>
      </c>
      <c r="E2261" s="50" t="s">
        <v>122</v>
      </c>
      <c r="F2261" s="50" t="s">
        <v>7313</v>
      </c>
      <c r="G2261" s="50" t="s">
        <v>3224</v>
      </c>
      <c r="H2261" s="50" t="s">
        <v>7314</v>
      </c>
      <c r="I2261" s="50" t="s">
        <v>3225</v>
      </c>
      <c r="J2261" s="50" t="s">
        <v>7315</v>
      </c>
      <c r="K2261" s="50" t="s">
        <v>291</v>
      </c>
      <c r="L2261" s="50" t="s">
        <v>188</v>
      </c>
      <c r="M2261" s="54">
        <v>2</v>
      </c>
      <c r="N2261" s="51" t="str">
        <f t="shared" si="153"/>
        <v>都北園</v>
      </c>
    </row>
    <row r="2262" spans="1:14" x14ac:dyDescent="0.2">
      <c r="A2262" s="50">
        <f t="shared" si="150"/>
        <v>30443</v>
      </c>
      <c r="B2262" s="50">
        <f t="shared" si="151"/>
        <v>3</v>
      </c>
      <c r="C2262" s="51">
        <f t="shared" si="152"/>
        <v>4</v>
      </c>
      <c r="D2262" s="50">
        <v>30443</v>
      </c>
      <c r="E2262" s="50" t="s">
        <v>26</v>
      </c>
      <c r="F2262" s="50" t="s">
        <v>7316</v>
      </c>
      <c r="G2262" s="50" t="s">
        <v>1451</v>
      </c>
      <c r="H2262" s="50" t="s">
        <v>5655</v>
      </c>
      <c r="I2262" s="50" t="s">
        <v>1544</v>
      </c>
      <c r="J2262" s="50" t="s">
        <v>5656</v>
      </c>
      <c r="K2262" s="50" t="s">
        <v>291</v>
      </c>
      <c r="L2262" s="50" t="s">
        <v>188</v>
      </c>
      <c r="M2262" s="54">
        <v>2</v>
      </c>
      <c r="N2262" s="51" t="str">
        <f t="shared" si="153"/>
        <v>都北園</v>
      </c>
    </row>
    <row r="2263" spans="1:14" x14ac:dyDescent="0.2">
      <c r="A2263" s="50">
        <f t="shared" si="150"/>
        <v>30444</v>
      </c>
      <c r="B2263" s="50">
        <f t="shared" si="151"/>
        <v>3</v>
      </c>
      <c r="C2263" s="51">
        <f t="shared" si="152"/>
        <v>4</v>
      </c>
      <c r="D2263" s="50">
        <v>30444</v>
      </c>
      <c r="E2263" s="50" t="s">
        <v>3834</v>
      </c>
      <c r="F2263" s="50" t="s">
        <v>3179</v>
      </c>
      <c r="G2263" s="50" t="s">
        <v>3836</v>
      </c>
      <c r="H2263" s="50" t="s">
        <v>1688</v>
      </c>
      <c r="I2263" s="50" t="s">
        <v>3837</v>
      </c>
      <c r="J2263" s="50" t="s">
        <v>1689</v>
      </c>
      <c r="K2263" s="50" t="s">
        <v>291</v>
      </c>
      <c r="L2263" s="50" t="s">
        <v>189</v>
      </c>
      <c r="M2263" s="54">
        <v>2</v>
      </c>
      <c r="N2263" s="51" t="str">
        <f t="shared" si="153"/>
        <v>都北園</v>
      </c>
    </row>
    <row r="2264" spans="1:14" x14ac:dyDescent="0.2">
      <c r="A2264" s="50">
        <f t="shared" si="150"/>
        <v>30447</v>
      </c>
      <c r="B2264" s="50">
        <f t="shared" si="151"/>
        <v>3</v>
      </c>
      <c r="C2264" s="51">
        <f t="shared" si="152"/>
        <v>4</v>
      </c>
      <c r="D2264" s="50">
        <v>30447</v>
      </c>
      <c r="E2264" s="50" t="s">
        <v>7317</v>
      </c>
      <c r="F2264" s="50" t="s">
        <v>910</v>
      </c>
      <c r="G2264" s="50" t="s">
        <v>7318</v>
      </c>
      <c r="H2264" s="50" t="s">
        <v>1875</v>
      </c>
      <c r="I2264" s="50" t="s">
        <v>7319</v>
      </c>
      <c r="J2264" s="50" t="s">
        <v>1877</v>
      </c>
      <c r="K2264" s="50" t="s">
        <v>291</v>
      </c>
      <c r="L2264" s="50" t="s">
        <v>188</v>
      </c>
      <c r="M2264" s="54">
        <v>2</v>
      </c>
      <c r="N2264" s="51" t="str">
        <f t="shared" si="153"/>
        <v>都北園</v>
      </c>
    </row>
    <row r="2265" spans="1:14" x14ac:dyDescent="0.2">
      <c r="A2265" s="50">
        <f t="shared" si="150"/>
        <v>30448</v>
      </c>
      <c r="B2265" s="50">
        <f t="shared" si="151"/>
        <v>3</v>
      </c>
      <c r="C2265" s="51">
        <f t="shared" si="152"/>
        <v>4</v>
      </c>
      <c r="D2265" s="50">
        <v>30448</v>
      </c>
      <c r="E2265" s="50" t="s">
        <v>4812</v>
      </c>
      <c r="F2265" s="50" t="s">
        <v>7320</v>
      </c>
      <c r="G2265" s="50" t="s">
        <v>4813</v>
      </c>
      <c r="H2265" s="50" t="s">
        <v>7321</v>
      </c>
      <c r="I2265" s="50" t="s">
        <v>7322</v>
      </c>
      <c r="J2265" s="50" t="s">
        <v>7323</v>
      </c>
      <c r="K2265" s="50" t="s">
        <v>291</v>
      </c>
      <c r="L2265" s="50" t="s">
        <v>188</v>
      </c>
      <c r="M2265" s="54">
        <v>2</v>
      </c>
      <c r="N2265" s="51" t="str">
        <f t="shared" si="153"/>
        <v>都北園</v>
      </c>
    </row>
    <row r="2266" spans="1:14" x14ac:dyDescent="0.2">
      <c r="A2266" s="50">
        <f t="shared" si="150"/>
        <v>30449</v>
      </c>
      <c r="B2266" s="50">
        <f t="shared" si="151"/>
        <v>3</v>
      </c>
      <c r="C2266" s="51">
        <f t="shared" si="152"/>
        <v>4</v>
      </c>
      <c r="D2266" s="50">
        <v>30449</v>
      </c>
      <c r="E2266" s="50" t="s">
        <v>100</v>
      </c>
      <c r="F2266" s="50" t="s">
        <v>7324</v>
      </c>
      <c r="G2266" s="50" t="s">
        <v>1572</v>
      </c>
      <c r="H2266" s="50" t="s">
        <v>1298</v>
      </c>
      <c r="I2266" s="50" t="s">
        <v>1574</v>
      </c>
      <c r="J2266" s="50" t="s">
        <v>1300</v>
      </c>
      <c r="K2266" s="50" t="s">
        <v>291</v>
      </c>
      <c r="L2266" s="50" t="s">
        <v>189</v>
      </c>
      <c r="M2266" s="54">
        <v>2</v>
      </c>
      <c r="N2266" s="51" t="str">
        <f t="shared" si="153"/>
        <v>都北園</v>
      </c>
    </row>
    <row r="2267" spans="1:14" x14ac:dyDescent="0.2">
      <c r="A2267" s="50">
        <f t="shared" si="150"/>
        <v>30450</v>
      </c>
      <c r="B2267" s="50">
        <f t="shared" si="151"/>
        <v>3</v>
      </c>
      <c r="C2267" s="51">
        <f t="shared" si="152"/>
        <v>4</v>
      </c>
      <c r="D2267" s="50">
        <v>30450</v>
      </c>
      <c r="E2267" s="50" t="s">
        <v>7325</v>
      </c>
      <c r="F2267" s="50" t="s">
        <v>7326</v>
      </c>
      <c r="G2267" s="50" t="s">
        <v>7327</v>
      </c>
      <c r="H2267" s="50" t="s">
        <v>7328</v>
      </c>
      <c r="I2267" s="50" t="s">
        <v>7329</v>
      </c>
      <c r="J2267" s="50" t="s">
        <v>7330</v>
      </c>
      <c r="K2267" s="50" t="s">
        <v>291</v>
      </c>
      <c r="L2267" s="50" t="s">
        <v>188</v>
      </c>
      <c r="M2267" s="54">
        <v>2</v>
      </c>
      <c r="N2267" s="51" t="str">
        <f t="shared" si="153"/>
        <v>都北園</v>
      </c>
    </row>
    <row r="2268" spans="1:14" x14ac:dyDescent="0.2">
      <c r="A2268" s="50">
        <f t="shared" si="150"/>
        <v>30451</v>
      </c>
      <c r="B2268" s="50">
        <f t="shared" si="151"/>
        <v>3</v>
      </c>
      <c r="C2268" s="51">
        <f t="shared" si="152"/>
        <v>4</v>
      </c>
      <c r="D2268" s="50">
        <v>30451</v>
      </c>
      <c r="E2268" s="50" t="s">
        <v>7331</v>
      </c>
      <c r="F2268" s="50" t="s">
        <v>570</v>
      </c>
      <c r="G2268" s="50" t="s">
        <v>7332</v>
      </c>
      <c r="H2268" s="50" t="s">
        <v>2253</v>
      </c>
      <c r="I2268" s="50" t="s">
        <v>7333</v>
      </c>
      <c r="J2268" s="50" t="s">
        <v>2255</v>
      </c>
      <c r="K2268" s="50" t="s">
        <v>292</v>
      </c>
      <c r="L2268" s="50" t="s">
        <v>188</v>
      </c>
      <c r="M2268" s="54">
        <v>2</v>
      </c>
      <c r="N2268" s="51" t="str">
        <f t="shared" si="153"/>
        <v>都北園</v>
      </c>
    </row>
    <row r="2269" spans="1:14" x14ac:dyDescent="0.2">
      <c r="A2269" s="50">
        <f t="shared" si="150"/>
        <v>30453</v>
      </c>
      <c r="B2269" s="50">
        <f t="shared" si="151"/>
        <v>3</v>
      </c>
      <c r="C2269" s="51">
        <f t="shared" si="152"/>
        <v>4</v>
      </c>
      <c r="D2269" s="50">
        <v>30453</v>
      </c>
      <c r="E2269" s="50" t="s">
        <v>45</v>
      </c>
      <c r="F2269" s="50" t="s">
        <v>7334</v>
      </c>
      <c r="G2269" s="50" t="s">
        <v>1184</v>
      </c>
      <c r="H2269" s="50" t="s">
        <v>1172</v>
      </c>
      <c r="I2269" s="50" t="s">
        <v>1186</v>
      </c>
      <c r="J2269" s="50" t="s">
        <v>1174</v>
      </c>
      <c r="K2269" s="50" t="s">
        <v>292</v>
      </c>
      <c r="L2269" s="50" t="s">
        <v>188</v>
      </c>
      <c r="M2269" s="54">
        <v>2</v>
      </c>
      <c r="N2269" s="51" t="str">
        <f t="shared" si="153"/>
        <v>都北園</v>
      </c>
    </row>
    <row r="2270" spans="1:14" x14ac:dyDescent="0.2">
      <c r="A2270" s="50">
        <f t="shared" si="150"/>
        <v>30454</v>
      </c>
      <c r="B2270" s="50">
        <f t="shared" si="151"/>
        <v>3</v>
      </c>
      <c r="C2270" s="51">
        <f t="shared" si="152"/>
        <v>4</v>
      </c>
      <c r="D2270" s="50">
        <v>30454</v>
      </c>
      <c r="E2270" s="50" t="s">
        <v>2786</v>
      </c>
      <c r="F2270" s="50" t="s">
        <v>7335</v>
      </c>
      <c r="G2270" s="50" t="s">
        <v>2788</v>
      </c>
      <c r="H2270" s="50" t="s">
        <v>5470</v>
      </c>
      <c r="I2270" s="50" t="s">
        <v>2789</v>
      </c>
      <c r="J2270" s="50" t="s">
        <v>5471</v>
      </c>
      <c r="K2270" s="50" t="s">
        <v>292</v>
      </c>
      <c r="L2270" s="50" t="s">
        <v>188</v>
      </c>
      <c r="M2270" s="54">
        <v>2</v>
      </c>
      <c r="N2270" s="51" t="str">
        <f t="shared" si="153"/>
        <v>都北園</v>
      </c>
    </row>
    <row r="2271" spans="1:14" x14ac:dyDescent="0.2">
      <c r="A2271" s="50">
        <f t="shared" si="150"/>
        <v>30455</v>
      </c>
      <c r="B2271" s="50">
        <f t="shared" si="151"/>
        <v>3</v>
      </c>
      <c r="C2271" s="51">
        <f t="shared" si="152"/>
        <v>4</v>
      </c>
      <c r="D2271" s="50">
        <v>30455</v>
      </c>
      <c r="E2271" s="50" t="s">
        <v>52</v>
      </c>
      <c r="F2271" s="50" t="s">
        <v>391</v>
      </c>
      <c r="G2271" s="50" t="s">
        <v>1842</v>
      </c>
      <c r="H2271" s="50" t="s">
        <v>1930</v>
      </c>
      <c r="I2271" s="50" t="s">
        <v>1843</v>
      </c>
      <c r="J2271" s="50" t="s">
        <v>1931</v>
      </c>
      <c r="K2271" s="50" t="s">
        <v>291</v>
      </c>
      <c r="L2271" s="50" t="s">
        <v>189</v>
      </c>
      <c r="M2271" s="54">
        <v>1</v>
      </c>
      <c r="N2271" s="51" t="str">
        <f t="shared" si="153"/>
        <v>都北園</v>
      </c>
    </row>
    <row r="2272" spans="1:14" x14ac:dyDescent="0.2">
      <c r="A2272" s="50">
        <f t="shared" si="150"/>
        <v>30456</v>
      </c>
      <c r="B2272" s="50">
        <f t="shared" si="151"/>
        <v>3</v>
      </c>
      <c r="C2272" s="51">
        <f t="shared" si="152"/>
        <v>4</v>
      </c>
      <c r="D2272" s="50">
        <v>30456</v>
      </c>
      <c r="E2272" s="50" t="s">
        <v>7336</v>
      </c>
      <c r="F2272" s="50" t="s">
        <v>7337</v>
      </c>
      <c r="G2272" s="50" t="s">
        <v>7338</v>
      </c>
      <c r="H2272" s="50" t="s">
        <v>1121</v>
      </c>
      <c r="I2272" s="50" t="s">
        <v>7339</v>
      </c>
      <c r="J2272" s="50" t="s">
        <v>1584</v>
      </c>
      <c r="K2272" s="50" t="s">
        <v>291</v>
      </c>
      <c r="L2272" s="50" t="s">
        <v>189</v>
      </c>
      <c r="M2272" s="54">
        <v>1</v>
      </c>
      <c r="N2272" s="51" t="str">
        <f t="shared" si="153"/>
        <v>都北園</v>
      </c>
    </row>
    <row r="2273" spans="1:14" x14ac:dyDescent="0.2">
      <c r="A2273" s="50">
        <f t="shared" si="150"/>
        <v>30457</v>
      </c>
      <c r="B2273" s="50">
        <f t="shared" si="151"/>
        <v>3</v>
      </c>
      <c r="C2273" s="51">
        <f t="shared" si="152"/>
        <v>4</v>
      </c>
      <c r="D2273" s="50">
        <v>30457</v>
      </c>
      <c r="E2273" s="50" t="s">
        <v>4599</v>
      </c>
      <c r="F2273" s="50" t="s">
        <v>7340</v>
      </c>
      <c r="G2273" s="50" t="s">
        <v>4600</v>
      </c>
      <c r="H2273" s="50" t="s">
        <v>7341</v>
      </c>
      <c r="I2273" s="50" t="s">
        <v>4601</v>
      </c>
      <c r="J2273" s="50" t="s">
        <v>7342</v>
      </c>
      <c r="K2273" s="50" t="s">
        <v>291</v>
      </c>
      <c r="L2273" s="50" t="s">
        <v>189</v>
      </c>
      <c r="M2273" s="54">
        <v>1</v>
      </c>
      <c r="N2273" s="51" t="str">
        <f t="shared" si="153"/>
        <v>都北園</v>
      </c>
    </row>
    <row r="2274" spans="1:14" x14ac:dyDescent="0.2">
      <c r="A2274" s="50">
        <f t="shared" si="150"/>
        <v>30458</v>
      </c>
      <c r="B2274" s="50">
        <f t="shared" si="151"/>
        <v>3</v>
      </c>
      <c r="C2274" s="51">
        <f t="shared" si="152"/>
        <v>4</v>
      </c>
      <c r="D2274" s="50">
        <v>30458</v>
      </c>
      <c r="E2274" s="50" t="s">
        <v>118</v>
      </c>
      <c r="F2274" s="50" t="s">
        <v>2676</v>
      </c>
      <c r="G2274" s="50" t="s">
        <v>1135</v>
      </c>
      <c r="H2274" s="50" t="s">
        <v>2677</v>
      </c>
      <c r="I2274" s="50" t="s">
        <v>1136</v>
      </c>
      <c r="J2274" s="50" t="s">
        <v>2678</v>
      </c>
      <c r="K2274" s="50" t="s">
        <v>291</v>
      </c>
      <c r="L2274" s="50" t="s">
        <v>189</v>
      </c>
      <c r="M2274" s="54">
        <v>1</v>
      </c>
      <c r="N2274" s="51" t="str">
        <f t="shared" si="153"/>
        <v>都北園</v>
      </c>
    </row>
    <row r="2275" spans="1:14" x14ac:dyDescent="0.2">
      <c r="A2275" s="50">
        <f t="shared" si="150"/>
        <v>30459</v>
      </c>
      <c r="B2275" s="50">
        <f t="shared" si="151"/>
        <v>3</v>
      </c>
      <c r="C2275" s="51">
        <f t="shared" si="152"/>
        <v>4</v>
      </c>
      <c r="D2275" s="50">
        <v>30459</v>
      </c>
      <c r="E2275" s="50" t="s">
        <v>6835</v>
      </c>
      <c r="F2275" s="50" t="s">
        <v>7343</v>
      </c>
      <c r="G2275" s="50" t="s">
        <v>6837</v>
      </c>
      <c r="H2275" s="50" t="s">
        <v>3522</v>
      </c>
      <c r="I2275" s="50" t="s">
        <v>6839</v>
      </c>
      <c r="J2275" s="50" t="s">
        <v>7112</v>
      </c>
      <c r="K2275" s="50" t="s">
        <v>291</v>
      </c>
      <c r="L2275" s="50" t="s">
        <v>189</v>
      </c>
      <c r="M2275" s="54">
        <v>1</v>
      </c>
      <c r="N2275" s="51" t="str">
        <f t="shared" si="153"/>
        <v>都北園</v>
      </c>
    </row>
    <row r="2276" spans="1:14" x14ac:dyDescent="0.2">
      <c r="A2276" s="50">
        <f t="shared" si="150"/>
        <v>30460</v>
      </c>
      <c r="B2276" s="50">
        <f t="shared" si="151"/>
        <v>3</v>
      </c>
      <c r="C2276" s="51">
        <f t="shared" si="152"/>
        <v>4</v>
      </c>
      <c r="D2276" s="50">
        <v>30460</v>
      </c>
      <c r="E2276" s="50" t="s">
        <v>4287</v>
      </c>
      <c r="F2276" s="50" t="s">
        <v>7344</v>
      </c>
      <c r="G2276" s="50" t="s">
        <v>4289</v>
      </c>
      <c r="H2276" s="50" t="s">
        <v>1795</v>
      </c>
      <c r="I2276" s="50" t="s">
        <v>4291</v>
      </c>
      <c r="J2276" s="50" t="s">
        <v>1797</v>
      </c>
      <c r="K2276" s="50" t="s">
        <v>291</v>
      </c>
      <c r="L2276" s="50" t="s">
        <v>185</v>
      </c>
      <c r="M2276" s="54">
        <v>1</v>
      </c>
      <c r="N2276" s="51" t="str">
        <f t="shared" si="153"/>
        <v>都北園</v>
      </c>
    </row>
    <row r="2277" spans="1:14" x14ac:dyDescent="0.2">
      <c r="A2277" s="50">
        <f t="shared" si="150"/>
        <v>30515</v>
      </c>
      <c r="B2277" s="50">
        <f t="shared" si="151"/>
        <v>3</v>
      </c>
      <c r="C2277" s="51">
        <f t="shared" si="152"/>
        <v>5</v>
      </c>
      <c r="D2277" s="50">
        <v>30515</v>
      </c>
      <c r="E2277" s="50" t="s">
        <v>28</v>
      </c>
      <c r="F2277" s="50" t="s">
        <v>7345</v>
      </c>
      <c r="G2277" s="50" t="s">
        <v>1083</v>
      </c>
      <c r="H2277" s="50" t="s">
        <v>7346</v>
      </c>
      <c r="I2277" s="50" t="s">
        <v>1084</v>
      </c>
      <c r="J2277" s="50" t="s">
        <v>7347</v>
      </c>
      <c r="K2277" s="50" t="s">
        <v>291</v>
      </c>
      <c r="L2277" s="50" t="s">
        <v>188</v>
      </c>
      <c r="M2277" s="54">
        <v>2</v>
      </c>
      <c r="N2277" s="51" t="str">
        <f t="shared" si="153"/>
        <v>都北豊島工</v>
      </c>
    </row>
    <row r="2278" spans="1:14" x14ac:dyDescent="0.2">
      <c r="A2278" s="50">
        <f t="shared" si="150"/>
        <v>30634</v>
      </c>
      <c r="B2278" s="50">
        <f t="shared" si="151"/>
        <v>3</v>
      </c>
      <c r="C2278" s="51">
        <f t="shared" si="152"/>
        <v>6</v>
      </c>
      <c r="D2278" s="50">
        <v>30634</v>
      </c>
      <c r="E2278" s="50" t="s">
        <v>7348</v>
      </c>
      <c r="F2278" s="50" t="s">
        <v>7349</v>
      </c>
      <c r="G2278" s="50" t="s">
        <v>5491</v>
      </c>
      <c r="H2278" s="50" t="s">
        <v>1930</v>
      </c>
      <c r="I2278" s="50" t="s">
        <v>5493</v>
      </c>
      <c r="J2278" s="50" t="s">
        <v>1931</v>
      </c>
      <c r="K2278" s="50" t="s">
        <v>291</v>
      </c>
      <c r="L2278" s="50" t="s">
        <v>189</v>
      </c>
      <c r="M2278" s="54">
        <v>1</v>
      </c>
      <c r="N2278" s="51" t="str">
        <f t="shared" si="153"/>
        <v>都板橋有徳</v>
      </c>
    </row>
    <row r="2279" spans="1:14" x14ac:dyDescent="0.2">
      <c r="A2279" s="50">
        <f t="shared" si="150"/>
        <v>30635</v>
      </c>
      <c r="B2279" s="50">
        <f t="shared" si="151"/>
        <v>3</v>
      </c>
      <c r="C2279" s="51">
        <f t="shared" si="152"/>
        <v>6</v>
      </c>
      <c r="D2279" s="50">
        <v>30635</v>
      </c>
      <c r="E2279" s="50" t="s">
        <v>3843</v>
      </c>
      <c r="F2279" s="50" t="s">
        <v>7350</v>
      </c>
      <c r="G2279" s="50" t="s">
        <v>3845</v>
      </c>
      <c r="H2279" s="50" t="s">
        <v>2099</v>
      </c>
      <c r="I2279" s="50" t="s">
        <v>7014</v>
      </c>
      <c r="J2279" s="50" t="s">
        <v>2960</v>
      </c>
      <c r="K2279" s="50" t="s">
        <v>291</v>
      </c>
      <c r="L2279" s="50" t="s">
        <v>189</v>
      </c>
      <c r="M2279" s="54">
        <v>1</v>
      </c>
      <c r="N2279" s="51" t="str">
        <f t="shared" si="153"/>
        <v>都板橋有徳</v>
      </c>
    </row>
    <row r="2280" spans="1:14" x14ac:dyDescent="0.2">
      <c r="A2280" s="50">
        <f t="shared" si="150"/>
        <v>30663</v>
      </c>
      <c r="B2280" s="50">
        <f t="shared" si="151"/>
        <v>3</v>
      </c>
      <c r="C2280" s="51">
        <f t="shared" si="152"/>
        <v>6</v>
      </c>
      <c r="D2280" s="50">
        <v>30663</v>
      </c>
      <c r="E2280" s="50" t="s">
        <v>4599</v>
      </c>
      <c r="F2280" s="50" t="s">
        <v>7351</v>
      </c>
      <c r="G2280" s="50" t="s">
        <v>4600</v>
      </c>
      <c r="H2280" s="50" t="s">
        <v>7289</v>
      </c>
      <c r="I2280" s="50" t="s">
        <v>4601</v>
      </c>
      <c r="J2280" s="50" t="s">
        <v>7291</v>
      </c>
      <c r="K2280" s="50" t="s">
        <v>292</v>
      </c>
      <c r="L2280" s="50" t="s">
        <v>188</v>
      </c>
      <c r="M2280" s="54">
        <v>2</v>
      </c>
      <c r="N2280" s="51" t="str">
        <f t="shared" si="153"/>
        <v>都板橋有徳</v>
      </c>
    </row>
    <row r="2281" spans="1:14" x14ac:dyDescent="0.2">
      <c r="A2281" s="50">
        <f t="shared" si="150"/>
        <v>30664</v>
      </c>
      <c r="B2281" s="50">
        <f t="shared" si="151"/>
        <v>3</v>
      </c>
      <c r="C2281" s="51">
        <f t="shared" si="152"/>
        <v>6</v>
      </c>
      <c r="D2281" s="50">
        <v>30664</v>
      </c>
      <c r="E2281" s="50" t="s">
        <v>5722</v>
      </c>
      <c r="F2281" s="50" t="s">
        <v>3458</v>
      </c>
      <c r="G2281" s="50" t="s">
        <v>5724</v>
      </c>
      <c r="H2281" s="50" t="s">
        <v>6070</v>
      </c>
      <c r="I2281" s="50" t="s">
        <v>5725</v>
      </c>
      <c r="J2281" s="50" t="s">
        <v>7352</v>
      </c>
      <c r="K2281" s="50" t="s">
        <v>292</v>
      </c>
      <c r="L2281" s="50" t="s">
        <v>188</v>
      </c>
      <c r="M2281" s="54">
        <v>2</v>
      </c>
      <c r="N2281" s="51" t="str">
        <f t="shared" si="153"/>
        <v>都板橋有徳</v>
      </c>
    </row>
    <row r="2282" spans="1:14" x14ac:dyDescent="0.2">
      <c r="A2282" s="50">
        <f t="shared" si="150"/>
        <v>30666</v>
      </c>
      <c r="B2282" s="50">
        <f t="shared" si="151"/>
        <v>3</v>
      </c>
      <c r="C2282" s="51">
        <f t="shared" si="152"/>
        <v>6</v>
      </c>
      <c r="D2282" s="50">
        <v>30666</v>
      </c>
      <c r="E2282" s="50" t="s">
        <v>7353</v>
      </c>
      <c r="F2282" s="50" t="s">
        <v>7354</v>
      </c>
      <c r="G2282" s="50" t="s">
        <v>7355</v>
      </c>
      <c r="H2282" s="50" t="s">
        <v>7356</v>
      </c>
      <c r="I2282" s="50" t="s">
        <v>7357</v>
      </c>
      <c r="J2282" s="50" t="s">
        <v>7358</v>
      </c>
      <c r="K2282" s="50" t="s">
        <v>292</v>
      </c>
      <c r="L2282" s="50" t="s">
        <v>189</v>
      </c>
      <c r="M2282" s="54">
        <v>1</v>
      </c>
      <c r="N2282" s="51" t="str">
        <f t="shared" si="153"/>
        <v>都板橋有徳</v>
      </c>
    </row>
    <row r="2283" spans="1:14" x14ac:dyDescent="0.2">
      <c r="A2283" s="50">
        <f t="shared" si="150"/>
        <v>30809</v>
      </c>
      <c r="B2283" s="50">
        <f t="shared" si="151"/>
        <v>3</v>
      </c>
      <c r="C2283" s="51">
        <f t="shared" si="152"/>
        <v>8</v>
      </c>
      <c r="D2283" s="50">
        <v>30809</v>
      </c>
      <c r="E2283" s="50" t="s">
        <v>7359</v>
      </c>
      <c r="F2283" s="50" t="s">
        <v>5286</v>
      </c>
      <c r="G2283" s="50" t="s">
        <v>7360</v>
      </c>
      <c r="H2283" s="50" t="s">
        <v>1289</v>
      </c>
      <c r="I2283" s="50" t="s">
        <v>7361</v>
      </c>
      <c r="J2283" s="50" t="s">
        <v>1290</v>
      </c>
      <c r="K2283" s="50" t="s">
        <v>291</v>
      </c>
      <c r="L2283" s="50" t="s">
        <v>1029</v>
      </c>
      <c r="M2283" s="54">
        <v>3</v>
      </c>
      <c r="N2283" s="51" t="str">
        <f t="shared" si="153"/>
        <v>都高島</v>
      </c>
    </row>
    <row r="2284" spans="1:14" x14ac:dyDescent="0.2">
      <c r="A2284" s="50">
        <f t="shared" ref="A2284:A2347" si="154">D2284</f>
        <v>30810</v>
      </c>
      <c r="B2284" s="50">
        <f t="shared" ref="B2284:B2347" si="155">ROUNDDOWN(D2284/10000,0)</f>
        <v>3</v>
      </c>
      <c r="C2284" s="51">
        <f t="shared" ref="C2284:C2347" si="156">ROUNDDOWN((D2284-B2284*10000)/100,0)</f>
        <v>8</v>
      </c>
      <c r="D2284" s="50">
        <v>30810</v>
      </c>
      <c r="E2284" s="50" t="s">
        <v>28</v>
      </c>
      <c r="F2284" s="50" t="s">
        <v>7362</v>
      </c>
      <c r="G2284" s="50" t="s">
        <v>1083</v>
      </c>
      <c r="H2284" s="50" t="s">
        <v>5279</v>
      </c>
      <c r="I2284" s="50" t="s">
        <v>1084</v>
      </c>
      <c r="J2284" s="50" t="s">
        <v>5280</v>
      </c>
      <c r="K2284" s="50" t="s">
        <v>291</v>
      </c>
      <c r="L2284" s="50" t="s">
        <v>1029</v>
      </c>
      <c r="M2284" s="54">
        <v>3</v>
      </c>
      <c r="N2284" s="51" t="str">
        <f t="shared" si="153"/>
        <v>都高島</v>
      </c>
    </row>
    <row r="2285" spans="1:14" x14ac:dyDescent="0.2">
      <c r="A2285" s="50">
        <f t="shared" si="154"/>
        <v>30811</v>
      </c>
      <c r="B2285" s="50">
        <f t="shared" si="155"/>
        <v>3</v>
      </c>
      <c r="C2285" s="51">
        <f t="shared" si="156"/>
        <v>8</v>
      </c>
      <c r="D2285" s="50">
        <v>30811</v>
      </c>
      <c r="E2285" s="50" t="s">
        <v>34</v>
      </c>
      <c r="F2285" s="50" t="s">
        <v>7363</v>
      </c>
      <c r="G2285" s="50" t="s">
        <v>1285</v>
      </c>
      <c r="H2285" s="50" t="s">
        <v>3308</v>
      </c>
      <c r="I2285" s="50" t="s">
        <v>1287</v>
      </c>
      <c r="J2285" s="50" t="s">
        <v>7364</v>
      </c>
      <c r="K2285" s="50" t="s">
        <v>291</v>
      </c>
      <c r="L2285" s="50" t="s">
        <v>1029</v>
      </c>
      <c r="M2285" s="54">
        <v>3</v>
      </c>
      <c r="N2285" s="51" t="str">
        <f t="shared" si="153"/>
        <v>都高島</v>
      </c>
    </row>
    <row r="2286" spans="1:14" x14ac:dyDescent="0.2">
      <c r="A2286" s="50">
        <f t="shared" si="154"/>
        <v>30820</v>
      </c>
      <c r="B2286" s="50">
        <f t="shared" si="155"/>
        <v>3</v>
      </c>
      <c r="C2286" s="51">
        <f t="shared" si="156"/>
        <v>8</v>
      </c>
      <c r="D2286" s="50">
        <v>30820</v>
      </c>
      <c r="E2286" s="50" t="s">
        <v>7039</v>
      </c>
      <c r="F2286" s="50" t="s">
        <v>6091</v>
      </c>
      <c r="G2286" s="50" t="s">
        <v>7040</v>
      </c>
      <c r="H2286" s="50" t="s">
        <v>1875</v>
      </c>
      <c r="I2286" s="50" t="s">
        <v>7041</v>
      </c>
      <c r="J2286" s="50" t="s">
        <v>1877</v>
      </c>
      <c r="K2286" s="50" t="s">
        <v>291</v>
      </c>
      <c r="L2286" s="50" t="s">
        <v>188</v>
      </c>
      <c r="M2286" s="54">
        <v>2</v>
      </c>
      <c r="N2286" s="51" t="str">
        <f t="shared" si="153"/>
        <v>都高島</v>
      </c>
    </row>
    <row r="2287" spans="1:14" x14ac:dyDescent="0.2">
      <c r="A2287" s="50">
        <f t="shared" si="154"/>
        <v>30821</v>
      </c>
      <c r="B2287" s="50">
        <f t="shared" si="155"/>
        <v>3</v>
      </c>
      <c r="C2287" s="51">
        <f t="shared" si="156"/>
        <v>8</v>
      </c>
      <c r="D2287" s="50">
        <v>30821</v>
      </c>
      <c r="E2287" s="50" t="s">
        <v>7365</v>
      </c>
      <c r="F2287" s="50" t="s">
        <v>7366</v>
      </c>
      <c r="G2287" s="50" t="s">
        <v>7367</v>
      </c>
      <c r="H2287" s="50" t="s">
        <v>5807</v>
      </c>
      <c r="I2287" s="50" t="s">
        <v>7368</v>
      </c>
      <c r="J2287" s="50" t="s">
        <v>5809</v>
      </c>
      <c r="K2287" s="50" t="s">
        <v>291</v>
      </c>
      <c r="L2287" s="50" t="s">
        <v>188</v>
      </c>
      <c r="M2287" s="54">
        <v>2</v>
      </c>
      <c r="N2287" s="51" t="str">
        <f t="shared" si="153"/>
        <v>都高島</v>
      </c>
    </row>
    <row r="2288" spans="1:14" x14ac:dyDescent="0.2">
      <c r="A2288" s="50">
        <f t="shared" si="154"/>
        <v>30822</v>
      </c>
      <c r="B2288" s="50">
        <f t="shared" si="155"/>
        <v>3</v>
      </c>
      <c r="C2288" s="51">
        <f t="shared" si="156"/>
        <v>8</v>
      </c>
      <c r="D2288" s="50">
        <v>30822</v>
      </c>
      <c r="E2288" s="50" t="s">
        <v>25</v>
      </c>
      <c r="F2288" s="50" t="s">
        <v>7369</v>
      </c>
      <c r="G2288" s="50" t="s">
        <v>2603</v>
      </c>
      <c r="H2288" s="50" t="s">
        <v>7370</v>
      </c>
      <c r="I2288" s="50" t="s">
        <v>2604</v>
      </c>
      <c r="J2288" s="50" t="s">
        <v>7371</v>
      </c>
      <c r="K2288" s="50" t="s">
        <v>291</v>
      </c>
      <c r="L2288" s="50" t="s">
        <v>189</v>
      </c>
      <c r="M2288" s="54">
        <v>2</v>
      </c>
      <c r="N2288" s="51" t="str">
        <f t="shared" si="153"/>
        <v>都高島</v>
      </c>
    </row>
    <row r="2289" spans="1:14" x14ac:dyDescent="0.2">
      <c r="A2289" s="50">
        <f t="shared" si="154"/>
        <v>30823</v>
      </c>
      <c r="B2289" s="50">
        <f t="shared" si="155"/>
        <v>3</v>
      </c>
      <c r="C2289" s="51">
        <f t="shared" si="156"/>
        <v>8</v>
      </c>
      <c r="D2289" s="50">
        <v>30823</v>
      </c>
      <c r="E2289" s="50" t="s">
        <v>56</v>
      </c>
      <c r="F2289" s="50" t="s">
        <v>624</v>
      </c>
      <c r="G2289" s="50" t="s">
        <v>2851</v>
      </c>
      <c r="H2289" s="50" t="s">
        <v>1428</v>
      </c>
      <c r="I2289" s="50" t="s">
        <v>2852</v>
      </c>
      <c r="J2289" s="50" t="s">
        <v>1430</v>
      </c>
      <c r="K2289" s="50" t="s">
        <v>291</v>
      </c>
      <c r="L2289" s="50" t="s">
        <v>188</v>
      </c>
      <c r="M2289" s="54">
        <v>2</v>
      </c>
      <c r="N2289" s="51" t="str">
        <f t="shared" si="153"/>
        <v>都高島</v>
      </c>
    </row>
    <row r="2290" spans="1:14" x14ac:dyDescent="0.2">
      <c r="A2290" s="50">
        <f t="shared" si="154"/>
        <v>30825</v>
      </c>
      <c r="B2290" s="50">
        <f t="shared" si="155"/>
        <v>3</v>
      </c>
      <c r="C2290" s="51">
        <f t="shared" si="156"/>
        <v>8</v>
      </c>
      <c r="D2290" s="50">
        <v>30825</v>
      </c>
      <c r="E2290" s="50" t="s">
        <v>4485</v>
      </c>
      <c r="F2290" s="50" t="s">
        <v>3723</v>
      </c>
      <c r="G2290" s="50" t="s">
        <v>4487</v>
      </c>
      <c r="H2290" s="50" t="s">
        <v>3725</v>
      </c>
      <c r="I2290" s="50" t="s">
        <v>4488</v>
      </c>
      <c r="J2290" s="50" t="s">
        <v>3727</v>
      </c>
      <c r="K2290" s="50" t="s">
        <v>291</v>
      </c>
      <c r="L2290" s="50" t="s">
        <v>188</v>
      </c>
      <c r="M2290" s="54">
        <v>2</v>
      </c>
      <c r="N2290" s="51" t="str">
        <f t="shared" si="153"/>
        <v>都高島</v>
      </c>
    </row>
    <row r="2291" spans="1:14" x14ac:dyDescent="0.2">
      <c r="A2291" s="50">
        <f t="shared" si="154"/>
        <v>30826</v>
      </c>
      <c r="B2291" s="50">
        <f t="shared" si="155"/>
        <v>3</v>
      </c>
      <c r="C2291" s="51">
        <f t="shared" si="156"/>
        <v>8</v>
      </c>
      <c r="D2291" s="50">
        <v>30826</v>
      </c>
      <c r="E2291" s="50" t="s">
        <v>74</v>
      </c>
      <c r="F2291" s="50" t="s">
        <v>5328</v>
      </c>
      <c r="G2291" s="50" t="s">
        <v>2087</v>
      </c>
      <c r="H2291" s="50" t="s">
        <v>7372</v>
      </c>
      <c r="I2291" s="50" t="s">
        <v>2088</v>
      </c>
      <c r="J2291" s="50" t="s">
        <v>2656</v>
      </c>
      <c r="K2291" s="50" t="s">
        <v>291</v>
      </c>
      <c r="L2291" s="50" t="s">
        <v>188</v>
      </c>
      <c r="M2291" s="54">
        <v>2</v>
      </c>
      <c r="N2291" s="51" t="str">
        <f t="shared" si="153"/>
        <v>都高島</v>
      </c>
    </row>
    <row r="2292" spans="1:14" x14ac:dyDescent="0.2">
      <c r="A2292" s="50">
        <f t="shared" si="154"/>
        <v>30828</v>
      </c>
      <c r="B2292" s="50">
        <f t="shared" si="155"/>
        <v>3</v>
      </c>
      <c r="C2292" s="51">
        <f t="shared" si="156"/>
        <v>8</v>
      </c>
      <c r="D2292" s="50">
        <v>30828</v>
      </c>
      <c r="E2292" s="50" t="s">
        <v>4448</v>
      </c>
      <c r="F2292" s="50" t="s">
        <v>7373</v>
      </c>
      <c r="G2292" s="50" t="s">
        <v>1224</v>
      </c>
      <c r="H2292" s="50" t="s">
        <v>7374</v>
      </c>
      <c r="I2292" s="50" t="s">
        <v>1225</v>
      </c>
      <c r="J2292" s="50" t="s">
        <v>7375</v>
      </c>
      <c r="K2292" s="50" t="s">
        <v>291</v>
      </c>
      <c r="L2292" s="50" t="s">
        <v>189</v>
      </c>
      <c r="M2292" s="54">
        <v>1</v>
      </c>
      <c r="N2292" s="51" t="str">
        <f t="shared" si="153"/>
        <v>都高島</v>
      </c>
    </row>
    <row r="2293" spans="1:14" x14ac:dyDescent="0.2">
      <c r="A2293" s="50">
        <f t="shared" si="154"/>
        <v>30829</v>
      </c>
      <c r="B2293" s="50">
        <f t="shared" si="155"/>
        <v>3</v>
      </c>
      <c r="C2293" s="51">
        <f t="shared" si="156"/>
        <v>8</v>
      </c>
      <c r="D2293" s="50">
        <v>30829</v>
      </c>
      <c r="E2293" s="50" t="s">
        <v>746</v>
      </c>
      <c r="F2293" s="50" t="s">
        <v>7376</v>
      </c>
      <c r="G2293" s="50" t="s">
        <v>2663</v>
      </c>
      <c r="H2293" s="50" t="s">
        <v>1832</v>
      </c>
      <c r="I2293" s="50" t="s">
        <v>2664</v>
      </c>
      <c r="J2293" s="50" t="s">
        <v>1833</v>
      </c>
      <c r="K2293" s="50" t="s">
        <v>291</v>
      </c>
      <c r="L2293" s="50" t="s">
        <v>185</v>
      </c>
      <c r="M2293" s="54">
        <v>1</v>
      </c>
      <c r="N2293" s="51" t="str">
        <f t="shared" si="153"/>
        <v>都高島</v>
      </c>
    </row>
    <row r="2294" spans="1:14" x14ac:dyDescent="0.2">
      <c r="A2294" s="50">
        <f t="shared" si="154"/>
        <v>30830</v>
      </c>
      <c r="B2294" s="50">
        <f t="shared" si="155"/>
        <v>3</v>
      </c>
      <c r="C2294" s="51">
        <f t="shared" si="156"/>
        <v>8</v>
      </c>
      <c r="D2294" s="50">
        <v>30830</v>
      </c>
      <c r="E2294" s="50" t="s">
        <v>7377</v>
      </c>
      <c r="F2294" s="50" t="s">
        <v>6273</v>
      </c>
      <c r="G2294" s="50" t="s">
        <v>1033</v>
      </c>
      <c r="H2294" s="50" t="s">
        <v>5684</v>
      </c>
      <c r="I2294" s="50" t="s">
        <v>1035</v>
      </c>
      <c r="J2294" s="50" t="s">
        <v>5686</v>
      </c>
      <c r="K2294" s="50" t="s">
        <v>291</v>
      </c>
      <c r="L2294" s="50" t="s">
        <v>189</v>
      </c>
      <c r="M2294" s="54">
        <v>1</v>
      </c>
      <c r="N2294" s="51" t="str">
        <f t="shared" si="153"/>
        <v>都高島</v>
      </c>
    </row>
    <row r="2295" spans="1:14" x14ac:dyDescent="0.2">
      <c r="A2295" s="50">
        <f t="shared" si="154"/>
        <v>30831</v>
      </c>
      <c r="B2295" s="50">
        <f t="shared" si="155"/>
        <v>3</v>
      </c>
      <c r="C2295" s="51">
        <f t="shared" si="156"/>
        <v>8</v>
      </c>
      <c r="D2295" s="50">
        <v>30831</v>
      </c>
      <c r="E2295" s="50" t="s">
        <v>360</v>
      </c>
      <c r="F2295" s="50" t="s">
        <v>3801</v>
      </c>
      <c r="G2295" s="50" t="s">
        <v>2450</v>
      </c>
      <c r="H2295" s="50" t="s">
        <v>1009</v>
      </c>
      <c r="I2295" s="50" t="s">
        <v>2451</v>
      </c>
      <c r="J2295" s="50" t="s">
        <v>1028</v>
      </c>
      <c r="K2295" s="50" t="s">
        <v>291</v>
      </c>
      <c r="L2295" s="50" t="s">
        <v>189</v>
      </c>
      <c r="M2295" s="54">
        <v>1</v>
      </c>
      <c r="N2295" s="51" t="str">
        <f t="shared" si="153"/>
        <v>都高島</v>
      </c>
    </row>
    <row r="2296" spans="1:14" x14ac:dyDescent="0.2">
      <c r="A2296" s="50">
        <f t="shared" si="154"/>
        <v>30832</v>
      </c>
      <c r="B2296" s="50">
        <f t="shared" si="155"/>
        <v>3</v>
      </c>
      <c r="C2296" s="51">
        <f t="shared" si="156"/>
        <v>8</v>
      </c>
      <c r="D2296" s="50">
        <v>30832</v>
      </c>
      <c r="E2296" s="50" t="s">
        <v>1052</v>
      </c>
      <c r="F2296" s="50" t="s">
        <v>7378</v>
      </c>
      <c r="G2296" s="50" t="s">
        <v>1054</v>
      </c>
      <c r="H2296" s="50" t="s">
        <v>7379</v>
      </c>
      <c r="I2296" s="50" t="s">
        <v>1056</v>
      </c>
      <c r="J2296" s="50" t="s">
        <v>7380</v>
      </c>
      <c r="K2296" s="50" t="s">
        <v>291</v>
      </c>
      <c r="L2296" s="50" t="s">
        <v>185</v>
      </c>
      <c r="M2296" s="54">
        <v>1</v>
      </c>
      <c r="N2296" s="51" t="str">
        <f t="shared" si="153"/>
        <v>都高島</v>
      </c>
    </row>
    <row r="2297" spans="1:14" x14ac:dyDescent="0.2">
      <c r="A2297" s="50">
        <f t="shared" si="154"/>
        <v>30833</v>
      </c>
      <c r="B2297" s="50">
        <f t="shared" si="155"/>
        <v>3</v>
      </c>
      <c r="C2297" s="51">
        <f t="shared" si="156"/>
        <v>8</v>
      </c>
      <c r="D2297" s="50">
        <v>30833</v>
      </c>
      <c r="E2297" s="50" t="s">
        <v>121</v>
      </c>
      <c r="F2297" s="50" t="s">
        <v>3591</v>
      </c>
      <c r="G2297" s="50" t="s">
        <v>1952</v>
      </c>
      <c r="H2297" s="50" t="s">
        <v>2476</v>
      </c>
      <c r="I2297" s="50" t="s">
        <v>1953</v>
      </c>
      <c r="J2297" s="50" t="s">
        <v>2478</v>
      </c>
      <c r="K2297" s="50" t="s">
        <v>291</v>
      </c>
      <c r="L2297" s="50" t="s">
        <v>189</v>
      </c>
      <c r="M2297" s="54">
        <v>1</v>
      </c>
      <c r="N2297" s="51" t="str">
        <f t="shared" si="153"/>
        <v>都高島</v>
      </c>
    </row>
    <row r="2298" spans="1:14" x14ac:dyDescent="0.2">
      <c r="A2298" s="50">
        <f t="shared" si="154"/>
        <v>30834</v>
      </c>
      <c r="B2298" s="50">
        <f t="shared" si="155"/>
        <v>3</v>
      </c>
      <c r="C2298" s="51">
        <f t="shared" si="156"/>
        <v>8</v>
      </c>
      <c r="D2298" s="50">
        <v>30834</v>
      </c>
      <c r="E2298" s="50" t="s">
        <v>7381</v>
      </c>
      <c r="F2298" s="50" t="s">
        <v>5435</v>
      </c>
      <c r="G2298" s="50" t="s">
        <v>7382</v>
      </c>
      <c r="H2298" s="50" t="s">
        <v>1930</v>
      </c>
      <c r="I2298" s="50" t="s">
        <v>7383</v>
      </c>
      <c r="J2298" s="50" t="s">
        <v>1931</v>
      </c>
      <c r="K2298" s="50" t="s">
        <v>291</v>
      </c>
      <c r="L2298" s="50" t="s">
        <v>189</v>
      </c>
      <c r="M2298" s="54">
        <v>1</v>
      </c>
      <c r="N2298" s="51" t="str">
        <f t="shared" si="153"/>
        <v>都高島</v>
      </c>
    </row>
    <row r="2299" spans="1:14" x14ac:dyDescent="0.2">
      <c r="A2299" s="50">
        <f t="shared" si="154"/>
        <v>30835</v>
      </c>
      <c r="B2299" s="50">
        <f t="shared" si="155"/>
        <v>3</v>
      </c>
      <c r="C2299" s="51">
        <f t="shared" si="156"/>
        <v>8</v>
      </c>
      <c r="D2299" s="50">
        <v>30835</v>
      </c>
      <c r="E2299" s="50" t="s">
        <v>72</v>
      </c>
      <c r="F2299" s="50" t="s">
        <v>15286</v>
      </c>
      <c r="G2299" s="50" t="s">
        <v>1983</v>
      </c>
      <c r="H2299" s="50" t="s">
        <v>3650</v>
      </c>
      <c r="I2299" s="50" t="s">
        <v>1984</v>
      </c>
      <c r="J2299" s="50" t="s">
        <v>3651</v>
      </c>
      <c r="K2299" s="50" t="s">
        <v>291</v>
      </c>
      <c r="L2299" s="50" t="s">
        <v>189</v>
      </c>
      <c r="M2299" s="54">
        <v>1</v>
      </c>
      <c r="N2299" s="51" t="str">
        <f t="shared" si="153"/>
        <v>都高島</v>
      </c>
    </row>
    <row r="2300" spans="1:14" x14ac:dyDescent="0.2">
      <c r="A2300" s="50">
        <f t="shared" si="154"/>
        <v>30870</v>
      </c>
      <c r="B2300" s="50">
        <f t="shared" si="155"/>
        <v>3</v>
      </c>
      <c r="C2300" s="51">
        <f t="shared" si="156"/>
        <v>8</v>
      </c>
      <c r="D2300" s="50">
        <v>30870</v>
      </c>
      <c r="E2300" s="50" t="s">
        <v>614</v>
      </c>
      <c r="F2300" s="50" t="s">
        <v>2449</v>
      </c>
      <c r="G2300" s="50" t="s">
        <v>3371</v>
      </c>
      <c r="H2300" s="50" t="s">
        <v>2253</v>
      </c>
      <c r="I2300" s="50" t="s">
        <v>3372</v>
      </c>
      <c r="J2300" s="50" t="s">
        <v>2255</v>
      </c>
      <c r="K2300" s="50" t="s">
        <v>292</v>
      </c>
      <c r="L2300" s="50" t="s">
        <v>188</v>
      </c>
      <c r="M2300" s="54">
        <v>2</v>
      </c>
      <c r="N2300" s="51" t="str">
        <f t="shared" si="153"/>
        <v>都高島</v>
      </c>
    </row>
    <row r="2301" spans="1:14" x14ac:dyDescent="0.2">
      <c r="A2301" s="50">
        <f t="shared" si="154"/>
        <v>30871</v>
      </c>
      <c r="B2301" s="50">
        <f t="shared" si="155"/>
        <v>3</v>
      </c>
      <c r="C2301" s="51">
        <f t="shared" si="156"/>
        <v>8</v>
      </c>
      <c r="D2301" s="50">
        <v>30871</v>
      </c>
      <c r="E2301" s="50" t="s">
        <v>7384</v>
      </c>
      <c r="F2301" s="50" t="s">
        <v>7385</v>
      </c>
      <c r="G2301" s="50" t="s">
        <v>7386</v>
      </c>
      <c r="H2301" s="50" t="s">
        <v>7387</v>
      </c>
      <c r="I2301" s="50" t="s">
        <v>7388</v>
      </c>
      <c r="J2301" s="50" t="s">
        <v>7389</v>
      </c>
      <c r="K2301" s="50" t="s">
        <v>292</v>
      </c>
      <c r="L2301" s="50" t="s">
        <v>188</v>
      </c>
      <c r="M2301" s="54">
        <v>2</v>
      </c>
      <c r="N2301" s="51" t="str">
        <f t="shared" si="153"/>
        <v>都高島</v>
      </c>
    </row>
    <row r="2302" spans="1:14" x14ac:dyDescent="0.2">
      <c r="A2302" s="50">
        <f t="shared" si="154"/>
        <v>30872</v>
      </c>
      <c r="B2302" s="50">
        <f t="shared" si="155"/>
        <v>3</v>
      </c>
      <c r="C2302" s="51">
        <f t="shared" si="156"/>
        <v>8</v>
      </c>
      <c r="D2302" s="50">
        <v>30872</v>
      </c>
      <c r="E2302" s="50" t="s">
        <v>6398</v>
      </c>
      <c r="F2302" s="50" t="s">
        <v>7390</v>
      </c>
      <c r="G2302" s="50" t="s">
        <v>6399</v>
      </c>
      <c r="H2302" s="50" t="s">
        <v>5086</v>
      </c>
      <c r="I2302" s="50" t="s">
        <v>7391</v>
      </c>
      <c r="J2302" s="50" t="s">
        <v>5088</v>
      </c>
      <c r="K2302" s="50" t="s">
        <v>292</v>
      </c>
      <c r="L2302" s="50" t="s">
        <v>188</v>
      </c>
      <c r="M2302" s="54">
        <v>2</v>
      </c>
      <c r="N2302" s="51" t="str">
        <f t="shared" si="153"/>
        <v>都高島</v>
      </c>
    </row>
    <row r="2303" spans="1:14" x14ac:dyDescent="0.2">
      <c r="A2303" s="50">
        <f t="shared" si="154"/>
        <v>30873</v>
      </c>
      <c r="B2303" s="50">
        <f t="shared" si="155"/>
        <v>3</v>
      </c>
      <c r="C2303" s="51">
        <f t="shared" si="156"/>
        <v>8</v>
      </c>
      <c r="D2303" s="50">
        <v>30873</v>
      </c>
      <c r="E2303" s="50" t="s">
        <v>1932</v>
      </c>
      <c r="F2303" s="50" t="s">
        <v>7392</v>
      </c>
      <c r="G2303" s="50" t="s">
        <v>1934</v>
      </c>
      <c r="H2303" s="50" t="s">
        <v>1066</v>
      </c>
      <c r="I2303" s="50" t="s">
        <v>1935</v>
      </c>
      <c r="J2303" s="50" t="s">
        <v>1068</v>
      </c>
      <c r="K2303" s="50" t="s">
        <v>292</v>
      </c>
      <c r="L2303" s="50" t="s">
        <v>188</v>
      </c>
      <c r="M2303" s="54">
        <v>2</v>
      </c>
      <c r="N2303" s="51" t="str">
        <f t="shared" si="153"/>
        <v>都高島</v>
      </c>
    </row>
    <row r="2304" spans="1:14" x14ac:dyDescent="0.2">
      <c r="A2304" s="50">
        <f t="shared" si="154"/>
        <v>30874</v>
      </c>
      <c r="B2304" s="50">
        <f t="shared" si="155"/>
        <v>3</v>
      </c>
      <c r="C2304" s="51">
        <f t="shared" si="156"/>
        <v>8</v>
      </c>
      <c r="D2304" s="50">
        <v>30874</v>
      </c>
      <c r="E2304" s="50" t="s">
        <v>7393</v>
      </c>
      <c r="F2304" s="50" t="s">
        <v>7394</v>
      </c>
      <c r="G2304" s="50" t="s">
        <v>7395</v>
      </c>
      <c r="H2304" s="50" t="s">
        <v>1776</v>
      </c>
      <c r="I2304" s="50" t="s">
        <v>7396</v>
      </c>
      <c r="J2304" s="50" t="s">
        <v>1871</v>
      </c>
      <c r="K2304" s="50" t="s">
        <v>292</v>
      </c>
      <c r="L2304" s="50" t="s">
        <v>188</v>
      </c>
      <c r="M2304" s="54">
        <v>2</v>
      </c>
      <c r="N2304" s="51" t="str">
        <f t="shared" si="153"/>
        <v>都高島</v>
      </c>
    </row>
    <row r="2305" spans="1:14" x14ac:dyDescent="0.2">
      <c r="A2305" s="50">
        <f t="shared" si="154"/>
        <v>30875</v>
      </c>
      <c r="B2305" s="50">
        <f t="shared" si="155"/>
        <v>3</v>
      </c>
      <c r="C2305" s="51">
        <f t="shared" si="156"/>
        <v>8</v>
      </c>
      <c r="D2305" s="50">
        <v>30875</v>
      </c>
      <c r="E2305" s="50" t="s">
        <v>7397</v>
      </c>
      <c r="F2305" s="50" t="s">
        <v>7398</v>
      </c>
      <c r="G2305" s="50" t="s">
        <v>7399</v>
      </c>
      <c r="H2305" s="50" t="s">
        <v>3407</v>
      </c>
      <c r="I2305" s="50" t="s">
        <v>7400</v>
      </c>
      <c r="J2305" s="50" t="s">
        <v>3408</v>
      </c>
      <c r="K2305" s="50" t="s">
        <v>292</v>
      </c>
      <c r="L2305" s="50" t="s">
        <v>188</v>
      </c>
      <c r="M2305" s="54">
        <v>2</v>
      </c>
      <c r="N2305" s="51" t="str">
        <f t="shared" si="153"/>
        <v>都高島</v>
      </c>
    </row>
    <row r="2306" spans="1:14" x14ac:dyDescent="0.2">
      <c r="A2306" s="50">
        <f t="shared" si="154"/>
        <v>30876</v>
      </c>
      <c r="B2306" s="50">
        <f t="shared" si="155"/>
        <v>3</v>
      </c>
      <c r="C2306" s="51">
        <f t="shared" si="156"/>
        <v>8</v>
      </c>
      <c r="D2306" s="50">
        <v>30876</v>
      </c>
      <c r="E2306" s="50" t="s">
        <v>15287</v>
      </c>
      <c r="F2306" s="50" t="s">
        <v>15288</v>
      </c>
      <c r="G2306" s="50" t="s">
        <v>5759</v>
      </c>
      <c r="H2306" s="50" t="s">
        <v>2696</v>
      </c>
      <c r="I2306" s="50" t="s">
        <v>5760</v>
      </c>
      <c r="J2306" s="50" t="s">
        <v>2697</v>
      </c>
      <c r="K2306" s="50" t="s">
        <v>292</v>
      </c>
      <c r="L2306" s="50" t="s">
        <v>1029</v>
      </c>
      <c r="M2306" s="54">
        <v>3</v>
      </c>
      <c r="N2306" s="51" t="str">
        <f t="shared" ref="N2306:N2369" si="157">VLOOKUP(B2306*100+C2306,$AB$2:$AF$400,2,0)</f>
        <v>都高島</v>
      </c>
    </row>
    <row r="2307" spans="1:14" x14ac:dyDescent="0.2">
      <c r="A2307" s="50">
        <f t="shared" si="154"/>
        <v>30877</v>
      </c>
      <c r="B2307" s="50">
        <f t="shared" si="155"/>
        <v>3</v>
      </c>
      <c r="C2307" s="51">
        <f t="shared" si="156"/>
        <v>8</v>
      </c>
      <c r="D2307" s="50">
        <v>30877</v>
      </c>
      <c r="E2307" s="50" t="s">
        <v>439</v>
      </c>
      <c r="F2307" s="50" t="s">
        <v>7401</v>
      </c>
      <c r="G2307" s="50" t="s">
        <v>1163</v>
      </c>
      <c r="H2307" s="50" t="s">
        <v>7402</v>
      </c>
      <c r="I2307" s="50" t="s">
        <v>1165</v>
      </c>
      <c r="J2307" s="50" t="s">
        <v>7403</v>
      </c>
      <c r="K2307" s="50" t="s">
        <v>292</v>
      </c>
      <c r="L2307" s="50" t="s">
        <v>189</v>
      </c>
      <c r="M2307" s="54">
        <v>1</v>
      </c>
      <c r="N2307" s="51" t="str">
        <f t="shared" si="157"/>
        <v>都高島</v>
      </c>
    </row>
    <row r="2308" spans="1:14" x14ac:dyDescent="0.2">
      <c r="A2308" s="50">
        <f t="shared" si="154"/>
        <v>30878</v>
      </c>
      <c r="B2308" s="50">
        <f t="shared" si="155"/>
        <v>3</v>
      </c>
      <c r="C2308" s="51">
        <f t="shared" si="156"/>
        <v>8</v>
      </c>
      <c r="D2308" s="50">
        <v>30878</v>
      </c>
      <c r="E2308" s="50" t="s">
        <v>7404</v>
      </c>
      <c r="F2308" s="50" t="s">
        <v>7405</v>
      </c>
      <c r="G2308" s="50" t="s">
        <v>7406</v>
      </c>
      <c r="H2308" s="50" t="s">
        <v>2253</v>
      </c>
      <c r="I2308" s="50" t="s">
        <v>7407</v>
      </c>
      <c r="J2308" s="50" t="s">
        <v>2255</v>
      </c>
      <c r="K2308" s="50" t="s">
        <v>292</v>
      </c>
      <c r="L2308" s="50" t="s">
        <v>189</v>
      </c>
      <c r="M2308" s="54">
        <v>1</v>
      </c>
      <c r="N2308" s="51" t="str">
        <f t="shared" si="157"/>
        <v>都高島</v>
      </c>
    </row>
    <row r="2309" spans="1:14" x14ac:dyDescent="0.2">
      <c r="A2309" s="50">
        <f t="shared" si="154"/>
        <v>30879</v>
      </c>
      <c r="B2309" s="50">
        <f t="shared" si="155"/>
        <v>3</v>
      </c>
      <c r="C2309" s="51">
        <f t="shared" si="156"/>
        <v>8</v>
      </c>
      <c r="D2309" s="50">
        <v>30879</v>
      </c>
      <c r="E2309" s="50" t="s">
        <v>7408</v>
      </c>
      <c r="F2309" s="50" t="s">
        <v>7409</v>
      </c>
      <c r="G2309" s="50" t="s">
        <v>7410</v>
      </c>
      <c r="H2309" s="50" t="s">
        <v>1777</v>
      </c>
      <c r="I2309" s="50" t="s">
        <v>7411</v>
      </c>
      <c r="J2309" s="50" t="s">
        <v>1778</v>
      </c>
      <c r="K2309" s="50" t="s">
        <v>292</v>
      </c>
      <c r="L2309" s="50" t="s">
        <v>189</v>
      </c>
      <c r="M2309" s="54">
        <v>1</v>
      </c>
      <c r="N2309" s="51" t="str">
        <f t="shared" si="157"/>
        <v>都高島</v>
      </c>
    </row>
    <row r="2310" spans="1:14" x14ac:dyDescent="0.2">
      <c r="A2310" s="50">
        <f t="shared" si="154"/>
        <v>31107</v>
      </c>
      <c r="B2310" s="50">
        <f t="shared" si="155"/>
        <v>3</v>
      </c>
      <c r="C2310" s="51">
        <f t="shared" si="156"/>
        <v>11</v>
      </c>
      <c r="D2310" s="50">
        <v>31107</v>
      </c>
      <c r="E2310" s="50" t="s">
        <v>7412</v>
      </c>
      <c r="F2310" s="50" t="s">
        <v>455</v>
      </c>
      <c r="G2310" s="50" t="s">
        <v>7413</v>
      </c>
      <c r="H2310" s="50" t="s">
        <v>1434</v>
      </c>
      <c r="I2310" s="50" t="s">
        <v>7414</v>
      </c>
      <c r="J2310" s="50" t="s">
        <v>1435</v>
      </c>
      <c r="K2310" s="50" t="s">
        <v>291</v>
      </c>
      <c r="L2310" s="50" t="s">
        <v>188</v>
      </c>
      <c r="M2310" s="54">
        <v>2</v>
      </c>
      <c r="N2310" s="51" t="str">
        <f t="shared" si="157"/>
        <v>城北</v>
      </c>
    </row>
    <row r="2311" spans="1:14" x14ac:dyDescent="0.2">
      <c r="A2311" s="50">
        <f t="shared" si="154"/>
        <v>31108</v>
      </c>
      <c r="B2311" s="50">
        <f t="shared" si="155"/>
        <v>3</v>
      </c>
      <c r="C2311" s="51">
        <f t="shared" si="156"/>
        <v>11</v>
      </c>
      <c r="D2311" s="50">
        <v>31108</v>
      </c>
      <c r="E2311" s="50" t="s">
        <v>7415</v>
      </c>
      <c r="F2311" s="50" t="s">
        <v>7416</v>
      </c>
      <c r="G2311" s="50" t="s">
        <v>7417</v>
      </c>
      <c r="H2311" s="50" t="s">
        <v>1185</v>
      </c>
      <c r="I2311" s="50" t="s">
        <v>7418</v>
      </c>
      <c r="J2311" s="50" t="s">
        <v>1187</v>
      </c>
      <c r="K2311" s="50" t="s">
        <v>291</v>
      </c>
      <c r="L2311" s="50" t="s">
        <v>188</v>
      </c>
      <c r="M2311" s="54">
        <v>2</v>
      </c>
      <c r="N2311" s="51" t="str">
        <f t="shared" si="157"/>
        <v>城北</v>
      </c>
    </row>
    <row r="2312" spans="1:14" x14ac:dyDescent="0.2">
      <c r="A2312" s="50">
        <f t="shared" si="154"/>
        <v>31109</v>
      </c>
      <c r="B2312" s="50">
        <f t="shared" si="155"/>
        <v>3</v>
      </c>
      <c r="C2312" s="51">
        <f t="shared" si="156"/>
        <v>11</v>
      </c>
      <c r="D2312" s="50">
        <v>31109</v>
      </c>
      <c r="E2312" s="50" t="s">
        <v>7419</v>
      </c>
      <c r="F2312" s="50" t="s">
        <v>7420</v>
      </c>
      <c r="G2312" s="50" t="s">
        <v>7421</v>
      </c>
      <c r="H2312" s="50" t="s">
        <v>1232</v>
      </c>
      <c r="I2312" s="50" t="s">
        <v>7422</v>
      </c>
      <c r="J2312" s="50" t="s">
        <v>1233</v>
      </c>
      <c r="K2312" s="50" t="s">
        <v>291</v>
      </c>
      <c r="L2312" s="50" t="s">
        <v>188</v>
      </c>
      <c r="M2312" s="54">
        <v>2</v>
      </c>
      <c r="N2312" s="51" t="str">
        <f t="shared" si="157"/>
        <v>城北</v>
      </c>
    </row>
    <row r="2313" spans="1:14" x14ac:dyDescent="0.2">
      <c r="A2313" s="50">
        <f t="shared" si="154"/>
        <v>31110</v>
      </c>
      <c r="B2313" s="50">
        <f t="shared" si="155"/>
        <v>3</v>
      </c>
      <c r="C2313" s="51">
        <f t="shared" si="156"/>
        <v>11</v>
      </c>
      <c r="D2313" s="50">
        <v>31110</v>
      </c>
      <c r="E2313" s="50" t="s">
        <v>453</v>
      </c>
      <c r="F2313" s="50" t="s">
        <v>7423</v>
      </c>
      <c r="G2313" s="50" t="s">
        <v>1044</v>
      </c>
      <c r="H2313" s="50" t="s">
        <v>7424</v>
      </c>
      <c r="I2313" s="50" t="s">
        <v>1045</v>
      </c>
      <c r="J2313" s="50" t="s">
        <v>7425</v>
      </c>
      <c r="K2313" s="50" t="s">
        <v>291</v>
      </c>
      <c r="L2313" s="50" t="s">
        <v>188</v>
      </c>
      <c r="M2313" s="54">
        <v>2</v>
      </c>
      <c r="N2313" s="51" t="str">
        <f t="shared" si="157"/>
        <v>城北</v>
      </c>
    </row>
    <row r="2314" spans="1:14" x14ac:dyDescent="0.2">
      <c r="A2314" s="50">
        <f t="shared" si="154"/>
        <v>31111</v>
      </c>
      <c r="B2314" s="50">
        <f t="shared" si="155"/>
        <v>3</v>
      </c>
      <c r="C2314" s="51">
        <f t="shared" si="156"/>
        <v>11</v>
      </c>
      <c r="D2314" s="50">
        <v>31111</v>
      </c>
      <c r="E2314" s="50" t="s">
        <v>7426</v>
      </c>
      <c r="F2314" s="50" t="s">
        <v>7427</v>
      </c>
      <c r="G2314" s="50" t="s">
        <v>3939</v>
      </c>
      <c r="H2314" s="50" t="s">
        <v>4298</v>
      </c>
      <c r="I2314" s="50" t="s">
        <v>3940</v>
      </c>
      <c r="J2314" s="50" t="s">
        <v>4299</v>
      </c>
      <c r="K2314" s="50" t="s">
        <v>291</v>
      </c>
      <c r="L2314" s="50" t="s">
        <v>188</v>
      </c>
      <c r="M2314" s="54">
        <v>2</v>
      </c>
      <c r="N2314" s="51" t="str">
        <f t="shared" si="157"/>
        <v>城北</v>
      </c>
    </row>
    <row r="2315" spans="1:14" x14ac:dyDescent="0.2">
      <c r="A2315" s="50">
        <f t="shared" si="154"/>
        <v>31113</v>
      </c>
      <c r="B2315" s="50">
        <f t="shared" si="155"/>
        <v>3</v>
      </c>
      <c r="C2315" s="51">
        <f t="shared" si="156"/>
        <v>11</v>
      </c>
      <c r="D2315" s="50">
        <v>31113</v>
      </c>
      <c r="E2315" s="50" t="s">
        <v>7428</v>
      </c>
      <c r="F2315" s="50" t="s">
        <v>7429</v>
      </c>
      <c r="G2315" s="50" t="s">
        <v>7430</v>
      </c>
      <c r="H2315" s="50" t="s">
        <v>7431</v>
      </c>
      <c r="I2315" s="50" t="s">
        <v>7432</v>
      </c>
      <c r="J2315" s="50" t="s">
        <v>7433</v>
      </c>
      <c r="K2315" s="50" t="s">
        <v>291</v>
      </c>
      <c r="L2315" s="50" t="s">
        <v>188</v>
      </c>
      <c r="M2315" s="54">
        <v>2</v>
      </c>
      <c r="N2315" s="51" t="str">
        <f t="shared" si="157"/>
        <v>城北</v>
      </c>
    </row>
    <row r="2316" spans="1:14" x14ac:dyDescent="0.2">
      <c r="A2316" s="50">
        <f t="shared" si="154"/>
        <v>31114</v>
      </c>
      <c r="B2316" s="50">
        <f t="shared" si="155"/>
        <v>3</v>
      </c>
      <c r="C2316" s="51">
        <f t="shared" si="156"/>
        <v>11</v>
      </c>
      <c r="D2316" s="50">
        <v>31114</v>
      </c>
      <c r="E2316" s="50" t="s">
        <v>3749</v>
      </c>
      <c r="F2316" s="50" t="s">
        <v>761</v>
      </c>
      <c r="G2316" s="50" t="s">
        <v>3751</v>
      </c>
      <c r="H2316" s="50" t="s">
        <v>1439</v>
      </c>
      <c r="I2316" s="50" t="s">
        <v>3752</v>
      </c>
      <c r="J2316" s="50" t="s">
        <v>1440</v>
      </c>
      <c r="K2316" s="50" t="s">
        <v>291</v>
      </c>
      <c r="L2316" s="50" t="s">
        <v>189</v>
      </c>
      <c r="M2316" s="54">
        <v>1</v>
      </c>
      <c r="N2316" s="51" t="str">
        <f t="shared" si="157"/>
        <v>城北</v>
      </c>
    </row>
    <row r="2317" spans="1:14" x14ac:dyDescent="0.2">
      <c r="A2317" s="50">
        <f t="shared" si="154"/>
        <v>31115</v>
      </c>
      <c r="B2317" s="50">
        <f t="shared" si="155"/>
        <v>3</v>
      </c>
      <c r="C2317" s="51">
        <f t="shared" si="156"/>
        <v>11</v>
      </c>
      <c r="D2317" s="50">
        <v>31115</v>
      </c>
      <c r="E2317" s="50" t="s">
        <v>746</v>
      </c>
      <c r="F2317" s="50" t="s">
        <v>756</v>
      </c>
      <c r="G2317" s="50" t="s">
        <v>2663</v>
      </c>
      <c r="H2317" s="50" t="s">
        <v>1847</v>
      </c>
      <c r="I2317" s="50" t="s">
        <v>2664</v>
      </c>
      <c r="J2317" s="50" t="s">
        <v>1849</v>
      </c>
      <c r="K2317" s="50" t="s">
        <v>291</v>
      </c>
      <c r="L2317" s="50" t="s">
        <v>189</v>
      </c>
      <c r="M2317" s="54">
        <v>1</v>
      </c>
      <c r="N2317" s="51" t="str">
        <f t="shared" si="157"/>
        <v>城北</v>
      </c>
    </row>
    <row r="2318" spans="1:14" x14ac:dyDescent="0.2">
      <c r="A2318" s="50">
        <f t="shared" si="154"/>
        <v>31116</v>
      </c>
      <c r="B2318" s="50">
        <f t="shared" si="155"/>
        <v>3</v>
      </c>
      <c r="C2318" s="51">
        <f t="shared" si="156"/>
        <v>11</v>
      </c>
      <c r="D2318" s="50">
        <v>31116</v>
      </c>
      <c r="E2318" s="50" t="s">
        <v>7434</v>
      </c>
      <c r="F2318" s="50" t="s">
        <v>7435</v>
      </c>
      <c r="G2318" s="50" t="s">
        <v>7436</v>
      </c>
      <c r="H2318" s="50" t="s">
        <v>2342</v>
      </c>
      <c r="I2318" s="50" t="s">
        <v>7437</v>
      </c>
      <c r="J2318" s="50" t="s">
        <v>4891</v>
      </c>
      <c r="K2318" s="50" t="s">
        <v>291</v>
      </c>
      <c r="L2318" s="50" t="s">
        <v>189</v>
      </c>
      <c r="M2318" s="54">
        <v>1</v>
      </c>
      <c r="N2318" s="51" t="str">
        <f t="shared" si="157"/>
        <v>城北</v>
      </c>
    </row>
    <row r="2319" spans="1:14" x14ac:dyDescent="0.2">
      <c r="A2319" s="50">
        <f t="shared" si="154"/>
        <v>31117</v>
      </c>
      <c r="B2319" s="50">
        <f t="shared" si="155"/>
        <v>3</v>
      </c>
      <c r="C2319" s="51">
        <f t="shared" si="156"/>
        <v>11</v>
      </c>
      <c r="D2319" s="50">
        <v>31117</v>
      </c>
      <c r="E2319" s="50" t="s">
        <v>634</v>
      </c>
      <c r="F2319" s="50" t="s">
        <v>391</v>
      </c>
      <c r="G2319" s="50" t="s">
        <v>1834</v>
      </c>
      <c r="H2319" s="50" t="s">
        <v>1930</v>
      </c>
      <c r="I2319" s="50" t="s">
        <v>2971</v>
      </c>
      <c r="J2319" s="50" t="s">
        <v>1931</v>
      </c>
      <c r="K2319" s="50" t="s">
        <v>291</v>
      </c>
      <c r="L2319" s="50" t="s">
        <v>189</v>
      </c>
      <c r="M2319" s="54">
        <v>1</v>
      </c>
      <c r="N2319" s="51" t="str">
        <f t="shared" si="157"/>
        <v>城北</v>
      </c>
    </row>
    <row r="2320" spans="1:14" x14ac:dyDescent="0.2">
      <c r="A2320" s="50">
        <f t="shared" si="154"/>
        <v>31118</v>
      </c>
      <c r="B2320" s="50">
        <f t="shared" si="155"/>
        <v>3</v>
      </c>
      <c r="C2320" s="51">
        <f t="shared" si="156"/>
        <v>11</v>
      </c>
      <c r="D2320" s="50">
        <v>31118</v>
      </c>
      <c r="E2320" s="50" t="s">
        <v>7438</v>
      </c>
      <c r="F2320" s="50" t="s">
        <v>7439</v>
      </c>
      <c r="G2320" s="50" t="s">
        <v>7440</v>
      </c>
      <c r="H2320" s="50" t="s">
        <v>7441</v>
      </c>
      <c r="I2320" s="50" t="s">
        <v>7442</v>
      </c>
      <c r="J2320" s="50" t="s">
        <v>7443</v>
      </c>
      <c r="K2320" s="50" t="s">
        <v>291</v>
      </c>
      <c r="L2320" s="50" t="s">
        <v>189</v>
      </c>
      <c r="M2320" s="54">
        <v>1</v>
      </c>
      <c r="N2320" s="51" t="str">
        <f t="shared" si="157"/>
        <v>城北</v>
      </c>
    </row>
    <row r="2321" spans="1:14" x14ac:dyDescent="0.2">
      <c r="A2321" s="50">
        <f t="shared" si="154"/>
        <v>31119</v>
      </c>
      <c r="B2321" s="50">
        <f t="shared" si="155"/>
        <v>3</v>
      </c>
      <c r="C2321" s="51">
        <f t="shared" si="156"/>
        <v>11</v>
      </c>
      <c r="D2321" s="50">
        <v>31119</v>
      </c>
      <c r="E2321" s="50" t="s">
        <v>71</v>
      </c>
      <c r="F2321" s="50" t="s">
        <v>582</v>
      </c>
      <c r="G2321" s="50" t="s">
        <v>2815</v>
      </c>
      <c r="H2321" s="50" t="s">
        <v>1230</v>
      </c>
      <c r="I2321" s="50" t="s">
        <v>2816</v>
      </c>
      <c r="J2321" s="50" t="s">
        <v>1231</v>
      </c>
      <c r="K2321" s="50" t="s">
        <v>291</v>
      </c>
      <c r="L2321" s="50" t="s">
        <v>185</v>
      </c>
      <c r="M2321" s="54">
        <v>1</v>
      </c>
      <c r="N2321" s="51" t="str">
        <f t="shared" si="157"/>
        <v>城北</v>
      </c>
    </row>
    <row r="2322" spans="1:14" x14ac:dyDescent="0.2">
      <c r="A2322" s="50">
        <f t="shared" si="154"/>
        <v>31120</v>
      </c>
      <c r="B2322" s="50">
        <f t="shared" si="155"/>
        <v>3</v>
      </c>
      <c r="C2322" s="51">
        <f t="shared" si="156"/>
        <v>11</v>
      </c>
      <c r="D2322" s="50">
        <v>31120</v>
      </c>
      <c r="E2322" s="50" t="s">
        <v>1488</v>
      </c>
      <c r="F2322" s="50" t="s">
        <v>5286</v>
      </c>
      <c r="G2322" s="50" t="s">
        <v>1490</v>
      </c>
      <c r="H2322" s="50" t="s">
        <v>1289</v>
      </c>
      <c r="I2322" s="50" t="s">
        <v>1492</v>
      </c>
      <c r="J2322" s="50" t="s">
        <v>7015</v>
      </c>
      <c r="K2322" s="50" t="s">
        <v>291</v>
      </c>
      <c r="L2322" s="50" t="s">
        <v>189</v>
      </c>
      <c r="M2322" s="54">
        <v>1</v>
      </c>
      <c r="N2322" s="51" t="str">
        <f t="shared" si="157"/>
        <v>城北</v>
      </c>
    </row>
    <row r="2323" spans="1:14" x14ac:dyDescent="0.2">
      <c r="A2323" s="50">
        <f t="shared" si="154"/>
        <v>31121</v>
      </c>
      <c r="B2323" s="50">
        <f t="shared" si="155"/>
        <v>3</v>
      </c>
      <c r="C2323" s="51">
        <f t="shared" si="156"/>
        <v>11</v>
      </c>
      <c r="D2323" s="50">
        <v>31121</v>
      </c>
      <c r="E2323" s="50" t="s">
        <v>42</v>
      </c>
      <c r="F2323" s="50" t="s">
        <v>15289</v>
      </c>
      <c r="G2323" s="50" t="s">
        <v>1582</v>
      </c>
      <c r="H2323" s="50" t="s">
        <v>15290</v>
      </c>
      <c r="I2323" s="50" t="s">
        <v>2246</v>
      </c>
      <c r="J2323" s="50" t="s">
        <v>15291</v>
      </c>
      <c r="K2323" s="50" t="s">
        <v>291</v>
      </c>
      <c r="L2323" s="50" t="s">
        <v>189</v>
      </c>
      <c r="M2323" s="54">
        <v>1</v>
      </c>
      <c r="N2323" s="51" t="str">
        <f t="shared" si="157"/>
        <v>城北</v>
      </c>
    </row>
    <row r="2324" spans="1:14" x14ac:dyDescent="0.2">
      <c r="A2324" s="50">
        <f t="shared" si="154"/>
        <v>31122</v>
      </c>
      <c r="B2324" s="50">
        <f t="shared" si="155"/>
        <v>3</v>
      </c>
      <c r="C2324" s="51">
        <f t="shared" si="156"/>
        <v>11</v>
      </c>
      <c r="D2324" s="50">
        <v>31122</v>
      </c>
      <c r="E2324" s="50" t="s">
        <v>9021</v>
      </c>
      <c r="F2324" s="50" t="s">
        <v>436</v>
      </c>
      <c r="G2324" s="50" t="s">
        <v>9023</v>
      </c>
      <c r="H2324" s="50" t="s">
        <v>1034</v>
      </c>
      <c r="I2324" s="50" t="s">
        <v>9024</v>
      </c>
      <c r="J2324" s="50" t="s">
        <v>2002</v>
      </c>
      <c r="K2324" s="50" t="s">
        <v>291</v>
      </c>
      <c r="L2324" s="50" t="s">
        <v>185</v>
      </c>
      <c r="M2324" s="54">
        <v>1</v>
      </c>
      <c r="N2324" s="51" t="str">
        <f t="shared" si="157"/>
        <v>城北</v>
      </c>
    </row>
    <row r="2325" spans="1:14" x14ac:dyDescent="0.2">
      <c r="A2325" s="50">
        <f t="shared" si="154"/>
        <v>31201</v>
      </c>
      <c r="B2325" s="50">
        <f t="shared" si="155"/>
        <v>3</v>
      </c>
      <c r="C2325" s="51">
        <f t="shared" si="156"/>
        <v>12</v>
      </c>
      <c r="D2325" s="50">
        <v>31201</v>
      </c>
      <c r="E2325" s="50" t="s">
        <v>26</v>
      </c>
      <c r="F2325" s="50" t="s">
        <v>7444</v>
      </c>
      <c r="G2325" s="50" t="s">
        <v>1451</v>
      </c>
      <c r="H2325" s="50" t="s">
        <v>1139</v>
      </c>
      <c r="I2325" s="50" t="s">
        <v>1544</v>
      </c>
      <c r="J2325" s="50" t="s">
        <v>1140</v>
      </c>
      <c r="K2325" s="50" t="s">
        <v>291</v>
      </c>
      <c r="L2325" s="50" t="s">
        <v>189</v>
      </c>
      <c r="M2325" s="54">
        <v>1</v>
      </c>
      <c r="N2325" s="51" t="str">
        <f t="shared" si="157"/>
        <v>大東一</v>
      </c>
    </row>
    <row r="2326" spans="1:14" x14ac:dyDescent="0.2">
      <c r="A2326" s="50">
        <f t="shared" si="154"/>
        <v>31202</v>
      </c>
      <c r="B2326" s="50">
        <f t="shared" si="155"/>
        <v>3</v>
      </c>
      <c r="C2326" s="51">
        <f t="shared" si="156"/>
        <v>12</v>
      </c>
      <c r="D2326" s="50">
        <v>31202</v>
      </c>
      <c r="E2326" s="50" t="s">
        <v>2078</v>
      </c>
      <c r="F2326" s="50" t="s">
        <v>7445</v>
      </c>
      <c r="G2326" s="50" t="s">
        <v>2080</v>
      </c>
      <c r="H2326" s="50" t="s">
        <v>4167</v>
      </c>
      <c r="I2326" s="50" t="s">
        <v>2081</v>
      </c>
      <c r="J2326" s="50" t="s">
        <v>4168</v>
      </c>
      <c r="K2326" s="50" t="s">
        <v>291</v>
      </c>
      <c r="L2326" s="50" t="s">
        <v>189</v>
      </c>
      <c r="M2326" s="54">
        <v>1</v>
      </c>
      <c r="N2326" s="51" t="str">
        <f t="shared" si="157"/>
        <v>大東一</v>
      </c>
    </row>
    <row r="2327" spans="1:14" x14ac:dyDescent="0.2">
      <c r="A2327" s="50">
        <f t="shared" si="154"/>
        <v>31203</v>
      </c>
      <c r="B2327" s="50">
        <f t="shared" si="155"/>
        <v>3</v>
      </c>
      <c r="C2327" s="51">
        <f t="shared" si="156"/>
        <v>12</v>
      </c>
      <c r="D2327" s="50">
        <v>31203</v>
      </c>
      <c r="E2327" s="50" t="s">
        <v>640</v>
      </c>
      <c r="F2327" s="50" t="s">
        <v>7446</v>
      </c>
      <c r="G2327" s="50" t="s">
        <v>1846</v>
      </c>
      <c r="H2327" s="50" t="s">
        <v>1764</v>
      </c>
      <c r="I2327" s="50" t="s">
        <v>1848</v>
      </c>
      <c r="J2327" s="50" t="s">
        <v>1766</v>
      </c>
      <c r="K2327" s="50" t="s">
        <v>291</v>
      </c>
      <c r="L2327" s="50" t="s">
        <v>189</v>
      </c>
      <c r="M2327" s="54">
        <v>1</v>
      </c>
      <c r="N2327" s="51" t="str">
        <f t="shared" si="157"/>
        <v>大東一</v>
      </c>
    </row>
    <row r="2328" spans="1:14" x14ac:dyDescent="0.2">
      <c r="A2328" s="50">
        <f t="shared" si="154"/>
        <v>31204</v>
      </c>
      <c r="B2328" s="50">
        <f t="shared" si="155"/>
        <v>3</v>
      </c>
      <c r="C2328" s="51">
        <f t="shared" si="156"/>
        <v>12</v>
      </c>
      <c r="D2328" s="50">
        <v>31204</v>
      </c>
      <c r="E2328" s="50" t="s">
        <v>118</v>
      </c>
      <c r="F2328" s="50" t="s">
        <v>7447</v>
      </c>
      <c r="G2328" s="50" t="s">
        <v>1135</v>
      </c>
      <c r="H2328" s="50" t="s">
        <v>6323</v>
      </c>
      <c r="I2328" s="50" t="s">
        <v>1136</v>
      </c>
      <c r="J2328" s="50" t="s">
        <v>6325</v>
      </c>
      <c r="K2328" s="50" t="s">
        <v>291</v>
      </c>
      <c r="L2328" s="50" t="s">
        <v>1029</v>
      </c>
      <c r="M2328" s="54">
        <v>3</v>
      </c>
      <c r="N2328" s="51" t="str">
        <f t="shared" si="157"/>
        <v>大東一</v>
      </c>
    </row>
    <row r="2329" spans="1:14" x14ac:dyDescent="0.2">
      <c r="A2329" s="50">
        <f t="shared" si="154"/>
        <v>31205</v>
      </c>
      <c r="B2329" s="50">
        <f t="shared" si="155"/>
        <v>3</v>
      </c>
      <c r="C2329" s="51">
        <f t="shared" si="156"/>
        <v>12</v>
      </c>
      <c r="D2329" s="50">
        <v>31205</v>
      </c>
      <c r="E2329" s="50" t="s">
        <v>7448</v>
      </c>
      <c r="F2329" s="50" t="s">
        <v>1623</v>
      </c>
      <c r="G2329" s="50" t="s">
        <v>7449</v>
      </c>
      <c r="H2329" s="50" t="s">
        <v>1625</v>
      </c>
      <c r="I2329" s="50" t="s">
        <v>7450</v>
      </c>
      <c r="J2329" s="50" t="s">
        <v>1627</v>
      </c>
      <c r="K2329" s="50" t="s">
        <v>291</v>
      </c>
      <c r="L2329" s="50" t="s">
        <v>189</v>
      </c>
      <c r="M2329" s="54">
        <v>1</v>
      </c>
      <c r="N2329" s="51" t="str">
        <f t="shared" si="157"/>
        <v>大東一</v>
      </c>
    </row>
    <row r="2330" spans="1:14" x14ac:dyDescent="0.2">
      <c r="A2330" s="50">
        <f t="shared" si="154"/>
        <v>31211</v>
      </c>
      <c r="B2330" s="50">
        <f t="shared" si="155"/>
        <v>3</v>
      </c>
      <c r="C2330" s="51">
        <f t="shared" si="156"/>
        <v>12</v>
      </c>
      <c r="D2330" s="50">
        <v>31211</v>
      </c>
      <c r="E2330" s="50" t="s">
        <v>7451</v>
      </c>
      <c r="F2330" s="50" t="s">
        <v>7452</v>
      </c>
      <c r="G2330" s="50" t="s">
        <v>7453</v>
      </c>
      <c r="H2330" s="50" t="s">
        <v>1916</v>
      </c>
      <c r="I2330" s="50" t="s">
        <v>7454</v>
      </c>
      <c r="J2330" s="50" t="s">
        <v>1917</v>
      </c>
      <c r="K2330" s="50" t="s">
        <v>291</v>
      </c>
      <c r="L2330" s="50" t="s">
        <v>1029</v>
      </c>
      <c r="M2330" s="54">
        <v>3</v>
      </c>
      <c r="N2330" s="51" t="str">
        <f t="shared" si="157"/>
        <v>大東一</v>
      </c>
    </row>
    <row r="2331" spans="1:14" x14ac:dyDescent="0.2">
      <c r="A2331" s="50">
        <f t="shared" si="154"/>
        <v>31212</v>
      </c>
      <c r="B2331" s="50">
        <f t="shared" si="155"/>
        <v>3</v>
      </c>
      <c r="C2331" s="51">
        <f t="shared" si="156"/>
        <v>12</v>
      </c>
      <c r="D2331" s="50">
        <v>31212</v>
      </c>
      <c r="E2331" s="50" t="s">
        <v>7455</v>
      </c>
      <c r="F2331" s="50" t="s">
        <v>7456</v>
      </c>
      <c r="G2331" s="50" t="s">
        <v>7457</v>
      </c>
      <c r="H2331" s="50" t="s">
        <v>1023</v>
      </c>
      <c r="I2331" s="50" t="s">
        <v>7458</v>
      </c>
      <c r="J2331" s="50" t="s">
        <v>1024</v>
      </c>
      <c r="K2331" s="50" t="s">
        <v>291</v>
      </c>
      <c r="L2331" s="50" t="s">
        <v>1029</v>
      </c>
      <c r="M2331" s="54">
        <v>3</v>
      </c>
      <c r="N2331" s="51" t="str">
        <f t="shared" si="157"/>
        <v>大東一</v>
      </c>
    </row>
    <row r="2332" spans="1:14" x14ac:dyDescent="0.2">
      <c r="A2332" s="50">
        <f t="shared" si="154"/>
        <v>31213</v>
      </c>
      <c r="B2332" s="50">
        <f t="shared" si="155"/>
        <v>3</v>
      </c>
      <c r="C2332" s="51">
        <f t="shared" si="156"/>
        <v>12</v>
      </c>
      <c r="D2332" s="50">
        <v>31213</v>
      </c>
      <c r="E2332" s="50" t="s">
        <v>7459</v>
      </c>
      <c r="F2332" s="50" t="s">
        <v>7460</v>
      </c>
      <c r="G2332" s="50" t="s">
        <v>7461</v>
      </c>
      <c r="H2332" s="50" t="s">
        <v>7462</v>
      </c>
      <c r="I2332" s="50" t="s">
        <v>7463</v>
      </c>
      <c r="J2332" s="50" t="s">
        <v>7464</v>
      </c>
      <c r="K2332" s="50" t="s">
        <v>291</v>
      </c>
      <c r="L2332" s="50" t="s">
        <v>1029</v>
      </c>
      <c r="M2332" s="54">
        <v>3</v>
      </c>
      <c r="N2332" s="51" t="str">
        <f t="shared" si="157"/>
        <v>大東一</v>
      </c>
    </row>
    <row r="2333" spans="1:14" x14ac:dyDescent="0.2">
      <c r="A2333" s="50">
        <f t="shared" si="154"/>
        <v>31214</v>
      </c>
      <c r="B2333" s="50">
        <f t="shared" si="155"/>
        <v>3</v>
      </c>
      <c r="C2333" s="51">
        <f t="shared" si="156"/>
        <v>12</v>
      </c>
      <c r="D2333" s="50">
        <v>31214</v>
      </c>
      <c r="E2333" s="50" t="s">
        <v>7465</v>
      </c>
      <c r="F2333" s="50" t="s">
        <v>1599</v>
      </c>
      <c r="G2333" s="50" t="s">
        <v>7466</v>
      </c>
      <c r="H2333" s="50" t="s">
        <v>1370</v>
      </c>
      <c r="I2333" s="50" t="s">
        <v>7467</v>
      </c>
      <c r="J2333" s="50" t="s">
        <v>1371</v>
      </c>
      <c r="K2333" s="50" t="s">
        <v>291</v>
      </c>
      <c r="L2333" s="50" t="s">
        <v>1029</v>
      </c>
      <c r="M2333" s="54">
        <v>3</v>
      </c>
      <c r="N2333" s="51" t="str">
        <f t="shared" si="157"/>
        <v>大東一</v>
      </c>
    </row>
    <row r="2334" spans="1:14" x14ac:dyDescent="0.2">
      <c r="A2334" s="50">
        <f t="shared" si="154"/>
        <v>31215</v>
      </c>
      <c r="B2334" s="50">
        <f t="shared" si="155"/>
        <v>3</v>
      </c>
      <c r="C2334" s="51">
        <f t="shared" si="156"/>
        <v>12</v>
      </c>
      <c r="D2334" s="50">
        <v>31215</v>
      </c>
      <c r="E2334" s="50" t="s">
        <v>118</v>
      </c>
      <c r="F2334" s="50" t="s">
        <v>7468</v>
      </c>
      <c r="G2334" s="50" t="s">
        <v>1135</v>
      </c>
      <c r="H2334" s="50" t="s">
        <v>2761</v>
      </c>
      <c r="I2334" s="50" t="s">
        <v>1136</v>
      </c>
      <c r="J2334" s="50" t="s">
        <v>4170</v>
      </c>
      <c r="K2334" s="50" t="s">
        <v>291</v>
      </c>
      <c r="L2334" s="50" t="s">
        <v>188</v>
      </c>
      <c r="M2334" s="54">
        <v>3</v>
      </c>
      <c r="N2334" s="51" t="str">
        <f t="shared" si="157"/>
        <v>大東一</v>
      </c>
    </row>
    <row r="2335" spans="1:14" x14ac:dyDescent="0.2">
      <c r="A2335" s="50">
        <f t="shared" si="154"/>
        <v>31216</v>
      </c>
      <c r="B2335" s="50">
        <f t="shared" si="155"/>
        <v>3</v>
      </c>
      <c r="C2335" s="51">
        <f t="shared" si="156"/>
        <v>12</v>
      </c>
      <c r="D2335" s="50">
        <v>31216</v>
      </c>
      <c r="E2335" s="50" t="s">
        <v>24</v>
      </c>
      <c r="F2335" s="50" t="s">
        <v>644</v>
      </c>
      <c r="G2335" s="50" t="s">
        <v>2538</v>
      </c>
      <c r="H2335" s="50" t="s">
        <v>1003</v>
      </c>
      <c r="I2335" s="50" t="s">
        <v>2539</v>
      </c>
      <c r="J2335" s="50" t="s">
        <v>1005</v>
      </c>
      <c r="K2335" s="50" t="s">
        <v>291</v>
      </c>
      <c r="L2335" s="50" t="s">
        <v>1029</v>
      </c>
      <c r="M2335" s="54">
        <v>3</v>
      </c>
      <c r="N2335" s="51" t="str">
        <f t="shared" si="157"/>
        <v>大東一</v>
      </c>
    </row>
    <row r="2336" spans="1:14" x14ac:dyDescent="0.2">
      <c r="A2336" s="50">
        <f t="shared" si="154"/>
        <v>31217</v>
      </c>
      <c r="B2336" s="50">
        <f t="shared" si="155"/>
        <v>3</v>
      </c>
      <c r="C2336" s="51">
        <f t="shared" si="156"/>
        <v>12</v>
      </c>
      <c r="D2336" s="50">
        <v>31217</v>
      </c>
      <c r="E2336" s="50" t="s">
        <v>452</v>
      </c>
      <c r="F2336" s="50" t="s">
        <v>7469</v>
      </c>
      <c r="G2336" s="50" t="s">
        <v>1768</v>
      </c>
      <c r="H2336" s="50" t="s">
        <v>7195</v>
      </c>
      <c r="I2336" s="50" t="s">
        <v>1769</v>
      </c>
      <c r="J2336" s="50" t="s">
        <v>7197</v>
      </c>
      <c r="K2336" s="50" t="s">
        <v>291</v>
      </c>
      <c r="L2336" s="50" t="s">
        <v>1029</v>
      </c>
      <c r="M2336" s="54">
        <v>3</v>
      </c>
      <c r="N2336" s="51" t="str">
        <f t="shared" si="157"/>
        <v>大東一</v>
      </c>
    </row>
    <row r="2337" spans="1:14" x14ac:dyDescent="0.2">
      <c r="A2337" s="50">
        <f t="shared" si="154"/>
        <v>31218</v>
      </c>
      <c r="B2337" s="50">
        <f t="shared" si="155"/>
        <v>3</v>
      </c>
      <c r="C2337" s="51">
        <f t="shared" si="156"/>
        <v>12</v>
      </c>
      <c r="D2337" s="50">
        <v>31218</v>
      </c>
      <c r="E2337" s="50" t="s">
        <v>7470</v>
      </c>
      <c r="F2337" s="50" t="s">
        <v>7471</v>
      </c>
      <c r="G2337" s="50" t="s">
        <v>7472</v>
      </c>
      <c r="H2337" s="50" t="s">
        <v>4895</v>
      </c>
      <c r="I2337" s="50" t="s">
        <v>7473</v>
      </c>
      <c r="J2337" s="50" t="s">
        <v>4897</v>
      </c>
      <c r="K2337" s="50" t="s">
        <v>291</v>
      </c>
      <c r="L2337" s="50" t="s">
        <v>188</v>
      </c>
      <c r="M2337" s="54">
        <v>3</v>
      </c>
      <c r="N2337" s="51" t="str">
        <f t="shared" si="157"/>
        <v>大東一</v>
      </c>
    </row>
    <row r="2338" spans="1:14" x14ac:dyDescent="0.2">
      <c r="A2338" s="50">
        <f t="shared" si="154"/>
        <v>31220</v>
      </c>
      <c r="B2338" s="50">
        <f t="shared" si="155"/>
        <v>3</v>
      </c>
      <c r="C2338" s="51">
        <f t="shared" si="156"/>
        <v>12</v>
      </c>
      <c r="D2338" s="50">
        <v>31220</v>
      </c>
      <c r="E2338" s="50" t="s">
        <v>7474</v>
      </c>
      <c r="F2338" s="50" t="s">
        <v>6313</v>
      </c>
      <c r="G2338" s="50" t="s">
        <v>7475</v>
      </c>
      <c r="H2338" s="50" t="s">
        <v>1122</v>
      </c>
      <c r="I2338" s="50" t="s">
        <v>7476</v>
      </c>
      <c r="J2338" s="50" t="s">
        <v>1918</v>
      </c>
      <c r="K2338" s="50" t="s">
        <v>291</v>
      </c>
      <c r="L2338" s="50" t="s">
        <v>188</v>
      </c>
      <c r="M2338" s="54">
        <v>2</v>
      </c>
      <c r="N2338" s="51" t="str">
        <f t="shared" si="157"/>
        <v>大東一</v>
      </c>
    </row>
    <row r="2339" spans="1:14" x14ac:dyDescent="0.2">
      <c r="A2339" s="50">
        <f t="shared" si="154"/>
        <v>31221</v>
      </c>
      <c r="B2339" s="50">
        <f t="shared" si="155"/>
        <v>3</v>
      </c>
      <c r="C2339" s="51">
        <f t="shared" si="156"/>
        <v>12</v>
      </c>
      <c r="D2339" s="50">
        <v>31221</v>
      </c>
      <c r="E2339" s="50" t="s">
        <v>7477</v>
      </c>
      <c r="F2339" s="50" t="s">
        <v>448</v>
      </c>
      <c r="G2339" s="50" t="s">
        <v>7478</v>
      </c>
      <c r="H2339" s="50" t="s">
        <v>1869</v>
      </c>
      <c r="I2339" s="50" t="s">
        <v>7479</v>
      </c>
      <c r="J2339" s="50" t="s">
        <v>1870</v>
      </c>
      <c r="K2339" s="50" t="s">
        <v>291</v>
      </c>
      <c r="L2339" s="50" t="s">
        <v>188</v>
      </c>
      <c r="M2339" s="54">
        <v>2</v>
      </c>
      <c r="N2339" s="51" t="str">
        <f t="shared" si="157"/>
        <v>大東一</v>
      </c>
    </row>
    <row r="2340" spans="1:14" x14ac:dyDescent="0.2">
      <c r="A2340" s="50">
        <f t="shared" si="154"/>
        <v>31222</v>
      </c>
      <c r="B2340" s="50">
        <f t="shared" si="155"/>
        <v>3</v>
      </c>
      <c r="C2340" s="51">
        <f t="shared" si="156"/>
        <v>12</v>
      </c>
      <c r="D2340" s="50">
        <v>31222</v>
      </c>
      <c r="E2340" s="50" t="s">
        <v>7480</v>
      </c>
      <c r="F2340" s="50" t="s">
        <v>7481</v>
      </c>
      <c r="G2340" s="50" t="s">
        <v>3182</v>
      </c>
      <c r="H2340" s="50" t="s">
        <v>1595</v>
      </c>
      <c r="I2340" s="50" t="s">
        <v>7482</v>
      </c>
      <c r="J2340" s="50" t="s">
        <v>1597</v>
      </c>
      <c r="K2340" s="50" t="s">
        <v>291</v>
      </c>
      <c r="L2340" s="50" t="s">
        <v>188</v>
      </c>
      <c r="M2340" s="54">
        <v>2</v>
      </c>
      <c r="N2340" s="51" t="str">
        <f t="shared" si="157"/>
        <v>大東一</v>
      </c>
    </row>
    <row r="2341" spans="1:14" x14ac:dyDescent="0.2">
      <c r="A2341" s="50">
        <f t="shared" si="154"/>
        <v>31223</v>
      </c>
      <c r="B2341" s="50">
        <f t="shared" si="155"/>
        <v>3</v>
      </c>
      <c r="C2341" s="51">
        <f t="shared" si="156"/>
        <v>12</v>
      </c>
      <c r="D2341" s="50">
        <v>31223</v>
      </c>
      <c r="E2341" s="50" t="s">
        <v>34</v>
      </c>
      <c r="F2341" s="50" t="s">
        <v>7483</v>
      </c>
      <c r="G2341" s="50" t="s">
        <v>1285</v>
      </c>
      <c r="H2341" s="50" t="s">
        <v>7484</v>
      </c>
      <c r="I2341" s="50" t="s">
        <v>1287</v>
      </c>
      <c r="J2341" s="50" t="s">
        <v>3384</v>
      </c>
      <c r="K2341" s="50" t="s">
        <v>291</v>
      </c>
      <c r="L2341" s="50" t="s">
        <v>189</v>
      </c>
      <c r="M2341" s="54">
        <v>2</v>
      </c>
      <c r="N2341" s="51" t="str">
        <f t="shared" si="157"/>
        <v>大東一</v>
      </c>
    </row>
    <row r="2342" spans="1:14" x14ac:dyDescent="0.2">
      <c r="A2342" s="50">
        <f t="shared" si="154"/>
        <v>31225</v>
      </c>
      <c r="B2342" s="50">
        <f t="shared" si="155"/>
        <v>3</v>
      </c>
      <c r="C2342" s="51">
        <f t="shared" si="156"/>
        <v>12</v>
      </c>
      <c r="D2342" s="50">
        <v>31225</v>
      </c>
      <c r="E2342" s="50" t="s">
        <v>7485</v>
      </c>
      <c r="F2342" s="50" t="s">
        <v>729</v>
      </c>
      <c r="G2342" s="50" t="s">
        <v>7486</v>
      </c>
      <c r="H2342" s="50" t="s">
        <v>6261</v>
      </c>
      <c r="I2342" s="50" t="s">
        <v>7487</v>
      </c>
      <c r="J2342" s="50" t="s">
        <v>7488</v>
      </c>
      <c r="K2342" s="50" t="s">
        <v>291</v>
      </c>
      <c r="L2342" s="50" t="s">
        <v>188</v>
      </c>
      <c r="M2342" s="54">
        <v>2</v>
      </c>
      <c r="N2342" s="51" t="str">
        <f t="shared" si="157"/>
        <v>大東一</v>
      </c>
    </row>
    <row r="2343" spans="1:14" x14ac:dyDescent="0.2">
      <c r="A2343" s="50">
        <f t="shared" si="154"/>
        <v>31226</v>
      </c>
      <c r="B2343" s="50">
        <f t="shared" si="155"/>
        <v>3</v>
      </c>
      <c r="C2343" s="51">
        <f t="shared" si="156"/>
        <v>12</v>
      </c>
      <c r="D2343" s="50">
        <v>31226</v>
      </c>
      <c r="E2343" s="50" t="s">
        <v>7489</v>
      </c>
      <c r="F2343" s="50" t="s">
        <v>7490</v>
      </c>
      <c r="G2343" s="50" t="s">
        <v>7491</v>
      </c>
      <c r="H2343" s="50" t="s">
        <v>7492</v>
      </c>
      <c r="I2343" s="50" t="s">
        <v>7493</v>
      </c>
      <c r="J2343" s="50" t="s">
        <v>7494</v>
      </c>
      <c r="K2343" s="50" t="s">
        <v>291</v>
      </c>
      <c r="L2343" s="50" t="s">
        <v>188</v>
      </c>
      <c r="M2343" s="54">
        <v>2</v>
      </c>
      <c r="N2343" s="51" t="str">
        <f t="shared" si="157"/>
        <v>大東一</v>
      </c>
    </row>
    <row r="2344" spans="1:14" x14ac:dyDescent="0.2">
      <c r="A2344" s="50">
        <f t="shared" si="154"/>
        <v>31227</v>
      </c>
      <c r="B2344" s="50">
        <f t="shared" si="155"/>
        <v>3</v>
      </c>
      <c r="C2344" s="51">
        <f t="shared" si="156"/>
        <v>12</v>
      </c>
      <c r="D2344" s="50">
        <v>31227</v>
      </c>
      <c r="E2344" s="50" t="s">
        <v>7495</v>
      </c>
      <c r="F2344" s="50" t="s">
        <v>7496</v>
      </c>
      <c r="G2344" s="50" t="s">
        <v>7497</v>
      </c>
      <c r="H2344" s="50" t="s">
        <v>7498</v>
      </c>
      <c r="I2344" s="50" t="s">
        <v>7499</v>
      </c>
      <c r="J2344" s="50" t="s">
        <v>7500</v>
      </c>
      <c r="K2344" s="50" t="s">
        <v>291</v>
      </c>
      <c r="L2344" s="50" t="s">
        <v>189</v>
      </c>
      <c r="M2344" s="54">
        <v>2</v>
      </c>
      <c r="N2344" s="51" t="str">
        <f t="shared" si="157"/>
        <v>大東一</v>
      </c>
    </row>
    <row r="2345" spans="1:14" x14ac:dyDescent="0.2">
      <c r="A2345" s="50">
        <f t="shared" si="154"/>
        <v>31239</v>
      </c>
      <c r="B2345" s="50">
        <f t="shared" si="155"/>
        <v>3</v>
      </c>
      <c r="C2345" s="51">
        <f t="shared" si="156"/>
        <v>12</v>
      </c>
      <c r="D2345" s="50">
        <v>31239</v>
      </c>
      <c r="E2345" s="50" t="s">
        <v>25</v>
      </c>
      <c r="F2345" s="50" t="s">
        <v>7501</v>
      </c>
      <c r="G2345" s="50" t="s">
        <v>2603</v>
      </c>
      <c r="H2345" s="50" t="s">
        <v>7502</v>
      </c>
      <c r="I2345" s="50" t="s">
        <v>2604</v>
      </c>
      <c r="J2345" s="50" t="s">
        <v>7503</v>
      </c>
      <c r="K2345" s="50" t="s">
        <v>291</v>
      </c>
      <c r="L2345" s="50" t="s">
        <v>1029</v>
      </c>
      <c r="M2345" s="54">
        <v>3</v>
      </c>
      <c r="N2345" s="51" t="str">
        <f t="shared" si="157"/>
        <v>大東一</v>
      </c>
    </row>
    <row r="2346" spans="1:14" x14ac:dyDescent="0.2">
      <c r="A2346" s="50">
        <f t="shared" si="154"/>
        <v>31240</v>
      </c>
      <c r="B2346" s="50">
        <f t="shared" si="155"/>
        <v>3</v>
      </c>
      <c r="C2346" s="51">
        <f t="shared" si="156"/>
        <v>12</v>
      </c>
      <c r="D2346" s="50">
        <v>31240</v>
      </c>
      <c r="E2346" s="50" t="s">
        <v>7504</v>
      </c>
      <c r="F2346" s="50" t="s">
        <v>7505</v>
      </c>
      <c r="G2346" s="50" t="s">
        <v>3395</v>
      </c>
      <c r="H2346" s="50" t="s">
        <v>2123</v>
      </c>
      <c r="I2346" s="50" t="s">
        <v>3397</v>
      </c>
      <c r="J2346" s="50" t="s">
        <v>2790</v>
      </c>
      <c r="K2346" s="50" t="s">
        <v>291</v>
      </c>
      <c r="L2346" s="50" t="s">
        <v>188</v>
      </c>
      <c r="M2346" s="54">
        <v>3</v>
      </c>
      <c r="N2346" s="51" t="str">
        <f t="shared" si="157"/>
        <v>大東一</v>
      </c>
    </row>
    <row r="2347" spans="1:14" x14ac:dyDescent="0.2">
      <c r="A2347" s="50">
        <f t="shared" si="154"/>
        <v>31241</v>
      </c>
      <c r="B2347" s="50">
        <f t="shared" si="155"/>
        <v>3</v>
      </c>
      <c r="C2347" s="51">
        <f t="shared" si="156"/>
        <v>12</v>
      </c>
      <c r="D2347" s="50">
        <v>31241</v>
      </c>
      <c r="E2347" s="50" t="s">
        <v>37</v>
      </c>
      <c r="F2347" s="50" t="s">
        <v>7506</v>
      </c>
      <c r="G2347" s="50" t="s">
        <v>1624</v>
      </c>
      <c r="H2347" s="50" t="s">
        <v>7507</v>
      </c>
      <c r="I2347" s="50" t="s">
        <v>1626</v>
      </c>
      <c r="J2347" s="50" t="s">
        <v>7508</v>
      </c>
      <c r="K2347" s="50" t="s">
        <v>291</v>
      </c>
      <c r="L2347" s="50" t="s">
        <v>189</v>
      </c>
      <c r="M2347" s="54">
        <v>1</v>
      </c>
      <c r="N2347" s="51" t="str">
        <f t="shared" si="157"/>
        <v>大東一</v>
      </c>
    </row>
    <row r="2348" spans="1:14" x14ac:dyDescent="0.2">
      <c r="A2348" s="50">
        <f t="shared" ref="A2348:A2411" si="158">D2348</f>
        <v>31242</v>
      </c>
      <c r="B2348" s="50">
        <f t="shared" ref="B2348:B2411" si="159">ROUNDDOWN(D2348/10000,0)</f>
        <v>3</v>
      </c>
      <c r="C2348" s="51">
        <f t="shared" ref="C2348:C2411" si="160">ROUNDDOWN((D2348-B2348*10000)/100,0)</f>
        <v>12</v>
      </c>
      <c r="D2348" s="50">
        <v>31242</v>
      </c>
      <c r="E2348" s="50" t="s">
        <v>66</v>
      </c>
      <c r="F2348" s="50" t="s">
        <v>7509</v>
      </c>
      <c r="G2348" s="50" t="s">
        <v>1266</v>
      </c>
      <c r="H2348" s="50" t="s">
        <v>7510</v>
      </c>
      <c r="I2348" s="50" t="s">
        <v>1268</v>
      </c>
      <c r="J2348" s="50" t="s">
        <v>7511</v>
      </c>
      <c r="K2348" s="50" t="s">
        <v>291</v>
      </c>
      <c r="L2348" s="50" t="s">
        <v>189</v>
      </c>
      <c r="M2348" s="54">
        <v>1</v>
      </c>
      <c r="N2348" s="51" t="str">
        <f t="shared" si="157"/>
        <v>大東一</v>
      </c>
    </row>
    <row r="2349" spans="1:14" x14ac:dyDescent="0.2">
      <c r="A2349" s="50">
        <f t="shared" si="158"/>
        <v>31243</v>
      </c>
      <c r="B2349" s="50">
        <f t="shared" si="159"/>
        <v>3</v>
      </c>
      <c r="C2349" s="51">
        <f t="shared" si="160"/>
        <v>12</v>
      </c>
      <c r="D2349" s="50">
        <v>31243</v>
      </c>
      <c r="E2349" s="50" t="s">
        <v>7512</v>
      </c>
      <c r="F2349" s="50" t="s">
        <v>7513</v>
      </c>
      <c r="G2349" s="50" t="s">
        <v>7514</v>
      </c>
      <c r="H2349" s="50" t="s">
        <v>1185</v>
      </c>
      <c r="I2349" s="50" t="s">
        <v>7515</v>
      </c>
      <c r="J2349" s="50" t="s">
        <v>1187</v>
      </c>
      <c r="K2349" s="50" t="s">
        <v>291</v>
      </c>
      <c r="L2349" s="50" t="s">
        <v>1029</v>
      </c>
      <c r="M2349" s="54">
        <v>3</v>
      </c>
      <c r="N2349" s="51" t="str">
        <f t="shared" si="157"/>
        <v>大東一</v>
      </c>
    </row>
    <row r="2350" spans="1:14" x14ac:dyDescent="0.2">
      <c r="A2350" s="50">
        <f t="shared" si="158"/>
        <v>31246</v>
      </c>
      <c r="B2350" s="50">
        <f t="shared" si="159"/>
        <v>3</v>
      </c>
      <c r="C2350" s="51">
        <f t="shared" si="160"/>
        <v>12</v>
      </c>
      <c r="D2350" s="50">
        <v>31246</v>
      </c>
      <c r="E2350" s="50" t="s">
        <v>7516</v>
      </c>
      <c r="F2350" s="50" t="s">
        <v>7517</v>
      </c>
      <c r="G2350" s="50" t="s">
        <v>7518</v>
      </c>
      <c r="H2350" s="50" t="s">
        <v>6396</v>
      </c>
      <c r="I2350" s="50" t="s">
        <v>7519</v>
      </c>
      <c r="J2350" s="50" t="s">
        <v>7520</v>
      </c>
      <c r="K2350" s="50" t="s">
        <v>291</v>
      </c>
      <c r="L2350" s="50" t="s">
        <v>188</v>
      </c>
      <c r="M2350" s="54">
        <v>2</v>
      </c>
      <c r="N2350" s="51" t="str">
        <f t="shared" si="157"/>
        <v>大東一</v>
      </c>
    </row>
    <row r="2351" spans="1:14" x14ac:dyDescent="0.2">
      <c r="A2351" s="50">
        <f t="shared" si="158"/>
        <v>31247</v>
      </c>
      <c r="B2351" s="50">
        <f t="shared" si="159"/>
        <v>3</v>
      </c>
      <c r="C2351" s="51">
        <f t="shared" si="160"/>
        <v>12</v>
      </c>
      <c r="D2351" s="50">
        <v>31247</v>
      </c>
      <c r="E2351" s="50" t="s">
        <v>4030</v>
      </c>
      <c r="F2351" s="50" t="s">
        <v>7521</v>
      </c>
      <c r="G2351" s="50" t="s">
        <v>4032</v>
      </c>
      <c r="H2351" s="50" t="s">
        <v>1869</v>
      </c>
      <c r="I2351" s="50" t="s">
        <v>4033</v>
      </c>
      <c r="J2351" s="50" t="s">
        <v>1870</v>
      </c>
      <c r="K2351" s="50" t="s">
        <v>291</v>
      </c>
      <c r="L2351" s="50" t="s">
        <v>188</v>
      </c>
      <c r="M2351" s="54">
        <v>2</v>
      </c>
      <c r="N2351" s="51" t="str">
        <f t="shared" si="157"/>
        <v>大東一</v>
      </c>
    </row>
    <row r="2352" spans="1:14" x14ac:dyDescent="0.2">
      <c r="A2352" s="50">
        <f t="shared" si="158"/>
        <v>31251</v>
      </c>
      <c r="B2352" s="50">
        <f t="shared" si="159"/>
        <v>3</v>
      </c>
      <c r="C2352" s="51">
        <f t="shared" si="160"/>
        <v>12</v>
      </c>
      <c r="D2352" s="50">
        <v>31251</v>
      </c>
      <c r="E2352" s="50" t="s">
        <v>443</v>
      </c>
      <c r="F2352" s="50" t="s">
        <v>7522</v>
      </c>
      <c r="G2352" s="50" t="s">
        <v>2526</v>
      </c>
      <c r="H2352" s="50" t="s">
        <v>7523</v>
      </c>
      <c r="I2352" s="50" t="s">
        <v>2527</v>
      </c>
      <c r="J2352" s="50" t="s">
        <v>7524</v>
      </c>
      <c r="K2352" s="50" t="s">
        <v>292</v>
      </c>
      <c r="L2352" s="50" t="s">
        <v>185</v>
      </c>
      <c r="M2352" s="54">
        <v>1</v>
      </c>
      <c r="N2352" s="51" t="str">
        <f t="shared" si="157"/>
        <v>大東一</v>
      </c>
    </row>
    <row r="2353" spans="1:14" x14ac:dyDescent="0.2">
      <c r="A2353" s="50">
        <f t="shared" si="158"/>
        <v>31252</v>
      </c>
      <c r="B2353" s="50">
        <f t="shared" si="159"/>
        <v>3</v>
      </c>
      <c r="C2353" s="51">
        <f t="shared" si="160"/>
        <v>12</v>
      </c>
      <c r="D2353" s="50">
        <v>31252</v>
      </c>
      <c r="E2353" s="50" t="s">
        <v>1389</v>
      </c>
      <c r="F2353" s="50" t="s">
        <v>359</v>
      </c>
      <c r="G2353" s="50" t="s">
        <v>1391</v>
      </c>
      <c r="H2353" s="50" t="s">
        <v>2336</v>
      </c>
      <c r="I2353" s="50" t="s">
        <v>1056</v>
      </c>
      <c r="J2353" s="50" t="s">
        <v>2337</v>
      </c>
      <c r="K2353" s="50" t="s">
        <v>292</v>
      </c>
      <c r="L2353" s="50" t="s">
        <v>185</v>
      </c>
      <c r="M2353" s="54">
        <v>1</v>
      </c>
      <c r="N2353" s="51" t="str">
        <f t="shared" si="157"/>
        <v>大東一</v>
      </c>
    </row>
    <row r="2354" spans="1:14" x14ac:dyDescent="0.2">
      <c r="A2354" s="50">
        <f t="shared" si="158"/>
        <v>31253</v>
      </c>
      <c r="B2354" s="50">
        <f t="shared" si="159"/>
        <v>3</v>
      </c>
      <c r="C2354" s="51">
        <f t="shared" si="160"/>
        <v>12</v>
      </c>
      <c r="D2354" s="50">
        <v>31253</v>
      </c>
      <c r="E2354" s="50" t="s">
        <v>7525</v>
      </c>
      <c r="F2354" s="50" t="s">
        <v>7526</v>
      </c>
      <c r="G2354" s="50" t="s">
        <v>7527</v>
      </c>
      <c r="H2354" s="50" t="s">
        <v>1818</v>
      </c>
      <c r="I2354" s="50" t="s">
        <v>7528</v>
      </c>
      <c r="J2354" s="50" t="s">
        <v>1820</v>
      </c>
      <c r="K2354" s="50" t="s">
        <v>292</v>
      </c>
      <c r="L2354" s="50" t="s">
        <v>189</v>
      </c>
      <c r="M2354" s="54">
        <v>1</v>
      </c>
      <c r="N2354" s="51" t="str">
        <f t="shared" si="157"/>
        <v>大東一</v>
      </c>
    </row>
    <row r="2355" spans="1:14" x14ac:dyDescent="0.2">
      <c r="A2355" s="50">
        <f t="shared" si="158"/>
        <v>31254</v>
      </c>
      <c r="B2355" s="50">
        <f t="shared" si="159"/>
        <v>3</v>
      </c>
      <c r="C2355" s="51">
        <f t="shared" si="160"/>
        <v>12</v>
      </c>
      <c r="D2355" s="50">
        <v>31254</v>
      </c>
      <c r="E2355" s="50" t="s">
        <v>7529</v>
      </c>
      <c r="F2355" s="50" t="s">
        <v>7530</v>
      </c>
      <c r="G2355" s="50" t="s">
        <v>3759</v>
      </c>
      <c r="H2355" s="50" t="s">
        <v>1164</v>
      </c>
      <c r="I2355" s="50" t="s">
        <v>3761</v>
      </c>
      <c r="J2355" s="50" t="s">
        <v>1166</v>
      </c>
      <c r="K2355" s="50" t="s">
        <v>292</v>
      </c>
      <c r="L2355" s="50" t="s">
        <v>189</v>
      </c>
      <c r="M2355" s="54">
        <v>1</v>
      </c>
      <c r="N2355" s="51" t="str">
        <f t="shared" si="157"/>
        <v>大東一</v>
      </c>
    </row>
    <row r="2356" spans="1:14" x14ac:dyDescent="0.2">
      <c r="A2356" s="50">
        <f t="shared" si="158"/>
        <v>31255</v>
      </c>
      <c r="B2356" s="50">
        <f t="shared" si="159"/>
        <v>3</v>
      </c>
      <c r="C2356" s="51">
        <f t="shared" si="160"/>
        <v>12</v>
      </c>
      <c r="D2356" s="50">
        <v>31255</v>
      </c>
      <c r="E2356" s="50" t="s">
        <v>6402</v>
      </c>
      <c r="F2356" s="50" t="s">
        <v>5070</v>
      </c>
      <c r="G2356" s="50" t="s">
        <v>6404</v>
      </c>
      <c r="H2356" s="50" t="s">
        <v>1542</v>
      </c>
      <c r="I2356" s="50" t="s">
        <v>6406</v>
      </c>
      <c r="J2356" s="50" t="s">
        <v>2161</v>
      </c>
      <c r="K2356" s="50" t="s">
        <v>292</v>
      </c>
      <c r="L2356" s="50" t="s">
        <v>189</v>
      </c>
      <c r="M2356" s="54">
        <v>1</v>
      </c>
      <c r="N2356" s="51" t="str">
        <f t="shared" si="157"/>
        <v>大東一</v>
      </c>
    </row>
    <row r="2357" spans="1:14" x14ac:dyDescent="0.2">
      <c r="A2357" s="50">
        <f t="shared" si="158"/>
        <v>31256</v>
      </c>
      <c r="B2357" s="50">
        <f t="shared" si="159"/>
        <v>3</v>
      </c>
      <c r="C2357" s="51">
        <f t="shared" si="160"/>
        <v>12</v>
      </c>
      <c r="D2357" s="50">
        <v>31256</v>
      </c>
      <c r="E2357" s="50" t="s">
        <v>4064</v>
      </c>
      <c r="F2357" s="50" t="s">
        <v>7531</v>
      </c>
      <c r="G2357" s="50" t="s">
        <v>4066</v>
      </c>
      <c r="H2357" s="50" t="s">
        <v>5466</v>
      </c>
      <c r="I2357" s="50" t="s">
        <v>4067</v>
      </c>
      <c r="J2357" s="50" t="s">
        <v>5468</v>
      </c>
      <c r="K2357" s="50" t="s">
        <v>292</v>
      </c>
      <c r="L2357" s="50" t="s">
        <v>189</v>
      </c>
      <c r="M2357" s="54">
        <v>1</v>
      </c>
      <c r="N2357" s="51" t="str">
        <f t="shared" si="157"/>
        <v>大東一</v>
      </c>
    </row>
    <row r="2358" spans="1:14" x14ac:dyDescent="0.2">
      <c r="A2358" s="50">
        <f t="shared" si="158"/>
        <v>31257</v>
      </c>
      <c r="B2358" s="50">
        <f t="shared" si="159"/>
        <v>3</v>
      </c>
      <c r="C2358" s="51">
        <f t="shared" si="160"/>
        <v>12</v>
      </c>
      <c r="D2358" s="50">
        <v>31257</v>
      </c>
      <c r="E2358" s="50" t="s">
        <v>7532</v>
      </c>
      <c r="F2358" s="50" t="s">
        <v>7533</v>
      </c>
      <c r="G2358" s="50" t="s">
        <v>7534</v>
      </c>
      <c r="H2358" s="50" t="s">
        <v>7535</v>
      </c>
      <c r="I2358" s="50" t="s">
        <v>7536</v>
      </c>
      <c r="J2358" s="50" t="s">
        <v>7537</v>
      </c>
      <c r="K2358" s="50" t="s">
        <v>292</v>
      </c>
      <c r="L2358" s="50" t="s">
        <v>185</v>
      </c>
      <c r="M2358" s="54">
        <v>1</v>
      </c>
      <c r="N2358" s="51" t="str">
        <f t="shared" si="157"/>
        <v>大東一</v>
      </c>
    </row>
    <row r="2359" spans="1:14" x14ac:dyDescent="0.2">
      <c r="A2359" s="50">
        <f t="shared" si="158"/>
        <v>31258</v>
      </c>
      <c r="B2359" s="50">
        <f t="shared" si="159"/>
        <v>3</v>
      </c>
      <c r="C2359" s="51">
        <f t="shared" si="160"/>
        <v>12</v>
      </c>
      <c r="D2359" s="50">
        <v>31258</v>
      </c>
      <c r="E2359" s="50" t="s">
        <v>7538</v>
      </c>
      <c r="F2359" s="50" t="s">
        <v>5304</v>
      </c>
      <c r="G2359" s="50" t="s">
        <v>7539</v>
      </c>
      <c r="H2359" s="50" t="s">
        <v>2742</v>
      </c>
      <c r="I2359" s="50" t="s">
        <v>7540</v>
      </c>
      <c r="J2359" s="50" t="s">
        <v>2743</v>
      </c>
      <c r="K2359" s="50" t="s">
        <v>292</v>
      </c>
      <c r="L2359" s="50" t="s">
        <v>189</v>
      </c>
      <c r="M2359" s="54">
        <v>1</v>
      </c>
      <c r="N2359" s="51" t="str">
        <f t="shared" si="157"/>
        <v>大東一</v>
      </c>
    </row>
    <row r="2360" spans="1:14" x14ac:dyDescent="0.2">
      <c r="A2360" s="50">
        <f t="shared" si="158"/>
        <v>31259</v>
      </c>
      <c r="B2360" s="50">
        <f t="shared" si="159"/>
        <v>3</v>
      </c>
      <c r="C2360" s="51">
        <f t="shared" si="160"/>
        <v>12</v>
      </c>
      <c r="D2360" s="50">
        <v>31259</v>
      </c>
      <c r="E2360" s="50" t="s">
        <v>2443</v>
      </c>
      <c r="F2360" s="50" t="s">
        <v>7541</v>
      </c>
      <c r="G2360" s="50" t="s">
        <v>2445</v>
      </c>
      <c r="H2360" s="50" t="s">
        <v>4538</v>
      </c>
      <c r="I2360" s="50" t="s">
        <v>2447</v>
      </c>
      <c r="J2360" s="50" t="s">
        <v>4540</v>
      </c>
      <c r="K2360" s="50" t="s">
        <v>292</v>
      </c>
      <c r="L2360" s="50" t="s">
        <v>185</v>
      </c>
      <c r="M2360" s="54">
        <v>1</v>
      </c>
      <c r="N2360" s="51" t="str">
        <f t="shared" si="157"/>
        <v>大東一</v>
      </c>
    </row>
    <row r="2361" spans="1:14" x14ac:dyDescent="0.2">
      <c r="A2361" s="50">
        <f t="shared" si="158"/>
        <v>31260</v>
      </c>
      <c r="B2361" s="50">
        <f t="shared" si="159"/>
        <v>3</v>
      </c>
      <c r="C2361" s="51">
        <f t="shared" si="160"/>
        <v>12</v>
      </c>
      <c r="D2361" s="50">
        <v>31260</v>
      </c>
      <c r="E2361" s="50" t="s">
        <v>7542</v>
      </c>
      <c r="F2361" s="50" t="s">
        <v>7543</v>
      </c>
      <c r="G2361" s="50" t="s">
        <v>7544</v>
      </c>
      <c r="H2361" s="50" t="s">
        <v>2732</v>
      </c>
      <c r="I2361" s="50" t="s">
        <v>7545</v>
      </c>
      <c r="J2361" s="50" t="s">
        <v>2733</v>
      </c>
      <c r="K2361" s="50" t="s">
        <v>292</v>
      </c>
      <c r="L2361" s="50" t="s">
        <v>185</v>
      </c>
      <c r="M2361" s="54">
        <v>1</v>
      </c>
      <c r="N2361" s="51" t="str">
        <f t="shared" si="157"/>
        <v>大東一</v>
      </c>
    </row>
    <row r="2362" spans="1:14" x14ac:dyDescent="0.2">
      <c r="A2362" s="50">
        <f t="shared" si="158"/>
        <v>31290</v>
      </c>
      <c r="B2362" s="50">
        <f t="shared" si="159"/>
        <v>3</v>
      </c>
      <c r="C2362" s="51">
        <f t="shared" si="160"/>
        <v>12</v>
      </c>
      <c r="D2362" s="50">
        <v>31290</v>
      </c>
      <c r="E2362" s="50" t="s">
        <v>3804</v>
      </c>
      <c r="F2362" s="50" t="s">
        <v>7546</v>
      </c>
      <c r="G2362" s="50" t="s">
        <v>3806</v>
      </c>
      <c r="H2362" s="50" t="s">
        <v>7547</v>
      </c>
      <c r="I2362" s="50" t="s">
        <v>3807</v>
      </c>
      <c r="J2362" s="50" t="s">
        <v>7548</v>
      </c>
      <c r="K2362" s="50" t="s">
        <v>292</v>
      </c>
      <c r="L2362" s="50" t="s">
        <v>1029</v>
      </c>
      <c r="M2362" s="54">
        <v>3</v>
      </c>
      <c r="N2362" s="51" t="str">
        <f t="shared" si="157"/>
        <v>大東一</v>
      </c>
    </row>
    <row r="2363" spans="1:14" x14ac:dyDescent="0.2">
      <c r="A2363" s="50">
        <f t="shared" si="158"/>
        <v>31291</v>
      </c>
      <c r="B2363" s="50">
        <f t="shared" si="159"/>
        <v>3</v>
      </c>
      <c r="C2363" s="51">
        <f t="shared" si="160"/>
        <v>12</v>
      </c>
      <c r="D2363" s="50">
        <v>31291</v>
      </c>
      <c r="E2363" s="50" t="s">
        <v>5191</v>
      </c>
      <c r="F2363" s="50" t="s">
        <v>1973</v>
      </c>
      <c r="G2363" s="50" t="s">
        <v>2338</v>
      </c>
      <c r="H2363" s="50" t="s">
        <v>1753</v>
      </c>
      <c r="I2363" s="50" t="s">
        <v>2339</v>
      </c>
      <c r="J2363" s="50" t="s">
        <v>1754</v>
      </c>
      <c r="K2363" s="50" t="s">
        <v>292</v>
      </c>
      <c r="L2363" s="50" t="s">
        <v>1029</v>
      </c>
      <c r="M2363" s="54">
        <v>3</v>
      </c>
      <c r="N2363" s="51" t="str">
        <f t="shared" si="157"/>
        <v>大東一</v>
      </c>
    </row>
    <row r="2364" spans="1:14" x14ac:dyDescent="0.2">
      <c r="A2364" s="50">
        <f t="shared" si="158"/>
        <v>31292</v>
      </c>
      <c r="B2364" s="50">
        <f t="shared" si="159"/>
        <v>3</v>
      </c>
      <c r="C2364" s="51">
        <f t="shared" si="160"/>
        <v>12</v>
      </c>
      <c r="D2364" s="50">
        <v>31292</v>
      </c>
      <c r="E2364" s="50" t="s">
        <v>7549</v>
      </c>
      <c r="F2364" s="50" t="s">
        <v>7550</v>
      </c>
      <c r="G2364" s="50" t="s">
        <v>7551</v>
      </c>
      <c r="H2364" s="50" t="s">
        <v>6828</v>
      </c>
      <c r="I2364" s="50" t="s">
        <v>7552</v>
      </c>
      <c r="J2364" s="50" t="s">
        <v>6829</v>
      </c>
      <c r="K2364" s="50" t="s">
        <v>292</v>
      </c>
      <c r="L2364" s="50" t="s">
        <v>1029</v>
      </c>
      <c r="M2364" s="54">
        <v>3</v>
      </c>
      <c r="N2364" s="51" t="str">
        <f t="shared" si="157"/>
        <v>大東一</v>
      </c>
    </row>
    <row r="2365" spans="1:14" x14ac:dyDescent="0.2">
      <c r="A2365" s="50">
        <f t="shared" si="158"/>
        <v>31294</v>
      </c>
      <c r="B2365" s="50">
        <f t="shared" si="159"/>
        <v>3</v>
      </c>
      <c r="C2365" s="51">
        <f t="shared" si="160"/>
        <v>12</v>
      </c>
      <c r="D2365" s="50">
        <v>31294</v>
      </c>
      <c r="E2365" s="50" t="s">
        <v>7553</v>
      </c>
      <c r="F2365" s="50" t="s">
        <v>7554</v>
      </c>
      <c r="G2365" s="50" t="s">
        <v>7555</v>
      </c>
      <c r="H2365" s="50" t="s">
        <v>2336</v>
      </c>
      <c r="I2365" s="50" t="s">
        <v>7556</v>
      </c>
      <c r="J2365" s="50" t="s">
        <v>2337</v>
      </c>
      <c r="K2365" s="50" t="s">
        <v>292</v>
      </c>
      <c r="L2365" s="50" t="s">
        <v>188</v>
      </c>
      <c r="M2365" s="54">
        <v>2</v>
      </c>
      <c r="N2365" s="51" t="str">
        <f t="shared" si="157"/>
        <v>大東一</v>
      </c>
    </row>
    <row r="2366" spans="1:14" x14ac:dyDescent="0.2">
      <c r="A2366" s="50">
        <f t="shared" si="158"/>
        <v>31296</v>
      </c>
      <c r="B2366" s="50">
        <f t="shared" si="159"/>
        <v>3</v>
      </c>
      <c r="C2366" s="51">
        <f t="shared" si="160"/>
        <v>12</v>
      </c>
      <c r="D2366" s="50">
        <v>31296</v>
      </c>
      <c r="E2366" s="50" t="s">
        <v>7557</v>
      </c>
      <c r="F2366" s="50" t="s">
        <v>7558</v>
      </c>
      <c r="G2366" s="50" t="s">
        <v>7559</v>
      </c>
      <c r="H2366" s="50" t="s">
        <v>1414</v>
      </c>
      <c r="I2366" s="50" t="s">
        <v>7560</v>
      </c>
      <c r="J2366" s="50" t="s">
        <v>1415</v>
      </c>
      <c r="K2366" s="50" t="s">
        <v>292</v>
      </c>
      <c r="L2366" s="50" t="s">
        <v>189</v>
      </c>
      <c r="M2366" s="54">
        <v>2</v>
      </c>
      <c r="N2366" s="51" t="str">
        <f t="shared" si="157"/>
        <v>大東一</v>
      </c>
    </row>
    <row r="2367" spans="1:14" x14ac:dyDescent="0.2">
      <c r="A2367" s="50">
        <f t="shared" si="158"/>
        <v>31297</v>
      </c>
      <c r="B2367" s="50">
        <f t="shared" si="159"/>
        <v>3</v>
      </c>
      <c r="C2367" s="51">
        <f t="shared" si="160"/>
        <v>12</v>
      </c>
      <c r="D2367" s="50">
        <v>31297</v>
      </c>
      <c r="E2367" s="50" t="s">
        <v>7561</v>
      </c>
      <c r="F2367" s="50" t="s">
        <v>7562</v>
      </c>
      <c r="G2367" s="50" t="s">
        <v>7563</v>
      </c>
      <c r="H2367" s="50" t="s">
        <v>7564</v>
      </c>
      <c r="I2367" s="50" t="s">
        <v>7565</v>
      </c>
      <c r="J2367" s="50" t="s">
        <v>7566</v>
      </c>
      <c r="K2367" s="50" t="s">
        <v>292</v>
      </c>
      <c r="L2367" s="50" t="s">
        <v>189</v>
      </c>
      <c r="M2367" s="54">
        <v>2</v>
      </c>
      <c r="N2367" s="51" t="str">
        <f t="shared" si="157"/>
        <v>大東一</v>
      </c>
    </row>
    <row r="2368" spans="1:14" x14ac:dyDescent="0.2">
      <c r="A2368" s="50">
        <f t="shared" si="158"/>
        <v>31298</v>
      </c>
      <c r="B2368" s="50">
        <f t="shared" si="159"/>
        <v>3</v>
      </c>
      <c r="C2368" s="51">
        <f t="shared" si="160"/>
        <v>12</v>
      </c>
      <c r="D2368" s="50">
        <v>31298</v>
      </c>
      <c r="E2368" s="50" t="s">
        <v>99</v>
      </c>
      <c r="F2368" s="50" t="s">
        <v>5070</v>
      </c>
      <c r="G2368" s="50" t="s">
        <v>1822</v>
      </c>
      <c r="H2368" s="50" t="s">
        <v>1542</v>
      </c>
      <c r="I2368" s="50" t="s">
        <v>1824</v>
      </c>
      <c r="J2368" s="50" t="s">
        <v>2161</v>
      </c>
      <c r="K2368" s="50" t="s">
        <v>292</v>
      </c>
      <c r="L2368" s="50" t="s">
        <v>189</v>
      </c>
      <c r="M2368" s="54">
        <v>2</v>
      </c>
      <c r="N2368" s="51" t="str">
        <f t="shared" si="157"/>
        <v>大東一</v>
      </c>
    </row>
    <row r="2369" spans="1:14" x14ac:dyDescent="0.2">
      <c r="A2369" s="50">
        <f t="shared" si="158"/>
        <v>31310</v>
      </c>
      <c r="B2369" s="50">
        <f t="shared" si="159"/>
        <v>3</v>
      </c>
      <c r="C2369" s="51">
        <f t="shared" si="160"/>
        <v>13</v>
      </c>
      <c r="D2369" s="50">
        <v>31310</v>
      </c>
      <c r="E2369" s="50" t="s">
        <v>7567</v>
      </c>
      <c r="F2369" s="50" t="s">
        <v>7568</v>
      </c>
      <c r="G2369" s="50" t="s">
        <v>2354</v>
      </c>
      <c r="H2369" s="50" t="s">
        <v>1122</v>
      </c>
      <c r="I2369" s="50" t="s">
        <v>7569</v>
      </c>
      <c r="J2369" s="50" t="s">
        <v>1123</v>
      </c>
      <c r="K2369" s="50" t="s">
        <v>291</v>
      </c>
      <c r="L2369" s="50" t="s">
        <v>189</v>
      </c>
      <c r="M2369" s="54">
        <v>2</v>
      </c>
      <c r="N2369" s="51" t="str">
        <f t="shared" si="157"/>
        <v>帝京</v>
      </c>
    </row>
    <row r="2370" spans="1:14" x14ac:dyDescent="0.2">
      <c r="A2370" s="50">
        <f t="shared" si="158"/>
        <v>31311</v>
      </c>
      <c r="B2370" s="50">
        <f t="shared" si="159"/>
        <v>3</v>
      </c>
      <c r="C2370" s="51">
        <f t="shared" si="160"/>
        <v>13</v>
      </c>
      <c r="D2370" s="50">
        <v>31311</v>
      </c>
      <c r="E2370" s="50" t="s">
        <v>7570</v>
      </c>
      <c r="F2370" s="50" t="s">
        <v>7571</v>
      </c>
      <c r="G2370" s="50" t="s">
        <v>7572</v>
      </c>
      <c r="H2370" s="50" t="s">
        <v>1121</v>
      </c>
      <c r="I2370" s="50" t="s">
        <v>7573</v>
      </c>
      <c r="J2370" s="50" t="s">
        <v>4717</v>
      </c>
      <c r="K2370" s="50" t="s">
        <v>291</v>
      </c>
      <c r="L2370" s="50" t="s">
        <v>1029</v>
      </c>
      <c r="M2370" s="54">
        <v>2</v>
      </c>
      <c r="N2370" s="51" t="str">
        <f t="shared" ref="N2370:N2433" si="161">VLOOKUP(B2370*100+C2370,$AB$2:$AF$400,2,0)</f>
        <v>帝京</v>
      </c>
    </row>
    <row r="2371" spans="1:14" x14ac:dyDescent="0.2">
      <c r="A2371" s="50">
        <f t="shared" si="158"/>
        <v>31312</v>
      </c>
      <c r="B2371" s="50">
        <f t="shared" si="159"/>
        <v>3</v>
      </c>
      <c r="C2371" s="51">
        <f t="shared" si="160"/>
        <v>13</v>
      </c>
      <c r="D2371" s="50">
        <v>31312</v>
      </c>
      <c r="E2371" s="50" t="s">
        <v>7574</v>
      </c>
      <c r="F2371" s="50" t="s">
        <v>1936</v>
      </c>
      <c r="G2371" s="50" t="s">
        <v>7575</v>
      </c>
      <c r="H2371" s="50" t="s">
        <v>1009</v>
      </c>
      <c r="I2371" s="50" t="s">
        <v>7576</v>
      </c>
      <c r="J2371" s="50" t="s">
        <v>1028</v>
      </c>
      <c r="K2371" s="50" t="s">
        <v>291</v>
      </c>
      <c r="L2371" s="50" t="s">
        <v>188</v>
      </c>
      <c r="M2371" s="54">
        <v>2</v>
      </c>
      <c r="N2371" s="51" t="str">
        <f t="shared" si="161"/>
        <v>帝京</v>
      </c>
    </row>
    <row r="2372" spans="1:14" x14ac:dyDescent="0.2">
      <c r="A2372" s="50">
        <f t="shared" si="158"/>
        <v>31313</v>
      </c>
      <c r="B2372" s="50">
        <f t="shared" si="159"/>
        <v>3</v>
      </c>
      <c r="C2372" s="51">
        <f t="shared" si="160"/>
        <v>13</v>
      </c>
      <c r="D2372" s="50">
        <v>31313</v>
      </c>
      <c r="E2372" s="50" t="s">
        <v>495</v>
      </c>
      <c r="F2372" s="50" t="s">
        <v>3844</v>
      </c>
      <c r="G2372" s="50" t="s">
        <v>7577</v>
      </c>
      <c r="H2372" s="50" t="s">
        <v>3846</v>
      </c>
      <c r="I2372" s="50" t="s">
        <v>7578</v>
      </c>
      <c r="J2372" s="50" t="s">
        <v>3848</v>
      </c>
      <c r="K2372" s="50" t="s">
        <v>291</v>
      </c>
      <c r="L2372" s="50" t="s">
        <v>188</v>
      </c>
      <c r="M2372" s="54">
        <v>2</v>
      </c>
      <c r="N2372" s="51" t="str">
        <f t="shared" si="161"/>
        <v>帝京</v>
      </c>
    </row>
    <row r="2373" spans="1:14" x14ac:dyDescent="0.2">
      <c r="A2373" s="50">
        <f t="shared" si="158"/>
        <v>31320</v>
      </c>
      <c r="B2373" s="50">
        <f t="shared" si="159"/>
        <v>3</v>
      </c>
      <c r="C2373" s="51">
        <f t="shared" si="160"/>
        <v>13</v>
      </c>
      <c r="D2373" s="50">
        <v>31320</v>
      </c>
      <c r="E2373" s="50" t="s">
        <v>7579</v>
      </c>
      <c r="F2373" s="50" t="s">
        <v>7580</v>
      </c>
      <c r="G2373" s="50" t="s">
        <v>3880</v>
      </c>
      <c r="H2373" s="50" t="s">
        <v>1428</v>
      </c>
      <c r="I2373" s="50" t="s">
        <v>3882</v>
      </c>
      <c r="J2373" s="50" t="s">
        <v>1430</v>
      </c>
      <c r="K2373" s="50" t="s">
        <v>291</v>
      </c>
      <c r="L2373" s="50" t="s">
        <v>189</v>
      </c>
      <c r="M2373" s="54">
        <v>1</v>
      </c>
      <c r="N2373" s="51" t="str">
        <f t="shared" si="161"/>
        <v>帝京</v>
      </c>
    </row>
    <row r="2374" spans="1:14" x14ac:dyDescent="0.2">
      <c r="A2374" s="50">
        <f t="shared" si="158"/>
        <v>31321</v>
      </c>
      <c r="B2374" s="50">
        <f t="shared" si="159"/>
        <v>3</v>
      </c>
      <c r="C2374" s="51">
        <f t="shared" si="160"/>
        <v>13</v>
      </c>
      <c r="D2374" s="50">
        <v>31321</v>
      </c>
      <c r="E2374" s="50" t="s">
        <v>4287</v>
      </c>
      <c r="F2374" s="50" t="s">
        <v>6091</v>
      </c>
      <c r="G2374" s="50" t="s">
        <v>4289</v>
      </c>
      <c r="H2374" s="50" t="s">
        <v>1875</v>
      </c>
      <c r="I2374" s="50" t="s">
        <v>4291</v>
      </c>
      <c r="J2374" s="50" t="s">
        <v>1877</v>
      </c>
      <c r="K2374" s="50" t="s">
        <v>291</v>
      </c>
      <c r="L2374" s="50" t="s">
        <v>189</v>
      </c>
      <c r="M2374" s="54">
        <v>1</v>
      </c>
      <c r="N2374" s="51" t="str">
        <f t="shared" si="161"/>
        <v>帝京</v>
      </c>
    </row>
    <row r="2375" spans="1:14" x14ac:dyDescent="0.2">
      <c r="A2375" s="50">
        <f t="shared" si="158"/>
        <v>31322</v>
      </c>
      <c r="B2375" s="50">
        <f t="shared" si="159"/>
        <v>3</v>
      </c>
      <c r="C2375" s="51">
        <f t="shared" si="160"/>
        <v>13</v>
      </c>
      <c r="D2375" s="50">
        <v>31322</v>
      </c>
      <c r="E2375" s="50" t="s">
        <v>7581</v>
      </c>
      <c r="F2375" s="50" t="s">
        <v>4317</v>
      </c>
      <c r="G2375" s="50" t="s">
        <v>7582</v>
      </c>
      <c r="H2375" s="50" t="s">
        <v>2434</v>
      </c>
      <c r="I2375" s="50" t="s">
        <v>7583</v>
      </c>
      <c r="J2375" s="50" t="s">
        <v>2435</v>
      </c>
      <c r="K2375" s="50" t="s">
        <v>291</v>
      </c>
      <c r="L2375" s="50" t="s">
        <v>189</v>
      </c>
      <c r="M2375" s="54">
        <v>1</v>
      </c>
      <c r="N2375" s="51" t="str">
        <f t="shared" si="161"/>
        <v>帝京</v>
      </c>
    </row>
    <row r="2376" spans="1:14" x14ac:dyDescent="0.2">
      <c r="A2376" s="50">
        <f t="shared" si="158"/>
        <v>31331</v>
      </c>
      <c r="B2376" s="50">
        <f t="shared" si="159"/>
        <v>3</v>
      </c>
      <c r="C2376" s="51">
        <f t="shared" si="160"/>
        <v>13</v>
      </c>
      <c r="D2376" s="50">
        <v>31331</v>
      </c>
      <c r="E2376" s="50" t="s">
        <v>7584</v>
      </c>
      <c r="F2376" s="50" t="s">
        <v>7585</v>
      </c>
      <c r="G2376" s="50" t="s">
        <v>7586</v>
      </c>
      <c r="H2376" s="50" t="s">
        <v>6405</v>
      </c>
      <c r="I2376" s="50" t="s">
        <v>7587</v>
      </c>
      <c r="J2376" s="50" t="s">
        <v>6407</v>
      </c>
      <c r="K2376" s="50" t="s">
        <v>291</v>
      </c>
      <c r="L2376" s="50" t="s">
        <v>1029</v>
      </c>
      <c r="M2376" s="54">
        <v>3</v>
      </c>
      <c r="N2376" s="51" t="str">
        <f t="shared" si="161"/>
        <v>帝京</v>
      </c>
    </row>
    <row r="2377" spans="1:14" x14ac:dyDescent="0.2">
      <c r="A2377" s="50">
        <f t="shared" si="158"/>
        <v>31332</v>
      </c>
      <c r="B2377" s="50">
        <f t="shared" si="159"/>
        <v>3</v>
      </c>
      <c r="C2377" s="51">
        <f t="shared" si="160"/>
        <v>13</v>
      </c>
      <c r="D2377" s="50">
        <v>31332</v>
      </c>
      <c r="E2377" s="50" t="s">
        <v>4812</v>
      </c>
      <c r="F2377" s="50" t="s">
        <v>7588</v>
      </c>
      <c r="G2377" s="50" t="s">
        <v>4813</v>
      </c>
      <c r="H2377" s="50" t="s">
        <v>1924</v>
      </c>
      <c r="I2377" s="50" t="s">
        <v>7322</v>
      </c>
      <c r="J2377" s="50" t="s">
        <v>1925</v>
      </c>
      <c r="K2377" s="50" t="s">
        <v>291</v>
      </c>
      <c r="L2377" s="50" t="s">
        <v>1029</v>
      </c>
      <c r="M2377" s="54">
        <v>3</v>
      </c>
      <c r="N2377" s="51" t="str">
        <f t="shared" si="161"/>
        <v>帝京</v>
      </c>
    </row>
    <row r="2378" spans="1:14" x14ac:dyDescent="0.2">
      <c r="A2378" s="50">
        <f t="shared" si="158"/>
        <v>31351</v>
      </c>
      <c r="B2378" s="50">
        <f t="shared" si="159"/>
        <v>3</v>
      </c>
      <c r="C2378" s="51">
        <f t="shared" si="160"/>
        <v>13</v>
      </c>
      <c r="D2378" s="50">
        <v>31351</v>
      </c>
      <c r="E2378" s="50" t="s">
        <v>28</v>
      </c>
      <c r="F2378" s="50" t="s">
        <v>4705</v>
      </c>
      <c r="G2378" s="50" t="s">
        <v>1083</v>
      </c>
      <c r="H2378" s="50" t="s">
        <v>1131</v>
      </c>
      <c r="I2378" s="50" t="s">
        <v>1084</v>
      </c>
      <c r="J2378" s="50" t="s">
        <v>1132</v>
      </c>
      <c r="K2378" s="50" t="s">
        <v>292</v>
      </c>
      <c r="L2378" s="50" t="s">
        <v>1029</v>
      </c>
      <c r="M2378" s="54">
        <v>3</v>
      </c>
      <c r="N2378" s="51" t="str">
        <f t="shared" si="161"/>
        <v>帝京</v>
      </c>
    </row>
    <row r="2379" spans="1:14" x14ac:dyDescent="0.2">
      <c r="A2379" s="50">
        <f t="shared" si="158"/>
        <v>31361</v>
      </c>
      <c r="B2379" s="50">
        <f t="shared" si="159"/>
        <v>3</v>
      </c>
      <c r="C2379" s="51">
        <f t="shared" si="160"/>
        <v>13</v>
      </c>
      <c r="D2379" s="50">
        <v>31361</v>
      </c>
      <c r="E2379" s="50" t="s">
        <v>7589</v>
      </c>
      <c r="F2379" s="50" t="s">
        <v>7590</v>
      </c>
      <c r="G2379" s="50" t="s">
        <v>7591</v>
      </c>
      <c r="H2379" s="50" t="s">
        <v>3092</v>
      </c>
      <c r="I2379" s="50" t="s">
        <v>7592</v>
      </c>
      <c r="J2379" s="50" t="s">
        <v>3093</v>
      </c>
      <c r="K2379" s="50" t="s">
        <v>292</v>
      </c>
      <c r="L2379" s="50" t="s">
        <v>188</v>
      </c>
      <c r="M2379" s="54">
        <v>2</v>
      </c>
      <c r="N2379" s="51" t="str">
        <f t="shared" si="161"/>
        <v>帝京</v>
      </c>
    </row>
    <row r="2380" spans="1:14" x14ac:dyDescent="0.2">
      <c r="A2380" s="50">
        <f t="shared" si="158"/>
        <v>31362</v>
      </c>
      <c r="B2380" s="50">
        <f t="shared" si="159"/>
        <v>3</v>
      </c>
      <c r="C2380" s="51">
        <f t="shared" si="160"/>
        <v>13</v>
      </c>
      <c r="D2380" s="50">
        <v>31362</v>
      </c>
      <c r="E2380" s="50" t="s">
        <v>7593</v>
      </c>
      <c r="F2380" s="50" t="s">
        <v>98</v>
      </c>
      <c r="G2380" s="50" t="s">
        <v>7594</v>
      </c>
      <c r="H2380" s="50" t="s">
        <v>1336</v>
      </c>
      <c r="I2380" s="50" t="s">
        <v>7595</v>
      </c>
      <c r="J2380" s="50" t="s">
        <v>1187</v>
      </c>
      <c r="K2380" s="50" t="s">
        <v>292</v>
      </c>
      <c r="L2380" s="50" t="s">
        <v>188</v>
      </c>
      <c r="M2380" s="54">
        <v>2</v>
      </c>
      <c r="N2380" s="51" t="str">
        <f t="shared" si="161"/>
        <v>帝京</v>
      </c>
    </row>
    <row r="2381" spans="1:14" x14ac:dyDescent="0.2">
      <c r="A2381" s="50">
        <f t="shared" si="158"/>
        <v>31363</v>
      </c>
      <c r="B2381" s="50">
        <f t="shared" si="159"/>
        <v>3</v>
      </c>
      <c r="C2381" s="51">
        <f t="shared" si="160"/>
        <v>13</v>
      </c>
      <c r="D2381" s="50">
        <v>31363</v>
      </c>
      <c r="E2381" s="50" t="s">
        <v>28</v>
      </c>
      <c r="F2381" s="50" t="s">
        <v>5090</v>
      </c>
      <c r="G2381" s="50" t="s">
        <v>1083</v>
      </c>
      <c r="H2381" s="50" t="s">
        <v>1203</v>
      </c>
      <c r="I2381" s="50" t="s">
        <v>1084</v>
      </c>
      <c r="J2381" s="50" t="s">
        <v>1205</v>
      </c>
      <c r="K2381" s="50" t="s">
        <v>292</v>
      </c>
      <c r="L2381" s="50" t="s">
        <v>188</v>
      </c>
      <c r="M2381" s="54">
        <v>2</v>
      </c>
      <c r="N2381" s="51" t="str">
        <f t="shared" si="161"/>
        <v>帝京</v>
      </c>
    </row>
    <row r="2382" spans="1:14" x14ac:dyDescent="0.2">
      <c r="A2382" s="50">
        <f t="shared" si="158"/>
        <v>31364</v>
      </c>
      <c r="B2382" s="50">
        <f t="shared" si="159"/>
        <v>3</v>
      </c>
      <c r="C2382" s="51">
        <f t="shared" si="160"/>
        <v>13</v>
      </c>
      <c r="D2382" s="50">
        <v>31364</v>
      </c>
      <c r="E2382" s="50" t="s">
        <v>3757</v>
      </c>
      <c r="F2382" s="50" t="s">
        <v>43</v>
      </c>
      <c r="G2382" s="50" t="s">
        <v>3759</v>
      </c>
      <c r="H2382" s="50" t="s">
        <v>1747</v>
      </c>
      <c r="I2382" s="50" t="s">
        <v>3761</v>
      </c>
      <c r="J2382" s="50" t="s">
        <v>1748</v>
      </c>
      <c r="K2382" s="50" t="s">
        <v>292</v>
      </c>
      <c r="L2382" s="50" t="s">
        <v>188</v>
      </c>
      <c r="M2382" s="54">
        <v>2</v>
      </c>
      <c r="N2382" s="51" t="str">
        <f t="shared" si="161"/>
        <v>帝京</v>
      </c>
    </row>
    <row r="2383" spans="1:14" x14ac:dyDescent="0.2">
      <c r="A2383" s="50">
        <f t="shared" si="158"/>
        <v>31370</v>
      </c>
      <c r="B2383" s="50">
        <f t="shared" si="159"/>
        <v>3</v>
      </c>
      <c r="C2383" s="51">
        <f t="shared" si="160"/>
        <v>13</v>
      </c>
      <c r="D2383" s="50">
        <v>31370</v>
      </c>
      <c r="E2383" s="50" t="s">
        <v>3658</v>
      </c>
      <c r="F2383" s="50" t="s">
        <v>7596</v>
      </c>
      <c r="G2383" s="50" t="s">
        <v>3660</v>
      </c>
      <c r="H2383" s="50" t="s">
        <v>1333</v>
      </c>
      <c r="I2383" s="50" t="s">
        <v>3662</v>
      </c>
      <c r="J2383" s="50" t="s">
        <v>1334</v>
      </c>
      <c r="K2383" s="50" t="s">
        <v>292</v>
      </c>
      <c r="L2383" s="50" t="s">
        <v>189</v>
      </c>
      <c r="M2383" s="54">
        <v>1</v>
      </c>
      <c r="N2383" s="51" t="str">
        <f t="shared" si="161"/>
        <v>帝京</v>
      </c>
    </row>
    <row r="2384" spans="1:14" x14ac:dyDescent="0.2">
      <c r="A2384" s="50">
        <f t="shared" si="158"/>
        <v>31371</v>
      </c>
      <c r="B2384" s="50">
        <f t="shared" si="159"/>
        <v>3</v>
      </c>
      <c r="C2384" s="51">
        <f t="shared" si="160"/>
        <v>13</v>
      </c>
      <c r="D2384" s="50">
        <v>31371</v>
      </c>
      <c r="E2384" s="50" t="s">
        <v>7597</v>
      </c>
      <c r="F2384" s="50" t="s">
        <v>7598</v>
      </c>
      <c r="G2384" s="50" t="s">
        <v>7599</v>
      </c>
      <c r="H2384" s="50" t="s">
        <v>7600</v>
      </c>
      <c r="I2384" s="50" t="s">
        <v>7601</v>
      </c>
      <c r="J2384" s="50" t="s">
        <v>7602</v>
      </c>
      <c r="K2384" s="50" t="s">
        <v>292</v>
      </c>
      <c r="L2384" s="50" t="s">
        <v>189</v>
      </c>
      <c r="M2384" s="54">
        <v>1</v>
      </c>
      <c r="N2384" s="51" t="str">
        <f t="shared" si="161"/>
        <v>帝京</v>
      </c>
    </row>
    <row r="2385" spans="1:14" x14ac:dyDescent="0.2">
      <c r="A2385" s="50">
        <f t="shared" si="158"/>
        <v>31483</v>
      </c>
      <c r="B2385" s="50">
        <f t="shared" si="159"/>
        <v>3</v>
      </c>
      <c r="C2385" s="51">
        <f t="shared" si="160"/>
        <v>14</v>
      </c>
      <c r="D2385" s="50">
        <v>31483</v>
      </c>
      <c r="E2385" s="50" t="s">
        <v>15292</v>
      </c>
      <c r="F2385" s="50" t="s">
        <v>15293</v>
      </c>
      <c r="G2385" s="50" t="s">
        <v>15294</v>
      </c>
      <c r="H2385" s="50" t="s">
        <v>2943</v>
      </c>
      <c r="I2385" s="50" t="s">
        <v>15295</v>
      </c>
      <c r="J2385" s="50" t="s">
        <v>2944</v>
      </c>
      <c r="K2385" s="50" t="s">
        <v>292</v>
      </c>
      <c r="L2385" s="50" t="s">
        <v>189</v>
      </c>
      <c r="M2385" s="54">
        <v>1</v>
      </c>
      <c r="N2385" s="51" t="str">
        <f t="shared" si="161"/>
        <v>東京家政大附</v>
      </c>
    </row>
    <row r="2386" spans="1:14" x14ac:dyDescent="0.2">
      <c r="A2386" s="50">
        <f t="shared" si="158"/>
        <v>31551</v>
      </c>
      <c r="B2386" s="50">
        <f t="shared" si="159"/>
        <v>3</v>
      </c>
      <c r="C2386" s="51">
        <f t="shared" si="160"/>
        <v>15</v>
      </c>
      <c r="D2386" s="50">
        <v>31551</v>
      </c>
      <c r="E2386" s="50" t="s">
        <v>115</v>
      </c>
      <c r="F2386" s="50" t="s">
        <v>7603</v>
      </c>
      <c r="G2386" s="50" t="s">
        <v>1124</v>
      </c>
      <c r="H2386" s="50" t="s">
        <v>4114</v>
      </c>
      <c r="I2386" s="50" t="s">
        <v>1126</v>
      </c>
      <c r="J2386" s="50" t="s">
        <v>4116</v>
      </c>
      <c r="K2386" s="50" t="s">
        <v>292</v>
      </c>
      <c r="L2386" s="50" t="s">
        <v>189</v>
      </c>
      <c r="M2386" s="54">
        <v>1</v>
      </c>
      <c r="N2386" s="51" t="str">
        <f t="shared" si="161"/>
        <v>日大豊山女</v>
      </c>
    </row>
    <row r="2387" spans="1:14" x14ac:dyDescent="0.2">
      <c r="A2387" s="50">
        <f t="shared" si="158"/>
        <v>31552</v>
      </c>
      <c r="B2387" s="50">
        <f t="shared" si="159"/>
        <v>3</v>
      </c>
      <c r="C2387" s="51">
        <f t="shared" si="160"/>
        <v>15</v>
      </c>
      <c r="D2387" s="50">
        <v>31552</v>
      </c>
      <c r="E2387" s="50" t="s">
        <v>7604</v>
      </c>
      <c r="F2387" s="50" t="s">
        <v>7605</v>
      </c>
      <c r="G2387" s="50" t="s">
        <v>7606</v>
      </c>
      <c r="H2387" s="50" t="s">
        <v>7607</v>
      </c>
      <c r="I2387" s="50" t="s">
        <v>7608</v>
      </c>
      <c r="J2387" s="50" t="s">
        <v>7609</v>
      </c>
      <c r="K2387" s="50" t="s">
        <v>292</v>
      </c>
      <c r="L2387" s="50" t="s">
        <v>185</v>
      </c>
      <c r="M2387" s="54">
        <v>1</v>
      </c>
      <c r="N2387" s="51" t="str">
        <f t="shared" si="161"/>
        <v>日大豊山女</v>
      </c>
    </row>
    <row r="2388" spans="1:14" x14ac:dyDescent="0.2">
      <c r="A2388" s="50">
        <f t="shared" si="158"/>
        <v>31553</v>
      </c>
      <c r="B2388" s="50">
        <f t="shared" si="159"/>
        <v>3</v>
      </c>
      <c r="C2388" s="51">
        <f t="shared" si="160"/>
        <v>15</v>
      </c>
      <c r="D2388" s="50">
        <v>31553</v>
      </c>
      <c r="E2388" s="50" t="s">
        <v>7610</v>
      </c>
      <c r="F2388" s="50" t="s">
        <v>4598</v>
      </c>
      <c r="G2388" s="50" t="s">
        <v>7611</v>
      </c>
      <c r="H2388" s="50" t="s">
        <v>2732</v>
      </c>
      <c r="I2388" s="50" t="s">
        <v>7612</v>
      </c>
      <c r="J2388" s="50" t="s">
        <v>2733</v>
      </c>
      <c r="K2388" s="50" t="s">
        <v>292</v>
      </c>
      <c r="L2388" s="50" t="s">
        <v>189</v>
      </c>
      <c r="M2388" s="54">
        <v>1</v>
      </c>
      <c r="N2388" s="51" t="str">
        <f t="shared" si="161"/>
        <v>日大豊山女</v>
      </c>
    </row>
    <row r="2389" spans="1:14" x14ac:dyDescent="0.2">
      <c r="A2389" s="50">
        <f t="shared" si="158"/>
        <v>31554</v>
      </c>
      <c r="B2389" s="50">
        <f t="shared" si="159"/>
        <v>3</v>
      </c>
      <c r="C2389" s="51">
        <f t="shared" si="160"/>
        <v>15</v>
      </c>
      <c r="D2389" s="50">
        <v>31554</v>
      </c>
      <c r="E2389" s="50" t="s">
        <v>7613</v>
      </c>
      <c r="F2389" s="50" t="s">
        <v>3293</v>
      </c>
      <c r="G2389" s="50" t="s">
        <v>7614</v>
      </c>
      <c r="H2389" s="50" t="s">
        <v>1341</v>
      </c>
      <c r="I2389" s="50" t="s">
        <v>7615</v>
      </c>
      <c r="J2389" s="50" t="s">
        <v>1343</v>
      </c>
      <c r="K2389" s="50" t="s">
        <v>292</v>
      </c>
      <c r="L2389" s="50" t="s">
        <v>189</v>
      </c>
      <c r="M2389" s="54">
        <v>1</v>
      </c>
      <c r="N2389" s="51" t="str">
        <f t="shared" si="161"/>
        <v>日大豊山女</v>
      </c>
    </row>
    <row r="2390" spans="1:14" x14ac:dyDescent="0.2">
      <c r="A2390" s="50">
        <f t="shared" si="158"/>
        <v>31555</v>
      </c>
      <c r="B2390" s="50">
        <f t="shared" si="159"/>
        <v>3</v>
      </c>
      <c r="C2390" s="51">
        <f t="shared" si="160"/>
        <v>15</v>
      </c>
      <c r="D2390" s="50">
        <v>31555</v>
      </c>
      <c r="E2390" s="50" t="s">
        <v>7616</v>
      </c>
      <c r="F2390" s="50" t="s">
        <v>7617</v>
      </c>
      <c r="G2390" s="50" t="s">
        <v>7618</v>
      </c>
      <c r="H2390" s="50" t="s">
        <v>1131</v>
      </c>
      <c r="I2390" s="50" t="s">
        <v>7619</v>
      </c>
      <c r="J2390" s="50" t="s">
        <v>1132</v>
      </c>
      <c r="K2390" s="50" t="s">
        <v>292</v>
      </c>
      <c r="L2390" s="50" t="s">
        <v>189</v>
      </c>
      <c r="M2390" s="54">
        <v>1</v>
      </c>
      <c r="N2390" s="51" t="str">
        <f t="shared" si="161"/>
        <v>日大豊山女</v>
      </c>
    </row>
    <row r="2391" spans="1:14" x14ac:dyDescent="0.2">
      <c r="A2391" s="50">
        <f t="shared" si="158"/>
        <v>31556</v>
      </c>
      <c r="B2391" s="50">
        <f t="shared" si="159"/>
        <v>3</v>
      </c>
      <c r="C2391" s="51">
        <f t="shared" si="160"/>
        <v>15</v>
      </c>
      <c r="D2391" s="50">
        <v>31556</v>
      </c>
      <c r="E2391" s="50" t="s">
        <v>53</v>
      </c>
      <c r="F2391" s="50" t="s">
        <v>7620</v>
      </c>
      <c r="G2391" s="50" t="s">
        <v>1239</v>
      </c>
      <c r="H2391" s="50" t="s">
        <v>2185</v>
      </c>
      <c r="I2391" s="50" t="s">
        <v>1240</v>
      </c>
      <c r="J2391" s="50" t="s">
        <v>2187</v>
      </c>
      <c r="K2391" s="50" t="s">
        <v>292</v>
      </c>
      <c r="L2391" s="50" t="s">
        <v>189</v>
      </c>
      <c r="M2391" s="54">
        <v>1</v>
      </c>
      <c r="N2391" s="51" t="str">
        <f t="shared" si="161"/>
        <v>日大豊山女</v>
      </c>
    </row>
    <row r="2392" spans="1:14" x14ac:dyDescent="0.2">
      <c r="A2392" s="50">
        <f t="shared" si="158"/>
        <v>31557</v>
      </c>
      <c r="B2392" s="50">
        <f t="shared" si="159"/>
        <v>3</v>
      </c>
      <c r="C2392" s="51">
        <f t="shared" si="160"/>
        <v>15</v>
      </c>
      <c r="D2392" s="50">
        <v>31557</v>
      </c>
      <c r="E2392" s="50" t="s">
        <v>4214</v>
      </c>
      <c r="F2392" s="50" t="s">
        <v>92</v>
      </c>
      <c r="G2392" s="50" t="s">
        <v>4215</v>
      </c>
      <c r="H2392" s="50" t="s">
        <v>1049</v>
      </c>
      <c r="I2392" s="50" t="s">
        <v>4216</v>
      </c>
      <c r="J2392" s="50" t="s">
        <v>1885</v>
      </c>
      <c r="K2392" s="50" t="s">
        <v>292</v>
      </c>
      <c r="L2392" s="50" t="s">
        <v>189</v>
      </c>
      <c r="M2392" s="54">
        <v>1</v>
      </c>
      <c r="N2392" s="51" t="str">
        <f t="shared" si="161"/>
        <v>日大豊山女</v>
      </c>
    </row>
    <row r="2393" spans="1:14" x14ac:dyDescent="0.2">
      <c r="A2393" s="50">
        <f t="shared" si="158"/>
        <v>31558</v>
      </c>
      <c r="B2393" s="50">
        <f t="shared" si="159"/>
        <v>3</v>
      </c>
      <c r="C2393" s="51">
        <f t="shared" si="160"/>
        <v>15</v>
      </c>
      <c r="D2393" s="50">
        <v>31558</v>
      </c>
      <c r="E2393" s="50" t="s">
        <v>3377</v>
      </c>
      <c r="F2393" s="50" t="s">
        <v>7621</v>
      </c>
      <c r="G2393" s="50" t="s">
        <v>7622</v>
      </c>
      <c r="H2393" s="50" t="s">
        <v>7623</v>
      </c>
      <c r="I2393" s="50" t="s">
        <v>3379</v>
      </c>
      <c r="J2393" s="50" t="s">
        <v>7624</v>
      </c>
      <c r="K2393" s="50" t="s">
        <v>292</v>
      </c>
      <c r="L2393" s="50" t="s">
        <v>189</v>
      </c>
      <c r="M2393" s="54">
        <v>1</v>
      </c>
      <c r="N2393" s="51" t="str">
        <f t="shared" si="161"/>
        <v>日大豊山女</v>
      </c>
    </row>
    <row r="2394" spans="1:14" x14ac:dyDescent="0.2">
      <c r="A2394" s="50">
        <f t="shared" si="158"/>
        <v>31559</v>
      </c>
      <c r="B2394" s="50">
        <f t="shared" si="159"/>
        <v>3</v>
      </c>
      <c r="C2394" s="51">
        <f t="shared" si="160"/>
        <v>15</v>
      </c>
      <c r="D2394" s="50">
        <v>31559</v>
      </c>
      <c r="E2394" s="50" t="s">
        <v>7625</v>
      </c>
      <c r="F2394" s="50" t="s">
        <v>7626</v>
      </c>
      <c r="G2394" s="50" t="s">
        <v>7627</v>
      </c>
      <c r="H2394" s="50" t="s">
        <v>1878</v>
      </c>
      <c r="I2394" s="50" t="s">
        <v>7628</v>
      </c>
      <c r="J2394" s="50" t="s">
        <v>1879</v>
      </c>
      <c r="K2394" s="50" t="s">
        <v>292</v>
      </c>
      <c r="L2394" s="50" t="s">
        <v>185</v>
      </c>
      <c r="M2394" s="54">
        <v>1</v>
      </c>
      <c r="N2394" s="51" t="str">
        <f t="shared" si="161"/>
        <v>日大豊山女</v>
      </c>
    </row>
    <row r="2395" spans="1:14" x14ac:dyDescent="0.2">
      <c r="A2395" s="50">
        <f t="shared" si="158"/>
        <v>31560</v>
      </c>
      <c r="B2395" s="50">
        <f t="shared" si="159"/>
        <v>3</v>
      </c>
      <c r="C2395" s="51">
        <f t="shared" si="160"/>
        <v>15</v>
      </c>
      <c r="D2395" s="50">
        <v>31560</v>
      </c>
      <c r="E2395" s="50" t="s">
        <v>51</v>
      </c>
      <c r="F2395" s="50" t="s">
        <v>5093</v>
      </c>
      <c r="G2395" s="50" t="s">
        <v>1303</v>
      </c>
      <c r="H2395" s="50" t="s">
        <v>2742</v>
      </c>
      <c r="I2395" s="50" t="s">
        <v>1304</v>
      </c>
      <c r="J2395" s="50" t="s">
        <v>2743</v>
      </c>
      <c r="K2395" s="50" t="s">
        <v>292</v>
      </c>
      <c r="L2395" s="50" t="s">
        <v>185</v>
      </c>
      <c r="M2395" s="54">
        <v>1</v>
      </c>
      <c r="N2395" s="51" t="str">
        <f t="shared" si="161"/>
        <v>日大豊山女</v>
      </c>
    </row>
    <row r="2396" spans="1:14" x14ac:dyDescent="0.2">
      <c r="A2396" s="50">
        <f t="shared" si="158"/>
        <v>31561</v>
      </c>
      <c r="B2396" s="50">
        <f t="shared" si="159"/>
        <v>3</v>
      </c>
      <c r="C2396" s="51">
        <f t="shared" si="160"/>
        <v>15</v>
      </c>
      <c r="D2396" s="50">
        <v>31561</v>
      </c>
      <c r="E2396" s="50" t="s">
        <v>51</v>
      </c>
      <c r="F2396" s="50" t="s">
        <v>3446</v>
      </c>
      <c r="G2396" s="50" t="s">
        <v>1303</v>
      </c>
      <c r="H2396" s="50" t="s">
        <v>1063</v>
      </c>
      <c r="I2396" s="50" t="s">
        <v>1304</v>
      </c>
      <c r="J2396" s="50" t="s">
        <v>1064</v>
      </c>
      <c r="K2396" s="50" t="s">
        <v>292</v>
      </c>
      <c r="L2396" s="50" t="s">
        <v>189</v>
      </c>
      <c r="M2396" s="54">
        <v>1</v>
      </c>
      <c r="N2396" s="51" t="str">
        <f t="shared" si="161"/>
        <v>日大豊山女</v>
      </c>
    </row>
    <row r="2397" spans="1:14" x14ac:dyDescent="0.2">
      <c r="A2397" s="50">
        <f t="shared" si="158"/>
        <v>31591</v>
      </c>
      <c r="B2397" s="50">
        <f t="shared" si="159"/>
        <v>3</v>
      </c>
      <c r="C2397" s="51">
        <f t="shared" si="160"/>
        <v>15</v>
      </c>
      <c r="D2397" s="50">
        <v>31591</v>
      </c>
      <c r="E2397" s="50" t="s">
        <v>5495</v>
      </c>
      <c r="F2397" s="50" t="s">
        <v>7629</v>
      </c>
      <c r="G2397" s="50" t="s">
        <v>2742</v>
      </c>
      <c r="H2397" s="50" t="s">
        <v>2732</v>
      </c>
      <c r="I2397" s="50" t="s">
        <v>5498</v>
      </c>
      <c r="J2397" s="50" t="s">
        <v>2733</v>
      </c>
      <c r="K2397" s="50" t="s">
        <v>292</v>
      </c>
      <c r="L2397" s="50" t="s">
        <v>188</v>
      </c>
      <c r="M2397" s="54">
        <v>2</v>
      </c>
      <c r="N2397" s="51" t="str">
        <f t="shared" si="161"/>
        <v>日大豊山女</v>
      </c>
    </row>
    <row r="2398" spans="1:14" x14ac:dyDescent="0.2">
      <c r="A2398" s="50">
        <f t="shared" si="158"/>
        <v>31592</v>
      </c>
      <c r="B2398" s="50">
        <f t="shared" si="159"/>
        <v>3</v>
      </c>
      <c r="C2398" s="51">
        <f t="shared" si="160"/>
        <v>15</v>
      </c>
      <c r="D2398" s="50">
        <v>31592</v>
      </c>
      <c r="E2398" s="50" t="s">
        <v>7630</v>
      </c>
      <c r="F2398" s="50" t="s">
        <v>7631</v>
      </c>
      <c r="G2398" s="50" t="s">
        <v>7632</v>
      </c>
      <c r="H2398" s="50" t="s">
        <v>7633</v>
      </c>
      <c r="I2398" s="50" t="s">
        <v>7634</v>
      </c>
      <c r="J2398" s="50" t="s">
        <v>7635</v>
      </c>
      <c r="K2398" s="50" t="s">
        <v>292</v>
      </c>
      <c r="L2398" s="50" t="s">
        <v>188</v>
      </c>
      <c r="M2398" s="54">
        <v>2</v>
      </c>
      <c r="N2398" s="51" t="str">
        <f t="shared" si="161"/>
        <v>日大豊山女</v>
      </c>
    </row>
    <row r="2399" spans="1:14" x14ac:dyDescent="0.2">
      <c r="A2399" s="50">
        <f t="shared" si="158"/>
        <v>31593</v>
      </c>
      <c r="B2399" s="50">
        <f t="shared" si="159"/>
        <v>3</v>
      </c>
      <c r="C2399" s="51">
        <f t="shared" si="160"/>
        <v>15</v>
      </c>
      <c r="D2399" s="50">
        <v>31593</v>
      </c>
      <c r="E2399" s="50" t="s">
        <v>595</v>
      </c>
      <c r="F2399" s="50" t="s">
        <v>4034</v>
      </c>
      <c r="G2399" s="50" t="s">
        <v>1280</v>
      </c>
      <c r="H2399" s="50" t="s">
        <v>5067</v>
      </c>
      <c r="I2399" s="50" t="s">
        <v>1281</v>
      </c>
      <c r="J2399" s="50" t="s">
        <v>5068</v>
      </c>
      <c r="K2399" s="50" t="s">
        <v>292</v>
      </c>
      <c r="L2399" s="50" t="s">
        <v>188</v>
      </c>
      <c r="M2399" s="54">
        <v>2</v>
      </c>
      <c r="N2399" s="51" t="str">
        <f t="shared" si="161"/>
        <v>日大豊山女</v>
      </c>
    </row>
    <row r="2400" spans="1:14" x14ac:dyDescent="0.2">
      <c r="A2400" s="50">
        <f t="shared" si="158"/>
        <v>31594</v>
      </c>
      <c r="B2400" s="50">
        <f t="shared" si="159"/>
        <v>3</v>
      </c>
      <c r="C2400" s="51">
        <f t="shared" si="160"/>
        <v>15</v>
      </c>
      <c r="D2400" s="50">
        <v>31594</v>
      </c>
      <c r="E2400" s="50" t="s">
        <v>439</v>
      </c>
      <c r="F2400" s="50" t="s">
        <v>7636</v>
      </c>
      <c r="G2400" s="50" t="s">
        <v>1163</v>
      </c>
      <c r="H2400" s="50" t="s">
        <v>4963</v>
      </c>
      <c r="I2400" s="50" t="s">
        <v>7637</v>
      </c>
      <c r="J2400" s="50" t="s">
        <v>4965</v>
      </c>
      <c r="K2400" s="50" t="s">
        <v>292</v>
      </c>
      <c r="L2400" s="50" t="s">
        <v>188</v>
      </c>
      <c r="M2400" s="54">
        <v>2</v>
      </c>
      <c r="N2400" s="51" t="str">
        <f t="shared" si="161"/>
        <v>日大豊山女</v>
      </c>
    </row>
    <row r="2401" spans="1:14" x14ac:dyDescent="0.2">
      <c r="A2401" s="50">
        <f t="shared" si="158"/>
        <v>31595</v>
      </c>
      <c r="B2401" s="50">
        <f t="shared" si="159"/>
        <v>3</v>
      </c>
      <c r="C2401" s="51">
        <f t="shared" si="160"/>
        <v>15</v>
      </c>
      <c r="D2401" s="50">
        <v>31595</v>
      </c>
      <c r="E2401" s="50" t="s">
        <v>485</v>
      </c>
      <c r="F2401" s="50" t="s">
        <v>7638</v>
      </c>
      <c r="G2401" s="50" t="s">
        <v>1317</v>
      </c>
      <c r="H2401" s="50" t="s">
        <v>1716</v>
      </c>
      <c r="I2401" s="50" t="s">
        <v>1318</v>
      </c>
      <c r="J2401" s="50" t="s">
        <v>1717</v>
      </c>
      <c r="K2401" s="50" t="s">
        <v>292</v>
      </c>
      <c r="L2401" s="50" t="s">
        <v>188</v>
      </c>
      <c r="M2401" s="54">
        <v>2</v>
      </c>
      <c r="N2401" s="51" t="str">
        <f t="shared" si="161"/>
        <v>日大豊山女</v>
      </c>
    </row>
    <row r="2402" spans="1:14" x14ac:dyDescent="0.2">
      <c r="A2402" s="50">
        <f t="shared" si="158"/>
        <v>31596</v>
      </c>
      <c r="B2402" s="50">
        <f t="shared" si="159"/>
        <v>3</v>
      </c>
      <c r="C2402" s="51">
        <f t="shared" si="160"/>
        <v>15</v>
      </c>
      <c r="D2402" s="50">
        <v>31596</v>
      </c>
      <c r="E2402" s="50" t="s">
        <v>3682</v>
      </c>
      <c r="F2402" s="50" t="s">
        <v>653</v>
      </c>
      <c r="G2402" s="50" t="s">
        <v>1141</v>
      </c>
      <c r="H2402" s="50" t="s">
        <v>1079</v>
      </c>
      <c r="I2402" s="50" t="s">
        <v>1142</v>
      </c>
      <c r="J2402" s="50" t="s">
        <v>1080</v>
      </c>
      <c r="K2402" s="50" t="s">
        <v>292</v>
      </c>
      <c r="L2402" s="50" t="s">
        <v>189</v>
      </c>
      <c r="M2402" s="54">
        <v>2</v>
      </c>
      <c r="N2402" s="51" t="str">
        <f t="shared" si="161"/>
        <v>日大豊山女</v>
      </c>
    </row>
    <row r="2403" spans="1:14" x14ac:dyDescent="0.2">
      <c r="A2403" s="50">
        <f t="shared" si="158"/>
        <v>31598</v>
      </c>
      <c r="B2403" s="50">
        <f t="shared" si="159"/>
        <v>3</v>
      </c>
      <c r="C2403" s="51">
        <f t="shared" si="160"/>
        <v>15</v>
      </c>
      <c r="D2403" s="50">
        <v>31598</v>
      </c>
      <c r="E2403" s="50" t="s">
        <v>7639</v>
      </c>
      <c r="F2403" s="50" t="s">
        <v>3458</v>
      </c>
      <c r="G2403" s="50" t="s">
        <v>7640</v>
      </c>
      <c r="H2403" s="50" t="s">
        <v>3460</v>
      </c>
      <c r="I2403" s="50" t="s">
        <v>7641</v>
      </c>
      <c r="J2403" s="50" t="s">
        <v>3462</v>
      </c>
      <c r="K2403" s="50" t="s">
        <v>292</v>
      </c>
      <c r="L2403" s="50" t="s">
        <v>189</v>
      </c>
      <c r="M2403" s="54">
        <v>2</v>
      </c>
      <c r="N2403" s="51" t="str">
        <f t="shared" si="161"/>
        <v>日大豊山女</v>
      </c>
    </row>
    <row r="2404" spans="1:14" x14ac:dyDescent="0.2">
      <c r="A2404" s="50">
        <f t="shared" si="158"/>
        <v>31599</v>
      </c>
      <c r="B2404" s="50">
        <f t="shared" si="159"/>
        <v>3</v>
      </c>
      <c r="C2404" s="51">
        <f t="shared" si="160"/>
        <v>15</v>
      </c>
      <c r="D2404" s="50">
        <v>31599</v>
      </c>
      <c r="E2404" s="50" t="s">
        <v>608</v>
      </c>
      <c r="F2404" s="50" t="s">
        <v>7642</v>
      </c>
      <c r="G2404" s="50" t="s">
        <v>1427</v>
      </c>
      <c r="H2404" s="50" t="s">
        <v>7643</v>
      </c>
      <c r="I2404" s="50" t="s">
        <v>1429</v>
      </c>
      <c r="J2404" s="50" t="s">
        <v>7644</v>
      </c>
      <c r="K2404" s="50" t="s">
        <v>292</v>
      </c>
      <c r="L2404" s="50" t="s">
        <v>188</v>
      </c>
      <c r="M2404" s="54">
        <v>2</v>
      </c>
      <c r="N2404" s="51" t="str">
        <f t="shared" si="161"/>
        <v>日大豊山女</v>
      </c>
    </row>
    <row r="2405" spans="1:14" x14ac:dyDescent="0.2">
      <c r="A2405" s="50">
        <f t="shared" si="158"/>
        <v>31745</v>
      </c>
      <c r="B2405" s="50">
        <f t="shared" si="159"/>
        <v>3</v>
      </c>
      <c r="C2405" s="51">
        <f t="shared" si="160"/>
        <v>17</v>
      </c>
      <c r="D2405" s="50">
        <v>31745</v>
      </c>
      <c r="E2405" s="50" t="s">
        <v>484</v>
      </c>
      <c r="F2405" s="50" t="s">
        <v>7645</v>
      </c>
      <c r="G2405" s="50" t="s">
        <v>1117</v>
      </c>
      <c r="H2405" s="50" t="s">
        <v>7646</v>
      </c>
      <c r="I2405" s="50" t="s">
        <v>1119</v>
      </c>
      <c r="J2405" s="50" t="s">
        <v>7647</v>
      </c>
      <c r="K2405" s="50" t="s">
        <v>291</v>
      </c>
      <c r="L2405" s="50" t="s">
        <v>188</v>
      </c>
      <c r="M2405" s="54">
        <v>2</v>
      </c>
      <c r="N2405" s="51" t="str">
        <f t="shared" si="161"/>
        <v>都飛鳥</v>
      </c>
    </row>
    <row r="2406" spans="1:14" x14ac:dyDescent="0.2">
      <c r="A2406" s="50">
        <f t="shared" si="158"/>
        <v>31746</v>
      </c>
      <c r="B2406" s="50">
        <f t="shared" si="159"/>
        <v>3</v>
      </c>
      <c r="C2406" s="51">
        <f t="shared" si="160"/>
        <v>17</v>
      </c>
      <c r="D2406" s="50">
        <v>31746</v>
      </c>
      <c r="E2406" s="50" t="s">
        <v>5722</v>
      </c>
      <c r="F2406" s="50" t="s">
        <v>7648</v>
      </c>
      <c r="G2406" s="50" t="s">
        <v>5724</v>
      </c>
      <c r="H2406" s="50" t="s">
        <v>1025</v>
      </c>
      <c r="I2406" s="50" t="s">
        <v>5725</v>
      </c>
      <c r="J2406" s="50" t="s">
        <v>2534</v>
      </c>
      <c r="K2406" s="50" t="s">
        <v>291</v>
      </c>
      <c r="L2406" s="50" t="s">
        <v>188</v>
      </c>
      <c r="M2406" s="54">
        <v>2</v>
      </c>
      <c r="N2406" s="51" t="str">
        <f t="shared" si="161"/>
        <v>都飛鳥</v>
      </c>
    </row>
    <row r="2407" spans="1:14" x14ac:dyDescent="0.2">
      <c r="A2407" s="50">
        <f t="shared" si="158"/>
        <v>31747</v>
      </c>
      <c r="B2407" s="50">
        <f t="shared" si="159"/>
        <v>3</v>
      </c>
      <c r="C2407" s="51">
        <f t="shared" si="160"/>
        <v>17</v>
      </c>
      <c r="D2407" s="50">
        <v>31747</v>
      </c>
      <c r="E2407" s="50" t="s">
        <v>22</v>
      </c>
      <c r="F2407" s="50" t="s">
        <v>358</v>
      </c>
      <c r="G2407" s="50" t="s">
        <v>1070</v>
      </c>
      <c r="H2407" s="50" t="s">
        <v>1906</v>
      </c>
      <c r="I2407" s="50" t="s">
        <v>1610</v>
      </c>
      <c r="J2407" s="50" t="s">
        <v>1907</v>
      </c>
      <c r="K2407" s="50" t="s">
        <v>291</v>
      </c>
      <c r="L2407" s="50" t="s">
        <v>1029</v>
      </c>
      <c r="M2407" s="54">
        <v>3</v>
      </c>
      <c r="N2407" s="51" t="str">
        <f t="shared" si="161"/>
        <v>都飛鳥</v>
      </c>
    </row>
    <row r="2408" spans="1:14" x14ac:dyDescent="0.2">
      <c r="A2408" s="50">
        <f t="shared" si="158"/>
        <v>31748</v>
      </c>
      <c r="B2408" s="50">
        <f t="shared" si="159"/>
        <v>3</v>
      </c>
      <c r="C2408" s="51">
        <f t="shared" si="160"/>
        <v>17</v>
      </c>
      <c r="D2408" s="50">
        <v>31748</v>
      </c>
      <c r="E2408" s="50" t="s">
        <v>4448</v>
      </c>
      <c r="F2408" s="50" t="s">
        <v>7649</v>
      </c>
      <c r="G2408" s="50" t="s">
        <v>1224</v>
      </c>
      <c r="H2408" s="50" t="s">
        <v>1291</v>
      </c>
      <c r="I2408" s="50" t="s">
        <v>1225</v>
      </c>
      <c r="J2408" s="50" t="s">
        <v>1292</v>
      </c>
      <c r="K2408" s="50" t="s">
        <v>291</v>
      </c>
      <c r="L2408" s="50" t="s">
        <v>189</v>
      </c>
      <c r="M2408" s="54">
        <v>2</v>
      </c>
      <c r="N2408" s="51" t="str">
        <f t="shared" si="161"/>
        <v>都飛鳥</v>
      </c>
    </row>
    <row r="2409" spans="1:14" x14ac:dyDescent="0.2">
      <c r="A2409" s="50">
        <f t="shared" si="158"/>
        <v>31749</v>
      </c>
      <c r="B2409" s="50">
        <f t="shared" si="159"/>
        <v>3</v>
      </c>
      <c r="C2409" s="51">
        <f t="shared" si="160"/>
        <v>17</v>
      </c>
      <c r="D2409" s="50">
        <v>31749</v>
      </c>
      <c r="E2409" s="50" t="s">
        <v>7650</v>
      </c>
      <c r="F2409" s="50" t="s">
        <v>7651</v>
      </c>
      <c r="G2409" s="50" t="s">
        <v>7652</v>
      </c>
      <c r="H2409" s="50" t="s">
        <v>5324</v>
      </c>
      <c r="I2409" s="50" t="s">
        <v>7653</v>
      </c>
      <c r="J2409" s="50" t="s">
        <v>7654</v>
      </c>
      <c r="K2409" s="50" t="s">
        <v>291</v>
      </c>
      <c r="L2409" s="50" t="s">
        <v>185</v>
      </c>
      <c r="M2409" s="54">
        <v>1</v>
      </c>
      <c r="N2409" s="51" t="str">
        <f t="shared" si="161"/>
        <v>都飛鳥</v>
      </c>
    </row>
    <row r="2410" spans="1:14" x14ac:dyDescent="0.2">
      <c r="A2410" s="50">
        <f t="shared" si="158"/>
        <v>31752</v>
      </c>
      <c r="B2410" s="50">
        <f t="shared" si="159"/>
        <v>3</v>
      </c>
      <c r="C2410" s="51">
        <f t="shared" si="160"/>
        <v>17</v>
      </c>
      <c r="D2410" s="50">
        <v>31752</v>
      </c>
      <c r="E2410" s="50" t="s">
        <v>7655</v>
      </c>
      <c r="F2410" s="50" t="s">
        <v>7656</v>
      </c>
      <c r="G2410" s="50" t="s">
        <v>7657</v>
      </c>
      <c r="H2410" s="50" t="s">
        <v>2544</v>
      </c>
      <c r="I2410" s="50" t="s">
        <v>7658</v>
      </c>
      <c r="J2410" s="50" t="s">
        <v>2545</v>
      </c>
      <c r="K2410" s="50" t="s">
        <v>292</v>
      </c>
      <c r="L2410" s="50" t="s">
        <v>189</v>
      </c>
      <c r="M2410" s="54">
        <v>2</v>
      </c>
      <c r="N2410" s="51" t="str">
        <f t="shared" si="161"/>
        <v>都飛鳥</v>
      </c>
    </row>
    <row r="2411" spans="1:14" x14ac:dyDescent="0.2">
      <c r="A2411" s="50">
        <f t="shared" si="158"/>
        <v>31753</v>
      </c>
      <c r="B2411" s="50">
        <f t="shared" si="159"/>
        <v>3</v>
      </c>
      <c r="C2411" s="51">
        <f t="shared" si="160"/>
        <v>17</v>
      </c>
      <c r="D2411" s="50">
        <v>31753</v>
      </c>
      <c r="E2411" s="50" t="s">
        <v>4906</v>
      </c>
      <c r="F2411" s="50" t="s">
        <v>7266</v>
      </c>
      <c r="G2411" s="50" t="s">
        <v>4907</v>
      </c>
      <c r="H2411" s="50" t="s">
        <v>5067</v>
      </c>
      <c r="I2411" s="50" t="s">
        <v>4908</v>
      </c>
      <c r="J2411" s="50" t="s">
        <v>5068</v>
      </c>
      <c r="K2411" s="50" t="s">
        <v>292</v>
      </c>
      <c r="L2411" s="50" t="s">
        <v>189</v>
      </c>
      <c r="M2411" s="54">
        <v>1</v>
      </c>
      <c r="N2411" s="51" t="str">
        <f t="shared" si="161"/>
        <v>都飛鳥</v>
      </c>
    </row>
    <row r="2412" spans="1:14" x14ac:dyDescent="0.2">
      <c r="A2412" s="50">
        <f t="shared" ref="A2412:A2475" si="162">D2412</f>
        <v>32351</v>
      </c>
      <c r="B2412" s="50">
        <f t="shared" ref="B2412:B2475" si="163">ROUNDDOWN(D2412/10000,0)</f>
        <v>3</v>
      </c>
      <c r="C2412" s="51">
        <f t="shared" ref="C2412:C2475" si="164">ROUNDDOWN((D2412-B2412*10000)/100,0)</f>
        <v>23</v>
      </c>
      <c r="D2412" s="50">
        <v>32351</v>
      </c>
      <c r="E2412" s="50" t="s">
        <v>6955</v>
      </c>
      <c r="F2412" s="50" t="s">
        <v>7659</v>
      </c>
      <c r="G2412" s="50" t="s">
        <v>6957</v>
      </c>
      <c r="H2412" s="50" t="s">
        <v>1100</v>
      </c>
      <c r="I2412" s="50" t="s">
        <v>6958</v>
      </c>
      <c r="J2412" s="50" t="s">
        <v>2163</v>
      </c>
      <c r="K2412" s="50" t="s">
        <v>292</v>
      </c>
      <c r="L2412" s="50" t="s">
        <v>189</v>
      </c>
      <c r="M2412" s="54">
        <v>1</v>
      </c>
      <c r="N2412" s="51" t="str">
        <f t="shared" si="161"/>
        <v>順天</v>
      </c>
    </row>
    <row r="2413" spans="1:14" x14ac:dyDescent="0.2">
      <c r="A2413" s="50">
        <f t="shared" si="162"/>
        <v>32352</v>
      </c>
      <c r="B2413" s="50">
        <f t="shared" si="163"/>
        <v>3</v>
      </c>
      <c r="C2413" s="51">
        <f t="shared" si="164"/>
        <v>23</v>
      </c>
      <c r="D2413" s="50">
        <v>32352</v>
      </c>
      <c r="E2413" s="50" t="s">
        <v>3749</v>
      </c>
      <c r="F2413" s="50" t="s">
        <v>7660</v>
      </c>
      <c r="G2413" s="50" t="s">
        <v>3751</v>
      </c>
      <c r="H2413" s="50" t="s">
        <v>7661</v>
      </c>
      <c r="I2413" s="50" t="s">
        <v>3752</v>
      </c>
      <c r="J2413" s="50" t="s">
        <v>7662</v>
      </c>
      <c r="K2413" s="50" t="s">
        <v>292</v>
      </c>
      <c r="L2413" s="50" t="s">
        <v>189</v>
      </c>
      <c r="M2413" s="54">
        <v>1</v>
      </c>
      <c r="N2413" s="51" t="str">
        <f t="shared" si="161"/>
        <v>順天</v>
      </c>
    </row>
    <row r="2414" spans="1:14" x14ac:dyDescent="0.2">
      <c r="A2414" s="50">
        <f t="shared" si="162"/>
        <v>32353</v>
      </c>
      <c r="B2414" s="50">
        <f t="shared" si="163"/>
        <v>3</v>
      </c>
      <c r="C2414" s="51">
        <f t="shared" si="164"/>
        <v>23</v>
      </c>
      <c r="D2414" s="50">
        <v>32353</v>
      </c>
      <c r="E2414" s="50" t="s">
        <v>3722</v>
      </c>
      <c r="F2414" s="50" t="s">
        <v>872</v>
      </c>
      <c r="G2414" s="50" t="s">
        <v>3724</v>
      </c>
      <c r="H2414" s="50" t="s">
        <v>1776</v>
      </c>
      <c r="I2414" s="50" t="s">
        <v>3726</v>
      </c>
      <c r="J2414" s="50" t="s">
        <v>1871</v>
      </c>
      <c r="K2414" s="50" t="s">
        <v>292</v>
      </c>
      <c r="L2414" s="50" t="s">
        <v>189</v>
      </c>
      <c r="M2414" s="54">
        <v>1</v>
      </c>
      <c r="N2414" s="51" t="str">
        <f t="shared" si="161"/>
        <v>順天</v>
      </c>
    </row>
    <row r="2415" spans="1:14" x14ac:dyDescent="0.2">
      <c r="A2415" s="50">
        <f t="shared" si="162"/>
        <v>32354</v>
      </c>
      <c r="B2415" s="50">
        <f t="shared" si="163"/>
        <v>3</v>
      </c>
      <c r="C2415" s="51">
        <f t="shared" si="164"/>
        <v>23</v>
      </c>
      <c r="D2415" s="50">
        <v>32354</v>
      </c>
      <c r="E2415" s="50" t="s">
        <v>392</v>
      </c>
      <c r="F2415" s="50" t="s">
        <v>4705</v>
      </c>
      <c r="G2415" s="50" t="s">
        <v>1065</v>
      </c>
      <c r="H2415" s="50" t="s">
        <v>1131</v>
      </c>
      <c r="I2415" s="50" t="s">
        <v>1067</v>
      </c>
      <c r="J2415" s="50" t="s">
        <v>1132</v>
      </c>
      <c r="K2415" s="50" t="s">
        <v>292</v>
      </c>
      <c r="L2415" s="50" t="s">
        <v>189</v>
      </c>
      <c r="M2415" s="54">
        <v>1</v>
      </c>
      <c r="N2415" s="51" t="str">
        <f t="shared" si="161"/>
        <v>順天</v>
      </c>
    </row>
    <row r="2416" spans="1:14" x14ac:dyDescent="0.2">
      <c r="A2416" s="50">
        <f t="shared" si="162"/>
        <v>32355</v>
      </c>
      <c r="B2416" s="50">
        <f t="shared" si="163"/>
        <v>3</v>
      </c>
      <c r="C2416" s="51">
        <f t="shared" si="164"/>
        <v>23</v>
      </c>
      <c r="D2416" s="50">
        <v>32355</v>
      </c>
      <c r="E2416" s="50" t="s">
        <v>392</v>
      </c>
      <c r="F2416" s="50" t="s">
        <v>7663</v>
      </c>
      <c r="G2416" s="50" t="s">
        <v>1065</v>
      </c>
      <c r="H2416" s="50" t="s">
        <v>2157</v>
      </c>
      <c r="I2416" s="50" t="s">
        <v>1067</v>
      </c>
      <c r="J2416" s="50" t="s">
        <v>2158</v>
      </c>
      <c r="K2416" s="50" t="s">
        <v>292</v>
      </c>
      <c r="L2416" s="50" t="s">
        <v>189</v>
      </c>
      <c r="M2416" s="54">
        <v>1</v>
      </c>
      <c r="N2416" s="51" t="str">
        <f t="shared" si="161"/>
        <v>順天</v>
      </c>
    </row>
    <row r="2417" spans="1:14" x14ac:dyDescent="0.2">
      <c r="A2417" s="50">
        <f t="shared" si="162"/>
        <v>32356</v>
      </c>
      <c r="B2417" s="50">
        <f t="shared" si="163"/>
        <v>3</v>
      </c>
      <c r="C2417" s="51">
        <f t="shared" si="164"/>
        <v>23</v>
      </c>
      <c r="D2417" s="50">
        <v>32356</v>
      </c>
      <c r="E2417" s="50" t="s">
        <v>601</v>
      </c>
      <c r="F2417" s="50" t="s">
        <v>7664</v>
      </c>
      <c r="G2417" s="50" t="s">
        <v>2353</v>
      </c>
      <c r="H2417" s="50" t="s">
        <v>7665</v>
      </c>
      <c r="I2417" s="50" t="s">
        <v>2355</v>
      </c>
      <c r="J2417" s="50" t="s">
        <v>7666</v>
      </c>
      <c r="K2417" s="50" t="s">
        <v>292</v>
      </c>
      <c r="L2417" s="50" t="s">
        <v>185</v>
      </c>
      <c r="M2417" s="54">
        <v>1</v>
      </c>
      <c r="N2417" s="51" t="str">
        <f t="shared" si="161"/>
        <v>順天</v>
      </c>
    </row>
    <row r="2418" spans="1:14" x14ac:dyDescent="0.2">
      <c r="A2418" s="50">
        <f t="shared" si="162"/>
        <v>32357</v>
      </c>
      <c r="B2418" s="50">
        <f t="shared" si="163"/>
        <v>3</v>
      </c>
      <c r="C2418" s="51">
        <f t="shared" si="164"/>
        <v>23</v>
      </c>
      <c r="D2418" s="50">
        <v>32357</v>
      </c>
      <c r="E2418" s="50" t="s">
        <v>118</v>
      </c>
      <c r="F2418" s="50" t="s">
        <v>7667</v>
      </c>
      <c r="G2418" s="50" t="s">
        <v>1135</v>
      </c>
      <c r="H2418" s="50" t="s">
        <v>2872</v>
      </c>
      <c r="I2418" s="50" t="s">
        <v>1136</v>
      </c>
      <c r="J2418" s="50" t="s">
        <v>2873</v>
      </c>
      <c r="K2418" s="50" t="s">
        <v>292</v>
      </c>
      <c r="L2418" s="50" t="s">
        <v>189</v>
      </c>
      <c r="M2418" s="54">
        <v>1</v>
      </c>
      <c r="N2418" s="51" t="str">
        <f t="shared" si="161"/>
        <v>順天</v>
      </c>
    </row>
    <row r="2419" spans="1:14" x14ac:dyDescent="0.2">
      <c r="A2419" s="50">
        <f t="shared" si="162"/>
        <v>32358</v>
      </c>
      <c r="B2419" s="50">
        <f t="shared" si="163"/>
        <v>3</v>
      </c>
      <c r="C2419" s="51">
        <f t="shared" si="164"/>
        <v>23</v>
      </c>
      <c r="D2419" s="50">
        <v>32358</v>
      </c>
      <c r="E2419" s="50" t="s">
        <v>360</v>
      </c>
      <c r="F2419" s="50" t="s">
        <v>7668</v>
      </c>
      <c r="G2419" s="50" t="s">
        <v>2450</v>
      </c>
      <c r="H2419" s="50" t="s">
        <v>7669</v>
      </c>
      <c r="I2419" s="50" t="s">
        <v>2451</v>
      </c>
      <c r="J2419" s="50" t="s">
        <v>7670</v>
      </c>
      <c r="K2419" s="50" t="s">
        <v>292</v>
      </c>
      <c r="L2419" s="50" t="s">
        <v>189</v>
      </c>
      <c r="M2419" s="54">
        <v>1</v>
      </c>
      <c r="N2419" s="51" t="str">
        <f t="shared" si="161"/>
        <v>順天</v>
      </c>
    </row>
    <row r="2420" spans="1:14" x14ac:dyDescent="0.2">
      <c r="A2420" s="50">
        <f t="shared" si="162"/>
        <v>32381</v>
      </c>
      <c r="B2420" s="50">
        <f t="shared" si="163"/>
        <v>3</v>
      </c>
      <c r="C2420" s="51">
        <f t="shared" si="164"/>
        <v>23</v>
      </c>
      <c r="D2420" s="50">
        <v>32381</v>
      </c>
      <c r="E2420" s="50" t="s">
        <v>5772</v>
      </c>
      <c r="F2420" s="50" t="s">
        <v>7671</v>
      </c>
      <c r="G2420" s="50" t="s">
        <v>5774</v>
      </c>
      <c r="H2420" s="50" t="s">
        <v>4456</v>
      </c>
      <c r="I2420" s="50" t="s">
        <v>5775</v>
      </c>
      <c r="J2420" s="50" t="s">
        <v>4457</v>
      </c>
      <c r="K2420" s="50" t="s">
        <v>292</v>
      </c>
      <c r="L2420" s="50" t="s">
        <v>1029</v>
      </c>
      <c r="M2420" s="54">
        <v>3</v>
      </c>
      <c r="N2420" s="51" t="str">
        <f t="shared" si="161"/>
        <v>順天</v>
      </c>
    </row>
    <row r="2421" spans="1:14" x14ac:dyDescent="0.2">
      <c r="A2421" s="50">
        <f t="shared" si="162"/>
        <v>32382</v>
      </c>
      <c r="B2421" s="50">
        <f t="shared" si="163"/>
        <v>3</v>
      </c>
      <c r="C2421" s="51">
        <f t="shared" si="164"/>
        <v>23</v>
      </c>
      <c r="D2421" s="50">
        <v>32382</v>
      </c>
      <c r="E2421" s="50" t="s">
        <v>7672</v>
      </c>
      <c r="F2421" s="50" t="s">
        <v>7298</v>
      </c>
      <c r="G2421" s="50" t="s">
        <v>4647</v>
      </c>
      <c r="H2421" s="50" t="s">
        <v>2540</v>
      </c>
      <c r="I2421" s="50" t="s">
        <v>4648</v>
      </c>
      <c r="J2421" s="50" t="s">
        <v>2541</v>
      </c>
      <c r="K2421" s="50" t="s">
        <v>292</v>
      </c>
      <c r="L2421" s="50" t="s">
        <v>1029</v>
      </c>
      <c r="M2421" s="54">
        <v>3</v>
      </c>
      <c r="N2421" s="51" t="str">
        <f t="shared" si="161"/>
        <v>順天</v>
      </c>
    </row>
    <row r="2422" spans="1:14" x14ac:dyDescent="0.2">
      <c r="A2422" s="50">
        <f t="shared" si="162"/>
        <v>32383</v>
      </c>
      <c r="B2422" s="50">
        <f t="shared" si="163"/>
        <v>3</v>
      </c>
      <c r="C2422" s="51">
        <f t="shared" si="164"/>
        <v>23</v>
      </c>
      <c r="D2422" s="50">
        <v>32383</v>
      </c>
      <c r="E2422" s="50" t="s">
        <v>7673</v>
      </c>
      <c r="F2422" s="50" t="s">
        <v>2197</v>
      </c>
      <c r="G2422" s="50" t="s">
        <v>7674</v>
      </c>
      <c r="H2422" s="50" t="s">
        <v>2198</v>
      </c>
      <c r="I2422" s="50" t="s">
        <v>7675</v>
      </c>
      <c r="J2422" s="50" t="s">
        <v>2199</v>
      </c>
      <c r="K2422" s="50" t="s">
        <v>292</v>
      </c>
      <c r="L2422" s="50" t="s">
        <v>1029</v>
      </c>
      <c r="M2422" s="54">
        <v>3</v>
      </c>
      <c r="N2422" s="51" t="str">
        <f t="shared" si="161"/>
        <v>順天</v>
      </c>
    </row>
    <row r="2423" spans="1:14" x14ac:dyDescent="0.2">
      <c r="A2423" s="50">
        <f t="shared" si="162"/>
        <v>32391</v>
      </c>
      <c r="B2423" s="50">
        <f t="shared" si="163"/>
        <v>3</v>
      </c>
      <c r="C2423" s="51">
        <f t="shared" si="164"/>
        <v>23</v>
      </c>
      <c r="D2423" s="50">
        <v>32391</v>
      </c>
      <c r="E2423" s="50" t="s">
        <v>7676</v>
      </c>
      <c r="F2423" s="50" t="s">
        <v>4307</v>
      </c>
      <c r="G2423" s="50" t="s">
        <v>7677</v>
      </c>
      <c r="H2423" s="50" t="s">
        <v>1213</v>
      </c>
      <c r="I2423" s="50" t="s">
        <v>7678</v>
      </c>
      <c r="J2423" s="50" t="s">
        <v>1215</v>
      </c>
      <c r="K2423" s="50" t="s">
        <v>292</v>
      </c>
      <c r="L2423" s="50" t="s">
        <v>189</v>
      </c>
      <c r="M2423" s="54">
        <v>2</v>
      </c>
      <c r="N2423" s="51" t="str">
        <f t="shared" si="161"/>
        <v>順天</v>
      </c>
    </row>
    <row r="2424" spans="1:14" x14ac:dyDescent="0.2">
      <c r="A2424" s="50">
        <f t="shared" si="162"/>
        <v>32392</v>
      </c>
      <c r="B2424" s="50">
        <f t="shared" si="163"/>
        <v>3</v>
      </c>
      <c r="C2424" s="51">
        <f t="shared" si="164"/>
        <v>23</v>
      </c>
      <c r="D2424" s="50">
        <v>32392</v>
      </c>
      <c r="E2424" s="50" t="s">
        <v>28</v>
      </c>
      <c r="F2424" s="50" t="s">
        <v>7679</v>
      </c>
      <c r="G2424" s="50" t="s">
        <v>1083</v>
      </c>
      <c r="H2424" s="50" t="s">
        <v>4177</v>
      </c>
      <c r="I2424" s="50" t="s">
        <v>1084</v>
      </c>
      <c r="J2424" s="50" t="s">
        <v>4178</v>
      </c>
      <c r="K2424" s="50" t="s">
        <v>292</v>
      </c>
      <c r="L2424" s="50" t="s">
        <v>188</v>
      </c>
      <c r="M2424" s="54">
        <v>2</v>
      </c>
      <c r="N2424" s="51" t="str">
        <f t="shared" si="161"/>
        <v>順天</v>
      </c>
    </row>
    <row r="2425" spans="1:14" x14ac:dyDescent="0.2">
      <c r="A2425" s="50">
        <f t="shared" si="162"/>
        <v>32393</v>
      </c>
      <c r="B2425" s="50">
        <f t="shared" si="163"/>
        <v>3</v>
      </c>
      <c r="C2425" s="51">
        <f t="shared" si="164"/>
        <v>23</v>
      </c>
      <c r="D2425" s="50">
        <v>32393</v>
      </c>
      <c r="E2425" s="50" t="s">
        <v>6040</v>
      </c>
      <c r="F2425" s="50" t="s">
        <v>7543</v>
      </c>
      <c r="G2425" s="50" t="s">
        <v>7680</v>
      </c>
      <c r="H2425" s="50" t="s">
        <v>2732</v>
      </c>
      <c r="I2425" s="50" t="s">
        <v>7681</v>
      </c>
      <c r="J2425" s="50" t="s">
        <v>2733</v>
      </c>
      <c r="K2425" s="50" t="s">
        <v>292</v>
      </c>
      <c r="L2425" s="50" t="s">
        <v>189</v>
      </c>
      <c r="M2425" s="54">
        <v>2</v>
      </c>
      <c r="N2425" s="51" t="str">
        <f t="shared" si="161"/>
        <v>順天</v>
      </c>
    </row>
    <row r="2426" spans="1:14" x14ac:dyDescent="0.2">
      <c r="A2426" s="50">
        <f t="shared" si="162"/>
        <v>32394</v>
      </c>
      <c r="B2426" s="50">
        <f t="shared" si="163"/>
        <v>3</v>
      </c>
      <c r="C2426" s="51">
        <f t="shared" si="164"/>
        <v>23</v>
      </c>
      <c r="D2426" s="50">
        <v>32394</v>
      </c>
      <c r="E2426" s="50" t="s">
        <v>890</v>
      </c>
      <c r="F2426" s="50" t="s">
        <v>7682</v>
      </c>
      <c r="G2426" s="50" t="s">
        <v>2625</v>
      </c>
      <c r="H2426" s="50" t="s">
        <v>1384</v>
      </c>
      <c r="I2426" s="50" t="s">
        <v>2626</v>
      </c>
      <c r="J2426" s="50" t="s">
        <v>1385</v>
      </c>
      <c r="K2426" s="50" t="s">
        <v>292</v>
      </c>
      <c r="L2426" s="50" t="s">
        <v>188</v>
      </c>
      <c r="M2426" s="54">
        <v>2</v>
      </c>
      <c r="N2426" s="51" t="str">
        <f t="shared" si="161"/>
        <v>順天</v>
      </c>
    </row>
    <row r="2427" spans="1:14" x14ac:dyDescent="0.2">
      <c r="A2427" s="50">
        <f t="shared" si="162"/>
        <v>32395</v>
      </c>
      <c r="B2427" s="50">
        <f t="shared" si="163"/>
        <v>3</v>
      </c>
      <c r="C2427" s="51">
        <f t="shared" si="164"/>
        <v>23</v>
      </c>
      <c r="D2427" s="50">
        <v>32395</v>
      </c>
      <c r="E2427" s="50" t="s">
        <v>5495</v>
      </c>
      <c r="F2427" s="50" t="s">
        <v>598</v>
      </c>
      <c r="G2427" s="50" t="s">
        <v>2742</v>
      </c>
      <c r="H2427" s="50" t="s">
        <v>1341</v>
      </c>
      <c r="I2427" s="50" t="s">
        <v>5498</v>
      </c>
      <c r="J2427" s="50" t="s">
        <v>1343</v>
      </c>
      <c r="K2427" s="50" t="s">
        <v>292</v>
      </c>
      <c r="L2427" s="50" t="s">
        <v>189</v>
      </c>
      <c r="M2427" s="54">
        <v>2</v>
      </c>
      <c r="N2427" s="51" t="str">
        <f t="shared" si="161"/>
        <v>順天</v>
      </c>
    </row>
    <row r="2428" spans="1:14" x14ac:dyDescent="0.2">
      <c r="A2428" s="50">
        <f t="shared" si="162"/>
        <v>32396</v>
      </c>
      <c r="B2428" s="50">
        <f t="shared" si="163"/>
        <v>3</v>
      </c>
      <c r="C2428" s="51">
        <f t="shared" si="164"/>
        <v>23</v>
      </c>
      <c r="D2428" s="50">
        <v>32396</v>
      </c>
      <c r="E2428" s="50" t="s">
        <v>587</v>
      </c>
      <c r="F2428" s="50" t="s">
        <v>7683</v>
      </c>
      <c r="G2428" s="50" t="s">
        <v>1546</v>
      </c>
      <c r="H2428" s="50" t="s">
        <v>1537</v>
      </c>
      <c r="I2428" s="50" t="s">
        <v>1548</v>
      </c>
      <c r="J2428" s="50" t="s">
        <v>7044</v>
      </c>
      <c r="K2428" s="50" t="s">
        <v>292</v>
      </c>
      <c r="L2428" s="50" t="s">
        <v>188</v>
      </c>
      <c r="M2428" s="54">
        <v>2</v>
      </c>
      <c r="N2428" s="51" t="str">
        <f t="shared" si="161"/>
        <v>順天</v>
      </c>
    </row>
    <row r="2429" spans="1:14" x14ac:dyDescent="0.2">
      <c r="A2429" s="50">
        <f t="shared" si="162"/>
        <v>32452</v>
      </c>
      <c r="B2429" s="50">
        <f t="shared" si="163"/>
        <v>3</v>
      </c>
      <c r="C2429" s="51">
        <f t="shared" si="164"/>
        <v>24</v>
      </c>
      <c r="D2429" s="50">
        <v>32452</v>
      </c>
      <c r="E2429" s="50" t="s">
        <v>7684</v>
      </c>
      <c r="F2429" s="50" t="s">
        <v>7685</v>
      </c>
      <c r="G2429" s="50" t="s">
        <v>7686</v>
      </c>
      <c r="H2429" s="50" t="s">
        <v>2954</v>
      </c>
      <c r="I2429" s="50" t="s">
        <v>7687</v>
      </c>
      <c r="J2429" s="50" t="s">
        <v>2955</v>
      </c>
      <c r="K2429" s="50" t="s">
        <v>292</v>
      </c>
      <c r="L2429" s="50" t="s">
        <v>1029</v>
      </c>
      <c r="M2429" s="54">
        <v>3</v>
      </c>
      <c r="N2429" s="51" t="str">
        <f t="shared" si="161"/>
        <v>女子聖学院</v>
      </c>
    </row>
    <row r="2430" spans="1:14" x14ac:dyDescent="0.2">
      <c r="A2430" s="50">
        <f t="shared" si="162"/>
        <v>32458</v>
      </c>
      <c r="B2430" s="50">
        <f t="shared" si="163"/>
        <v>3</v>
      </c>
      <c r="C2430" s="51">
        <f t="shared" si="164"/>
        <v>24</v>
      </c>
      <c r="D2430" s="50">
        <v>32458</v>
      </c>
      <c r="E2430" s="50" t="s">
        <v>863</v>
      </c>
      <c r="F2430" s="50" t="s">
        <v>7688</v>
      </c>
      <c r="G2430" s="50" t="s">
        <v>2362</v>
      </c>
      <c r="H2430" s="50" t="s">
        <v>7689</v>
      </c>
      <c r="I2430" s="50" t="s">
        <v>2363</v>
      </c>
      <c r="J2430" s="50" t="s">
        <v>7690</v>
      </c>
      <c r="K2430" s="50" t="s">
        <v>292</v>
      </c>
      <c r="L2430" s="50" t="s">
        <v>188</v>
      </c>
      <c r="M2430" s="54">
        <v>2</v>
      </c>
      <c r="N2430" s="51" t="str">
        <f t="shared" si="161"/>
        <v>女子聖学院</v>
      </c>
    </row>
    <row r="2431" spans="1:14" x14ac:dyDescent="0.2">
      <c r="A2431" s="50">
        <f t="shared" si="162"/>
        <v>32460</v>
      </c>
      <c r="B2431" s="50">
        <f t="shared" si="163"/>
        <v>3</v>
      </c>
      <c r="C2431" s="51">
        <f t="shared" si="164"/>
        <v>24</v>
      </c>
      <c r="D2431" s="50">
        <v>32460</v>
      </c>
      <c r="E2431" s="50" t="s">
        <v>7691</v>
      </c>
      <c r="F2431" s="50" t="s">
        <v>7692</v>
      </c>
      <c r="G2431" s="50" t="s">
        <v>7691</v>
      </c>
      <c r="H2431" s="50" t="s">
        <v>1392</v>
      </c>
      <c r="I2431" s="50" t="s">
        <v>7693</v>
      </c>
      <c r="J2431" s="50" t="s">
        <v>1393</v>
      </c>
      <c r="K2431" s="50" t="s">
        <v>292</v>
      </c>
      <c r="L2431" s="50" t="s">
        <v>189</v>
      </c>
      <c r="M2431" s="54">
        <v>1</v>
      </c>
      <c r="N2431" s="51" t="str">
        <f t="shared" si="161"/>
        <v>女子聖学院</v>
      </c>
    </row>
    <row r="2432" spans="1:14" x14ac:dyDescent="0.2">
      <c r="A2432" s="50">
        <f t="shared" si="162"/>
        <v>32464</v>
      </c>
      <c r="B2432" s="50">
        <f t="shared" si="163"/>
        <v>3</v>
      </c>
      <c r="C2432" s="51">
        <f t="shared" si="164"/>
        <v>24</v>
      </c>
      <c r="D2432" s="50">
        <v>32464</v>
      </c>
      <c r="E2432" s="50" t="s">
        <v>7694</v>
      </c>
      <c r="F2432" s="50" t="s">
        <v>7695</v>
      </c>
      <c r="G2432" s="50" t="s">
        <v>1838</v>
      </c>
      <c r="H2432" s="50" t="s">
        <v>1337</v>
      </c>
      <c r="I2432" s="50" t="s">
        <v>1840</v>
      </c>
      <c r="J2432" s="50" t="s">
        <v>1545</v>
      </c>
      <c r="K2432" s="50" t="s">
        <v>292</v>
      </c>
      <c r="L2432" s="50" t="s">
        <v>189</v>
      </c>
      <c r="M2432" s="54">
        <v>1</v>
      </c>
      <c r="N2432" s="51" t="str">
        <f t="shared" si="161"/>
        <v>女子聖学院</v>
      </c>
    </row>
    <row r="2433" spans="1:14" x14ac:dyDescent="0.2">
      <c r="A2433" s="50">
        <f t="shared" si="162"/>
        <v>32465</v>
      </c>
      <c r="B2433" s="50">
        <f t="shared" si="163"/>
        <v>3</v>
      </c>
      <c r="C2433" s="51">
        <f t="shared" si="164"/>
        <v>24</v>
      </c>
      <c r="D2433" s="50">
        <v>32465</v>
      </c>
      <c r="E2433" s="50" t="s">
        <v>2576</v>
      </c>
      <c r="F2433" s="50" t="s">
        <v>7696</v>
      </c>
      <c r="G2433" s="50" t="s">
        <v>2578</v>
      </c>
      <c r="H2433" s="50" t="s">
        <v>7697</v>
      </c>
      <c r="I2433" s="50" t="s">
        <v>2580</v>
      </c>
      <c r="J2433" s="50" t="s">
        <v>7698</v>
      </c>
      <c r="K2433" s="50" t="s">
        <v>292</v>
      </c>
      <c r="L2433" s="50" t="s">
        <v>189</v>
      </c>
      <c r="M2433" s="54">
        <v>1</v>
      </c>
      <c r="N2433" s="51" t="str">
        <f t="shared" si="161"/>
        <v>女子聖学院</v>
      </c>
    </row>
    <row r="2434" spans="1:14" x14ac:dyDescent="0.2">
      <c r="A2434" s="50">
        <f t="shared" si="162"/>
        <v>32601</v>
      </c>
      <c r="B2434" s="50">
        <f t="shared" si="163"/>
        <v>3</v>
      </c>
      <c r="C2434" s="51">
        <f t="shared" si="164"/>
        <v>26</v>
      </c>
      <c r="D2434" s="50">
        <v>32601</v>
      </c>
      <c r="E2434" s="50" t="s">
        <v>39</v>
      </c>
      <c r="F2434" s="50" t="s">
        <v>7699</v>
      </c>
      <c r="G2434" s="50" t="s">
        <v>1317</v>
      </c>
      <c r="H2434" s="50" t="s">
        <v>1030</v>
      </c>
      <c r="I2434" s="50" t="s">
        <v>1318</v>
      </c>
      <c r="J2434" s="50" t="s">
        <v>1282</v>
      </c>
      <c r="K2434" s="50" t="s">
        <v>291</v>
      </c>
      <c r="L2434" s="50" t="s">
        <v>189</v>
      </c>
      <c r="M2434" s="54">
        <v>1</v>
      </c>
      <c r="N2434" s="51" t="str">
        <f t="shared" ref="N2434:N2497" si="165">VLOOKUP(B2434*100+C2434,$AB$2:$AF$400,2,0)</f>
        <v>聖学院</v>
      </c>
    </row>
    <row r="2435" spans="1:14" x14ac:dyDescent="0.2">
      <c r="A2435" s="50">
        <f t="shared" si="162"/>
        <v>32602</v>
      </c>
      <c r="B2435" s="50">
        <f t="shared" si="163"/>
        <v>3</v>
      </c>
      <c r="C2435" s="51">
        <f t="shared" si="164"/>
        <v>26</v>
      </c>
      <c r="D2435" s="50">
        <v>32602</v>
      </c>
      <c r="E2435" s="50" t="s">
        <v>6692</v>
      </c>
      <c r="F2435" s="50" t="s">
        <v>7700</v>
      </c>
      <c r="G2435" s="50" t="s">
        <v>6694</v>
      </c>
      <c r="H2435" s="50" t="s">
        <v>2434</v>
      </c>
      <c r="I2435" s="50" t="s">
        <v>6695</v>
      </c>
      <c r="J2435" s="50" t="s">
        <v>2435</v>
      </c>
      <c r="K2435" s="50" t="s">
        <v>291</v>
      </c>
      <c r="L2435" s="50" t="s">
        <v>189</v>
      </c>
      <c r="M2435" s="54">
        <v>1</v>
      </c>
      <c r="N2435" s="51" t="str">
        <f t="shared" si="165"/>
        <v>聖学院</v>
      </c>
    </row>
    <row r="2436" spans="1:14" x14ac:dyDescent="0.2">
      <c r="A2436" s="50">
        <f t="shared" si="162"/>
        <v>32643</v>
      </c>
      <c r="B2436" s="50">
        <f t="shared" si="163"/>
        <v>3</v>
      </c>
      <c r="C2436" s="51">
        <f t="shared" si="164"/>
        <v>26</v>
      </c>
      <c r="D2436" s="50">
        <v>32643</v>
      </c>
      <c r="E2436" s="50" t="s">
        <v>83</v>
      </c>
      <c r="F2436" s="50" t="s">
        <v>7701</v>
      </c>
      <c r="G2436" s="50" t="s">
        <v>1210</v>
      </c>
      <c r="H2436" s="50" t="s">
        <v>7702</v>
      </c>
      <c r="I2436" s="50" t="s">
        <v>1211</v>
      </c>
      <c r="J2436" s="50" t="s">
        <v>7703</v>
      </c>
      <c r="K2436" s="50" t="s">
        <v>291</v>
      </c>
      <c r="L2436" s="50" t="s">
        <v>188</v>
      </c>
      <c r="M2436" s="54">
        <v>2</v>
      </c>
      <c r="N2436" s="51" t="str">
        <f t="shared" si="165"/>
        <v>聖学院</v>
      </c>
    </row>
    <row r="2437" spans="1:14" x14ac:dyDescent="0.2">
      <c r="A2437" s="50">
        <f t="shared" si="162"/>
        <v>32644</v>
      </c>
      <c r="B2437" s="50">
        <f t="shared" si="163"/>
        <v>3</v>
      </c>
      <c r="C2437" s="51">
        <f t="shared" si="164"/>
        <v>26</v>
      </c>
      <c r="D2437" s="50">
        <v>32644</v>
      </c>
      <c r="E2437" s="50" t="s">
        <v>7704</v>
      </c>
      <c r="F2437" s="50" t="s">
        <v>3756</v>
      </c>
      <c r="G2437" s="50" t="s">
        <v>3386</v>
      </c>
      <c r="H2437" s="50" t="s">
        <v>2185</v>
      </c>
      <c r="I2437" s="50" t="s">
        <v>3387</v>
      </c>
      <c r="J2437" s="50" t="s">
        <v>2187</v>
      </c>
      <c r="K2437" s="50" t="s">
        <v>291</v>
      </c>
      <c r="L2437" s="50" t="s">
        <v>188</v>
      </c>
      <c r="M2437" s="54">
        <v>2</v>
      </c>
      <c r="N2437" s="51" t="str">
        <f t="shared" si="165"/>
        <v>聖学院</v>
      </c>
    </row>
    <row r="2438" spans="1:14" x14ac:dyDescent="0.2">
      <c r="A2438" s="50">
        <f t="shared" si="162"/>
        <v>32645</v>
      </c>
      <c r="B2438" s="50">
        <f t="shared" si="163"/>
        <v>3</v>
      </c>
      <c r="C2438" s="51">
        <f t="shared" si="164"/>
        <v>26</v>
      </c>
      <c r="D2438" s="50">
        <v>32645</v>
      </c>
      <c r="E2438" s="50" t="s">
        <v>7705</v>
      </c>
      <c r="F2438" s="50" t="s">
        <v>7706</v>
      </c>
      <c r="G2438" s="50" t="s">
        <v>7707</v>
      </c>
      <c r="H2438" s="50" t="s">
        <v>1669</v>
      </c>
      <c r="I2438" s="50" t="s">
        <v>7708</v>
      </c>
      <c r="J2438" s="50" t="s">
        <v>1670</v>
      </c>
      <c r="K2438" s="50" t="s">
        <v>291</v>
      </c>
      <c r="L2438" s="50" t="s">
        <v>188</v>
      </c>
      <c r="M2438" s="54">
        <v>2</v>
      </c>
      <c r="N2438" s="51" t="str">
        <f t="shared" si="165"/>
        <v>聖学院</v>
      </c>
    </row>
    <row r="2439" spans="1:14" x14ac:dyDescent="0.2">
      <c r="A2439" s="50">
        <f t="shared" si="162"/>
        <v>32646</v>
      </c>
      <c r="B2439" s="50">
        <f t="shared" si="163"/>
        <v>3</v>
      </c>
      <c r="C2439" s="51">
        <f t="shared" si="164"/>
        <v>26</v>
      </c>
      <c r="D2439" s="50">
        <v>32646</v>
      </c>
      <c r="E2439" s="50" t="s">
        <v>87</v>
      </c>
      <c r="F2439" s="50" t="s">
        <v>7709</v>
      </c>
      <c r="G2439" s="50" t="s">
        <v>1117</v>
      </c>
      <c r="H2439" s="50" t="s">
        <v>1185</v>
      </c>
      <c r="I2439" s="50" t="s">
        <v>1119</v>
      </c>
      <c r="J2439" s="50" t="s">
        <v>1187</v>
      </c>
      <c r="K2439" s="50" t="s">
        <v>291</v>
      </c>
      <c r="L2439" s="50" t="s">
        <v>188</v>
      </c>
      <c r="M2439" s="54">
        <v>2</v>
      </c>
      <c r="N2439" s="51" t="str">
        <f t="shared" si="165"/>
        <v>聖学院</v>
      </c>
    </row>
    <row r="2440" spans="1:14" x14ac:dyDescent="0.2">
      <c r="A2440" s="50">
        <f t="shared" si="162"/>
        <v>32648</v>
      </c>
      <c r="B2440" s="50">
        <f t="shared" si="163"/>
        <v>3</v>
      </c>
      <c r="C2440" s="51">
        <f t="shared" si="164"/>
        <v>26</v>
      </c>
      <c r="D2440" s="50">
        <v>32648</v>
      </c>
      <c r="E2440" s="50" t="s">
        <v>122</v>
      </c>
      <c r="F2440" s="50" t="s">
        <v>5922</v>
      </c>
      <c r="G2440" s="50" t="s">
        <v>3224</v>
      </c>
      <c r="H2440" s="50" t="s">
        <v>1185</v>
      </c>
      <c r="I2440" s="50" t="s">
        <v>3225</v>
      </c>
      <c r="J2440" s="50" t="s">
        <v>1187</v>
      </c>
      <c r="K2440" s="50" t="s">
        <v>291</v>
      </c>
      <c r="L2440" s="50" t="s">
        <v>189</v>
      </c>
      <c r="M2440" s="54">
        <v>2</v>
      </c>
      <c r="N2440" s="51" t="str">
        <f t="shared" si="165"/>
        <v>聖学院</v>
      </c>
    </row>
    <row r="2441" spans="1:14" x14ac:dyDescent="0.2">
      <c r="A2441" s="50">
        <f t="shared" si="162"/>
        <v>32649</v>
      </c>
      <c r="B2441" s="50">
        <f t="shared" si="163"/>
        <v>3</v>
      </c>
      <c r="C2441" s="51">
        <f t="shared" si="164"/>
        <v>26</v>
      </c>
      <c r="D2441" s="50">
        <v>32649</v>
      </c>
      <c r="E2441" s="50" t="s">
        <v>599</v>
      </c>
      <c r="F2441" s="50" t="s">
        <v>15296</v>
      </c>
      <c r="G2441" s="50" t="s">
        <v>1892</v>
      </c>
      <c r="H2441" s="50" t="s">
        <v>1691</v>
      </c>
      <c r="I2441" s="50" t="s">
        <v>1893</v>
      </c>
      <c r="J2441" s="50" t="s">
        <v>1693</v>
      </c>
      <c r="K2441" s="50" t="s">
        <v>291</v>
      </c>
      <c r="L2441" s="50" t="s">
        <v>188</v>
      </c>
      <c r="M2441" s="54">
        <v>2</v>
      </c>
      <c r="N2441" s="51" t="str">
        <f t="shared" si="165"/>
        <v>聖学院</v>
      </c>
    </row>
    <row r="2442" spans="1:14" x14ac:dyDescent="0.2">
      <c r="A2442" s="50">
        <f t="shared" si="162"/>
        <v>32751</v>
      </c>
      <c r="B2442" s="50">
        <f t="shared" si="163"/>
        <v>3</v>
      </c>
      <c r="C2442" s="51">
        <f t="shared" si="164"/>
        <v>27</v>
      </c>
      <c r="D2442" s="50">
        <v>32751</v>
      </c>
      <c r="E2442" s="50" t="s">
        <v>5629</v>
      </c>
      <c r="F2442" s="50" t="s">
        <v>356</v>
      </c>
      <c r="G2442" s="50" t="s">
        <v>1181</v>
      </c>
      <c r="H2442" s="50" t="s">
        <v>1716</v>
      </c>
      <c r="I2442" s="50" t="s">
        <v>1182</v>
      </c>
      <c r="J2442" s="50" t="s">
        <v>1717</v>
      </c>
      <c r="K2442" s="50" t="s">
        <v>292</v>
      </c>
      <c r="L2442" s="50" t="s">
        <v>188</v>
      </c>
      <c r="M2442" s="54">
        <v>3</v>
      </c>
      <c r="N2442" s="51" t="str">
        <f t="shared" si="165"/>
        <v>星美</v>
      </c>
    </row>
    <row r="2443" spans="1:14" x14ac:dyDescent="0.2">
      <c r="A2443" s="50">
        <f t="shared" si="162"/>
        <v>32752</v>
      </c>
      <c r="B2443" s="50">
        <f t="shared" si="163"/>
        <v>3</v>
      </c>
      <c r="C2443" s="51">
        <f t="shared" si="164"/>
        <v>27</v>
      </c>
      <c r="D2443" s="50">
        <v>32752</v>
      </c>
      <c r="E2443" s="50" t="s">
        <v>7710</v>
      </c>
      <c r="F2443" s="50" t="s">
        <v>7711</v>
      </c>
      <c r="G2443" s="50" t="s">
        <v>7712</v>
      </c>
      <c r="H2443" s="50" t="s">
        <v>7713</v>
      </c>
      <c r="I2443" s="50" t="s">
        <v>7714</v>
      </c>
      <c r="J2443" s="50" t="s">
        <v>7715</v>
      </c>
      <c r="K2443" s="50" t="s">
        <v>292</v>
      </c>
      <c r="L2443" s="50" t="s">
        <v>188</v>
      </c>
      <c r="M2443" s="54">
        <v>2</v>
      </c>
      <c r="N2443" s="51" t="str">
        <f t="shared" si="165"/>
        <v>星美</v>
      </c>
    </row>
    <row r="2444" spans="1:14" x14ac:dyDescent="0.2">
      <c r="A2444" s="50">
        <f t="shared" si="162"/>
        <v>32753</v>
      </c>
      <c r="B2444" s="50">
        <f t="shared" si="163"/>
        <v>3</v>
      </c>
      <c r="C2444" s="51">
        <f t="shared" si="164"/>
        <v>27</v>
      </c>
      <c r="D2444" s="50">
        <v>32753</v>
      </c>
      <c r="E2444" s="50" t="s">
        <v>20</v>
      </c>
      <c r="F2444" s="50" t="s">
        <v>7541</v>
      </c>
      <c r="G2444" s="50" t="s">
        <v>2657</v>
      </c>
      <c r="H2444" s="50" t="s">
        <v>4538</v>
      </c>
      <c r="I2444" s="50" t="s">
        <v>2658</v>
      </c>
      <c r="J2444" s="50" t="s">
        <v>4540</v>
      </c>
      <c r="K2444" s="50" t="s">
        <v>292</v>
      </c>
      <c r="L2444" s="50" t="s">
        <v>188</v>
      </c>
      <c r="M2444" s="54">
        <v>2</v>
      </c>
      <c r="N2444" s="51" t="str">
        <f t="shared" si="165"/>
        <v>星美</v>
      </c>
    </row>
    <row r="2445" spans="1:14" x14ac:dyDescent="0.2">
      <c r="A2445" s="50">
        <f t="shared" si="162"/>
        <v>32754</v>
      </c>
      <c r="B2445" s="50">
        <f t="shared" si="163"/>
        <v>3</v>
      </c>
      <c r="C2445" s="51">
        <f t="shared" si="164"/>
        <v>27</v>
      </c>
      <c r="D2445" s="50">
        <v>32754</v>
      </c>
      <c r="E2445" s="50" t="s">
        <v>7716</v>
      </c>
      <c r="F2445" s="50" t="s">
        <v>7717</v>
      </c>
      <c r="G2445" s="50" t="s">
        <v>1111</v>
      </c>
      <c r="H2445" s="50" t="s">
        <v>7718</v>
      </c>
      <c r="I2445" s="50" t="s">
        <v>1113</v>
      </c>
      <c r="J2445" s="50" t="s">
        <v>7719</v>
      </c>
      <c r="K2445" s="50" t="s">
        <v>292</v>
      </c>
      <c r="L2445" s="50" t="s">
        <v>189</v>
      </c>
      <c r="M2445" s="54">
        <v>2</v>
      </c>
      <c r="N2445" s="51" t="str">
        <f t="shared" si="165"/>
        <v>星美</v>
      </c>
    </row>
    <row r="2446" spans="1:14" x14ac:dyDescent="0.2">
      <c r="A2446" s="50">
        <f t="shared" si="162"/>
        <v>32755</v>
      </c>
      <c r="B2446" s="50">
        <f t="shared" si="163"/>
        <v>3</v>
      </c>
      <c r="C2446" s="51">
        <f t="shared" si="164"/>
        <v>27</v>
      </c>
      <c r="D2446" s="50">
        <v>32755</v>
      </c>
      <c r="E2446" s="50" t="s">
        <v>53</v>
      </c>
      <c r="F2446" s="50" t="s">
        <v>7720</v>
      </c>
      <c r="G2446" s="50" t="s">
        <v>1239</v>
      </c>
      <c r="H2446" s="50" t="s">
        <v>7721</v>
      </c>
      <c r="I2446" s="50" t="s">
        <v>1240</v>
      </c>
      <c r="J2446" s="50" t="s">
        <v>7722</v>
      </c>
      <c r="K2446" s="50" t="s">
        <v>292</v>
      </c>
      <c r="L2446" s="50" t="s">
        <v>188</v>
      </c>
      <c r="M2446" s="54">
        <v>2</v>
      </c>
      <c r="N2446" s="51" t="str">
        <f t="shared" si="165"/>
        <v>星美</v>
      </c>
    </row>
    <row r="2447" spans="1:14" x14ac:dyDescent="0.2">
      <c r="A2447" s="50">
        <f t="shared" si="162"/>
        <v>32756</v>
      </c>
      <c r="B2447" s="50">
        <f t="shared" si="163"/>
        <v>3</v>
      </c>
      <c r="C2447" s="51">
        <f t="shared" si="164"/>
        <v>27</v>
      </c>
      <c r="D2447" s="50">
        <v>32756</v>
      </c>
      <c r="E2447" s="50" t="s">
        <v>802</v>
      </c>
      <c r="F2447" s="50" t="s">
        <v>481</v>
      </c>
      <c r="G2447" s="50" t="s">
        <v>5939</v>
      </c>
      <c r="H2447" s="50" t="s">
        <v>1776</v>
      </c>
      <c r="I2447" s="50" t="s">
        <v>5941</v>
      </c>
      <c r="J2447" s="50" t="s">
        <v>1871</v>
      </c>
      <c r="K2447" s="50" t="s">
        <v>292</v>
      </c>
      <c r="L2447" s="50" t="s">
        <v>189</v>
      </c>
      <c r="M2447" s="54">
        <v>1</v>
      </c>
      <c r="N2447" s="51" t="str">
        <f t="shared" si="165"/>
        <v>星美</v>
      </c>
    </row>
    <row r="2448" spans="1:14" x14ac:dyDescent="0.2">
      <c r="A2448" s="50">
        <f t="shared" si="162"/>
        <v>32832</v>
      </c>
      <c r="B2448" s="50">
        <f t="shared" si="163"/>
        <v>3</v>
      </c>
      <c r="C2448" s="51">
        <f t="shared" si="164"/>
        <v>28</v>
      </c>
      <c r="D2448" s="50">
        <v>32832</v>
      </c>
      <c r="E2448" s="50" t="s">
        <v>73</v>
      </c>
      <c r="F2448" s="50" t="s">
        <v>778</v>
      </c>
      <c r="G2448" s="50" t="s">
        <v>1897</v>
      </c>
      <c r="H2448" s="50" t="s">
        <v>1844</v>
      </c>
      <c r="I2448" s="50" t="s">
        <v>1899</v>
      </c>
      <c r="J2448" s="50" t="s">
        <v>1845</v>
      </c>
      <c r="K2448" s="50" t="s">
        <v>291</v>
      </c>
      <c r="L2448" s="50" t="s">
        <v>189</v>
      </c>
      <c r="M2448" s="54">
        <v>2</v>
      </c>
      <c r="N2448" s="51" t="str">
        <f t="shared" si="165"/>
        <v>成立学園</v>
      </c>
    </row>
    <row r="2449" spans="1:14" x14ac:dyDescent="0.2">
      <c r="A2449" s="50">
        <f t="shared" si="162"/>
        <v>32833</v>
      </c>
      <c r="B2449" s="50">
        <f t="shared" si="163"/>
        <v>3</v>
      </c>
      <c r="C2449" s="51">
        <f t="shared" si="164"/>
        <v>28</v>
      </c>
      <c r="D2449" s="50">
        <v>32833</v>
      </c>
      <c r="E2449" s="50" t="s">
        <v>7723</v>
      </c>
      <c r="F2449" s="50" t="s">
        <v>92</v>
      </c>
      <c r="G2449" s="50" t="s">
        <v>1135</v>
      </c>
      <c r="H2449" s="50" t="s">
        <v>1049</v>
      </c>
      <c r="I2449" s="50" t="s">
        <v>1136</v>
      </c>
      <c r="J2449" s="50" t="s">
        <v>1885</v>
      </c>
      <c r="K2449" s="50" t="s">
        <v>291</v>
      </c>
      <c r="L2449" s="50" t="s">
        <v>188</v>
      </c>
      <c r="M2449" s="54">
        <v>2</v>
      </c>
      <c r="N2449" s="51" t="str">
        <f t="shared" si="165"/>
        <v>成立学園</v>
      </c>
    </row>
    <row r="2450" spans="1:14" x14ac:dyDescent="0.2">
      <c r="A2450" s="50">
        <f t="shared" si="162"/>
        <v>32834</v>
      </c>
      <c r="B2450" s="50">
        <f t="shared" si="163"/>
        <v>3</v>
      </c>
      <c r="C2450" s="51">
        <f t="shared" si="164"/>
        <v>28</v>
      </c>
      <c r="D2450" s="50">
        <v>32834</v>
      </c>
      <c r="E2450" s="50" t="s">
        <v>7724</v>
      </c>
      <c r="F2450" s="50" t="s">
        <v>69</v>
      </c>
      <c r="G2450" s="50" t="s">
        <v>7725</v>
      </c>
      <c r="H2450" s="50" t="s">
        <v>1625</v>
      </c>
      <c r="I2450" s="50" t="s">
        <v>7726</v>
      </c>
      <c r="J2450" s="50" t="s">
        <v>1627</v>
      </c>
      <c r="K2450" s="50" t="s">
        <v>291</v>
      </c>
      <c r="L2450" s="50" t="s">
        <v>188</v>
      </c>
      <c r="M2450" s="54">
        <v>2</v>
      </c>
      <c r="N2450" s="51" t="str">
        <f t="shared" si="165"/>
        <v>成立学園</v>
      </c>
    </row>
    <row r="2451" spans="1:14" x14ac:dyDescent="0.2">
      <c r="A2451" s="50">
        <f t="shared" si="162"/>
        <v>32835</v>
      </c>
      <c r="B2451" s="50">
        <f t="shared" si="163"/>
        <v>3</v>
      </c>
      <c r="C2451" s="51">
        <f t="shared" si="164"/>
        <v>28</v>
      </c>
      <c r="D2451" s="50">
        <v>32835</v>
      </c>
      <c r="E2451" s="50" t="s">
        <v>35</v>
      </c>
      <c r="F2451" s="50" t="s">
        <v>7727</v>
      </c>
      <c r="G2451" s="50" t="s">
        <v>1239</v>
      </c>
      <c r="H2451" s="50" t="s">
        <v>7728</v>
      </c>
      <c r="I2451" s="50" t="s">
        <v>1240</v>
      </c>
      <c r="J2451" s="50" t="s">
        <v>7729</v>
      </c>
      <c r="K2451" s="50" t="s">
        <v>291</v>
      </c>
      <c r="L2451" s="50" t="s">
        <v>189</v>
      </c>
      <c r="M2451" s="54">
        <v>2</v>
      </c>
      <c r="N2451" s="51" t="str">
        <f t="shared" si="165"/>
        <v>成立学園</v>
      </c>
    </row>
    <row r="2452" spans="1:14" x14ac:dyDescent="0.2">
      <c r="A2452" s="50">
        <f t="shared" si="162"/>
        <v>32836</v>
      </c>
      <c r="B2452" s="50">
        <f t="shared" si="163"/>
        <v>3</v>
      </c>
      <c r="C2452" s="51">
        <f t="shared" si="164"/>
        <v>28</v>
      </c>
      <c r="D2452" s="50">
        <v>32836</v>
      </c>
      <c r="E2452" s="50" t="s">
        <v>29</v>
      </c>
      <c r="F2452" s="50" t="s">
        <v>7730</v>
      </c>
      <c r="G2452" s="50" t="s">
        <v>1310</v>
      </c>
      <c r="H2452" s="50" t="s">
        <v>1875</v>
      </c>
      <c r="I2452" s="50" t="s">
        <v>1311</v>
      </c>
      <c r="J2452" s="50" t="s">
        <v>1877</v>
      </c>
      <c r="K2452" s="50" t="s">
        <v>291</v>
      </c>
      <c r="L2452" s="50" t="s">
        <v>188</v>
      </c>
      <c r="M2452" s="54">
        <v>2</v>
      </c>
      <c r="N2452" s="51" t="str">
        <f t="shared" si="165"/>
        <v>成立学園</v>
      </c>
    </row>
    <row r="2453" spans="1:14" x14ac:dyDescent="0.2">
      <c r="A2453" s="50">
        <f t="shared" si="162"/>
        <v>32837</v>
      </c>
      <c r="B2453" s="50">
        <f t="shared" si="163"/>
        <v>3</v>
      </c>
      <c r="C2453" s="51">
        <f t="shared" si="164"/>
        <v>28</v>
      </c>
      <c r="D2453" s="50">
        <v>32837</v>
      </c>
      <c r="E2453" s="50" t="s">
        <v>4370</v>
      </c>
      <c r="F2453" s="50" t="s">
        <v>7731</v>
      </c>
      <c r="G2453" s="50" t="s">
        <v>3269</v>
      </c>
      <c r="H2453" s="50" t="s">
        <v>1370</v>
      </c>
      <c r="I2453" s="50" t="s">
        <v>3270</v>
      </c>
      <c r="J2453" s="50" t="s">
        <v>1371</v>
      </c>
      <c r="K2453" s="50" t="s">
        <v>291</v>
      </c>
      <c r="L2453" s="50" t="s">
        <v>185</v>
      </c>
      <c r="M2453" s="54">
        <v>1</v>
      </c>
      <c r="N2453" s="51" t="str">
        <f t="shared" si="165"/>
        <v>成立学園</v>
      </c>
    </row>
    <row r="2454" spans="1:14" x14ac:dyDescent="0.2">
      <c r="A2454" s="50">
        <f t="shared" si="162"/>
        <v>32838</v>
      </c>
      <c r="B2454" s="50">
        <f t="shared" si="163"/>
        <v>3</v>
      </c>
      <c r="C2454" s="51">
        <f t="shared" si="164"/>
        <v>28</v>
      </c>
      <c r="D2454" s="50">
        <v>32838</v>
      </c>
      <c r="E2454" s="50" t="s">
        <v>7732</v>
      </c>
      <c r="F2454" s="50" t="s">
        <v>7733</v>
      </c>
      <c r="G2454" s="50" t="s">
        <v>7734</v>
      </c>
      <c r="H2454" s="50" t="s">
        <v>1563</v>
      </c>
      <c r="I2454" s="50" t="s">
        <v>7735</v>
      </c>
      <c r="J2454" s="50" t="s">
        <v>1565</v>
      </c>
      <c r="K2454" s="50" t="s">
        <v>291</v>
      </c>
      <c r="L2454" s="50" t="s">
        <v>189</v>
      </c>
      <c r="M2454" s="54">
        <v>1</v>
      </c>
      <c r="N2454" s="51" t="str">
        <f t="shared" si="165"/>
        <v>成立学園</v>
      </c>
    </row>
    <row r="2455" spans="1:14" x14ac:dyDescent="0.2">
      <c r="A2455" s="50">
        <f t="shared" si="162"/>
        <v>32867</v>
      </c>
      <c r="B2455" s="50">
        <f t="shared" si="163"/>
        <v>3</v>
      </c>
      <c r="C2455" s="51">
        <f t="shared" si="164"/>
        <v>28</v>
      </c>
      <c r="D2455" s="50">
        <v>32867</v>
      </c>
      <c r="E2455" s="50" t="s">
        <v>3357</v>
      </c>
      <c r="F2455" s="50" t="s">
        <v>7736</v>
      </c>
      <c r="G2455" s="50" t="s">
        <v>3359</v>
      </c>
      <c r="H2455" s="50" t="s">
        <v>7737</v>
      </c>
      <c r="I2455" s="50" t="s">
        <v>3360</v>
      </c>
      <c r="J2455" s="50" t="s">
        <v>7738</v>
      </c>
      <c r="K2455" s="50" t="s">
        <v>292</v>
      </c>
      <c r="L2455" s="50" t="s">
        <v>188</v>
      </c>
      <c r="M2455" s="54">
        <v>2</v>
      </c>
      <c r="N2455" s="51" t="str">
        <f t="shared" si="165"/>
        <v>成立学園</v>
      </c>
    </row>
    <row r="2456" spans="1:14" x14ac:dyDescent="0.2">
      <c r="A2456" s="50">
        <f t="shared" si="162"/>
        <v>32868</v>
      </c>
      <c r="B2456" s="50">
        <f t="shared" si="163"/>
        <v>3</v>
      </c>
      <c r="C2456" s="51">
        <f t="shared" si="164"/>
        <v>28</v>
      </c>
      <c r="D2456" s="50">
        <v>32868</v>
      </c>
      <c r="E2456" s="50" t="s">
        <v>57</v>
      </c>
      <c r="F2456" s="50" t="s">
        <v>7739</v>
      </c>
      <c r="G2456" s="50" t="s">
        <v>1202</v>
      </c>
      <c r="H2456" s="50" t="s">
        <v>7740</v>
      </c>
      <c r="I2456" s="50" t="s">
        <v>1204</v>
      </c>
      <c r="J2456" s="50" t="s">
        <v>7741</v>
      </c>
      <c r="K2456" s="50" t="s">
        <v>292</v>
      </c>
      <c r="L2456" s="50" t="s">
        <v>188</v>
      </c>
      <c r="M2456" s="54">
        <v>2</v>
      </c>
      <c r="N2456" s="51" t="str">
        <f t="shared" si="165"/>
        <v>成立学園</v>
      </c>
    </row>
    <row r="2457" spans="1:14" x14ac:dyDescent="0.2">
      <c r="A2457" s="50">
        <f t="shared" si="162"/>
        <v>32869</v>
      </c>
      <c r="B2457" s="50">
        <f t="shared" si="163"/>
        <v>3</v>
      </c>
      <c r="C2457" s="51">
        <f t="shared" si="164"/>
        <v>28</v>
      </c>
      <c r="D2457" s="50">
        <v>32869</v>
      </c>
      <c r="E2457" s="50" t="s">
        <v>6920</v>
      </c>
      <c r="F2457" s="50" t="s">
        <v>7742</v>
      </c>
      <c r="G2457" s="50" t="s">
        <v>6921</v>
      </c>
      <c r="H2457" s="50" t="s">
        <v>1745</v>
      </c>
      <c r="I2457" s="50" t="s">
        <v>6922</v>
      </c>
      <c r="J2457" s="50" t="s">
        <v>1746</v>
      </c>
      <c r="K2457" s="50" t="s">
        <v>292</v>
      </c>
      <c r="L2457" s="50" t="s">
        <v>188</v>
      </c>
      <c r="M2457" s="54">
        <v>2</v>
      </c>
      <c r="N2457" s="51" t="str">
        <f t="shared" si="165"/>
        <v>成立学園</v>
      </c>
    </row>
    <row r="2458" spans="1:14" x14ac:dyDescent="0.2">
      <c r="A2458" s="50">
        <f t="shared" si="162"/>
        <v>32870</v>
      </c>
      <c r="B2458" s="50">
        <f t="shared" si="163"/>
        <v>3</v>
      </c>
      <c r="C2458" s="51">
        <f t="shared" si="164"/>
        <v>28</v>
      </c>
      <c r="D2458" s="50">
        <v>32870</v>
      </c>
      <c r="E2458" s="50" t="s">
        <v>7743</v>
      </c>
      <c r="F2458" s="50" t="s">
        <v>7744</v>
      </c>
      <c r="G2458" s="50" t="s">
        <v>5780</v>
      </c>
      <c r="H2458" s="50" t="s">
        <v>1747</v>
      </c>
      <c r="I2458" s="50" t="s">
        <v>5781</v>
      </c>
      <c r="J2458" s="50" t="s">
        <v>1748</v>
      </c>
      <c r="K2458" s="50" t="s">
        <v>292</v>
      </c>
      <c r="L2458" s="50" t="s">
        <v>189</v>
      </c>
      <c r="M2458" s="54">
        <v>1</v>
      </c>
      <c r="N2458" s="51" t="str">
        <f t="shared" si="165"/>
        <v>成立学園</v>
      </c>
    </row>
    <row r="2459" spans="1:14" x14ac:dyDescent="0.2">
      <c r="A2459" s="50">
        <f t="shared" si="162"/>
        <v>32871</v>
      </c>
      <c r="B2459" s="50">
        <f t="shared" si="163"/>
        <v>3</v>
      </c>
      <c r="C2459" s="51">
        <f t="shared" si="164"/>
        <v>28</v>
      </c>
      <c r="D2459" s="50">
        <v>32871</v>
      </c>
      <c r="E2459" s="50" t="s">
        <v>5034</v>
      </c>
      <c r="F2459" s="50" t="s">
        <v>7605</v>
      </c>
      <c r="G2459" s="50" t="s">
        <v>5036</v>
      </c>
      <c r="H2459" s="50" t="s">
        <v>2849</v>
      </c>
      <c r="I2459" s="50" t="s">
        <v>5038</v>
      </c>
      <c r="J2459" s="50" t="s">
        <v>7745</v>
      </c>
      <c r="K2459" s="50" t="s">
        <v>292</v>
      </c>
      <c r="L2459" s="50" t="s">
        <v>189</v>
      </c>
      <c r="M2459" s="54">
        <v>1</v>
      </c>
      <c r="N2459" s="51" t="str">
        <f t="shared" si="165"/>
        <v>成立学園</v>
      </c>
    </row>
    <row r="2460" spans="1:14" x14ac:dyDescent="0.2">
      <c r="A2460" s="50">
        <f t="shared" si="162"/>
        <v>32872</v>
      </c>
      <c r="B2460" s="50">
        <f t="shared" si="163"/>
        <v>3</v>
      </c>
      <c r="C2460" s="51">
        <f t="shared" si="164"/>
        <v>28</v>
      </c>
      <c r="D2460" s="50">
        <v>32872</v>
      </c>
      <c r="E2460" s="50" t="s">
        <v>863</v>
      </c>
      <c r="F2460" s="50" t="s">
        <v>7746</v>
      </c>
      <c r="G2460" s="50" t="s">
        <v>2362</v>
      </c>
      <c r="H2460" s="50" t="s">
        <v>1716</v>
      </c>
      <c r="I2460" s="50" t="s">
        <v>2363</v>
      </c>
      <c r="J2460" s="50" t="s">
        <v>1717</v>
      </c>
      <c r="K2460" s="50" t="s">
        <v>292</v>
      </c>
      <c r="L2460" s="50" t="s">
        <v>189</v>
      </c>
      <c r="M2460" s="54">
        <v>1</v>
      </c>
      <c r="N2460" s="51" t="str">
        <f t="shared" si="165"/>
        <v>成立学園</v>
      </c>
    </row>
    <row r="2461" spans="1:14" x14ac:dyDescent="0.2">
      <c r="A2461" s="50">
        <f t="shared" si="162"/>
        <v>32951</v>
      </c>
      <c r="B2461" s="50">
        <f t="shared" si="163"/>
        <v>3</v>
      </c>
      <c r="C2461" s="51">
        <f t="shared" si="164"/>
        <v>29</v>
      </c>
      <c r="D2461" s="50">
        <v>32951</v>
      </c>
      <c r="E2461" s="50" t="s">
        <v>7747</v>
      </c>
      <c r="F2461" s="50" t="s">
        <v>7748</v>
      </c>
      <c r="G2461" s="50" t="s">
        <v>7749</v>
      </c>
      <c r="H2461" s="50" t="s">
        <v>7750</v>
      </c>
      <c r="I2461" s="50" t="s">
        <v>7751</v>
      </c>
      <c r="J2461" s="50" t="s">
        <v>7752</v>
      </c>
      <c r="K2461" s="50" t="s">
        <v>292</v>
      </c>
      <c r="L2461" s="50" t="s">
        <v>188</v>
      </c>
      <c r="M2461" s="54">
        <v>2</v>
      </c>
      <c r="N2461" s="51" t="str">
        <f t="shared" si="165"/>
        <v>瀧野川女</v>
      </c>
    </row>
    <row r="2462" spans="1:14" x14ac:dyDescent="0.2">
      <c r="A2462" s="50">
        <f t="shared" si="162"/>
        <v>33001</v>
      </c>
      <c r="B2462" s="50">
        <f t="shared" si="163"/>
        <v>3</v>
      </c>
      <c r="C2462" s="51">
        <f t="shared" si="164"/>
        <v>30</v>
      </c>
      <c r="D2462" s="50">
        <v>33001</v>
      </c>
      <c r="E2462" s="50" t="s">
        <v>399</v>
      </c>
      <c r="F2462" s="50" t="s">
        <v>7753</v>
      </c>
      <c r="G2462" s="50" t="s">
        <v>1517</v>
      </c>
      <c r="H2462" s="50" t="s">
        <v>5807</v>
      </c>
      <c r="I2462" s="50" t="s">
        <v>7256</v>
      </c>
      <c r="J2462" s="50" t="s">
        <v>7754</v>
      </c>
      <c r="K2462" s="50" t="s">
        <v>291</v>
      </c>
      <c r="L2462" s="50" t="s">
        <v>188</v>
      </c>
      <c r="M2462" s="54">
        <v>2</v>
      </c>
      <c r="N2462" s="51" t="str">
        <f t="shared" si="165"/>
        <v>東京成徳</v>
      </c>
    </row>
    <row r="2463" spans="1:14" x14ac:dyDescent="0.2">
      <c r="A2463" s="50">
        <f t="shared" si="162"/>
        <v>33002</v>
      </c>
      <c r="B2463" s="50">
        <f t="shared" si="163"/>
        <v>3</v>
      </c>
      <c r="C2463" s="51">
        <f t="shared" si="164"/>
        <v>30</v>
      </c>
      <c r="D2463" s="50">
        <v>33002</v>
      </c>
      <c r="E2463" s="50" t="s">
        <v>456</v>
      </c>
      <c r="F2463" s="50" t="s">
        <v>907</v>
      </c>
      <c r="G2463" s="50" t="s">
        <v>1722</v>
      </c>
      <c r="H2463" s="50" t="s">
        <v>1198</v>
      </c>
      <c r="I2463" s="50" t="s">
        <v>1724</v>
      </c>
      <c r="J2463" s="50" t="s">
        <v>1200</v>
      </c>
      <c r="K2463" s="50" t="s">
        <v>291</v>
      </c>
      <c r="L2463" s="50" t="s">
        <v>189</v>
      </c>
      <c r="M2463" s="54">
        <v>1</v>
      </c>
      <c r="N2463" s="51" t="str">
        <f t="shared" si="165"/>
        <v>東京成徳</v>
      </c>
    </row>
    <row r="2464" spans="1:14" x14ac:dyDescent="0.2">
      <c r="A2464" s="50">
        <f t="shared" si="162"/>
        <v>33003</v>
      </c>
      <c r="B2464" s="50">
        <f t="shared" si="163"/>
        <v>3</v>
      </c>
      <c r="C2464" s="51">
        <f t="shared" si="164"/>
        <v>30</v>
      </c>
      <c r="D2464" s="50">
        <v>33003</v>
      </c>
      <c r="E2464" s="50" t="s">
        <v>24</v>
      </c>
      <c r="F2464" s="50" t="s">
        <v>7755</v>
      </c>
      <c r="G2464" s="50" t="s">
        <v>2538</v>
      </c>
      <c r="H2464" s="50" t="s">
        <v>1198</v>
      </c>
      <c r="I2464" s="50" t="s">
        <v>2539</v>
      </c>
      <c r="J2464" s="50" t="s">
        <v>1200</v>
      </c>
      <c r="K2464" s="50" t="s">
        <v>291</v>
      </c>
      <c r="L2464" s="50" t="s">
        <v>189</v>
      </c>
      <c r="M2464" s="54">
        <v>1</v>
      </c>
      <c r="N2464" s="51" t="str">
        <f t="shared" si="165"/>
        <v>東京成徳</v>
      </c>
    </row>
    <row r="2465" spans="1:14" x14ac:dyDescent="0.2">
      <c r="A2465" s="50">
        <f t="shared" si="162"/>
        <v>33004</v>
      </c>
      <c r="B2465" s="50">
        <f t="shared" si="163"/>
        <v>3</v>
      </c>
      <c r="C2465" s="51">
        <f t="shared" si="164"/>
        <v>30</v>
      </c>
      <c r="D2465" s="50">
        <v>33004</v>
      </c>
      <c r="E2465" s="50" t="s">
        <v>7756</v>
      </c>
      <c r="F2465" s="50" t="s">
        <v>684</v>
      </c>
      <c r="G2465" s="50" t="s">
        <v>7757</v>
      </c>
      <c r="H2465" s="50" t="s">
        <v>1283</v>
      </c>
      <c r="I2465" s="50" t="s">
        <v>7758</v>
      </c>
      <c r="J2465" s="50" t="s">
        <v>5501</v>
      </c>
      <c r="K2465" s="50" t="s">
        <v>291</v>
      </c>
      <c r="L2465" s="50" t="s">
        <v>188</v>
      </c>
      <c r="M2465" s="54">
        <v>3</v>
      </c>
      <c r="N2465" s="51" t="str">
        <f t="shared" si="165"/>
        <v>東京成徳</v>
      </c>
    </row>
    <row r="2466" spans="1:14" x14ac:dyDescent="0.2">
      <c r="A2466" s="50">
        <f t="shared" si="162"/>
        <v>33005</v>
      </c>
      <c r="B2466" s="50">
        <f t="shared" si="163"/>
        <v>3</v>
      </c>
      <c r="C2466" s="51">
        <f t="shared" si="164"/>
        <v>30</v>
      </c>
      <c r="D2466" s="50">
        <v>33005</v>
      </c>
      <c r="E2466" s="50" t="s">
        <v>35</v>
      </c>
      <c r="F2466" s="50" t="s">
        <v>7759</v>
      </c>
      <c r="G2466" s="50" t="s">
        <v>1239</v>
      </c>
      <c r="H2466" s="50" t="s">
        <v>1924</v>
      </c>
      <c r="I2466" s="50" t="s">
        <v>1240</v>
      </c>
      <c r="J2466" s="50" t="s">
        <v>1925</v>
      </c>
      <c r="K2466" s="50" t="s">
        <v>291</v>
      </c>
      <c r="L2466" s="50" t="s">
        <v>1029</v>
      </c>
      <c r="M2466" s="54">
        <v>3</v>
      </c>
      <c r="N2466" s="51" t="str">
        <f t="shared" si="165"/>
        <v>東京成徳</v>
      </c>
    </row>
    <row r="2467" spans="1:14" x14ac:dyDescent="0.2">
      <c r="A2467" s="50">
        <f t="shared" si="162"/>
        <v>33006</v>
      </c>
      <c r="B2467" s="50">
        <f t="shared" si="163"/>
        <v>3</v>
      </c>
      <c r="C2467" s="51">
        <f t="shared" si="164"/>
        <v>30</v>
      </c>
      <c r="D2467" s="50">
        <v>33006</v>
      </c>
      <c r="E2467" s="50" t="s">
        <v>7760</v>
      </c>
      <c r="F2467" s="50" t="s">
        <v>91</v>
      </c>
      <c r="G2467" s="50" t="s">
        <v>7761</v>
      </c>
      <c r="H2467" s="50" t="s">
        <v>6131</v>
      </c>
      <c r="I2467" s="50" t="s">
        <v>7762</v>
      </c>
      <c r="J2467" s="50" t="s">
        <v>6133</v>
      </c>
      <c r="K2467" s="50" t="s">
        <v>291</v>
      </c>
      <c r="L2467" s="50" t="s">
        <v>1029</v>
      </c>
      <c r="M2467" s="54">
        <v>3</v>
      </c>
      <c r="N2467" s="51" t="str">
        <f t="shared" si="165"/>
        <v>東京成徳</v>
      </c>
    </row>
    <row r="2468" spans="1:14" x14ac:dyDescent="0.2">
      <c r="A2468" s="50">
        <f t="shared" si="162"/>
        <v>33007</v>
      </c>
      <c r="B2468" s="50">
        <f t="shared" si="163"/>
        <v>3</v>
      </c>
      <c r="C2468" s="51">
        <f t="shared" si="164"/>
        <v>30</v>
      </c>
      <c r="D2468" s="50">
        <v>33007</v>
      </c>
      <c r="E2468" s="50" t="s">
        <v>7763</v>
      </c>
      <c r="F2468" s="50" t="s">
        <v>7764</v>
      </c>
      <c r="G2468" s="50" t="s">
        <v>7765</v>
      </c>
      <c r="H2468" s="50" t="s">
        <v>6046</v>
      </c>
      <c r="I2468" s="50" t="s">
        <v>7766</v>
      </c>
      <c r="J2468" s="50" t="s">
        <v>7767</v>
      </c>
      <c r="K2468" s="50" t="s">
        <v>291</v>
      </c>
      <c r="L2468" s="50" t="s">
        <v>189</v>
      </c>
      <c r="M2468" s="54">
        <v>1</v>
      </c>
      <c r="N2468" s="51" t="str">
        <f t="shared" si="165"/>
        <v>東京成徳</v>
      </c>
    </row>
    <row r="2469" spans="1:14" x14ac:dyDescent="0.2">
      <c r="A2469" s="50">
        <f t="shared" si="162"/>
        <v>33008</v>
      </c>
      <c r="B2469" s="50">
        <f t="shared" si="163"/>
        <v>3</v>
      </c>
      <c r="C2469" s="51">
        <f t="shared" si="164"/>
        <v>30</v>
      </c>
      <c r="D2469" s="50">
        <v>33008</v>
      </c>
      <c r="E2469" s="50" t="s">
        <v>742</v>
      </c>
      <c r="F2469" s="50" t="s">
        <v>7768</v>
      </c>
      <c r="G2469" s="50" t="s">
        <v>1726</v>
      </c>
      <c r="H2469" s="50" t="s">
        <v>7769</v>
      </c>
      <c r="I2469" s="50" t="s">
        <v>1727</v>
      </c>
      <c r="J2469" s="50" t="s">
        <v>7770</v>
      </c>
      <c r="K2469" s="50" t="s">
        <v>291</v>
      </c>
      <c r="L2469" s="50" t="s">
        <v>185</v>
      </c>
      <c r="M2469" s="54">
        <v>1</v>
      </c>
      <c r="N2469" s="51" t="str">
        <f t="shared" si="165"/>
        <v>東京成徳</v>
      </c>
    </row>
    <row r="2470" spans="1:14" x14ac:dyDescent="0.2">
      <c r="A2470" s="50">
        <f t="shared" si="162"/>
        <v>33009</v>
      </c>
      <c r="B2470" s="50">
        <f t="shared" si="163"/>
        <v>3</v>
      </c>
      <c r="C2470" s="51">
        <f t="shared" si="164"/>
        <v>30</v>
      </c>
      <c r="D2470" s="50">
        <v>33009</v>
      </c>
      <c r="E2470" s="50" t="s">
        <v>35</v>
      </c>
      <c r="F2470" s="50" t="s">
        <v>7771</v>
      </c>
      <c r="G2470" s="50" t="s">
        <v>1239</v>
      </c>
      <c r="H2470" s="50" t="s">
        <v>2631</v>
      </c>
      <c r="I2470" s="50" t="s">
        <v>1240</v>
      </c>
      <c r="J2470" s="50" t="s">
        <v>2632</v>
      </c>
      <c r="K2470" s="50" t="s">
        <v>291</v>
      </c>
      <c r="L2470" s="50" t="s">
        <v>189</v>
      </c>
      <c r="M2470" s="54">
        <v>1</v>
      </c>
      <c r="N2470" s="51" t="str">
        <f t="shared" si="165"/>
        <v>東京成徳</v>
      </c>
    </row>
    <row r="2471" spans="1:14" x14ac:dyDescent="0.2">
      <c r="A2471" s="50">
        <f t="shared" si="162"/>
        <v>33010</v>
      </c>
      <c r="B2471" s="50">
        <f t="shared" si="163"/>
        <v>3</v>
      </c>
      <c r="C2471" s="51">
        <f t="shared" si="164"/>
        <v>30</v>
      </c>
      <c r="D2471" s="50">
        <v>33010</v>
      </c>
      <c r="E2471" s="50" t="s">
        <v>7772</v>
      </c>
      <c r="F2471" s="50" t="s">
        <v>7773</v>
      </c>
      <c r="G2471" s="50" t="s">
        <v>7774</v>
      </c>
      <c r="H2471" s="50" t="s">
        <v>1150</v>
      </c>
      <c r="I2471" s="50" t="s">
        <v>7775</v>
      </c>
      <c r="J2471" s="50" t="s">
        <v>1151</v>
      </c>
      <c r="K2471" s="50" t="s">
        <v>291</v>
      </c>
      <c r="L2471" s="50" t="s">
        <v>189</v>
      </c>
      <c r="M2471" s="54">
        <v>1</v>
      </c>
      <c r="N2471" s="51" t="str">
        <f t="shared" si="165"/>
        <v>東京成徳</v>
      </c>
    </row>
    <row r="2472" spans="1:14" x14ac:dyDescent="0.2">
      <c r="A2472" s="50">
        <f t="shared" si="162"/>
        <v>33011</v>
      </c>
      <c r="B2472" s="50">
        <f t="shared" si="163"/>
        <v>3</v>
      </c>
      <c r="C2472" s="51">
        <f t="shared" si="164"/>
        <v>30</v>
      </c>
      <c r="D2472" s="50">
        <v>33011</v>
      </c>
      <c r="E2472" s="50" t="s">
        <v>33</v>
      </c>
      <c r="F2472" s="50" t="s">
        <v>7776</v>
      </c>
      <c r="G2472" s="50" t="s">
        <v>1457</v>
      </c>
      <c r="H2472" s="50" t="s">
        <v>7777</v>
      </c>
      <c r="I2472" s="50" t="s">
        <v>2847</v>
      </c>
      <c r="J2472" s="50" t="s">
        <v>7778</v>
      </c>
      <c r="K2472" s="50" t="s">
        <v>291</v>
      </c>
      <c r="L2472" s="50" t="s">
        <v>188</v>
      </c>
      <c r="M2472" s="54">
        <v>3</v>
      </c>
      <c r="N2472" s="51" t="str">
        <f t="shared" si="165"/>
        <v>東京成徳</v>
      </c>
    </row>
    <row r="2473" spans="1:14" x14ac:dyDescent="0.2">
      <c r="A2473" s="50">
        <f t="shared" si="162"/>
        <v>33012</v>
      </c>
      <c r="B2473" s="50">
        <f t="shared" si="163"/>
        <v>3</v>
      </c>
      <c r="C2473" s="51">
        <f t="shared" si="164"/>
        <v>30</v>
      </c>
      <c r="D2473" s="50">
        <v>33012</v>
      </c>
      <c r="E2473" s="50" t="s">
        <v>7779</v>
      </c>
      <c r="F2473" s="50" t="s">
        <v>761</v>
      </c>
      <c r="G2473" s="50" t="s">
        <v>7780</v>
      </c>
      <c r="H2473" s="50" t="s">
        <v>1439</v>
      </c>
      <c r="I2473" s="50" t="s">
        <v>7781</v>
      </c>
      <c r="J2473" s="50" t="s">
        <v>1440</v>
      </c>
      <c r="K2473" s="50" t="s">
        <v>291</v>
      </c>
      <c r="L2473" s="50" t="s">
        <v>1029</v>
      </c>
      <c r="M2473" s="54">
        <v>3</v>
      </c>
      <c r="N2473" s="51" t="str">
        <f t="shared" si="165"/>
        <v>東京成徳</v>
      </c>
    </row>
    <row r="2474" spans="1:14" x14ac:dyDescent="0.2">
      <c r="A2474" s="50">
        <f t="shared" si="162"/>
        <v>33013</v>
      </c>
      <c r="B2474" s="50">
        <f t="shared" si="163"/>
        <v>3</v>
      </c>
      <c r="C2474" s="51">
        <f t="shared" si="164"/>
        <v>30</v>
      </c>
      <c r="D2474" s="50">
        <v>33013</v>
      </c>
      <c r="E2474" s="50" t="s">
        <v>4030</v>
      </c>
      <c r="F2474" s="50" t="s">
        <v>7782</v>
      </c>
      <c r="G2474" s="50" t="s">
        <v>4032</v>
      </c>
      <c r="H2474" s="50" t="s">
        <v>7783</v>
      </c>
      <c r="I2474" s="50" t="s">
        <v>4033</v>
      </c>
      <c r="J2474" s="50" t="s">
        <v>7784</v>
      </c>
      <c r="K2474" s="50" t="s">
        <v>291</v>
      </c>
      <c r="L2474" s="50" t="s">
        <v>1029</v>
      </c>
      <c r="M2474" s="54">
        <v>3</v>
      </c>
      <c r="N2474" s="51" t="str">
        <f t="shared" si="165"/>
        <v>東京成徳</v>
      </c>
    </row>
    <row r="2475" spans="1:14" x14ac:dyDescent="0.2">
      <c r="A2475" s="50">
        <f t="shared" si="162"/>
        <v>33014</v>
      </c>
      <c r="B2475" s="50">
        <f t="shared" si="163"/>
        <v>3</v>
      </c>
      <c r="C2475" s="51">
        <f t="shared" si="164"/>
        <v>30</v>
      </c>
      <c r="D2475" s="50">
        <v>33014</v>
      </c>
      <c r="E2475" s="50" t="s">
        <v>51</v>
      </c>
      <c r="F2475" s="50" t="s">
        <v>7785</v>
      </c>
      <c r="G2475" s="50" t="s">
        <v>1303</v>
      </c>
      <c r="H2475" s="50" t="s">
        <v>4546</v>
      </c>
      <c r="I2475" s="50" t="s">
        <v>1304</v>
      </c>
      <c r="J2475" s="50" t="s">
        <v>4547</v>
      </c>
      <c r="K2475" s="50" t="s">
        <v>291</v>
      </c>
      <c r="L2475" s="50" t="s">
        <v>1029</v>
      </c>
      <c r="M2475" s="54">
        <v>3</v>
      </c>
      <c r="N2475" s="51" t="str">
        <f t="shared" si="165"/>
        <v>東京成徳</v>
      </c>
    </row>
    <row r="2476" spans="1:14" x14ac:dyDescent="0.2">
      <c r="A2476" s="50">
        <f t="shared" ref="A2476:A2539" si="166">D2476</f>
        <v>33015</v>
      </c>
      <c r="B2476" s="50">
        <f t="shared" ref="B2476:B2539" si="167">ROUNDDOWN(D2476/10000,0)</f>
        <v>3</v>
      </c>
      <c r="C2476" s="51">
        <f t="shared" ref="C2476:C2539" si="168">ROUNDDOWN((D2476-B2476*10000)/100,0)</f>
        <v>30</v>
      </c>
      <c r="D2476" s="50">
        <v>33015</v>
      </c>
      <c r="E2476" s="50" t="s">
        <v>580</v>
      </c>
      <c r="F2476" s="50" t="s">
        <v>7786</v>
      </c>
      <c r="G2476" s="50" t="s">
        <v>1749</v>
      </c>
      <c r="H2476" s="50" t="s">
        <v>7787</v>
      </c>
      <c r="I2476" s="50" t="s">
        <v>1751</v>
      </c>
      <c r="J2476" s="50" t="s">
        <v>7788</v>
      </c>
      <c r="K2476" s="50" t="s">
        <v>291</v>
      </c>
      <c r="L2476" s="50" t="s">
        <v>189</v>
      </c>
      <c r="M2476" s="54">
        <v>1</v>
      </c>
      <c r="N2476" s="51" t="str">
        <f t="shared" si="165"/>
        <v>東京成徳</v>
      </c>
    </row>
    <row r="2477" spans="1:14" x14ac:dyDescent="0.2">
      <c r="A2477" s="50">
        <f t="shared" si="166"/>
        <v>33016</v>
      </c>
      <c r="B2477" s="50">
        <f t="shared" si="167"/>
        <v>3</v>
      </c>
      <c r="C2477" s="51">
        <f t="shared" si="168"/>
        <v>30</v>
      </c>
      <c r="D2477" s="50">
        <v>33016</v>
      </c>
      <c r="E2477" s="50" t="s">
        <v>7789</v>
      </c>
      <c r="F2477" s="50" t="s">
        <v>7790</v>
      </c>
      <c r="G2477" s="50" t="s">
        <v>7791</v>
      </c>
      <c r="H2477" s="50" t="s">
        <v>2048</v>
      </c>
      <c r="I2477" s="50" t="s">
        <v>7792</v>
      </c>
      <c r="J2477" s="50" t="s">
        <v>2050</v>
      </c>
      <c r="K2477" s="50" t="s">
        <v>291</v>
      </c>
      <c r="L2477" s="50" t="s">
        <v>1029</v>
      </c>
      <c r="M2477" s="54">
        <v>3</v>
      </c>
      <c r="N2477" s="51" t="str">
        <f t="shared" si="165"/>
        <v>東京成徳</v>
      </c>
    </row>
    <row r="2478" spans="1:14" x14ac:dyDescent="0.2">
      <c r="A2478" s="50">
        <f t="shared" si="166"/>
        <v>33017</v>
      </c>
      <c r="B2478" s="50">
        <f t="shared" si="167"/>
        <v>3</v>
      </c>
      <c r="C2478" s="51">
        <f t="shared" si="168"/>
        <v>30</v>
      </c>
      <c r="D2478" s="50">
        <v>33017</v>
      </c>
      <c r="E2478" s="50" t="s">
        <v>4531</v>
      </c>
      <c r="F2478" s="50" t="s">
        <v>5269</v>
      </c>
      <c r="G2478" s="50" t="s">
        <v>4283</v>
      </c>
      <c r="H2478" s="50" t="s">
        <v>1217</v>
      </c>
      <c r="I2478" s="50" t="s">
        <v>4284</v>
      </c>
      <c r="J2478" s="50" t="s">
        <v>1218</v>
      </c>
      <c r="K2478" s="50" t="s">
        <v>291</v>
      </c>
      <c r="L2478" s="50" t="s">
        <v>189</v>
      </c>
      <c r="M2478" s="54">
        <v>1</v>
      </c>
      <c r="N2478" s="51" t="str">
        <f t="shared" si="165"/>
        <v>東京成徳</v>
      </c>
    </row>
    <row r="2479" spans="1:14" x14ac:dyDescent="0.2">
      <c r="A2479" s="50">
        <f t="shared" si="166"/>
        <v>33018</v>
      </c>
      <c r="B2479" s="50">
        <f t="shared" si="167"/>
        <v>3</v>
      </c>
      <c r="C2479" s="51">
        <f t="shared" si="168"/>
        <v>30</v>
      </c>
      <c r="D2479" s="50">
        <v>33018</v>
      </c>
      <c r="E2479" s="50" t="s">
        <v>4230</v>
      </c>
      <c r="F2479" s="50" t="s">
        <v>5267</v>
      </c>
      <c r="G2479" s="50" t="s">
        <v>4231</v>
      </c>
      <c r="H2479" s="50" t="s">
        <v>3620</v>
      </c>
      <c r="I2479" s="50" t="s">
        <v>4232</v>
      </c>
      <c r="J2479" s="50" t="s">
        <v>3622</v>
      </c>
      <c r="K2479" s="50" t="s">
        <v>291</v>
      </c>
      <c r="L2479" s="50" t="s">
        <v>189</v>
      </c>
      <c r="M2479" s="54">
        <v>1</v>
      </c>
      <c r="N2479" s="51" t="str">
        <f t="shared" si="165"/>
        <v>東京成徳</v>
      </c>
    </row>
    <row r="2480" spans="1:14" x14ac:dyDescent="0.2">
      <c r="A2480" s="50">
        <f t="shared" si="166"/>
        <v>33019</v>
      </c>
      <c r="B2480" s="50">
        <f t="shared" si="167"/>
        <v>3</v>
      </c>
      <c r="C2480" s="51">
        <f t="shared" si="168"/>
        <v>30</v>
      </c>
      <c r="D2480" s="50">
        <v>33019</v>
      </c>
      <c r="E2480" s="50" t="s">
        <v>7793</v>
      </c>
      <c r="F2480" s="50" t="s">
        <v>3835</v>
      </c>
      <c r="G2480" s="50" t="s">
        <v>7794</v>
      </c>
      <c r="H2480" s="50" t="s">
        <v>1579</v>
      </c>
      <c r="I2480" s="50" t="s">
        <v>7795</v>
      </c>
      <c r="J2480" s="50" t="s">
        <v>1581</v>
      </c>
      <c r="K2480" s="50" t="s">
        <v>291</v>
      </c>
      <c r="L2480" s="50" t="s">
        <v>189</v>
      </c>
      <c r="M2480" s="54">
        <v>1</v>
      </c>
      <c r="N2480" s="51" t="str">
        <f t="shared" si="165"/>
        <v>東京成徳</v>
      </c>
    </row>
    <row r="2481" spans="1:14" x14ac:dyDescent="0.2">
      <c r="A2481" s="50">
        <f t="shared" si="166"/>
        <v>33020</v>
      </c>
      <c r="B2481" s="50">
        <f t="shared" si="167"/>
        <v>3</v>
      </c>
      <c r="C2481" s="51">
        <f t="shared" si="168"/>
        <v>30</v>
      </c>
      <c r="D2481" s="50">
        <v>33020</v>
      </c>
      <c r="E2481" s="50" t="s">
        <v>22</v>
      </c>
      <c r="F2481" s="50" t="s">
        <v>3955</v>
      </c>
      <c r="G2481" s="50" t="s">
        <v>1070</v>
      </c>
      <c r="H2481" s="50" t="s">
        <v>1222</v>
      </c>
      <c r="I2481" s="50" t="s">
        <v>1610</v>
      </c>
      <c r="J2481" s="50" t="s">
        <v>1223</v>
      </c>
      <c r="K2481" s="50" t="s">
        <v>291</v>
      </c>
      <c r="L2481" s="50" t="s">
        <v>188</v>
      </c>
      <c r="M2481" s="54">
        <v>2</v>
      </c>
      <c r="N2481" s="51" t="str">
        <f t="shared" si="165"/>
        <v>東京成徳</v>
      </c>
    </row>
    <row r="2482" spans="1:14" x14ac:dyDescent="0.2">
      <c r="A2482" s="50">
        <f t="shared" si="166"/>
        <v>33021</v>
      </c>
      <c r="B2482" s="50">
        <f t="shared" si="167"/>
        <v>3</v>
      </c>
      <c r="C2482" s="51">
        <f t="shared" si="168"/>
        <v>30</v>
      </c>
      <c r="D2482" s="50">
        <v>33021</v>
      </c>
      <c r="E2482" s="50" t="s">
        <v>7796</v>
      </c>
      <c r="F2482" s="50" t="s">
        <v>7797</v>
      </c>
      <c r="G2482" s="50" t="s">
        <v>7798</v>
      </c>
      <c r="H2482" s="50" t="s">
        <v>2041</v>
      </c>
      <c r="I2482" s="50" t="s">
        <v>7799</v>
      </c>
      <c r="J2482" s="50" t="s">
        <v>2042</v>
      </c>
      <c r="K2482" s="50" t="s">
        <v>291</v>
      </c>
      <c r="L2482" s="50" t="s">
        <v>185</v>
      </c>
      <c r="M2482" s="54">
        <v>1</v>
      </c>
      <c r="N2482" s="51" t="str">
        <f t="shared" si="165"/>
        <v>東京成徳</v>
      </c>
    </row>
    <row r="2483" spans="1:14" x14ac:dyDescent="0.2">
      <c r="A2483" s="50">
        <f t="shared" si="166"/>
        <v>33022</v>
      </c>
      <c r="B2483" s="50">
        <f t="shared" si="167"/>
        <v>3</v>
      </c>
      <c r="C2483" s="51">
        <f t="shared" si="168"/>
        <v>30</v>
      </c>
      <c r="D2483" s="50">
        <v>33022</v>
      </c>
      <c r="E2483" s="50" t="s">
        <v>7800</v>
      </c>
      <c r="F2483" s="50" t="s">
        <v>7801</v>
      </c>
      <c r="G2483" s="50" t="s">
        <v>7802</v>
      </c>
      <c r="H2483" s="50" t="s">
        <v>7803</v>
      </c>
      <c r="I2483" s="50" t="s">
        <v>7804</v>
      </c>
      <c r="J2483" s="50" t="s">
        <v>7805</v>
      </c>
      <c r="K2483" s="50" t="s">
        <v>291</v>
      </c>
      <c r="L2483" s="50" t="s">
        <v>189</v>
      </c>
      <c r="M2483" s="54">
        <v>1</v>
      </c>
      <c r="N2483" s="51" t="str">
        <f t="shared" si="165"/>
        <v>東京成徳</v>
      </c>
    </row>
    <row r="2484" spans="1:14" x14ac:dyDescent="0.2">
      <c r="A2484" s="50">
        <f t="shared" si="166"/>
        <v>33023</v>
      </c>
      <c r="B2484" s="50">
        <f t="shared" si="167"/>
        <v>3</v>
      </c>
      <c r="C2484" s="51">
        <f t="shared" si="168"/>
        <v>30</v>
      </c>
      <c r="D2484" s="50">
        <v>33023</v>
      </c>
      <c r="E2484" s="50" t="s">
        <v>599</v>
      </c>
      <c r="F2484" s="50" t="s">
        <v>5912</v>
      </c>
      <c r="G2484" s="50" t="s">
        <v>1892</v>
      </c>
      <c r="H2484" s="50" t="s">
        <v>1222</v>
      </c>
      <c r="I2484" s="50" t="s">
        <v>1893</v>
      </c>
      <c r="J2484" s="50" t="s">
        <v>1223</v>
      </c>
      <c r="K2484" s="50" t="s">
        <v>291</v>
      </c>
      <c r="L2484" s="50" t="s">
        <v>189</v>
      </c>
      <c r="M2484" s="54">
        <v>1</v>
      </c>
      <c r="N2484" s="51" t="str">
        <f t="shared" si="165"/>
        <v>東京成徳</v>
      </c>
    </row>
    <row r="2485" spans="1:14" x14ac:dyDescent="0.2">
      <c r="A2485" s="50">
        <f t="shared" si="166"/>
        <v>33024</v>
      </c>
      <c r="B2485" s="50">
        <f t="shared" si="167"/>
        <v>3</v>
      </c>
      <c r="C2485" s="51">
        <f t="shared" si="168"/>
        <v>30</v>
      </c>
      <c r="D2485" s="50">
        <v>33024</v>
      </c>
      <c r="E2485" s="50" t="s">
        <v>7806</v>
      </c>
      <c r="F2485" s="50" t="s">
        <v>7807</v>
      </c>
      <c r="G2485" s="50" t="s">
        <v>7808</v>
      </c>
      <c r="H2485" s="50" t="s">
        <v>2097</v>
      </c>
      <c r="I2485" s="50" t="s">
        <v>7809</v>
      </c>
      <c r="J2485" s="50" t="s">
        <v>2098</v>
      </c>
      <c r="K2485" s="50" t="s">
        <v>291</v>
      </c>
      <c r="L2485" s="50" t="s">
        <v>189</v>
      </c>
      <c r="M2485" s="54">
        <v>1</v>
      </c>
      <c r="N2485" s="51" t="str">
        <f t="shared" si="165"/>
        <v>東京成徳</v>
      </c>
    </row>
    <row r="2486" spans="1:14" x14ac:dyDescent="0.2">
      <c r="A2486" s="50">
        <f t="shared" si="166"/>
        <v>33025</v>
      </c>
      <c r="B2486" s="50">
        <f t="shared" si="167"/>
        <v>3</v>
      </c>
      <c r="C2486" s="51">
        <f t="shared" si="168"/>
        <v>30</v>
      </c>
      <c r="D2486" s="50">
        <v>33025</v>
      </c>
      <c r="E2486" s="50" t="s">
        <v>4064</v>
      </c>
      <c r="F2486" s="50" t="s">
        <v>7810</v>
      </c>
      <c r="G2486" s="50" t="s">
        <v>4066</v>
      </c>
      <c r="H2486" s="50" t="s">
        <v>4425</v>
      </c>
      <c r="I2486" s="50" t="s">
        <v>4067</v>
      </c>
      <c r="J2486" s="50" t="s">
        <v>7811</v>
      </c>
      <c r="K2486" s="50" t="s">
        <v>291</v>
      </c>
      <c r="L2486" s="50" t="s">
        <v>189</v>
      </c>
      <c r="M2486" s="54">
        <v>1</v>
      </c>
      <c r="N2486" s="51" t="str">
        <f t="shared" si="165"/>
        <v>東京成徳</v>
      </c>
    </row>
    <row r="2487" spans="1:14" x14ac:dyDescent="0.2">
      <c r="A2487" s="50">
        <f t="shared" si="166"/>
        <v>33028</v>
      </c>
      <c r="B2487" s="50">
        <f t="shared" si="167"/>
        <v>3</v>
      </c>
      <c r="C2487" s="51">
        <f t="shared" si="168"/>
        <v>30</v>
      </c>
      <c r="D2487" s="50">
        <v>33028</v>
      </c>
      <c r="E2487" s="50" t="s">
        <v>37</v>
      </c>
      <c r="F2487" s="50" t="s">
        <v>1007</v>
      </c>
      <c r="G2487" s="50" t="s">
        <v>1624</v>
      </c>
      <c r="H2487" s="50" t="s">
        <v>1009</v>
      </c>
      <c r="I2487" s="50" t="s">
        <v>1626</v>
      </c>
      <c r="J2487" s="50" t="s">
        <v>1028</v>
      </c>
      <c r="K2487" s="50" t="s">
        <v>291</v>
      </c>
      <c r="L2487" s="50" t="s">
        <v>1029</v>
      </c>
      <c r="M2487" s="54">
        <v>3</v>
      </c>
      <c r="N2487" s="51" t="str">
        <f t="shared" si="165"/>
        <v>東京成徳</v>
      </c>
    </row>
    <row r="2488" spans="1:14" x14ac:dyDescent="0.2">
      <c r="A2488" s="50">
        <f t="shared" si="166"/>
        <v>33038</v>
      </c>
      <c r="B2488" s="50">
        <f t="shared" si="167"/>
        <v>3</v>
      </c>
      <c r="C2488" s="51">
        <f t="shared" si="168"/>
        <v>30</v>
      </c>
      <c r="D2488" s="50">
        <v>33038</v>
      </c>
      <c r="E2488" s="50" t="s">
        <v>7812</v>
      </c>
      <c r="F2488" s="50" t="s">
        <v>7813</v>
      </c>
      <c r="G2488" s="50" t="s">
        <v>7814</v>
      </c>
      <c r="H2488" s="50" t="s">
        <v>6759</v>
      </c>
      <c r="I2488" s="50" t="s">
        <v>7815</v>
      </c>
      <c r="J2488" s="50" t="s">
        <v>6760</v>
      </c>
      <c r="K2488" s="50" t="s">
        <v>291</v>
      </c>
      <c r="L2488" s="50" t="s">
        <v>1029</v>
      </c>
      <c r="M2488" s="54">
        <v>3</v>
      </c>
      <c r="N2488" s="51" t="str">
        <f t="shared" si="165"/>
        <v>東京成徳</v>
      </c>
    </row>
    <row r="2489" spans="1:14" x14ac:dyDescent="0.2">
      <c r="A2489" s="50">
        <f t="shared" si="166"/>
        <v>33039</v>
      </c>
      <c r="B2489" s="50">
        <f t="shared" si="167"/>
        <v>3</v>
      </c>
      <c r="C2489" s="51">
        <f t="shared" si="168"/>
        <v>30</v>
      </c>
      <c r="D2489" s="50">
        <v>33039</v>
      </c>
      <c r="E2489" s="50" t="s">
        <v>7816</v>
      </c>
      <c r="F2489" s="50" t="s">
        <v>7817</v>
      </c>
      <c r="G2489" s="50" t="s">
        <v>4889</v>
      </c>
      <c r="H2489" s="50" t="s">
        <v>1669</v>
      </c>
      <c r="I2489" s="50" t="s">
        <v>4890</v>
      </c>
      <c r="J2489" s="50" t="s">
        <v>1670</v>
      </c>
      <c r="K2489" s="50" t="s">
        <v>291</v>
      </c>
      <c r="L2489" s="50" t="s">
        <v>188</v>
      </c>
      <c r="M2489" s="54">
        <v>3</v>
      </c>
      <c r="N2489" s="51" t="str">
        <f t="shared" si="165"/>
        <v>東京成徳</v>
      </c>
    </row>
    <row r="2490" spans="1:14" x14ac:dyDescent="0.2">
      <c r="A2490" s="50">
        <f t="shared" si="166"/>
        <v>33040</v>
      </c>
      <c r="B2490" s="50">
        <f t="shared" si="167"/>
        <v>3</v>
      </c>
      <c r="C2490" s="51">
        <f t="shared" si="168"/>
        <v>30</v>
      </c>
      <c r="D2490" s="50">
        <v>33040</v>
      </c>
      <c r="E2490" s="50" t="s">
        <v>392</v>
      </c>
      <c r="F2490" s="50" t="s">
        <v>7818</v>
      </c>
      <c r="G2490" s="50" t="s">
        <v>1065</v>
      </c>
      <c r="H2490" s="50" t="s">
        <v>7819</v>
      </c>
      <c r="I2490" s="50" t="s">
        <v>1067</v>
      </c>
      <c r="J2490" s="50" t="s">
        <v>7820</v>
      </c>
      <c r="K2490" s="50" t="s">
        <v>291</v>
      </c>
      <c r="L2490" s="50" t="s">
        <v>1029</v>
      </c>
      <c r="M2490" s="54">
        <v>3</v>
      </c>
      <c r="N2490" s="51" t="str">
        <f t="shared" si="165"/>
        <v>東京成徳</v>
      </c>
    </row>
    <row r="2491" spans="1:14" x14ac:dyDescent="0.2">
      <c r="A2491" s="50">
        <f t="shared" si="166"/>
        <v>33041</v>
      </c>
      <c r="B2491" s="50">
        <f t="shared" si="167"/>
        <v>3</v>
      </c>
      <c r="C2491" s="51">
        <f t="shared" si="168"/>
        <v>30</v>
      </c>
      <c r="D2491" s="50">
        <v>33041</v>
      </c>
      <c r="E2491" s="50" t="s">
        <v>7821</v>
      </c>
      <c r="F2491" s="50" t="s">
        <v>616</v>
      </c>
      <c r="G2491" s="50" t="s">
        <v>7822</v>
      </c>
      <c r="H2491" s="50" t="s">
        <v>1125</v>
      </c>
      <c r="I2491" s="50" t="s">
        <v>7823</v>
      </c>
      <c r="J2491" s="50" t="s">
        <v>1914</v>
      </c>
      <c r="K2491" s="50" t="s">
        <v>291</v>
      </c>
      <c r="L2491" s="50" t="s">
        <v>1029</v>
      </c>
      <c r="M2491" s="54">
        <v>3</v>
      </c>
      <c r="N2491" s="51" t="str">
        <f t="shared" si="165"/>
        <v>東京成徳</v>
      </c>
    </row>
    <row r="2492" spans="1:14" x14ac:dyDescent="0.2">
      <c r="A2492" s="50">
        <f t="shared" si="166"/>
        <v>33042</v>
      </c>
      <c r="B2492" s="50">
        <f t="shared" si="167"/>
        <v>3</v>
      </c>
      <c r="C2492" s="51">
        <f t="shared" si="168"/>
        <v>30</v>
      </c>
      <c r="D2492" s="50">
        <v>33042</v>
      </c>
      <c r="E2492" s="50" t="s">
        <v>6539</v>
      </c>
      <c r="F2492" s="50" t="s">
        <v>7824</v>
      </c>
      <c r="G2492" s="50" t="s">
        <v>6260</v>
      </c>
      <c r="H2492" s="50" t="s">
        <v>1916</v>
      </c>
      <c r="I2492" s="50" t="s">
        <v>7825</v>
      </c>
      <c r="J2492" s="50" t="s">
        <v>1917</v>
      </c>
      <c r="K2492" s="50" t="s">
        <v>291</v>
      </c>
      <c r="L2492" s="50" t="s">
        <v>188</v>
      </c>
      <c r="M2492" s="54">
        <v>3</v>
      </c>
      <c r="N2492" s="51" t="str">
        <f t="shared" si="165"/>
        <v>東京成徳</v>
      </c>
    </row>
    <row r="2493" spans="1:14" x14ac:dyDescent="0.2">
      <c r="A2493" s="50">
        <f t="shared" si="166"/>
        <v>33043</v>
      </c>
      <c r="B2493" s="50">
        <f t="shared" si="167"/>
        <v>3</v>
      </c>
      <c r="C2493" s="51">
        <f t="shared" si="168"/>
        <v>30</v>
      </c>
      <c r="D2493" s="50">
        <v>33043</v>
      </c>
      <c r="E2493" s="50" t="s">
        <v>20</v>
      </c>
      <c r="F2493" s="50" t="s">
        <v>3871</v>
      </c>
      <c r="G2493" s="50" t="s">
        <v>2657</v>
      </c>
      <c r="H2493" s="50" t="s">
        <v>1667</v>
      </c>
      <c r="I2493" s="50" t="s">
        <v>2658</v>
      </c>
      <c r="J2493" s="50" t="s">
        <v>1668</v>
      </c>
      <c r="K2493" s="50" t="s">
        <v>291</v>
      </c>
      <c r="L2493" s="50" t="s">
        <v>188</v>
      </c>
      <c r="M2493" s="54">
        <v>3</v>
      </c>
      <c r="N2493" s="51" t="str">
        <f t="shared" si="165"/>
        <v>東京成徳</v>
      </c>
    </row>
    <row r="2494" spans="1:14" x14ac:dyDescent="0.2">
      <c r="A2494" s="50">
        <f t="shared" si="166"/>
        <v>33044</v>
      </c>
      <c r="B2494" s="50">
        <f t="shared" si="167"/>
        <v>3</v>
      </c>
      <c r="C2494" s="51">
        <f t="shared" si="168"/>
        <v>30</v>
      </c>
      <c r="D2494" s="50">
        <v>33044</v>
      </c>
      <c r="E2494" s="50" t="s">
        <v>7826</v>
      </c>
      <c r="F2494" s="50" t="s">
        <v>7827</v>
      </c>
      <c r="G2494" s="50" t="s">
        <v>7828</v>
      </c>
      <c r="H2494" s="50" t="s">
        <v>2595</v>
      </c>
      <c r="I2494" s="50" t="s">
        <v>7829</v>
      </c>
      <c r="J2494" s="50" t="s">
        <v>2844</v>
      </c>
      <c r="K2494" s="50" t="s">
        <v>291</v>
      </c>
      <c r="L2494" s="50" t="s">
        <v>1029</v>
      </c>
      <c r="M2494" s="54">
        <v>3</v>
      </c>
      <c r="N2494" s="51" t="str">
        <f t="shared" si="165"/>
        <v>東京成徳</v>
      </c>
    </row>
    <row r="2495" spans="1:14" x14ac:dyDescent="0.2">
      <c r="A2495" s="50">
        <f t="shared" si="166"/>
        <v>33046</v>
      </c>
      <c r="B2495" s="50">
        <f t="shared" si="167"/>
        <v>3</v>
      </c>
      <c r="C2495" s="51">
        <f t="shared" si="168"/>
        <v>30</v>
      </c>
      <c r="D2495" s="50">
        <v>33046</v>
      </c>
      <c r="E2495" s="50" t="s">
        <v>808</v>
      </c>
      <c r="F2495" s="50" t="s">
        <v>4045</v>
      </c>
      <c r="G2495" s="50" t="s">
        <v>1594</v>
      </c>
      <c r="H2495" s="50" t="s">
        <v>1432</v>
      </c>
      <c r="I2495" s="50" t="s">
        <v>5442</v>
      </c>
      <c r="J2495" s="50" t="s">
        <v>1433</v>
      </c>
      <c r="K2495" s="50" t="s">
        <v>291</v>
      </c>
      <c r="L2495" s="50" t="s">
        <v>1029</v>
      </c>
      <c r="M2495" s="54">
        <v>3</v>
      </c>
      <c r="N2495" s="51" t="str">
        <f t="shared" si="165"/>
        <v>東京成徳</v>
      </c>
    </row>
    <row r="2496" spans="1:14" x14ac:dyDescent="0.2">
      <c r="A2496" s="50">
        <f t="shared" si="166"/>
        <v>33047</v>
      </c>
      <c r="B2496" s="50">
        <f t="shared" si="167"/>
        <v>3</v>
      </c>
      <c r="C2496" s="51">
        <f t="shared" si="168"/>
        <v>30</v>
      </c>
      <c r="D2496" s="50">
        <v>33047</v>
      </c>
      <c r="E2496" s="50" t="s">
        <v>7065</v>
      </c>
      <c r="F2496" s="50" t="s">
        <v>761</v>
      </c>
      <c r="G2496" s="50" t="s">
        <v>7067</v>
      </c>
      <c r="H2496" s="50" t="s">
        <v>1439</v>
      </c>
      <c r="I2496" s="50" t="s">
        <v>7068</v>
      </c>
      <c r="J2496" s="50" t="s">
        <v>1440</v>
      </c>
      <c r="K2496" s="50" t="s">
        <v>291</v>
      </c>
      <c r="L2496" s="50" t="s">
        <v>1029</v>
      </c>
      <c r="M2496" s="54">
        <v>3</v>
      </c>
      <c r="N2496" s="51" t="str">
        <f t="shared" si="165"/>
        <v>東京成徳</v>
      </c>
    </row>
    <row r="2497" spans="1:14" x14ac:dyDescent="0.2">
      <c r="A2497" s="50">
        <f t="shared" si="166"/>
        <v>33048</v>
      </c>
      <c r="B2497" s="50">
        <f t="shared" si="167"/>
        <v>3</v>
      </c>
      <c r="C2497" s="51">
        <f t="shared" si="168"/>
        <v>30</v>
      </c>
      <c r="D2497" s="50">
        <v>33048</v>
      </c>
      <c r="E2497" s="50" t="s">
        <v>5211</v>
      </c>
      <c r="F2497" s="50" t="s">
        <v>7830</v>
      </c>
      <c r="G2497" s="50" t="s">
        <v>5213</v>
      </c>
      <c r="H2497" s="50" t="s">
        <v>2099</v>
      </c>
      <c r="I2497" s="50" t="s">
        <v>5214</v>
      </c>
      <c r="J2497" s="50" t="s">
        <v>2960</v>
      </c>
      <c r="K2497" s="50" t="s">
        <v>291</v>
      </c>
      <c r="L2497" s="50" t="s">
        <v>188</v>
      </c>
      <c r="M2497" s="54">
        <v>2</v>
      </c>
      <c r="N2497" s="51" t="str">
        <f t="shared" si="165"/>
        <v>東京成徳</v>
      </c>
    </row>
    <row r="2498" spans="1:14" x14ac:dyDescent="0.2">
      <c r="A2498" s="50">
        <f t="shared" si="166"/>
        <v>33101</v>
      </c>
      <c r="B2498" s="50">
        <f t="shared" si="167"/>
        <v>3</v>
      </c>
      <c r="C2498" s="51">
        <f t="shared" si="168"/>
        <v>31</v>
      </c>
      <c r="D2498" s="50">
        <v>33101</v>
      </c>
      <c r="E2498" s="50" t="s">
        <v>7831</v>
      </c>
      <c r="F2498" s="50" t="s">
        <v>7832</v>
      </c>
      <c r="G2498" s="50" t="s">
        <v>7833</v>
      </c>
      <c r="H2498" s="50" t="s">
        <v>2977</v>
      </c>
      <c r="I2498" s="50" t="s">
        <v>7834</v>
      </c>
      <c r="J2498" s="50" t="s">
        <v>2978</v>
      </c>
      <c r="K2498" s="50" t="s">
        <v>291</v>
      </c>
      <c r="L2498" s="50" t="s">
        <v>189</v>
      </c>
      <c r="M2498" s="54">
        <v>1</v>
      </c>
      <c r="N2498" s="51" t="str">
        <f t="shared" ref="N2498:N2561" si="169">VLOOKUP(B2498*100+C2498,$AB$2:$AF$400,2,0)</f>
        <v>武蔵野</v>
      </c>
    </row>
    <row r="2499" spans="1:14" x14ac:dyDescent="0.2">
      <c r="A2499" s="50">
        <f t="shared" si="166"/>
        <v>33102</v>
      </c>
      <c r="B2499" s="50">
        <f t="shared" si="167"/>
        <v>3</v>
      </c>
      <c r="C2499" s="51">
        <f t="shared" si="168"/>
        <v>31</v>
      </c>
      <c r="D2499" s="50">
        <v>33102</v>
      </c>
      <c r="E2499" s="50" t="s">
        <v>5006</v>
      </c>
      <c r="F2499" s="50" t="s">
        <v>7835</v>
      </c>
      <c r="G2499" s="50" t="s">
        <v>5008</v>
      </c>
      <c r="H2499" s="50" t="s">
        <v>7836</v>
      </c>
      <c r="I2499" s="50" t="s">
        <v>5009</v>
      </c>
      <c r="J2499" s="50" t="s">
        <v>7837</v>
      </c>
      <c r="K2499" s="50" t="s">
        <v>291</v>
      </c>
      <c r="L2499" s="50" t="s">
        <v>189</v>
      </c>
      <c r="M2499" s="54">
        <v>1</v>
      </c>
      <c r="N2499" s="51" t="str">
        <f t="shared" si="169"/>
        <v>武蔵野</v>
      </c>
    </row>
    <row r="2500" spans="1:14" x14ac:dyDescent="0.2">
      <c r="A2500" s="50">
        <f t="shared" si="166"/>
        <v>33103</v>
      </c>
      <c r="B2500" s="50">
        <f t="shared" si="167"/>
        <v>3</v>
      </c>
      <c r="C2500" s="51">
        <f t="shared" si="168"/>
        <v>31</v>
      </c>
      <c r="D2500" s="50">
        <v>33103</v>
      </c>
      <c r="E2500" s="50" t="s">
        <v>7838</v>
      </c>
      <c r="F2500" s="50" t="s">
        <v>7839</v>
      </c>
      <c r="G2500" s="50" t="s">
        <v>7840</v>
      </c>
      <c r="H2500" s="50" t="s">
        <v>2434</v>
      </c>
      <c r="I2500" s="50" t="s">
        <v>7841</v>
      </c>
      <c r="J2500" s="50" t="s">
        <v>2435</v>
      </c>
      <c r="K2500" s="50" t="s">
        <v>291</v>
      </c>
      <c r="L2500" s="50" t="s">
        <v>189</v>
      </c>
      <c r="M2500" s="54">
        <v>1</v>
      </c>
      <c r="N2500" s="51" t="str">
        <f t="shared" si="169"/>
        <v>武蔵野</v>
      </c>
    </row>
    <row r="2501" spans="1:14" x14ac:dyDescent="0.2">
      <c r="A2501" s="50">
        <f t="shared" si="166"/>
        <v>33104</v>
      </c>
      <c r="B2501" s="50">
        <f t="shared" si="167"/>
        <v>3</v>
      </c>
      <c r="C2501" s="51">
        <f t="shared" si="168"/>
        <v>31</v>
      </c>
      <c r="D2501" s="50">
        <v>33104</v>
      </c>
      <c r="E2501" s="50" t="s">
        <v>7842</v>
      </c>
      <c r="F2501" s="50" t="s">
        <v>7843</v>
      </c>
      <c r="G2501" s="50" t="s">
        <v>7844</v>
      </c>
      <c r="H2501" s="50" t="s">
        <v>7845</v>
      </c>
      <c r="I2501" s="50" t="s">
        <v>7846</v>
      </c>
      <c r="J2501" s="50" t="s">
        <v>7847</v>
      </c>
      <c r="K2501" s="50" t="s">
        <v>291</v>
      </c>
      <c r="L2501" s="50" t="s">
        <v>189</v>
      </c>
      <c r="M2501" s="54">
        <v>1</v>
      </c>
      <c r="N2501" s="51" t="str">
        <f t="shared" si="169"/>
        <v>武蔵野</v>
      </c>
    </row>
    <row r="2502" spans="1:14" x14ac:dyDescent="0.2">
      <c r="A2502" s="50">
        <f t="shared" si="166"/>
        <v>33105</v>
      </c>
      <c r="B2502" s="50">
        <f t="shared" si="167"/>
        <v>3</v>
      </c>
      <c r="C2502" s="51">
        <f t="shared" si="168"/>
        <v>31</v>
      </c>
      <c r="D2502" s="50">
        <v>33105</v>
      </c>
      <c r="E2502" s="50" t="s">
        <v>930</v>
      </c>
      <c r="F2502" s="50" t="s">
        <v>4031</v>
      </c>
      <c r="G2502" s="50" t="s">
        <v>7848</v>
      </c>
      <c r="H2502" s="50" t="s">
        <v>1930</v>
      </c>
      <c r="I2502" s="50" t="s">
        <v>7849</v>
      </c>
      <c r="J2502" s="50" t="s">
        <v>1931</v>
      </c>
      <c r="K2502" s="50" t="s">
        <v>291</v>
      </c>
      <c r="L2502" s="50" t="s">
        <v>189</v>
      </c>
      <c r="M2502" s="54">
        <v>1</v>
      </c>
      <c r="N2502" s="51" t="str">
        <f t="shared" si="169"/>
        <v>武蔵野</v>
      </c>
    </row>
    <row r="2503" spans="1:14" x14ac:dyDescent="0.2">
      <c r="A2503" s="50">
        <f t="shared" si="166"/>
        <v>33113</v>
      </c>
      <c r="B2503" s="50">
        <f t="shared" si="167"/>
        <v>3</v>
      </c>
      <c r="C2503" s="51">
        <f t="shared" si="168"/>
        <v>31</v>
      </c>
      <c r="D2503" s="50">
        <v>33113</v>
      </c>
      <c r="E2503" s="50" t="s">
        <v>7850</v>
      </c>
      <c r="F2503" s="50" t="s">
        <v>761</v>
      </c>
      <c r="G2503" s="50" t="s">
        <v>7851</v>
      </c>
      <c r="H2503" s="50" t="s">
        <v>1439</v>
      </c>
      <c r="I2503" s="50" t="s">
        <v>7852</v>
      </c>
      <c r="J2503" s="50" t="s">
        <v>1440</v>
      </c>
      <c r="K2503" s="50" t="s">
        <v>291</v>
      </c>
      <c r="L2503" s="50" t="s">
        <v>1029</v>
      </c>
      <c r="M2503" s="54">
        <v>3</v>
      </c>
      <c r="N2503" s="51" t="str">
        <f t="shared" si="169"/>
        <v>武蔵野</v>
      </c>
    </row>
    <row r="2504" spans="1:14" x14ac:dyDescent="0.2">
      <c r="A2504" s="50">
        <f t="shared" si="166"/>
        <v>33116</v>
      </c>
      <c r="B2504" s="50">
        <f t="shared" si="167"/>
        <v>3</v>
      </c>
      <c r="C2504" s="51">
        <f t="shared" si="168"/>
        <v>31</v>
      </c>
      <c r="D2504" s="50">
        <v>33116</v>
      </c>
      <c r="E2504" s="50" t="s">
        <v>908</v>
      </c>
      <c r="F2504" s="50" t="s">
        <v>7853</v>
      </c>
      <c r="G2504" s="50" t="s">
        <v>2507</v>
      </c>
      <c r="H2504" s="50" t="s">
        <v>1465</v>
      </c>
      <c r="I2504" s="50" t="s">
        <v>2509</v>
      </c>
      <c r="J2504" s="50" t="s">
        <v>1466</v>
      </c>
      <c r="K2504" s="50" t="s">
        <v>291</v>
      </c>
      <c r="L2504" s="50" t="s">
        <v>188</v>
      </c>
      <c r="M2504" s="54">
        <v>2</v>
      </c>
      <c r="N2504" s="51" t="str">
        <f t="shared" si="169"/>
        <v>武蔵野</v>
      </c>
    </row>
    <row r="2505" spans="1:14" x14ac:dyDescent="0.2">
      <c r="A2505" s="50">
        <f t="shared" si="166"/>
        <v>33160</v>
      </c>
      <c r="B2505" s="50">
        <f t="shared" si="167"/>
        <v>3</v>
      </c>
      <c r="C2505" s="51">
        <f t="shared" si="168"/>
        <v>31</v>
      </c>
      <c r="D2505" s="50">
        <v>33160</v>
      </c>
      <c r="E2505" s="50" t="s">
        <v>399</v>
      </c>
      <c r="F2505" s="50" t="s">
        <v>7854</v>
      </c>
      <c r="G2505" s="50" t="s">
        <v>1517</v>
      </c>
      <c r="H2505" s="50" t="s">
        <v>4983</v>
      </c>
      <c r="I2505" s="50" t="s">
        <v>1518</v>
      </c>
      <c r="J2505" s="50" t="s">
        <v>4984</v>
      </c>
      <c r="K2505" s="50" t="s">
        <v>292</v>
      </c>
      <c r="L2505" s="50" t="s">
        <v>189</v>
      </c>
      <c r="M2505" s="54">
        <v>1</v>
      </c>
      <c r="N2505" s="51" t="str">
        <f t="shared" si="169"/>
        <v>武蔵野</v>
      </c>
    </row>
    <row r="2506" spans="1:14" x14ac:dyDescent="0.2">
      <c r="A2506" s="50">
        <f t="shared" si="166"/>
        <v>33161</v>
      </c>
      <c r="B2506" s="50">
        <f t="shared" si="167"/>
        <v>3</v>
      </c>
      <c r="C2506" s="51">
        <f t="shared" si="168"/>
        <v>31</v>
      </c>
      <c r="D2506" s="50">
        <v>33161</v>
      </c>
      <c r="E2506" s="50" t="s">
        <v>6483</v>
      </c>
      <c r="F2506" s="50" t="s">
        <v>390</v>
      </c>
      <c r="G2506" s="50" t="s">
        <v>6485</v>
      </c>
      <c r="H2506" s="50" t="s">
        <v>1337</v>
      </c>
      <c r="I2506" s="50" t="s">
        <v>6486</v>
      </c>
      <c r="J2506" s="50" t="s">
        <v>1545</v>
      </c>
      <c r="K2506" s="50" t="s">
        <v>292</v>
      </c>
      <c r="L2506" s="50" t="s">
        <v>185</v>
      </c>
      <c r="M2506" s="54">
        <v>1</v>
      </c>
      <c r="N2506" s="51" t="str">
        <f t="shared" si="169"/>
        <v>武蔵野</v>
      </c>
    </row>
    <row r="2507" spans="1:14" x14ac:dyDescent="0.2">
      <c r="A2507" s="50">
        <f t="shared" si="166"/>
        <v>33162</v>
      </c>
      <c r="B2507" s="50">
        <f t="shared" si="167"/>
        <v>3</v>
      </c>
      <c r="C2507" s="51">
        <f t="shared" si="168"/>
        <v>31</v>
      </c>
      <c r="D2507" s="50">
        <v>33162</v>
      </c>
      <c r="E2507" s="50" t="s">
        <v>115</v>
      </c>
      <c r="F2507" s="50" t="s">
        <v>7855</v>
      </c>
      <c r="G2507" s="50" t="s">
        <v>1124</v>
      </c>
      <c r="H2507" s="50" t="s">
        <v>5940</v>
      </c>
      <c r="I2507" s="50" t="s">
        <v>1126</v>
      </c>
      <c r="J2507" s="50" t="s">
        <v>5942</v>
      </c>
      <c r="K2507" s="50" t="s">
        <v>292</v>
      </c>
      <c r="L2507" s="50" t="s">
        <v>189</v>
      </c>
      <c r="M2507" s="54">
        <v>1</v>
      </c>
      <c r="N2507" s="51" t="str">
        <f t="shared" si="169"/>
        <v>武蔵野</v>
      </c>
    </row>
    <row r="2508" spans="1:14" x14ac:dyDescent="0.2">
      <c r="A2508" s="50">
        <f t="shared" si="166"/>
        <v>33169</v>
      </c>
      <c r="B2508" s="50">
        <f t="shared" si="167"/>
        <v>3</v>
      </c>
      <c r="C2508" s="51">
        <f t="shared" si="168"/>
        <v>31</v>
      </c>
      <c r="D2508" s="50">
        <v>33169</v>
      </c>
      <c r="E2508" s="50" t="s">
        <v>45</v>
      </c>
      <c r="F2508" s="50" t="s">
        <v>7856</v>
      </c>
      <c r="G2508" s="50" t="s">
        <v>1184</v>
      </c>
      <c r="H2508" s="50" t="s">
        <v>7857</v>
      </c>
      <c r="I2508" s="50" t="s">
        <v>1186</v>
      </c>
      <c r="J2508" s="50" t="s">
        <v>7858</v>
      </c>
      <c r="K2508" s="50" t="s">
        <v>292</v>
      </c>
      <c r="L2508" s="50" t="s">
        <v>188</v>
      </c>
      <c r="M2508" s="54">
        <v>3</v>
      </c>
      <c r="N2508" s="51" t="str">
        <f t="shared" si="169"/>
        <v>武蔵野</v>
      </c>
    </row>
    <row r="2509" spans="1:14" x14ac:dyDescent="0.2">
      <c r="A2509" s="50">
        <f t="shared" si="166"/>
        <v>33170</v>
      </c>
      <c r="B2509" s="50">
        <f t="shared" si="167"/>
        <v>3</v>
      </c>
      <c r="C2509" s="51">
        <f t="shared" si="168"/>
        <v>31</v>
      </c>
      <c r="D2509" s="50">
        <v>33170</v>
      </c>
      <c r="E2509" s="50" t="s">
        <v>664</v>
      </c>
      <c r="F2509" s="50" t="s">
        <v>7859</v>
      </c>
      <c r="G2509" s="50" t="s">
        <v>2596</v>
      </c>
      <c r="H2509" s="50" t="s">
        <v>6064</v>
      </c>
      <c r="I2509" s="50" t="s">
        <v>2597</v>
      </c>
      <c r="J2509" s="50" t="s">
        <v>6065</v>
      </c>
      <c r="K2509" s="50" t="s">
        <v>292</v>
      </c>
      <c r="L2509" s="50" t="s">
        <v>1029</v>
      </c>
      <c r="M2509" s="54">
        <v>3</v>
      </c>
      <c r="N2509" s="51" t="str">
        <f t="shared" si="169"/>
        <v>武蔵野</v>
      </c>
    </row>
    <row r="2510" spans="1:14" x14ac:dyDescent="0.2">
      <c r="A2510" s="50">
        <f t="shared" si="166"/>
        <v>33171</v>
      </c>
      <c r="B2510" s="50">
        <f t="shared" si="167"/>
        <v>3</v>
      </c>
      <c r="C2510" s="51">
        <f t="shared" si="168"/>
        <v>31</v>
      </c>
      <c r="D2510" s="50">
        <v>33171</v>
      </c>
      <c r="E2510" s="50" t="s">
        <v>45</v>
      </c>
      <c r="F2510" s="50" t="s">
        <v>7860</v>
      </c>
      <c r="G2510" s="50" t="s">
        <v>1184</v>
      </c>
      <c r="H2510" s="50" t="s">
        <v>7861</v>
      </c>
      <c r="I2510" s="50" t="s">
        <v>1186</v>
      </c>
      <c r="J2510" s="50" t="s">
        <v>7862</v>
      </c>
      <c r="K2510" s="50" t="s">
        <v>292</v>
      </c>
      <c r="L2510" s="50" t="s">
        <v>189</v>
      </c>
      <c r="M2510" s="54">
        <v>2</v>
      </c>
      <c r="N2510" s="51" t="str">
        <f t="shared" si="169"/>
        <v>武蔵野</v>
      </c>
    </row>
    <row r="2511" spans="1:14" x14ac:dyDescent="0.2">
      <c r="A2511" s="50">
        <f t="shared" si="166"/>
        <v>33172</v>
      </c>
      <c r="B2511" s="50">
        <f t="shared" si="167"/>
        <v>3</v>
      </c>
      <c r="C2511" s="51">
        <f t="shared" si="168"/>
        <v>31</v>
      </c>
      <c r="D2511" s="50">
        <v>33172</v>
      </c>
      <c r="E2511" s="50" t="s">
        <v>90</v>
      </c>
      <c r="F2511" s="50" t="s">
        <v>7863</v>
      </c>
      <c r="G2511" s="50" t="s">
        <v>7864</v>
      </c>
      <c r="H2511" s="50" t="s">
        <v>7865</v>
      </c>
      <c r="I2511" s="50" t="s">
        <v>7866</v>
      </c>
      <c r="J2511" s="50" t="s">
        <v>7867</v>
      </c>
      <c r="K2511" s="50" t="s">
        <v>292</v>
      </c>
      <c r="L2511" s="50" t="s">
        <v>188</v>
      </c>
      <c r="M2511" s="54">
        <v>2</v>
      </c>
      <c r="N2511" s="51" t="str">
        <f t="shared" si="169"/>
        <v>武蔵野</v>
      </c>
    </row>
    <row r="2512" spans="1:14" x14ac:dyDescent="0.2">
      <c r="A2512" s="50">
        <f t="shared" si="166"/>
        <v>33173</v>
      </c>
      <c r="B2512" s="50">
        <f t="shared" si="167"/>
        <v>3</v>
      </c>
      <c r="C2512" s="51">
        <f t="shared" si="168"/>
        <v>31</v>
      </c>
      <c r="D2512" s="50">
        <v>33173</v>
      </c>
      <c r="E2512" s="50" t="s">
        <v>7868</v>
      </c>
      <c r="F2512" s="50" t="s">
        <v>7869</v>
      </c>
      <c r="G2512" s="50" t="s">
        <v>7870</v>
      </c>
      <c r="H2512" s="50" t="s">
        <v>7869</v>
      </c>
      <c r="I2512" s="50" t="s">
        <v>7871</v>
      </c>
      <c r="J2512" s="50" t="s">
        <v>7872</v>
      </c>
      <c r="K2512" s="50" t="s">
        <v>292</v>
      </c>
      <c r="L2512" s="50" t="s">
        <v>189</v>
      </c>
      <c r="M2512" s="54">
        <v>2</v>
      </c>
      <c r="N2512" s="51" t="str">
        <f t="shared" si="169"/>
        <v>武蔵野</v>
      </c>
    </row>
    <row r="2513" spans="1:14" x14ac:dyDescent="0.2">
      <c r="A2513" s="50">
        <f t="shared" si="166"/>
        <v>33201</v>
      </c>
      <c r="B2513" s="50">
        <f t="shared" si="167"/>
        <v>3</v>
      </c>
      <c r="C2513" s="51">
        <f t="shared" si="168"/>
        <v>32</v>
      </c>
      <c r="D2513" s="50">
        <v>33201</v>
      </c>
      <c r="E2513" s="50" t="s">
        <v>7873</v>
      </c>
      <c r="F2513" s="50" t="s">
        <v>5192</v>
      </c>
      <c r="G2513" s="50" t="s">
        <v>7874</v>
      </c>
      <c r="H2513" s="50" t="s">
        <v>1556</v>
      </c>
      <c r="I2513" s="50" t="s">
        <v>7875</v>
      </c>
      <c r="J2513" s="50" t="s">
        <v>1558</v>
      </c>
      <c r="K2513" s="50" t="s">
        <v>292</v>
      </c>
      <c r="L2513" s="50" t="s">
        <v>189</v>
      </c>
      <c r="M2513" s="54">
        <v>1</v>
      </c>
      <c r="N2513" s="51" t="str">
        <f t="shared" si="169"/>
        <v>東京成徳</v>
      </c>
    </row>
    <row r="2514" spans="1:14" x14ac:dyDescent="0.2">
      <c r="A2514" s="50">
        <f t="shared" si="166"/>
        <v>33202</v>
      </c>
      <c r="B2514" s="50">
        <f t="shared" si="167"/>
        <v>3</v>
      </c>
      <c r="C2514" s="51">
        <f t="shared" si="168"/>
        <v>32</v>
      </c>
      <c r="D2514" s="50">
        <v>33202</v>
      </c>
      <c r="E2514" s="50" t="s">
        <v>1488</v>
      </c>
      <c r="F2514" s="50" t="s">
        <v>390</v>
      </c>
      <c r="G2514" s="50" t="s">
        <v>1490</v>
      </c>
      <c r="H2514" s="50" t="s">
        <v>1337</v>
      </c>
      <c r="I2514" s="50" t="s">
        <v>1492</v>
      </c>
      <c r="J2514" s="50" t="s">
        <v>1545</v>
      </c>
      <c r="K2514" s="50" t="s">
        <v>292</v>
      </c>
      <c r="L2514" s="50" t="s">
        <v>185</v>
      </c>
      <c r="M2514" s="54">
        <v>1</v>
      </c>
      <c r="N2514" s="51" t="str">
        <f t="shared" si="169"/>
        <v>東京成徳</v>
      </c>
    </row>
    <row r="2515" spans="1:14" x14ac:dyDescent="0.2">
      <c r="A2515" s="50">
        <f t="shared" si="166"/>
        <v>33203</v>
      </c>
      <c r="B2515" s="50">
        <f t="shared" si="167"/>
        <v>3</v>
      </c>
      <c r="C2515" s="51">
        <f t="shared" si="168"/>
        <v>32</v>
      </c>
      <c r="D2515" s="50">
        <v>33203</v>
      </c>
      <c r="E2515" s="50" t="s">
        <v>40</v>
      </c>
      <c r="F2515" s="50" t="s">
        <v>7876</v>
      </c>
      <c r="G2515" s="50" t="s">
        <v>1704</v>
      </c>
      <c r="H2515" s="50" t="s">
        <v>7877</v>
      </c>
      <c r="I2515" s="50" t="s">
        <v>1706</v>
      </c>
      <c r="J2515" s="50" t="s">
        <v>7878</v>
      </c>
      <c r="K2515" s="50" t="s">
        <v>292</v>
      </c>
      <c r="L2515" s="50" t="s">
        <v>189</v>
      </c>
      <c r="M2515" s="54">
        <v>1</v>
      </c>
      <c r="N2515" s="51" t="str">
        <f t="shared" si="169"/>
        <v>東京成徳</v>
      </c>
    </row>
    <row r="2516" spans="1:14" x14ac:dyDescent="0.2">
      <c r="A2516" s="50">
        <f t="shared" si="166"/>
        <v>33204</v>
      </c>
      <c r="B2516" s="50">
        <f t="shared" si="167"/>
        <v>3</v>
      </c>
      <c r="C2516" s="51">
        <f t="shared" si="168"/>
        <v>32</v>
      </c>
      <c r="D2516" s="50">
        <v>33204</v>
      </c>
      <c r="E2516" s="50" t="s">
        <v>7879</v>
      </c>
      <c r="F2516" s="50" t="s">
        <v>3101</v>
      </c>
      <c r="G2516" s="50" t="s">
        <v>7880</v>
      </c>
      <c r="H2516" s="50" t="s">
        <v>1832</v>
      </c>
      <c r="I2516" s="50" t="s">
        <v>7881</v>
      </c>
      <c r="J2516" s="50" t="s">
        <v>1833</v>
      </c>
      <c r="K2516" s="50" t="s">
        <v>292</v>
      </c>
      <c r="L2516" s="50" t="s">
        <v>188</v>
      </c>
      <c r="M2516" s="54">
        <v>2</v>
      </c>
      <c r="N2516" s="51" t="str">
        <f t="shared" si="169"/>
        <v>東京成徳</v>
      </c>
    </row>
    <row r="2517" spans="1:14" x14ac:dyDescent="0.2">
      <c r="A2517" s="50">
        <f t="shared" si="166"/>
        <v>33205</v>
      </c>
      <c r="B2517" s="50">
        <f t="shared" si="167"/>
        <v>3</v>
      </c>
      <c r="C2517" s="51">
        <f t="shared" si="168"/>
        <v>32</v>
      </c>
      <c r="D2517" s="50">
        <v>33205</v>
      </c>
      <c r="E2517" s="50" t="s">
        <v>806</v>
      </c>
      <c r="F2517" s="50" t="s">
        <v>3415</v>
      </c>
      <c r="G2517" s="50" t="s">
        <v>2168</v>
      </c>
      <c r="H2517" s="50" t="s">
        <v>1131</v>
      </c>
      <c r="I2517" s="50" t="s">
        <v>2170</v>
      </c>
      <c r="J2517" s="50" t="s">
        <v>1132</v>
      </c>
      <c r="K2517" s="50" t="s">
        <v>292</v>
      </c>
      <c r="L2517" s="50" t="s">
        <v>188</v>
      </c>
      <c r="M2517" s="54">
        <v>2</v>
      </c>
      <c r="N2517" s="51" t="str">
        <f t="shared" si="169"/>
        <v>東京成徳</v>
      </c>
    </row>
    <row r="2518" spans="1:14" x14ac:dyDescent="0.2">
      <c r="A2518" s="50">
        <f t="shared" si="166"/>
        <v>33206</v>
      </c>
      <c r="B2518" s="50">
        <f t="shared" si="167"/>
        <v>3</v>
      </c>
      <c r="C2518" s="51">
        <f t="shared" si="168"/>
        <v>32</v>
      </c>
      <c r="D2518" s="50">
        <v>33206</v>
      </c>
      <c r="E2518" s="50" t="s">
        <v>742</v>
      </c>
      <c r="F2518" s="50" t="s">
        <v>7882</v>
      </c>
      <c r="G2518" s="50" t="s">
        <v>1726</v>
      </c>
      <c r="H2518" s="50" t="s">
        <v>1540</v>
      </c>
      <c r="I2518" s="50" t="s">
        <v>1727</v>
      </c>
      <c r="J2518" s="50" t="s">
        <v>1541</v>
      </c>
      <c r="K2518" s="50" t="s">
        <v>292</v>
      </c>
      <c r="L2518" s="50" t="s">
        <v>188</v>
      </c>
      <c r="M2518" s="54">
        <v>2</v>
      </c>
      <c r="N2518" s="51" t="str">
        <f t="shared" si="169"/>
        <v>東京成徳</v>
      </c>
    </row>
    <row r="2519" spans="1:14" x14ac:dyDescent="0.2">
      <c r="A2519" s="50">
        <f t="shared" si="166"/>
        <v>33207</v>
      </c>
      <c r="B2519" s="50">
        <f t="shared" si="167"/>
        <v>3</v>
      </c>
      <c r="C2519" s="51">
        <f t="shared" si="168"/>
        <v>32</v>
      </c>
      <c r="D2519" s="50">
        <v>33207</v>
      </c>
      <c r="E2519" s="50" t="s">
        <v>7883</v>
      </c>
      <c r="F2519" s="50" t="s">
        <v>7884</v>
      </c>
      <c r="G2519" s="50" t="s">
        <v>7885</v>
      </c>
      <c r="H2519" s="50" t="s">
        <v>7886</v>
      </c>
      <c r="I2519" s="50" t="s">
        <v>7887</v>
      </c>
      <c r="J2519" s="50" t="s">
        <v>7888</v>
      </c>
      <c r="K2519" s="50" t="s">
        <v>292</v>
      </c>
      <c r="L2519" s="50" t="s">
        <v>188</v>
      </c>
      <c r="M2519" s="54">
        <v>2</v>
      </c>
      <c r="N2519" s="51" t="str">
        <f t="shared" si="169"/>
        <v>東京成徳</v>
      </c>
    </row>
    <row r="2520" spans="1:14" x14ac:dyDescent="0.2">
      <c r="A2520" s="50">
        <f t="shared" si="166"/>
        <v>33208</v>
      </c>
      <c r="B2520" s="50">
        <f t="shared" si="167"/>
        <v>3</v>
      </c>
      <c r="C2520" s="51">
        <f t="shared" si="168"/>
        <v>32</v>
      </c>
      <c r="D2520" s="50">
        <v>33208</v>
      </c>
      <c r="E2520" s="50" t="s">
        <v>7889</v>
      </c>
      <c r="F2520" s="50" t="s">
        <v>92</v>
      </c>
      <c r="G2520" s="50" t="s">
        <v>7890</v>
      </c>
      <c r="H2520" s="50" t="s">
        <v>1049</v>
      </c>
      <c r="I2520" s="50" t="s">
        <v>7891</v>
      </c>
      <c r="J2520" s="50" t="s">
        <v>1051</v>
      </c>
      <c r="K2520" s="50" t="s">
        <v>292</v>
      </c>
      <c r="L2520" s="50" t="s">
        <v>189</v>
      </c>
      <c r="M2520" s="54">
        <v>2</v>
      </c>
      <c r="N2520" s="51" t="str">
        <f t="shared" si="169"/>
        <v>東京成徳</v>
      </c>
    </row>
    <row r="2521" spans="1:14" x14ac:dyDescent="0.2">
      <c r="A2521" s="50">
        <f t="shared" si="166"/>
        <v>33209</v>
      </c>
      <c r="B2521" s="50">
        <f t="shared" si="167"/>
        <v>3</v>
      </c>
      <c r="C2521" s="51">
        <f t="shared" si="168"/>
        <v>32</v>
      </c>
      <c r="D2521" s="50">
        <v>33209</v>
      </c>
      <c r="E2521" s="50" t="s">
        <v>20</v>
      </c>
      <c r="F2521" s="50" t="s">
        <v>7892</v>
      </c>
      <c r="G2521" s="50" t="s">
        <v>2657</v>
      </c>
      <c r="H2521" s="50" t="s">
        <v>6079</v>
      </c>
      <c r="I2521" s="50" t="s">
        <v>7893</v>
      </c>
      <c r="J2521" s="50" t="s">
        <v>6081</v>
      </c>
      <c r="K2521" s="50" t="s">
        <v>292</v>
      </c>
      <c r="L2521" s="50" t="s">
        <v>188</v>
      </c>
      <c r="M2521" s="54">
        <v>2</v>
      </c>
      <c r="N2521" s="51" t="str">
        <f t="shared" si="169"/>
        <v>東京成徳</v>
      </c>
    </row>
    <row r="2522" spans="1:14" x14ac:dyDescent="0.2">
      <c r="A2522" s="50">
        <f t="shared" si="166"/>
        <v>33211</v>
      </c>
      <c r="B2522" s="50">
        <f t="shared" si="167"/>
        <v>3</v>
      </c>
      <c r="C2522" s="51">
        <f t="shared" si="168"/>
        <v>32</v>
      </c>
      <c r="D2522" s="50">
        <v>33211</v>
      </c>
      <c r="E2522" s="50" t="s">
        <v>31</v>
      </c>
      <c r="F2522" s="50" t="s">
        <v>7894</v>
      </c>
      <c r="G2522" s="50" t="s">
        <v>1202</v>
      </c>
      <c r="H2522" s="50" t="s">
        <v>1336</v>
      </c>
      <c r="I2522" s="50" t="s">
        <v>1204</v>
      </c>
      <c r="J2522" s="50" t="s">
        <v>1187</v>
      </c>
      <c r="K2522" s="50" t="s">
        <v>292</v>
      </c>
      <c r="L2522" s="50" t="s">
        <v>188</v>
      </c>
      <c r="M2522" s="54">
        <v>3</v>
      </c>
      <c r="N2522" s="51" t="str">
        <f t="shared" si="169"/>
        <v>東京成徳</v>
      </c>
    </row>
    <row r="2523" spans="1:14" x14ac:dyDescent="0.2">
      <c r="A2523" s="50">
        <f t="shared" si="166"/>
        <v>33213</v>
      </c>
      <c r="B2523" s="50">
        <f t="shared" si="167"/>
        <v>3</v>
      </c>
      <c r="C2523" s="51">
        <f t="shared" si="168"/>
        <v>32</v>
      </c>
      <c r="D2523" s="50">
        <v>33213</v>
      </c>
      <c r="E2523" s="50" t="s">
        <v>7895</v>
      </c>
      <c r="F2523" s="50" t="s">
        <v>7896</v>
      </c>
      <c r="G2523" s="50" t="s">
        <v>7897</v>
      </c>
      <c r="H2523" s="50" t="s">
        <v>3597</v>
      </c>
      <c r="I2523" s="50" t="s">
        <v>7898</v>
      </c>
      <c r="J2523" s="50" t="s">
        <v>7899</v>
      </c>
      <c r="K2523" s="50" t="s">
        <v>292</v>
      </c>
      <c r="L2523" s="50" t="s">
        <v>1029</v>
      </c>
      <c r="M2523" s="54">
        <v>3</v>
      </c>
      <c r="N2523" s="51" t="str">
        <f t="shared" si="169"/>
        <v>東京成徳</v>
      </c>
    </row>
    <row r="2524" spans="1:14" x14ac:dyDescent="0.2">
      <c r="A2524" s="50">
        <f t="shared" si="166"/>
        <v>33221</v>
      </c>
      <c r="B2524" s="50">
        <f t="shared" si="167"/>
        <v>3</v>
      </c>
      <c r="C2524" s="51">
        <f t="shared" si="168"/>
        <v>32</v>
      </c>
      <c r="D2524" s="50">
        <v>33221</v>
      </c>
      <c r="E2524" s="50" t="s">
        <v>7900</v>
      </c>
      <c r="F2524" s="50" t="s">
        <v>7901</v>
      </c>
      <c r="G2524" s="50" t="s">
        <v>7902</v>
      </c>
      <c r="H2524" s="50" t="s">
        <v>2269</v>
      </c>
      <c r="I2524" s="50" t="s">
        <v>7903</v>
      </c>
      <c r="J2524" s="50" t="s">
        <v>2271</v>
      </c>
      <c r="K2524" s="50" t="s">
        <v>292</v>
      </c>
      <c r="L2524" s="50" t="s">
        <v>1029</v>
      </c>
      <c r="M2524" s="54">
        <v>3</v>
      </c>
      <c r="N2524" s="51" t="str">
        <f t="shared" si="169"/>
        <v>東京成徳</v>
      </c>
    </row>
    <row r="2525" spans="1:14" x14ac:dyDescent="0.2">
      <c r="A2525" s="50">
        <f t="shared" si="166"/>
        <v>33225</v>
      </c>
      <c r="B2525" s="50">
        <f t="shared" si="167"/>
        <v>3</v>
      </c>
      <c r="C2525" s="51">
        <f t="shared" si="168"/>
        <v>32</v>
      </c>
      <c r="D2525" s="50">
        <v>33225</v>
      </c>
      <c r="E2525" s="50" t="s">
        <v>7904</v>
      </c>
      <c r="F2525" s="50" t="s">
        <v>7905</v>
      </c>
      <c r="G2525" s="50" t="s">
        <v>2747</v>
      </c>
      <c r="H2525" s="50" t="s">
        <v>1975</v>
      </c>
      <c r="I2525" s="50" t="s">
        <v>7906</v>
      </c>
      <c r="J2525" s="50" t="s">
        <v>1977</v>
      </c>
      <c r="K2525" s="50" t="s">
        <v>292</v>
      </c>
      <c r="L2525" s="50" t="s">
        <v>188</v>
      </c>
      <c r="M2525" s="54">
        <v>2</v>
      </c>
      <c r="N2525" s="51" t="str">
        <f t="shared" si="169"/>
        <v>東京成徳</v>
      </c>
    </row>
    <row r="2526" spans="1:14" x14ac:dyDescent="0.2">
      <c r="A2526" s="50">
        <f t="shared" si="166"/>
        <v>33228</v>
      </c>
      <c r="B2526" s="50">
        <f t="shared" si="167"/>
        <v>3</v>
      </c>
      <c r="C2526" s="51">
        <f t="shared" si="168"/>
        <v>32</v>
      </c>
      <c r="D2526" s="50">
        <v>33228</v>
      </c>
      <c r="E2526" s="50" t="s">
        <v>7907</v>
      </c>
      <c r="F2526" s="50" t="s">
        <v>43</v>
      </c>
      <c r="G2526" s="50" t="s">
        <v>7908</v>
      </c>
      <c r="H2526" s="50" t="s">
        <v>1747</v>
      </c>
      <c r="I2526" s="50" t="s">
        <v>7909</v>
      </c>
      <c r="J2526" s="50" t="s">
        <v>1748</v>
      </c>
      <c r="K2526" s="50" t="s">
        <v>292</v>
      </c>
      <c r="L2526" s="50" t="s">
        <v>1029</v>
      </c>
      <c r="M2526" s="54">
        <v>3</v>
      </c>
      <c r="N2526" s="51" t="str">
        <f t="shared" si="169"/>
        <v>東京成徳</v>
      </c>
    </row>
    <row r="2527" spans="1:14" x14ac:dyDescent="0.2">
      <c r="A2527" s="50">
        <f t="shared" si="166"/>
        <v>33229</v>
      </c>
      <c r="B2527" s="50">
        <f t="shared" si="167"/>
        <v>3</v>
      </c>
      <c r="C2527" s="51">
        <f t="shared" si="168"/>
        <v>32</v>
      </c>
      <c r="D2527" s="50">
        <v>33229</v>
      </c>
      <c r="E2527" s="50" t="s">
        <v>97</v>
      </c>
      <c r="F2527" s="50" t="s">
        <v>7910</v>
      </c>
      <c r="G2527" s="50" t="s">
        <v>1838</v>
      </c>
      <c r="H2527" s="50" t="s">
        <v>3301</v>
      </c>
      <c r="I2527" s="50" t="s">
        <v>1840</v>
      </c>
      <c r="J2527" s="50" t="s">
        <v>7911</v>
      </c>
      <c r="K2527" s="50" t="s">
        <v>292</v>
      </c>
      <c r="L2527" s="50" t="s">
        <v>1029</v>
      </c>
      <c r="M2527" s="54">
        <v>3</v>
      </c>
      <c r="N2527" s="51" t="str">
        <f t="shared" si="169"/>
        <v>東京成徳</v>
      </c>
    </row>
    <row r="2528" spans="1:14" x14ac:dyDescent="0.2">
      <c r="A2528" s="50">
        <f t="shared" si="166"/>
        <v>33230</v>
      </c>
      <c r="B2528" s="50">
        <f t="shared" si="167"/>
        <v>3</v>
      </c>
      <c r="C2528" s="51">
        <f t="shared" si="168"/>
        <v>32</v>
      </c>
      <c r="D2528" s="50">
        <v>33230</v>
      </c>
      <c r="E2528" s="50" t="s">
        <v>7912</v>
      </c>
      <c r="F2528" s="50" t="s">
        <v>7913</v>
      </c>
      <c r="G2528" s="50" t="s">
        <v>7914</v>
      </c>
      <c r="H2528" s="50" t="s">
        <v>6064</v>
      </c>
      <c r="I2528" s="50" t="s">
        <v>7915</v>
      </c>
      <c r="J2528" s="50" t="s">
        <v>6065</v>
      </c>
      <c r="K2528" s="50" t="s">
        <v>292</v>
      </c>
      <c r="L2528" s="50" t="s">
        <v>1029</v>
      </c>
      <c r="M2528" s="54">
        <v>3</v>
      </c>
      <c r="N2528" s="51" t="str">
        <f t="shared" si="169"/>
        <v>東京成徳</v>
      </c>
    </row>
    <row r="2529" spans="1:14" x14ac:dyDescent="0.2">
      <c r="A2529" s="50">
        <f t="shared" si="166"/>
        <v>33231</v>
      </c>
      <c r="B2529" s="50">
        <f t="shared" si="167"/>
        <v>3</v>
      </c>
      <c r="C2529" s="51">
        <f t="shared" si="168"/>
        <v>32</v>
      </c>
      <c r="D2529" s="50">
        <v>33231</v>
      </c>
      <c r="E2529" s="50" t="s">
        <v>7916</v>
      </c>
      <c r="F2529" s="50" t="s">
        <v>7917</v>
      </c>
      <c r="G2529" s="50" t="s">
        <v>7918</v>
      </c>
      <c r="H2529" s="50" t="s">
        <v>1172</v>
      </c>
      <c r="I2529" s="50" t="s">
        <v>7919</v>
      </c>
      <c r="J2529" s="50" t="s">
        <v>1174</v>
      </c>
      <c r="K2529" s="50" t="s">
        <v>292</v>
      </c>
      <c r="L2529" s="50" t="s">
        <v>1029</v>
      </c>
      <c r="M2529" s="54">
        <v>3</v>
      </c>
      <c r="N2529" s="51" t="str">
        <f t="shared" si="169"/>
        <v>東京成徳</v>
      </c>
    </row>
    <row r="2530" spans="1:14" x14ac:dyDescent="0.2">
      <c r="A2530" s="50">
        <f t="shared" si="166"/>
        <v>33233</v>
      </c>
      <c r="B2530" s="50">
        <f t="shared" si="167"/>
        <v>3</v>
      </c>
      <c r="C2530" s="51">
        <f t="shared" si="168"/>
        <v>32</v>
      </c>
      <c r="D2530" s="50">
        <v>33233</v>
      </c>
      <c r="E2530" s="50" t="s">
        <v>7920</v>
      </c>
      <c r="F2530" s="50" t="s">
        <v>7921</v>
      </c>
      <c r="G2530" s="50" t="s">
        <v>7922</v>
      </c>
      <c r="H2530" s="50" t="s">
        <v>1381</v>
      </c>
      <c r="I2530" s="50" t="s">
        <v>7923</v>
      </c>
      <c r="J2530" s="50" t="s">
        <v>1383</v>
      </c>
      <c r="K2530" s="50" t="s">
        <v>292</v>
      </c>
      <c r="L2530" s="50" t="s">
        <v>1029</v>
      </c>
      <c r="M2530" s="54">
        <v>3</v>
      </c>
      <c r="N2530" s="51" t="str">
        <f t="shared" si="169"/>
        <v>東京成徳</v>
      </c>
    </row>
    <row r="2531" spans="1:14" x14ac:dyDescent="0.2">
      <c r="A2531" s="50">
        <f t="shared" si="166"/>
        <v>33235</v>
      </c>
      <c r="B2531" s="50">
        <f t="shared" si="167"/>
        <v>3</v>
      </c>
      <c r="C2531" s="51">
        <f t="shared" si="168"/>
        <v>32</v>
      </c>
      <c r="D2531" s="50">
        <v>33235</v>
      </c>
      <c r="E2531" s="50" t="s">
        <v>121</v>
      </c>
      <c r="F2531" s="50" t="s">
        <v>4112</v>
      </c>
      <c r="G2531" s="50" t="s">
        <v>1952</v>
      </c>
      <c r="H2531" s="50" t="s">
        <v>4114</v>
      </c>
      <c r="I2531" s="50" t="s">
        <v>1953</v>
      </c>
      <c r="J2531" s="50" t="s">
        <v>4116</v>
      </c>
      <c r="K2531" s="50" t="s">
        <v>292</v>
      </c>
      <c r="L2531" s="50" t="s">
        <v>1029</v>
      </c>
      <c r="M2531" s="54">
        <v>3</v>
      </c>
      <c r="N2531" s="51" t="str">
        <f t="shared" si="169"/>
        <v>東京成徳</v>
      </c>
    </row>
    <row r="2532" spans="1:14" x14ac:dyDescent="0.2">
      <c r="A2532" s="50">
        <f t="shared" si="166"/>
        <v>33236</v>
      </c>
      <c r="B2532" s="50">
        <f t="shared" si="167"/>
        <v>3</v>
      </c>
      <c r="C2532" s="51">
        <f t="shared" si="168"/>
        <v>32</v>
      </c>
      <c r="D2532" s="50">
        <v>33236</v>
      </c>
      <c r="E2532" s="50" t="s">
        <v>7924</v>
      </c>
      <c r="F2532" s="50" t="s">
        <v>43</v>
      </c>
      <c r="G2532" s="50" t="s">
        <v>7925</v>
      </c>
      <c r="H2532" s="50" t="s">
        <v>1747</v>
      </c>
      <c r="I2532" s="50" t="s">
        <v>7926</v>
      </c>
      <c r="J2532" s="50" t="s">
        <v>1748</v>
      </c>
      <c r="K2532" s="50" t="s">
        <v>292</v>
      </c>
      <c r="L2532" s="50" t="s">
        <v>1029</v>
      </c>
      <c r="M2532" s="54">
        <v>3</v>
      </c>
      <c r="N2532" s="51" t="str">
        <f t="shared" si="169"/>
        <v>東京成徳</v>
      </c>
    </row>
    <row r="2533" spans="1:14" x14ac:dyDescent="0.2">
      <c r="A2533" s="50">
        <f t="shared" si="166"/>
        <v>33237</v>
      </c>
      <c r="B2533" s="50">
        <f t="shared" si="167"/>
        <v>3</v>
      </c>
      <c r="C2533" s="51">
        <f t="shared" si="168"/>
        <v>32</v>
      </c>
      <c r="D2533" s="50">
        <v>33237</v>
      </c>
      <c r="E2533" s="50" t="s">
        <v>7927</v>
      </c>
      <c r="F2533" s="50" t="s">
        <v>3911</v>
      </c>
      <c r="G2533" s="50" t="s">
        <v>7928</v>
      </c>
      <c r="H2533" s="50" t="s">
        <v>1356</v>
      </c>
      <c r="I2533" s="50" t="s">
        <v>7929</v>
      </c>
      <c r="J2533" s="50" t="s">
        <v>1358</v>
      </c>
      <c r="K2533" s="50" t="s">
        <v>292</v>
      </c>
      <c r="L2533" s="50" t="s">
        <v>1029</v>
      </c>
      <c r="M2533" s="54">
        <v>3</v>
      </c>
      <c r="N2533" s="51" t="str">
        <f t="shared" si="169"/>
        <v>東京成徳</v>
      </c>
    </row>
    <row r="2534" spans="1:14" x14ac:dyDescent="0.2">
      <c r="A2534" s="50">
        <f t="shared" si="166"/>
        <v>33423</v>
      </c>
      <c r="B2534" s="50">
        <f t="shared" si="167"/>
        <v>3</v>
      </c>
      <c r="C2534" s="51">
        <f t="shared" si="168"/>
        <v>34</v>
      </c>
      <c r="D2534" s="50">
        <v>33423</v>
      </c>
      <c r="E2534" s="50" t="s">
        <v>7930</v>
      </c>
      <c r="F2534" s="50" t="s">
        <v>7931</v>
      </c>
      <c r="G2534" s="50" t="s">
        <v>7932</v>
      </c>
      <c r="H2534" s="50" t="s">
        <v>7933</v>
      </c>
      <c r="I2534" s="50" t="s">
        <v>7934</v>
      </c>
      <c r="J2534" s="50" t="s">
        <v>7935</v>
      </c>
      <c r="K2534" s="50" t="s">
        <v>291</v>
      </c>
      <c r="L2534" s="50" t="s">
        <v>1029</v>
      </c>
      <c r="M2534" s="54">
        <v>3</v>
      </c>
      <c r="N2534" s="51" t="str">
        <f t="shared" si="169"/>
        <v>都戸山</v>
      </c>
    </row>
    <row r="2535" spans="1:14" x14ac:dyDescent="0.2">
      <c r="A2535" s="50">
        <f t="shared" si="166"/>
        <v>33428</v>
      </c>
      <c r="B2535" s="50">
        <f t="shared" si="167"/>
        <v>3</v>
      </c>
      <c r="C2535" s="51">
        <f t="shared" si="168"/>
        <v>34</v>
      </c>
      <c r="D2535" s="50">
        <v>33428</v>
      </c>
      <c r="E2535" s="50" t="s">
        <v>7936</v>
      </c>
      <c r="F2535" s="50" t="s">
        <v>7937</v>
      </c>
      <c r="G2535" s="50" t="s">
        <v>7938</v>
      </c>
      <c r="H2535" s="50" t="s">
        <v>2434</v>
      </c>
      <c r="I2535" s="50" t="s">
        <v>7939</v>
      </c>
      <c r="J2535" s="50" t="s">
        <v>7940</v>
      </c>
      <c r="K2535" s="50" t="s">
        <v>291</v>
      </c>
      <c r="L2535" s="50" t="s">
        <v>189</v>
      </c>
      <c r="M2535" s="54">
        <v>2</v>
      </c>
      <c r="N2535" s="51" t="str">
        <f t="shared" si="169"/>
        <v>都戸山</v>
      </c>
    </row>
    <row r="2536" spans="1:14" x14ac:dyDescent="0.2">
      <c r="A2536" s="50">
        <f t="shared" si="166"/>
        <v>33429</v>
      </c>
      <c r="B2536" s="50">
        <f t="shared" si="167"/>
        <v>3</v>
      </c>
      <c r="C2536" s="51">
        <f t="shared" si="168"/>
        <v>34</v>
      </c>
      <c r="D2536" s="50">
        <v>33429</v>
      </c>
      <c r="E2536" s="50" t="s">
        <v>7941</v>
      </c>
      <c r="F2536" s="50" t="s">
        <v>7942</v>
      </c>
      <c r="G2536" s="50" t="s">
        <v>7943</v>
      </c>
      <c r="H2536" s="50" t="s">
        <v>2595</v>
      </c>
      <c r="I2536" s="50" t="s">
        <v>7944</v>
      </c>
      <c r="J2536" s="50" t="s">
        <v>2844</v>
      </c>
      <c r="K2536" s="50" t="s">
        <v>291</v>
      </c>
      <c r="L2536" s="50" t="s">
        <v>188</v>
      </c>
      <c r="M2536" s="54">
        <v>2</v>
      </c>
      <c r="N2536" s="51" t="str">
        <f t="shared" si="169"/>
        <v>都戸山</v>
      </c>
    </row>
    <row r="2537" spans="1:14" x14ac:dyDescent="0.2">
      <c r="A2537" s="50">
        <f t="shared" si="166"/>
        <v>33430</v>
      </c>
      <c r="B2537" s="50">
        <f t="shared" si="167"/>
        <v>3</v>
      </c>
      <c r="C2537" s="51">
        <f t="shared" si="168"/>
        <v>34</v>
      </c>
      <c r="D2537" s="50">
        <v>33430</v>
      </c>
      <c r="E2537" s="50" t="s">
        <v>7945</v>
      </c>
      <c r="F2537" s="50" t="s">
        <v>7946</v>
      </c>
      <c r="G2537" s="50" t="s">
        <v>7947</v>
      </c>
      <c r="H2537" s="50" t="s">
        <v>2761</v>
      </c>
      <c r="I2537" s="50" t="s">
        <v>7948</v>
      </c>
      <c r="J2537" s="50" t="s">
        <v>4170</v>
      </c>
      <c r="K2537" s="50" t="s">
        <v>291</v>
      </c>
      <c r="L2537" s="50" t="s">
        <v>189</v>
      </c>
      <c r="M2537" s="54">
        <v>2</v>
      </c>
      <c r="N2537" s="51" t="str">
        <f t="shared" si="169"/>
        <v>都戸山</v>
      </c>
    </row>
    <row r="2538" spans="1:14" x14ac:dyDescent="0.2">
      <c r="A2538" s="50">
        <f t="shared" si="166"/>
        <v>33431</v>
      </c>
      <c r="B2538" s="50">
        <f t="shared" si="167"/>
        <v>3</v>
      </c>
      <c r="C2538" s="51">
        <f t="shared" si="168"/>
        <v>34</v>
      </c>
      <c r="D2538" s="50">
        <v>33431</v>
      </c>
      <c r="E2538" s="50" t="s">
        <v>34</v>
      </c>
      <c r="F2538" s="50" t="s">
        <v>6182</v>
      </c>
      <c r="G2538" s="50" t="s">
        <v>1285</v>
      </c>
      <c r="H2538" s="50" t="s">
        <v>1844</v>
      </c>
      <c r="I2538" s="50" t="s">
        <v>1287</v>
      </c>
      <c r="J2538" s="50" t="s">
        <v>1845</v>
      </c>
      <c r="K2538" s="50" t="s">
        <v>291</v>
      </c>
      <c r="L2538" s="50" t="s">
        <v>188</v>
      </c>
      <c r="M2538" s="54">
        <v>2</v>
      </c>
      <c r="N2538" s="51" t="str">
        <f t="shared" si="169"/>
        <v>都戸山</v>
      </c>
    </row>
    <row r="2539" spans="1:14" x14ac:dyDescent="0.2">
      <c r="A2539" s="50">
        <f t="shared" si="166"/>
        <v>33432</v>
      </c>
      <c r="B2539" s="50">
        <f t="shared" si="167"/>
        <v>3</v>
      </c>
      <c r="C2539" s="51">
        <f t="shared" si="168"/>
        <v>34</v>
      </c>
      <c r="D2539" s="50">
        <v>33432</v>
      </c>
      <c r="E2539" s="50" t="s">
        <v>7949</v>
      </c>
      <c r="F2539" s="50" t="s">
        <v>7950</v>
      </c>
      <c r="G2539" s="50" t="s">
        <v>7951</v>
      </c>
      <c r="H2539" s="50" t="s">
        <v>7195</v>
      </c>
      <c r="I2539" s="50" t="s">
        <v>7952</v>
      </c>
      <c r="J2539" s="50" t="s">
        <v>7197</v>
      </c>
      <c r="K2539" s="50" t="s">
        <v>291</v>
      </c>
      <c r="L2539" s="50" t="s">
        <v>188</v>
      </c>
      <c r="M2539" s="54">
        <v>2</v>
      </c>
      <c r="N2539" s="51" t="str">
        <f t="shared" si="169"/>
        <v>都戸山</v>
      </c>
    </row>
    <row r="2540" spans="1:14" x14ac:dyDescent="0.2">
      <c r="A2540" s="50">
        <f t="shared" ref="A2540:A2603" si="170">D2540</f>
        <v>33433</v>
      </c>
      <c r="B2540" s="50">
        <f t="shared" ref="B2540:B2603" si="171">ROUNDDOWN(D2540/10000,0)</f>
        <v>3</v>
      </c>
      <c r="C2540" s="51">
        <f t="shared" ref="C2540:C2603" si="172">ROUNDDOWN((D2540-B2540*10000)/100,0)</f>
        <v>34</v>
      </c>
      <c r="D2540" s="50">
        <v>33433</v>
      </c>
      <c r="E2540" s="50" t="s">
        <v>599</v>
      </c>
      <c r="F2540" s="50" t="s">
        <v>5912</v>
      </c>
      <c r="G2540" s="50" t="s">
        <v>1892</v>
      </c>
      <c r="H2540" s="50" t="s">
        <v>1222</v>
      </c>
      <c r="I2540" s="50" t="s">
        <v>1893</v>
      </c>
      <c r="J2540" s="50" t="s">
        <v>1223</v>
      </c>
      <c r="K2540" s="50" t="s">
        <v>291</v>
      </c>
      <c r="L2540" s="50" t="s">
        <v>188</v>
      </c>
      <c r="M2540" s="54">
        <v>2</v>
      </c>
      <c r="N2540" s="51" t="str">
        <f t="shared" si="169"/>
        <v>都戸山</v>
      </c>
    </row>
    <row r="2541" spans="1:14" x14ac:dyDescent="0.2">
      <c r="A2541" s="50">
        <f t="shared" si="170"/>
        <v>33434</v>
      </c>
      <c r="B2541" s="50">
        <f t="shared" si="171"/>
        <v>3</v>
      </c>
      <c r="C2541" s="51">
        <f t="shared" si="172"/>
        <v>34</v>
      </c>
      <c r="D2541" s="50">
        <v>33434</v>
      </c>
      <c r="E2541" s="50" t="s">
        <v>42</v>
      </c>
      <c r="F2541" s="50" t="s">
        <v>7953</v>
      </c>
      <c r="G2541" s="50" t="s">
        <v>1582</v>
      </c>
      <c r="H2541" s="50" t="s">
        <v>1122</v>
      </c>
      <c r="I2541" s="50" t="s">
        <v>1583</v>
      </c>
      <c r="J2541" s="50" t="s">
        <v>1123</v>
      </c>
      <c r="K2541" s="50" t="s">
        <v>291</v>
      </c>
      <c r="L2541" s="50" t="s">
        <v>189</v>
      </c>
      <c r="M2541" s="54">
        <v>2</v>
      </c>
      <c r="N2541" s="51" t="str">
        <f t="shared" si="169"/>
        <v>都戸山</v>
      </c>
    </row>
    <row r="2542" spans="1:14" x14ac:dyDescent="0.2">
      <c r="A2542" s="50">
        <f t="shared" si="170"/>
        <v>33435</v>
      </c>
      <c r="B2542" s="50">
        <f t="shared" si="171"/>
        <v>3</v>
      </c>
      <c r="C2542" s="51">
        <f t="shared" si="172"/>
        <v>34</v>
      </c>
      <c r="D2542" s="50">
        <v>33435</v>
      </c>
      <c r="E2542" s="50" t="s">
        <v>7954</v>
      </c>
      <c r="F2542" s="50" t="s">
        <v>667</v>
      </c>
      <c r="G2542" s="50" t="s">
        <v>7955</v>
      </c>
      <c r="H2542" s="50" t="s">
        <v>1217</v>
      </c>
      <c r="I2542" s="50" t="s">
        <v>7956</v>
      </c>
      <c r="J2542" s="50" t="s">
        <v>1234</v>
      </c>
      <c r="K2542" s="50" t="s">
        <v>291</v>
      </c>
      <c r="L2542" s="50" t="s">
        <v>188</v>
      </c>
      <c r="M2542" s="54">
        <v>2</v>
      </c>
      <c r="N2542" s="51" t="str">
        <f t="shared" si="169"/>
        <v>都戸山</v>
      </c>
    </row>
    <row r="2543" spans="1:14" x14ac:dyDescent="0.2">
      <c r="A2543" s="50">
        <f t="shared" si="170"/>
        <v>33437</v>
      </c>
      <c r="B2543" s="50">
        <f t="shared" si="171"/>
        <v>3</v>
      </c>
      <c r="C2543" s="51">
        <f t="shared" si="172"/>
        <v>34</v>
      </c>
      <c r="D2543" s="50">
        <v>33437</v>
      </c>
      <c r="E2543" s="50" t="s">
        <v>7957</v>
      </c>
      <c r="F2543" s="50" t="s">
        <v>7958</v>
      </c>
      <c r="G2543" s="50" t="s">
        <v>7959</v>
      </c>
      <c r="H2543" s="50" t="s">
        <v>2027</v>
      </c>
      <c r="I2543" s="50" t="s">
        <v>7960</v>
      </c>
      <c r="J2543" s="50" t="s">
        <v>2029</v>
      </c>
      <c r="K2543" s="50" t="s">
        <v>291</v>
      </c>
      <c r="L2543" s="50" t="s">
        <v>188</v>
      </c>
      <c r="M2543" s="54">
        <v>2</v>
      </c>
      <c r="N2543" s="51" t="str">
        <f t="shared" si="169"/>
        <v>都戸山</v>
      </c>
    </row>
    <row r="2544" spans="1:14" x14ac:dyDescent="0.2">
      <c r="A2544" s="50">
        <f t="shared" si="170"/>
        <v>33438</v>
      </c>
      <c r="B2544" s="50">
        <f t="shared" si="171"/>
        <v>3</v>
      </c>
      <c r="C2544" s="51">
        <f t="shared" si="172"/>
        <v>34</v>
      </c>
      <c r="D2544" s="50">
        <v>33438</v>
      </c>
      <c r="E2544" s="50" t="s">
        <v>7961</v>
      </c>
      <c r="F2544" s="50" t="s">
        <v>3358</v>
      </c>
      <c r="G2544" s="50" t="s">
        <v>7962</v>
      </c>
      <c r="H2544" s="50" t="s">
        <v>1579</v>
      </c>
      <c r="I2544" s="50" t="s">
        <v>7963</v>
      </c>
      <c r="J2544" s="50" t="s">
        <v>1581</v>
      </c>
      <c r="K2544" s="50" t="s">
        <v>291</v>
      </c>
      <c r="L2544" s="50" t="s">
        <v>189</v>
      </c>
      <c r="M2544" s="54">
        <v>1</v>
      </c>
      <c r="N2544" s="51" t="str">
        <f t="shared" si="169"/>
        <v>都戸山</v>
      </c>
    </row>
    <row r="2545" spans="1:14" x14ac:dyDescent="0.2">
      <c r="A2545" s="50">
        <f t="shared" si="170"/>
        <v>33439</v>
      </c>
      <c r="B2545" s="50">
        <f t="shared" si="171"/>
        <v>3</v>
      </c>
      <c r="C2545" s="51">
        <f t="shared" si="172"/>
        <v>34</v>
      </c>
      <c r="D2545" s="50">
        <v>33439</v>
      </c>
      <c r="E2545" s="50" t="s">
        <v>52</v>
      </c>
      <c r="F2545" s="50" t="s">
        <v>4586</v>
      </c>
      <c r="G2545" s="50" t="s">
        <v>1842</v>
      </c>
      <c r="H2545" s="50" t="s">
        <v>1025</v>
      </c>
      <c r="I2545" s="50" t="s">
        <v>1843</v>
      </c>
      <c r="J2545" s="50" t="s">
        <v>7964</v>
      </c>
      <c r="K2545" s="50" t="s">
        <v>291</v>
      </c>
      <c r="L2545" s="50" t="s">
        <v>189</v>
      </c>
      <c r="M2545" s="54">
        <v>1</v>
      </c>
      <c r="N2545" s="51" t="str">
        <f t="shared" si="169"/>
        <v>都戸山</v>
      </c>
    </row>
    <row r="2546" spans="1:14" x14ac:dyDescent="0.2">
      <c r="A2546" s="50">
        <f t="shared" si="170"/>
        <v>33440</v>
      </c>
      <c r="B2546" s="50">
        <f t="shared" si="171"/>
        <v>3</v>
      </c>
      <c r="C2546" s="51">
        <f t="shared" si="172"/>
        <v>34</v>
      </c>
      <c r="D2546" s="50">
        <v>33440</v>
      </c>
      <c r="E2546" s="50" t="s">
        <v>396</v>
      </c>
      <c r="F2546" s="50" t="s">
        <v>7965</v>
      </c>
      <c r="G2546" s="50" t="s">
        <v>1129</v>
      </c>
      <c r="H2546" s="50" t="s">
        <v>7966</v>
      </c>
      <c r="I2546" s="50" t="s">
        <v>1130</v>
      </c>
      <c r="J2546" s="50" t="s">
        <v>7967</v>
      </c>
      <c r="K2546" s="50" t="s">
        <v>291</v>
      </c>
      <c r="L2546" s="50" t="s">
        <v>189</v>
      </c>
      <c r="M2546" s="54">
        <v>1</v>
      </c>
      <c r="N2546" s="51" t="str">
        <f t="shared" si="169"/>
        <v>都戸山</v>
      </c>
    </row>
    <row r="2547" spans="1:14" x14ac:dyDescent="0.2">
      <c r="A2547" s="50">
        <f t="shared" si="170"/>
        <v>33441</v>
      </c>
      <c r="B2547" s="50">
        <f t="shared" si="171"/>
        <v>3</v>
      </c>
      <c r="C2547" s="51">
        <f t="shared" si="172"/>
        <v>34</v>
      </c>
      <c r="D2547" s="50">
        <v>33441</v>
      </c>
      <c r="E2547" s="50" t="s">
        <v>7968</v>
      </c>
      <c r="F2547" s="50" t="s">
        <v>7969</v>
      </c>
      <c r="G2547" s="50" t="s">
        <v>7970</v>
      </c>
      <c r="H2547" s="50" t="s">
        <v>6438</v>
      </c>
      <c r="I2547" s="50" t="s">
        <v>7971</v>
      </c>
      <c r="J2547" s="50" t="s">
        <v>6440</v>
      </c>
      <c r="K2547" s="50" t="s">
        <v>291</v>
      </c>
      <c r="L2547" s="50" t="s">
        <v>185</v>
      </c>
      <c r="M2547" s="54">
        <v>1</v>
      </c>
      <c r="N2547" s="51" t="str">
        <f t="shared" si="169"/>
        <v>都戸山</v>
      </c>
    </row>
    <row r="2548" spans="1:14" x14ac:dyDescent="0.2">
      <c r="A2548" s="50">
        <f t="shared" si="170"/>
        <v>33442</v>
      </c>
      <c r="B2548" s="50">
        <f t="shared" si="171"/>
        <v>3</v>
      </c>
      <c r="C2548" s="51">
        <f t="shared" si="172"/>
        <v>34</v>
      </c>
      <c r="D2548" s="50">
        <v>33442</v>
      </c>
      <c r="E2548" s="50" t="s">
        <v>31</v>
      </c>
      <c r="F2548" s="50" t="s">
        <v>7972</v>
      </c>
      <c r="G2548" s="50" t="s">
        <v>1202</v>
      </c>
      <c r="H2548" s="50" t="s">
        <v>1810</v>
      </c>
      <c r="I2548" s="50" t="s">
        <v>1204</v>
      </c>
      <c r="J2548" s="50" t="s">
        <v>7973</v>
      </c>
      <c r="K2548" s="50" t="s">
        <v>291</v>
      </c>
      <c r="L2548" s="50" t="s">
        <v>185</v>
      </c>
      <c r="M2548" s="54">
        <v>1</v>
      </c>
      <c r="N2548" s="51" t="str">
        <f t="shared" si="169"/>
        <v>都戸山</v>
      </c>
    </row>
    <row r="2549" spans="1:14" x14ac:dyDescent="0.2">
      <c r="A2549" s="50">
        <f t="shared" si="170"/>
        <v>33443</v>
      </c>
      <c r="B2549" s="50">
        <f t="shared" si="171"/>
        <v>3</v>
      </c>
      <c r="C2549" s="51">
        <f t="shared" si="172"/>
        <v>34</v>
      </c>
      <c r="D2549" s="50">
        <v>33443</v>
      </c>
      <c r="E2549" s="50" t="s">
        <v>4247</v>
      </c>
      <c r="F2549" s="50" t="s">
        <v>7974</v>
      </c>
      <c r="G2549" s="50" t="s">
        <v>4249</v>
      </c>
      <c r="H2549" s="50" t="s">
        <v>7975</v>
      </c>
      <c r="I2549" s="50" t="s">
        <v>4251</v>
      </c>
      <c r="J2549" s="50" t="s">
        <v>7976</v>
      </c>
      <c r="K2549" s="50" t="s">
        <v>291</v>
      </c>
      <c r="L2549" s="50" t="s">
        <v>189</v>
      </c>
      <c r="M2549" s="54">
        <v>1</v>
      </c>
      <c r="N2549" s="51" t="str">
        <f t="shared" si="169"/>
        <v>都戸山</v>
      </c>
    </row>
    <row r="2550" spans="1:14" x14ac:dyDescent="0.2">
      <c r="A2550" s="50">
        <f t="shared" si="170"/>
        <v>33450</v>
      </c>
      <c r="B2550" s="50">
        <f t="shared" si="171"/>
        <v>3</v>
      </c>
      <c r="C2550" s="51">
        <f t="shared" si="172"/>
        <v>34</v>
      </c>
      <c r="D2550" s="50">
        <v>33450</v>
      </c>
      <c r="E2550" s="50" t="s">
        <v>6374</v>
      </c>
      <c r="F2550" s="50" t="s">
        <v>7161</v>
      </c>
      <c r="G2550" s="50" t="s">
        <v>7977</v>
      </c>
      <c r="H2550" s="50" t="s">
        <v>2742</v>
      </c>
      <c r="I2550" s="50" t="s">
        <v>7978</v>
      </c>
      <c r="J2550" s="50" t="s">
        <v>2743</v>
      </c>
      <c r="K2550" s="50" t="s">
        <v>292</v>
      </c>
      <c r="L2550" s="50" t="s">
        <v>188</v>
      </c>
      <c r="M2550" s="54">
        <v>2</v>
      </c>
      <c r="N2550" s="51" t="str">
        <f t="shared" si="169"/>
        <v>都戸山</v>
      </c>
    </row>
    <row r="2551" spans="1:14" x14ac:dyDescent="0.2">
      <c r="A2551" s="50">
        <f t="shared" si="170"/>
        <v>33451</v>
      </c>
      <c r="B2551" s="50">
        <f t="shared" si="171"/>
        <v>3</v>
      </c>
      <c r="C2551" s="51">
        <f t="shared" si="172"/>
        <v>34</v>
      </c>
      <c r="D2551" s="50">
        <v>33451</v>
      </c>
      <c r="E2551" s="50" t="s">
        <v>49</v>
      </c>
      <c r="F2551" s="50" t="s">
        <v>451</v>
      </c>
      <c r="G2551" s="50" t="s">
        <v>2159</v>
      </c>
      <c r="H2551" s="50" t="s">
        <v>7138</v>
      </c>
      <c r="I2551" s="50" t="s">
        <v>2160</v>
      </c>
      <c r="J2551" s="50" t="s">
        <v>7140</v>
      </c>
      <c r="K2551" s="50" t="s">
        <v>292</v>
      </c>
      <c r="L2551" s="50" t="s">
        <v>189</v>
      </c>
      <c r="M2551" s="54">
        <v>2</v>
      </c>
      <c r="N2551" s="51" t="str">
        <f t="shared" si="169"/>
        <v>都戸山</v>
      </c>
    </row>
    <row r="2552" spans="1:14" x14ac:dyDescent="0.2">
      <c r="A2552" s="50">
        <f t="shared" si="170"/>
        <v>33452</v>
      </c>
      <c r="B2552" s="50">
        <f t="shared" si="171"/>
        <v>3</v>
      </c>
      <c r="C2552" s="51">
        <f t="shared" si="172"/>
        <v>34</v>
      </c>
      <c r="D2552" s="50">
        <v>33452</v>
      </c>
      <c r="E2552" s="50" t="s">
        <v>4560</v>
      </c>
      <c r="F2552" s="50" t="s">
        <v>7979</v>
      </c>
      <c r="G2552" s="50" t="s">
        <v>4562</v>
      </c>
      <c r="H2552" s="50" t="s">
        <v>5538</v>
      </c>
      <c r="I2552" s="50" t="s">
        <v>4564</v>
      </c>
      <c r="J2552" s="50" t="s">
        <v>5539</v>
      </c>
      <c r="K2552" s="50" t="s">
        <v>292</v>
      </c>
      <c r="L2552" s="50" t="s">
        <v>189</v>
      </c>
      <c r="M2552" s="54">
        <v>2</v>
      </c>
      <c r="N2552" s="51" t="str">
        <f t="shared" si="169"/>
        <v>都戸山</v>
      </c>
    </row>
    <row r="2553" spans="1:14" x14ac:dyDescent="0.2">
      <c r="A2553" s="50">
        <f t="shared" si="170"/>
        <v>33453</v>
      </c>
      <c r="B2553" s="50">
        <f t="shared" si="171"/>
        <v>3</v>
      </c>
      <c r="C2553" s="51">
        <f t="shared" si="172"/>
        <v>34</v>
      </c>
      <c r="D2553" s="50">
        <v>33453</v>
      </c>
      <c r="E2553" s="50" t="s">
        <v>2644</v>
      </c>
      <c r="F2553" s="50" t="s">
        <v>7980</v>
      </c>
      <c r="G2553" s="50" t="s">
        <v>2646</v>
      </c>
      <c r="H2553" s="50" t="s">
        <v>3308</v>
      </c>
      <c r="I2553" s="50" t="s">
        <v>2648</v>
      </c>
      <c r="J2553" s="50" t="s">
        <v>7981</v>
      </c>
      <c r="K2553" s="50" t="s">
        <v>292</v>
      </c>
      <c r="L2553" s="50" t="s">
        <v>188</v>
      </c>
      <c r="M2553" s="54">
        <v>2</v>
      </c>
      <c r="N2553" s="51" t="str">
        <f t="shared" si="169"/>
        <v>都戸山</v>
      </c>
    </row>
    <row r="2554" spans="1:14" x14ac:dyDescent="0.2">
      <c r="A2554" s="50">
        <f t="shared" si="170"/>
        <v>33454</v>
      </c>
      <c r="B2554" s="50">
        <f t="shared" si="171"/>
        <v>3</v>
      </c>
      <c r="C2554" s="51">
        <f t="shared" si="172"/>
        <v>34</v>
      </c>
      <c r="D2554" s="50">
        <v>33454</v>
      </c>
      <c r="E2554" s="50" t="s">
        <v>7982</v>
      </c>
      <c r="F2554" s="50" t="s">
        <v>92</v>
      </c>
      <c r="G2554" s="50" t="s">
        <v>7577</v>
      </c>
      <c r="H2554" s="50" t="s">
        <v>1049</v>
      </c>
      <c r="I2554" s="50" t="s">
        <v>7578</v>
      </c>
      <c r="J2554" s="50" t="s">
        <v>1051</v>
      </c>
      <c r="K2554" s="50" t="s">
        <v>292</v>
      </c>
      <c r="L2554" s="50" t="s">
        <v>189</v>
      </c>
      <c r="M2554" s="54">
        <v>1</v>
      </c>
      <c r="N2554" s="51" t="str">
        <f t="shared" si="169"/>
        <v>都戸山</v>
      </c>
    </row>
    <row r="2555" spans="1:14" x14ac:dyDescent="0.2">
      <c r="A2555" s="50">
        <f t="shared" si="170"/>
        <v>33455</v>
      </c>
      <c r="B2555" s="50">
        <f t="shared" si="171"/>
        <v>3</v>
      </c>
      <c r="C2555" s="51">
        <f t="shared" si="172"/>
        <v>34</v>
      </c>
      <c r="D2555" s="50">
        <v>33455</v>
      </c>
      <c r="E2555" s="50" t="s">
        <v>673</v>
      </c>
      <c r="F2555" s="50" t="s">
        <v>7983</v>
      </c>
      <c r="G2555" s="50" t="s">
        <v>2188</v>
      </c>
      <c r="H2555" s="50" t="s">
        <v>7128</v>
      </c>
      <c r="I2555" s="50" t="s">
        <v>2190</v>
      </c>
      <c r="J2555" s="50" t="s">
        <v>7130</v>
      </c>
      <c r="K2555" s="50" t="s">
        <v>292</v>
      </c>
      <c r="L2555" s="50" t="s">
        <v>189</v>
      </c>
      <c r="M2555" s="54">
        <v>1</v>
      </c>
      <c r="N2555" s="51" t="str">
        <f t="shared" si="169"/>
        <v>都戸山</v>
      </c>
    </row>
    <row r="2556" spans="1:14" x14ac:dyDescent="0.2">
      <c r="A2556" s="50">
        <f t="shared" si="170"/>
        <v>33456</v>
      </c>
      <c r="B2556" s="50">
        <f t="shared" si="171"/>
        <v>3</v>
      </c>
      <c r="C2556" s="51">
        <f t="shared" si="172"/>
        <v>34</v>
      </c>
      <c r="D2556" s="50">
        <v>33456</v>
      </c>
      <c r="E2556" s="50" t="s">
        <v>7984</v>
      </c>
      <c r="F2556" s="50" t="s">
        <v>7985</v>
      </c>
      <c r="G2556" s="50" t="s">
        <v>7986</v>
      </c>
      <c r="H2556" s="50" t="s">
        <v>7987</v>
      </c>
      <c r="I2556" s="50" t="s">
        <v>7988</v>
      </c>
      <c r="J2556" s="50" t="s">
        <v>7989</v>
      </c>
      <c r="K2556" s="50" t="s">
        <v>292</v>
      </c>
      <c r="L2556" s="50" t="s">
        <v>185</v>
      </c>
      <c r="M2556" s="54">
        <v>1</v>
      </c>
      <c r="N2556" s="51" t="str">
        <f t="shared" si="169"/>
        <v>都戸山</v>
      </c>
    </row>
    <row r="2557" spans="1:14" x14ac:dyDescent="0.2">
      <c r="A2557" s="50">
        <f t="shared" si="170"/>
        <v>33601</v>
      </c>
      <c r="B2557" s="50">
        <f t="shared" si="171"/>
        <v>3</v>
      </c>
      <c r="C2557" s="51">
        <f t="shared" si="172"/>
        <v>36</v>
      </c>
      <c r="D2557" s="50">
        <v>33601</v>
      </c>
      <c r="E2557" s="50" t="s">
        <v>7990</v>
      </c>
      <c r="F2557" s="50" t="s">
        <v>7991</v>
      </c>
      <c r="G2557" s="50" t="s">
        <v>7992</v>
      </c>
      <c r="H2557" s="50" t="s">
        <v>1283</v>
      </c>
      <c r="I2557" s="50" t="s">
        <v>7993</v>
      </c>
      <c r="J2557" s="50" t="s">
        <v>1284</v>
      </c>
      <c r="K2557" s="50" t="s">
        <v>291</v>
      </c>
      <c r="L2557" s="50" t="s">
        <v>188</v>
      </c>
      <c r="M2557" s="54">
        <v>2</v>
      </c>
      <c r="N2557" s="51" t="str">
        <f t="shared" si="169"/>
        <v>海城</v>
      </c>
    </row>
    <row r="2558" spans="1:14" x14ac:dyDescent="0.2">
      <c r="A2558" s="50">
        <f t="shared" si="170"/>
        <v>33602</v>
      </c>
      <c r="B2558" s="50">
        <f t="shared" si="171"/>
        <v>3</v>
      </c>
      <c r="C2558" s="51">
        <f t="shared" si="172"/>
        <v>36</v>
      </c>
      <c r="D2558" s="50">
        <v>33602</v>
      </c>
      <c r="E2558" s="50" t="s">
        <v>452</v>
      </c>
      <c r="F2558" s="50" t="s">
        <v>7994</v>
      </c>
      <c r="G2558" s="50" t="s">
        <v>1768</v>
      </c>
      <c r="H2558" s="50" t="s">
        <v>7995</v>
      </c>
      <c r="I2558" s="50" t="s">
        <v>1769</v>
      </c>
      <c r="J2558" s="50" t="s">
        <v>7996</v>
      </c>
      <c r="K2558" s="50" t="s">
        <v>291</v>
      </c>
      <c r="L2558" s="50" t="s">
        <v>188</v>
      </c>
      <c r="M2558" s="54">
        <v>2</v>
      </c>
      <c r="N2558" s="51" t="str">
        <f t="shared" si="169"/>
        <v>海城</v>
      </c>
    </row>
    <row r="2559" spans="1:14" x14ac:dyDescent="0.2">
      <c r="A2559" s="50">
        <f t="shared" si="170"/>
        <v>33603</v>
      </c>
      <c r="B2559" s="50">
        <f t="shared" si="171"/>
        <v>3</v>
      </c>
      <c r="C2559" s="51">
        <f t="shared" si="172"/>
        <v>36</v>
      </c>
      <c r="D2559" s="50">
        <v>33603</v>
      </c>
      <c r="E2559" s="50" t="s">
        <v>7997</v>
      </c>
      <c r="F2559" s="50" t="s">
        <v>7998</v>
      </c>
      <c r="G2559" s="50" t="s">
        <v>7999</v>
      </c>
      <c r="H2559" s="50" t="s">
        <v>1370</v>
      </c>
      <c r="I2559" s="50" t="s">
        <v>8000</v>
      </c>
      <c r="J2559" s="50" t="s">
        <v>1371</v>
      </c>
      <c r="K2559" s="50" t="s">
        <v>291</v>
      </c>
      <c r="L2559" s="50" t="s">
        <v>189</v>
      </c>
      <c r="M2559" s="54">
        <v>2</v>
      </c>
      <c r="N2559" s="51" t="str">
        <f t="shared" si="169"/>
        <v>海城</v>
      </c>
    </row>
    <row r="2560" spans="1:14" x14ac:dyDescent="0.2">
      <c r="A2560" s="50">
        <f t="shared" si="170"/>
        <v>33616</v>
      </c>
      <c r="B2560" s="50">
        <f t="shared" si="171"/>
        <v>3</v>
      </c>
      <c r="C2560" s="51">
        <f t="shared" si="172"/>
        <v>36</v>
      </c>
      <c r="D2560" s="50">
        <v>33616</v>
      </c>
      <c r="E2560" s="50" t="s">
        <v>8001</v>
      </c>
      <c r="F2560" s="50" t="s">
        <v>98</v>
      </c>
      <c r="G2560" s="50" t="s">
        <v>8002</v>
      </c>
      <c r="H2560" s="50" t="s">
        <v>1037</v>
      </c>
      <c r="I2560" s="50" t="s">
        <v>8003</v>
      </c>
      <c r="J2560" s="50" t="s">
        <v>1156</v>
      </c>
      <c r="K2560" s="50" t="s">
        <v>291</v>
      </c>
      <c r="L2560" s="50" t="s">
        <v>189</v>
      </c>
      <c r="M2560" s="54">
        <v>1</v>
      </c>
      <c r="N2560" s="51" t="str">
        <f t="shared" si="169"/>
        <v>海城</v>
      </c>
    </row>
    <row r="2561" spans="1:14" x14ac:dyDescent="0.2">
      <c r="A2561" s="50">
        <f t="shared" si="170"/>
        <v>33617</v>
      </c>
      <c r="B2561" s="50">
        <f t="shared" si="171"/>
        <v>3</v>
      </c>
      <c r="C2561" s="51">
        <f t="shared" si="172"/>
        <v>36</v>
      </c>
      <c r="D2561" s="50">
        <v>33617</v>
      </c>
      <c r="E2561" s="50" t="s">
        <v>51</v>
      </c>
      <c r="F2561" s="50" t="s">
        <v>8004</v>
      </c>
      <c r="G2561" s="50" t="s">
        <v>1303</v>
      </c>
      <c r="H2561" s="50" t="s">
        <v>1810</v>
      </c>
      <c r="I2561" s="50" t="s">
        <v>1304</v>
      </c>
      <c r="J2561" s="50" t="s">
        <v>1811</v>
      </c>
      <c r="K2561" s="50" t="s">
        <v>291</v>
      </c>
      <c r="L2561" s="50" t="s">
        <v>189</v>
      </c>
      <c r="M2561" s="54">
        <v>1</v>
      </c>
      <c r="N2561" s="51" t="str">
        <f t="shared" si="169"/>
        <v>海城</v>
      </c>
    </row>
    <row r="2562" spans="1:14" x14ac:dyDescent="0.2">
      <c r="A2562" s="50">
        <f t="shared" si="170"/>
        <v>33618</v>
      </c>
      <c r="B2562" s="50">
        <f t="shared" si="171"/>
        <v>3</v>
      </c>
      <c r="C2562" s="51">
        <f t="shared" si="172"/>
        <v>36</v>
      </c>
      <c r="D2562" s="50">
        <v>33618</v>
      </c>
      <c r="E2562" s="50" t="s">
        <v>26</v>
      </c>
      <c r="F2562" s="50" t="s">
        <v>8005</v>
      </c>
      <c r="G2562" s="50" t="s">
        <v>1451</v>
      </c>
      <c r="H2562" s="50" t="s">
        <v>8006</v>
      </c>
      <c r="I2562" s="50" t="s">
        <v>1544</v>
      </c>
      <c r="J2562" s="50" t="s">
        <v>8007</v>
      </c>
      <c r="K2562" s="50" t="s">
        <v>291</v>
      </c>
      <c r="L2562" s="50" t="s">
        <v>189</v>
      </c>
      <c r="M2562" s="54">
        <v>1</v>
      </c>
      <c r="N2562" s="51" t="str">
        <f t="shared" ref="N2562:N2625" si="173">VLOOKUP(B2562*100+C2562,$AB$2:$AF$400,2,0)</f>
        <v>海城</v>
      </c>
    </row>
    <row r="2563" spans="1:14" x14ac:dyDescent="0.2">
      <c r="A2563" s="50">
        <f t="shared" si="170"/>
        <v>33751</v>
      </c>
      <c r="B2563" s="50">
        <f t="shared" si="171"/>
        <v>3</v>
      </c>
      <c r="C2563" s="51">
        <f t="shared" si="172"/>
        <v>37</v>
      </c>
      <c r="D2563" s="50">
        <v>33751</v>
      </c>
      <c r="E2563" s="50" t="s">
        <v>6595</v>
      </c>
      <c r="F2563" s="50" t="s">
        <v>8008</v>
      </c>
      <c r="G2563" s="50" t="s">
        <v>6597</v>
      </c>
      <c r="H2563" s="50" t="s">
        <v>8009</v>
      </c>
      <c r="I2563" s="50" t="s">
        <v>6599</v>
      </c>
      <c r="J2563" s="50" t="s">
        <v>8010</v>
      </c>
      <c r="K2563" s="50" t="s">
        <v>292</v>
      </c>
      <c r="L2563" s="50" t="s">
        <v>1029</v>
      </c>
      <c r="M2563" s="54">
        <v>3</v>
      </c>
      <c r="N2563" s="51" t="str">
        <f t="shared" si="173"/>
        <v>学習院女</v>
      </c>
    </row>
    <row r="2564" spans="1:14" x14ac:dyDescent="0.2">
      <c r="A2564" s="50">
        <f t="shared" si="170"/>
        <v>33752</v>
      </c>
      <c r="B2564" s="50">
        <f t="shared" si="171"/>
        <v>3</v>
      </c>
      <c r="C2564" s="51">
        <f t="shared" si="172"/>
        <v>37</v>
      </c>
      <c r="D2564" s="50">
        <v>33752</v>
      </c>
      <c r="E2564" s="50" t="s">
        <v>595</v>
      </c>
      <c r="F2564" s="50" t="s">
        <v>1390</v>
      </c>
      <c r="G2564" s="50" t="s">
        <v>1280</v>
      </c>
      <c r="H2564" s="50" t="s">
        <v>1392</v>
      </c>
      <c r="I2564" s="50" t="s">
        <v>1281</v>
      </c>
      <c r="J2564" s="50" t="s">
        <v>1393</v>
      </c>
      <c r="K2564" s="50" t="s">
        <v>292</v>
      </c>
      <c r="L2564" s="50" t="s">
        <v>188</v>
      </c>
      <c r="M2564" s="54">
        <v>2</v>
      </c>
      <c r="N2564" s="51" t="str">
        <f t="shared" si="173"/>
        <v>学習院女</v>
      </c>
    </row>
    <row r="2565" spans="1:14" x14ac:dyDescent="0.2">
      <c r="A2565" s="50">
        <f t="shared" si="170"/>
        <v>33753</v>
      </c>
      <c r="B2565" s="50">
        <f t="shared" si="171"/>
        <v>3</v>
      </c>
      <c r="C2565" s="51">
        <f t="shared" si="172"/>
        <v>37</v>
      </c>
      <c r="D2565" s="50">
        <v>33753</v>
      </c>
      <c r="E2565" s="50" t="s">
        <v>1469</v>
      </c>
      <c r="F2565" s="50" t="s">
        <v>451</v>
      </c>
      <c r="G2565" s="50" t="s">
        <v>1471</v>
      </c>
      <c r="H2565" s="50" t="s">
        <v>7138</v>
      </c>
      <c r="I2565" s="50" t="s">
        <v>1473</v>
      </c>
      <c r="J2565" s="50" t="s">
        <v>7140</v>
      </c>
      <c r="K2565" s="50" t="s">
        <v>292</v>
      </c>
      <c r="L2565" s="50" t="s">
        <v>188</v>
      </c>
      <c r="M2565" s="54">
        <v>2</v>
      </c>
      <c r="N2565" s="51" t="str">
        <f t="shared" si="173"/>
        <v>学習院女</v>
      </c>
    </row>
    <row r="2566" spans="1:14" x14ac:dyDescent="0.2">
      <c r="A2566" s="50">
        <f t="shared" si="170"/>
        <v>33754</v>
      </c>
      <c r="B2566" s="50">
        <f t="shared" si="171"/>
        <v>3</v>
      </c>
      <c r="C2566" s="51">
        <f t="shared" si="172"/>
        <v>37</v>
      </c>
      <c r="D2566" s="50">
        <v>33754</v>
      </c>
      <c r="E2566" s="50" t="s">
        <v>8011</v>
      </c>
      <c r="F2566" s="50" t="s">
        <v>8012</v>
      </c>
      <c r="G2566" s="50" t="s">
        <v>1081</v>
      </c>
      <c r="H2566" s="50" t="s">
        <v>1414</v>
      </c>
      <c r="I2566" s="50" t="s">
        <v>1082</v>
      </c>
      <c r="J2566" s="50" t="s">
        <v>1415</v>
      </c>
      <c r="K2566" s="50" t="s">
        <v>292</v>
      </c>
      <c r="L2566" s="50" t="s">
        <v>188</v>
      </c>
      <c r="M2566" s="54">
        <v>2</v>
      </c>
      <c r="N2566" s="51" t="str">
        <f t="shared" si="173"/>
        <v>学習院女</v>
      </c>
    </row>
    <row r="2567" spans="1:14" x14ac:dyDescent="0.2">
      <c r="A2567" s="50">
        <f t="shared" si="170"/>
        <v>33755</v>
      </c>
      <c r="B2567" s="50">
        <f t="shared" si="171"/>
        <v>3</v>
      </c>
      <c r="C2567" s="51">
        <f t="shared" si="172"/>
        <v>37</v>
      </c>
      <c r="D2567" s="50">
        <v>33755</v>
      </c>
      <c r="E2567" s="50" t="s">
        <v>8013</v>
      </c>
      <c r="F2567" s="50" t="s">
        <v>8014</v>
      </c>
      <c r="G2567" s="50" t="s">
        <v>8015</v>
      </c>
      <c r="H2567" s="50" t="s">
        <v>6909</v>
      </c>
      <c r="I2567" s="50" t="s">
        <v>8016</v>
      </c>
      <c r="J2567" s="50" t="s">
        <v>6910</v>
      </c>
      <c r="K2567" s="50" t="s">
        <v>292</v>
      </c>
      <c r="L2567" s="50" t="s">
        <v>189</v>
      </c>
      <c r="M2567" s="54">
        <v>2</v>
      </c>
      <c r="N2567" s="51" t="str">
        <f t="shared" si="173"/>
        <v>学習院女</v>
      </c>
    </row>
    <row r="2568" spans="1:14" x14ac:dyDescent="0.2">
      <c r="A2568" s="50">
        <f t="shared" si="170"/>
        <v>33756</v>
      </c>
      <c r="B2568" s="50">
        <f t="shared" si="171"/>
        <v>3</v>
      </c>
      <c r="C2568" s="51">
        <f t="shared" si="172"/>
        <v>37</v>
      </c>
      <c r="D2568" s="50">
        <v>33756</v>
      </c>
      <c r="E2568" s="50" t="s">
        <v>8017</v>
      </c>
      <c r="F2568" s="50" t="s">
        <v>8018</v>
      </c>
      <c r="G2568" s="50" t="s">
        <v>8019</v>
      </c>
      <c r="H2568" s="50" t="s">
        <v>8020</v>
      </c>
      <c r="I2568" s="50" t="s">
        <v>8021</v>
      </c>
      <c r="J2568" s="50" t="s">
        <v>8022</v>
      </c>
      <c r="K2568" s="50" t="s">
        <v>292</v>
      </c>
      <c r="L2568" s="50" t="s">
        <v>188</v>
      </c>
      <c r="M2568" s="54">
        <v>2</v>
      </c>
      <c r="N2568" s="51" t="str">
        <f t="shared" si="173"/>
        <v>学習院女</v>
      </c>
    </row>
    <row r="2569" spans="1:14" x14ac:dyDescent="0.2">
      <c r="A2569" s="50">
        <f t="shared" si="170"/>
        <v>33757</v>
      </c>
      <c r="B2569" s="50">
        <f t="shared" si="171"/>
        <v>3</v>
      </c>
      <c r="C2569" s="51">
        <f t="shared" si="172"/>
        <v>37</v>
      </c>
      <c r="D2569" s="50">
        <v>33757</v>
      </c>
      <c r="E2569" s="50" t="s">
        <v>15</v>
      </c>
      <c r="F2569" s="50" t="s">
        <v>113</v>
      </c>
      <c r="G2569" s="50" t="s">
        <v>1570</v>
      </c>
      <c r="H2569" s="50" t="s">
        <v>3025</v>
      </c>
      <c r="I2569" s="50" t="s">
        <v>1571</v>
      </c>
      <c r="J2569" s="50" t="s">
        <v>3027</v>
      </c>
      <c r="K2569" s="50" t="s">
        <v>292</v>
      </c>
      <c r="L2569" s="50" t="s">
        <v>188</v>
      </c>
      <c r="M2569" s="54">
        <v>2</v>
      </c>
      <c r="N2569" s="51" t="str">
        <f t="shared" si="173"/>
        <v>学習院女</v>
      </c>
    </row>
    <row r="2570" spans="1:14" x14ac:dyDescent="0.2">
      <c r="A2570" s="50">
        <f t="shared" si="170"/>
        <v>33758</v>
      </c>
      <c r="B2570" s="50">
        <f t="shared" si="171"/>
        <v>3</v>
      </c>
      <c r="C2570" s="51">
        <f t="shared" si="172"/>
        <v>37</v>
      </c>
      <c r="D2570" s="50">
        <v>33758</v>
      </c>
      <c r="E2570" s="50" t="s">
        <v>8023</v>
      </c>
      <c r="F2570" s="50" t="s">
        <v>43</v>
      </c>
      <c r="G2570" s="50" t="s">
        <v>8024</v>
      </c>
      <c r="H2570" s="50" t="s">
        <v>1747</v>
      </c>
      <c r="I2570" s="50" t="s">
        <v>8025</v>
      </c>
      <c r="J2570" s="50" t="s">
        <v>1748</v>
      </c>
      <c r="K2570" s="50" t="s">
        <v>292</v>
      </c>
      <c r="L2570" s="50" t="s">
        <v>188</v>
      </c>
      <c r="M2570" s="54">
        <v>2</v>
      </c>
      <c r="N2570" s="51" t="str">
        <f t="shared" si="173"/>
        <v>学習院女</v>
      </c>
    </row>
    <row r="2571" spans="1:14" x14ac:dyDescent="0.2">
      <c r="A2571" s="50">
        <f t="shared" si="170"/>
        <v>33759</v>
      </c>
      <c r="B2571" s="50">
        <f t="shared" si="171"/>
        <v>3</v>
      </c>
      <c r="C2571" s="51">
        <f t="shared" si="172"/>
        <v>37</v>
      </c>
      <c r="D2571" s="50">
        <v>33759</v>
      </c>
      <c r="E2571" s="50" t="s">
        <v>28</v>
      </c>
      <c r="F2571" s="50" t="s">
        <v>8026</v>
      </c>
      <c r="G2571" s="50" t="s">
        <v>1083</v>
      </c>
      <c r="H2571" s="50" t="s">
        <v>8027</v>
      </c>
      <c r="I2571" s="50" t="s">
        <v>1084</v>
      </c>
      <c r="J2571" s="50" t="s">
        <v>8028</v>
      </c>
      <c r="K2571" s="50" t="s">
        <v>292</v>
      </c>
      <c r="L2571" s="50" t="s">
        <v>188</v>
      </c>
      <c r="M2571" s="54">
        <v>2</v>
      </c>
      <c r="N2571" s="51" t="str">
        <f t="shared" si="173"/>
        <v>学習院女</v>
      </c>
    </row>
    <row r="2572" spans="1:14" x14ac:dyDescent="0.2">
      <c r="A2572" s="50">
        <f t="shared" si="170"/>
        <v>33760</v>
      </c>
      <c r="B2572" s="50">
        <f t="shared" si="171"/>
        <v>3</v>
      </c>
      <c r="C2572" s="51">
        <f t="shared" si="172"/>
        <v>37</v>
      </c>
      <c r="D2572" s="50">
        <v>33760</v>
      </c>
      <c r="E2572" s="50" t="s">
        <v>8029</v>
      </c>
      <c r="F2572" s="50" t="s">
        <v>8030</v>
      </c>
      <c r="G2572" s="50" t="s">
        <v>3927</v>
      </c>
      <c r="H2572" s="50" t="s">
        <v>8031</v>
      </c>
      <c r="I2572" s="50" t="s">
        <v>8032</v>
      </c>
      <c r="J2572" s="50" t="s">
        <v>8033</v>
      </c>
      <c r="K2572" s="50" t="s">
        <v>292</v>
      </c>
      <c r="L2572" s="50" t="s">
        <v>189</v>
      </c>
      <c r="M2572" s="54">
        <v>2</v>
      </c>
      <c r="N2572" s="51" t="str">
        <f t="shared" si="173"/>
        <v>学習院女</v>
      </c>
    </row>
    <row r="2573" spans="1:14" x14ac:dyDescent="0.2">
      <c r="A2573" s="50">
        <f t="shared" si="170"/>
        <v>33761</v>
      </c>
      <c r="B2573" s="50">
        <f t="shared" si="171"/>
        <v>3</v>
      </c>
      <c r="C2573" s="51">
        <f t="shared" si="172"/>
        <v>37</v>
      </c>
      <c r="D2573" s="50">
        <v>33761</v>
      </c>
      <c r="E2573" s="50" t="s">
        <v>1386</v>
      </c>
      <c r="F2573" s="50" t="s">
        <v>679</v>
      </c>
      <c r="G2573" s="50" t="s">
        <v>1387</v>
      </c>
      <c r="H2573" s="50" t="s">
        <v>2462</v>
      </c>
      <c r="I2573" s="50" t="s">
        <v>1388</v>
      </c>
      <c r="J2573" s="50" t="s">
        <v>2464</v>
      </c>
      <c r="K2573" s="50" t="s">
        <v>292</v>
      </c>
      <c r="L2573" s="50" t="s">
        <v>188</v>
      </c>
      <c r="M2573" s="54">
        <v>2</v>
      </c>
      <c r="N2573" s="51" t="str">
        <f t="shared" si="173"/>
        <v>学習院女</v>
      </c>
    </row>
    <row r="2574" spans="1:14" x14ac:dyDescent="0.2">
      <c r="A2574" s="50">
        <f t="shared" si="170"/>
        <v>33762</v>
      </c>
      <c r="B2574" s="50">
        <f t="shared" si="171"/>
        <v>3</v>
      </c>
      <c r="C2574" s="51">
        <f t="shared" si="172"/>
        <v>37</v>
      </c>
      <c r="D2574" s="50">
        <v>33762</v>
      </c>
      <c r="E2574" s="50" t="s">
        <v>5577</v>
      </c>
      <c r="F2574" s="50" t="s">
        <v>8034</v>
      </c>
      <c r="G2574" s="50" t="s">
        <v>5578</v>
      </c>
      <c r="H2574" s="50" t="s">
        <v>2256</v>
      </c>
      <c r="I2574" s="50" t="s">
        <v>5579</v>
      </c>
      <c r="J2574" s="50" t="s">
        <v>2257</v>
      </c>
      <c r="K2574" s="50" t="s">
        <v>292</v>
      </c>
      <c r="L2574" s="50" t="s">
        <v>188</v>
      </c>
      <c r="M2574" s="54">
        <v>2</v>
      </c>
      <c r="N2574" s="51" t="str">
        <f t="shared" si="173"/>
        <v>学習院女</v>
      </c>
    </row>
    <row r="2575" spans="1:14" x14ac:dyDescent="0.2">
      <c r="A2575" s="50">
        <f t="shared" si="170"/>
        <v>33763</v>
      </c>
      <c r="B2575" s="50">
        <f t="shared" si="171"/>
        <v>3</v>
      </c>
      <c r="C2575" s="51">
        <f t="shared" si="172"/>
        <v>37</v>
      </c>
      <c r="D2575" s="50">
        <v>33763</v>
      </c>
      <c r="E2575" s="50" t="s">
        <v>3898</v>
      </c>
      <c r="F2575" s="50" t="s">
        <v>5157</v>
      </c>
      <c r="G2575" s="50" t="s">
        <v>3900</v>
      </c>
      <c r="H2575" s="50" t="s">
        <v>5158</v>
      </c>
      <c r="I2575" s="50" t="s">
        <v>3902</v>
      </c>
      <c r="J2575" s="50" t="s">
        <v>5160</v>
      </c>
      <c r="K2575" s="50" t="s">
        <v>292</v>
      </c>
      <c r="L2575" s="50" t="s">
        <v>188</v>
      </c>
      <c r="M2575" s="54">
        <v>2</v>
      </c>
      <c r="N2575" s="51" t="str">
        <f t="shared" si="173"/>
        <v>学習院女</v>
      </c>
    </row>
    <row r="2576" spans="1:14" x14ac:dyDescent="0.2">
      <c r="A2576" s="50">
        <f t="shared" si="170"/>
        <v>33764</v>
      </c>
      <c r="B2576" s="50">
        <f t="shared" si="171"/>
        <v>3</v>
      </c>
      <c r="C2576" s="51">
        <f t="shared" si="172"/>
        <v>37</v>
      </c>
      <c r="D2576" s="50">
        <v>33764</v>
      </c>
      <c r="E2576" s="50" t="s">
        <v>8035</v>
      </c>
      <c r="F2576" s="50" t="s">
        <v>8036</v>
      </c>
      <c r="G2576" s="50" t="s">
        <v>8037</v>
      </c>
      <c r="H2576" s="50" t="s">
        <v>1131</v>
      </c>
      <c r="I2576" s="50" t="s">
        <v>8038</v>
      </c>
      <c r="J2576" s="50" t="s">
        <v>1132</v>
      </c>
      <c r="K2576" s="50" t="s">
        <v>292</v>
      </c>
      <c r="L2576" s="50" t="s">
        <v>189</v>
      </c>
      <c r="M2576" s="54">
        <v>2</v>
      </c>
      <c r="N2576" s="51" t="str">
        <f t="shared" si="173"/>
        <v>学習院女</v>
      </c>
    </row>
    <row r="2577" spans="1:14" x14ac:dyDescent="0.2">
      <c r="A2577" s="50">
        <f t="shared" si="170"/>
        <v>33765</v>
      </c>
      <c r="B2577" s="50">
        <f t="shared" si="171"/>
        <v>3</v>
      </c>
      <c r="C2577" s="51">
        <f t="shared" si="172"/>
        <v>37</v>
      </c>
      <c r="D2577" s="50">
        <v>33765</v>
      </c>
      <c r="E2577" s="50" t="s">
        <v>7495</v>
      </c>
      <c r="F2577" s="50" t="s">
        <v>8039</v>
      </c>
      <c r="G2577" s="50" t="s">
        <v>7497</v>
      </c>
      <c r="H2577" s="50" t="s">
        <v>4994</v>
      </c>
      <c r="I2577" s="50" t="s">
        <v>7499</v>
      </c>
      <c r="J2577" s="50" t="s">
        <v>4995</v>
      </c>
      <c r="K2577" s="50" t="s">
        <v>292</v>
      </c>
      <c r="L2577" s="50" t="s">
        <v>189</v>
      </c>
      <c r="M2577" s="54">
        <v>2</v>
      </c>
      <c r="N2577" s="51" t="str">
        <f t="shared" si="173"/>
        <v>学習院女</v>
      </c>
    </row>
    <row r="2578" spans="1:14" x14ac:dyDescent="0.2">
      <c r="A2578" s="50">
        <f t="shared" si="170"/>
        <v>33766</v>
      </c>
      <c r="B2578" s="50">
        <f t="shared" si="171"/>
        <v>3</v>
      </c>
      <c r="C2578" s="51">
        <f t="shared" si="172"/>
        <v>37</v>
      </c>
      <c r="D2578" s="50">
        <v>33766</v>
      </c>
      <c r="E2578" s="50" t="s">
        <v>8040</v>
      </c>
      <c r="F2578" s="50" t="s">
        <v>8041</v>
      </c>
      <c r="G2578" s="50" t="s">
        <v>8042</v>
      </c>
      <c r="H2578" s="50" t="s">
        <v>8020</v>
      </c>
      <c r="I2578" s="50" t="s">
        <v>8043</v>
      </c>
      <c r="J2578" s="50" t="s">
        <v>8022</v>
      </c>
      <c r="K2578" s="50" t="s">
        <v>292</v>
      </c>
      <c r="L2578" s="50" t="s">
        <v>189</v>
      </c>
      <c r="M2578" s="54">
        <v>1</v>
      </c>
      <c r="N2578" s="51" t="str">
        <f t="shared" si="173"/>
        <v>学習院女</v>
      </c>
    </row>
    <row r="2579" spans="1:14" x14ac:dyDescent="0.2">
      <c r="A2579" s="50">
        <f t="shared" si="170"/>
        <v>33767</v>
      </c>
      <c r="B2579" s="50">
        <f t="shared" si="171"/>
        <v>3</v>
      </c>
      <c r="C2579" s="51">
        <f t="shared" si="172"/>
        <v>37</v>
      </c>
      <c r="D2579" s="50">
        <v>33767</v>
      </c>
      <c r="E2579" s="50" t="s">
        <v>125</v>
      </c>
      <c r="F2579" s="50" t="s">
        <v>43</v>
      </c>
      <c r="G2579" s="50" t="s">
        <v>1143</v>
      </c>
      <c r="H2579" s="50" t="s">
        <v>8044</v>
      </c>
      <c r="I2579" s="50" t="s">
        <v>1144</v>
      </c>
      <c r="J2579" s="50" t="s">
        <v>8045</v>
      </c>
      <c r="K2579" s="50" t="s">
        <v>292</v>
      </c>
      <c r="L2579" s="50" t="s">
        <v>189</v>
      </c>
      <c r="M2579" s="54">
        <v>1</v>
      </c>
      <c r="N2579" s="51" t="str">
        <f t="shared" si="173"/>
        <v>学習院女</v>
      </c>
    </row>
    <row r="2580" spans="1:14" x14ac:dyDescent="0.2">
      <c r="A2580" s="50">
        <f t="shared" si="170"/>
        <v>33768</v>
      </c>
      <c r="B2580" s="50">
        <f t="shared" si="171"/>
        <v>3</v>
      </c>
      <c r="C2580" s="51">
        <f t="shared" si="172"/>
        <v>37</v>
      </c>
      <c r="D2580" s="50">
        <v>33768</v>
      </c>
      <c r="E2580" s="50" t="s">
        <v>8046</v>
      </c>
      <c r="F2580" s="50" t="s">
        <v>8047</v>
      </c>
      <c r="G2580" s="50" t="s">
        <v>8048</v>
      </c>
      <c r="H2580" s="50" t="s">
        <v>8049</v>
      </c>
      <c r="I2580" s="50" t="s">
        <v>8050</v>
      </c>
      <c r="J2580" s="50" t="s">
        <v>8051</v>
      </c>
      <c r="K2580" s="50" t="s">
        <v>292</v>
      </c>
      <c r="L2580" s="50" t="s">
        <v>189</v>
      </c>
      <c r="M2580" s="54">
        <v>1</v>
      </c>
      <c r="N2580" s="51" t="str">
        <f t="shared" si="173"/>
        <v>学習院女</v>
      </c>
    </row>
    <row r="2581" spans="1:14" x14ac:dyDescent="0.2">
      <c r="A2581" s="50">
        <f t="shared" si="170"/>
        <v>33769</v>
      </c>
      <c r="B2581" s="50">
        <f t="shared" si="171"/>
        <v>3</v>
      </c>
      <c r="C2581" s="51">
        <f t="shared" si="172"/>
        <v>37</v>
      </c>
      <c r="D2581" s="50">
        <v>33769</v>
      </c>
      <c r="E2581" s="50" t="s">
        <v>3629</v>
      </c>
      <c r="F2581" s="50" t="s">
        <v>8052</v>
      </c>
      <c r="G2581" s="50" t="s">
        <v>3631</v>
      </c>
      <c r="H2581" s="50" t="s">
        <v>8053</v>
      </c>
      <c r="I2581" s="50" t="s">
        <v>3632</v>
      </c>
      <c r="J2581" s="50" t="s">
        <v>8054</v>
      </c>
      <c r="K2581" s="50" t="s">
        <v>292</v>
      </c>
      <c r="L2581" s="50" t="s">
        <v>185</v>
      </c>
      <c r="M2581" s="54">
        <v>1</v>
      </c>
      <c r="N2581" s="51" t="str">
        <f t="shared" si="173"/>
        <v>学習院女</v>
      </c>
    </row>
    <row r="2582" spans="1:14" x14ac:dyDescent="0.2">
      <c r="A2582" s="50">
        <f t="shared" si="170"/>
        <v>33770</v>
      </c>
      <c r="B2582" s="50">
        <f t="shared" si="171"/>
        <v>3</v>
      </c>
      <c r="C2582" s="51">
        <f t="shared" si="172"/>
        <v>37</v>
      </c>
      <c r="D2582" s="50">
        <v>33770</v>
      </c>
      <c r="E2582" s="50" t="s">
        <v>3849</v>
      </c>
      <c r="F2582" s="50" t="s">
        <v>8055</v>
      </c>
      <c r="G2582" s="50" t="s">
        <v>3851</v>
      </c>
      <c r="H2582" s="50" t="s">
        <v>3088</v>
      </c>
      <c r="I2582" s="50" t="s">
        <v>8056</v>
      </c>
      <c r="J2582" s="50" t="s">
        <v>3090</v>
      </c>
      <c r="K2582" s="50" t="s">
        <v>292</v>
      </c>
      <c r="L2582" s="50" t="s">
        <v>185</v>
      </c>
      <c r="M2582" s="54">
        <v>1</v>
      </c>
      <c r="N2582" s="51" t="str">
        <f t="shared" si="173"/>
        <v>学習院女</v>
      </c>
    </row>
    <row r="2583" spans="1:14" x14ac:dyDescent="0.2">
      <c r="A2583" s="50">
        <f t="shared" si="170"/>
        <v>33771</v>
      </c>
      <c r="B2583" s="50">
        <f t="shared" si="171"/>
        <v>3</v>
      </c>
      <c r="C2583" s="51">
        <f t="shared" si="172"/>
        <v>37</v>
      </c>
      <c r="D2583" s="50">
        <v>33771</v>
      </c>
      <c r="E2583" s="50" t="s">
        <v>40</v>
      </c>
      <c r="F2583" s="50" t="s">
        <v>8057</v>
      </c>
      <c r="G2583" s="50" t="s">
        <v>1704</v>
      </c>
      <c r="H2583" s="50" t="s">
        <v>2861</v>
      </c>
      <c r="I2583" s="50" t="s">
        <v>1706</v>
      </c>
      <c r="J2583" s="50" t="s">
        <v>2862</v>
      </c>
      <c r="K2583" s="50" t="s">
        <v>292</v>
      </c>
      <c r="L2583" s="50" t="s">
        <v>189</v>
      </c>
      <c r="M2583" s="54">
        <v>1</v>
      </c>
      <c r="N2583" s="51" t="str">
        <f t="shared" si="173"/>
        <v>学習院女</v>
      </c>
    </row>
    <row r="2584" spans="1:14" x14ac:dyDescent="0.2">
      <c r="A2584" s="50">
        <f t="shared" si="170"/>
        <v>33901</v>
      </c>
      <c r="B2584" s="50">
        <f t="shared" si="171"/>
        <v>3</v>
      </c>
      <c r="C2584" s="51">
        <f t="shared" si="172"/>
        <v>39</v>
      </c>
      <c r="D2584" s="50">
        <v>33901</v>
      </c>
      <c r="E2584" s="50" t="s">
        <v>703</v>
      </c>
      <c r="F2584" s="50" t="s">
        <v>8058</v>
      </c>
      <c r="G2584" s="50" t="s">
        <v>1297</v>
      </c>
      <c r="H2584" s="50" t="s">
        <v>1595</v>
      </c>
      <c r="I2584" s="50" t="s">
        <v>1299</v>
      </c>
      <c r="J2584" s="50" t="s">
        <v>1597</v>
      </c>
      <c r="K2584" s="50" t="s">
        <v>291</v>
      </c>
      <c r="L2584" s="50" t="s">
        <v>188</v>
      </c>
      <c r="M2584" s="54">
        <v>2</v>
      </c>
      <c r="N2584" s="51" t="str">
        <f t="shared" si="173"/>
        <v>成城</v>
      </c>
    </row>
    <row r="2585" spans="1:14" x14ac:dyDescent="0.2">
      <c r="A2585" s="50">
        <f t="shared" si="170"/>
        <v>33902</v>
      </c>
      <c r="B2585" s="50">
        <f t="shared" si="171"/>
        <v>3</v>
      </c>
      <c r="C2585" s="51">
        <f t="shared" si="172"/>
        <v>39</v>
      </c>
      <c r="D2585" s="50">
        <v>33902</v>
      </c>
      <c r="E2585" s="50" t="s">
        <v>8059</v>
      </c>
      <c r="F2585" s="50" t="s">
        <v>8060</v>
      </c>
      <c r="G2585" s="50" t="s">
        <v>8061</v>
      </c>
      <c r="H2585" s="50" t="s">
        <v>4298</v>
      </c>
      <c r="I2585" s="50" t="s">
        <v>8062</v>
      </c>
      <c r="J2585" s="50" t="s">
        <v>4299</v>
      </c>
      <c r="K2585" s="50" t="s">
        <v>291</v>
      </c>
      <c r="L2585" s="50" t="s">
        <v>188</v>
      </c>
      <c r="M2585" s="54">
        <v>2</v>
      </c>
      <c r="N2585" s="51" t="str">
        <f t="shared" si="173"/>
        <v>成城</v>
      </c>
    </row>
    <row r="2586" spans="1:14" x14ac:dyDescent="0.2">
      <c r="A2586" s="50">
        <f t="shared" si="170"/>
        <v>33903</v>
      </c>
      <c r="B2586" s="50">
        <f t="shared" si="171"/>
        <v>3</v>
      </c>
      <c r="C2586" s="51">
        <f t="shared" si="172"/>
        <v>39</v>
      </c>
      <c r="D2586" s="50">
        <v>33903</v>
      </c>
      <c r="E2586" s="50" t="s">
        <v>8063</v>
      </c>
      <c r="F2586" s="50" t="s">
        <v>6187</v>
      </c>
      <c r="G2586" s="50" t="s">
        <v>8064</v>
      </c>
      <c r="H2586" s="50" t="s">
        <v>1160</v>
      </c>
      <c r="I2586" s="50" t="s">
        <v>8065</v>
      </c>
      <c r="J2586" s="50" t="s">
        <v>1767</v>
      </c>
      <c r="K2586" s="50" t="s">
        <v>291</v>
      </c>
      <c r="L2586" s="50" t="s">
        <v>188</v>
      </c>
      <c r="M2586" s="54">
        <v>2</v>
      </c>
      <c r="N2586" s="51" t="str">
        <f t="shared" si="173"/>
        <v>成城</v>
      </c>
    </row>
    <row r="2587" spans="1:14" x14ac:dyDescent="0.2">
      <c r="A2587" s="50">
        <f t="shared" si="170"/>
        <v>33904</v>
      </c>
      <c r="B2587" s="50">
        <f t="shared" si="171"/>
        <v>3</v>
      </c>
      <c r="C2587" s="51">
        <f t="shared" si="172"/>
        <v>39</v>
      </c>
      <c r="D2587" s="50">
        <v>33904</v>
      </c>
      <c r="E2587" s="50" t="s">
        <v>8066</v>
      </c>
      <c r="F2587" s="50" t="s">
        <v>8067</v>
      </c>
      <c r="G2587" s="50" t="s">
        <v>8068</v>
      </c>
      <c r="H2587" s="50" t="s">
        <v>1669</v>
      </c>
      <c r="I2587" s="50" t="s">
        <v>8069</v>
      </c>
      <c r="J2587" s="50" t="s">
        <v>1670</v>
      </c>
      <c r="K2587" s="50" t="s">
        <v>291</v>
      </c>
      <c r="L2587" s="50" t="s">
        <v>189</v>
      </c>
      <c r="M2587" s="54">
        <v>2</v>
      </c>
      <c r="N2587" s="51" t="str">
        <f t="shared" si="173"/>
        <v>成城</v>
      </c>
    </row>
    <row r="2588" spans="1:14" x14ac:dyDescent="0.2">
      <c r="A2588" s="50">
        <f t="shared" si="170"/>
        <v>33905</v>
      </c>
      <c r="B2588" s="50">
        <f t="shared" si="171"/>
        <v>3</v>
      </c>
      <c r="C2588" s="51">
        <f t="shared" si="172"/>
        <v>39</v>
      </c>
      <c r="D2588" s="50">
        <v>33905</v>
      </c>
      <c r="E2588" s="50" t="s">
        <v>4844</v>
      </c>
      <c r="F2588" s="50" t="s">
        <v>7416</v>
      </c>
      <c r="G2588" s="50" t="s">
        <v>4846</v>
      </c>
      <c r="H2588" s="50" t="s">
        <v>1185</v>
      </c>
      <c r="I2588" s="50" t="s">
        <v>4847</v>
      </c>
      <c r="J2588" s="50" t="s">
        <v>1187</v>
      </c>
      <c r="K2588" s="50" t="s">
        <v>291</v>
      </c>
      <c r="L2588" s="50" t="s">
        <v>188</v>
      </c>
      <c r="M2588" s="54">
        <v>2</v>
      </c>
      <c r="N2588" s="51" t="str">
        <f t="shared" si="173"/>
        <v>成城</v>
      </c>
    </row>
    <row r="2589" spans="1:14" x14ac:dyDescent="0.2">
      <c r="A2589" s="50">
        <f t="shared" si="170"/>
        <v>33906</v>
      </c>
      <c r="B2589" s="50">
        <f t="shared" si="171"/>
        <v>3</v>
      </c>
      <c r="C2589" s="51">
        <f t="shared" si="172"/>
        <v>39</v>
      </c>
      <c r="D2589" s="50">
        <v>33906</v>
      </c>
      <c r="E2589" s="50" t="s">
        <v>3849</v>
      </c>
      <c r="F2589" s="50" t="s">
        <v>8070</v>
      </c>
      <c r="G2589" s="50" t="s">
        <v>3851</v>
      </c>
      <c r="H2589" s="50" t="s">
        <v>8071</v>
      </c>
      <c r="I2589" s="50" t="s">
        <v>8056</v>
      </c>
      <c r="J2589" s="50" t="s">
        <v>8072</v>
      </c>
      <c r="K2589" s="50" t="s">
        <v>291</v>
      </c>
      <c r="L2589" s="50" t="s">
        <v>188</v>
      </c>
      <c r="M2589" s="54">
        <v>2</v>
      </c>
      <c r="N2589" s="51" t="str">
        <f t="shared" si="173"/>
        <v>成城</v>
      </c>
    </row>
    <row r="2590" spans="1:14" x14ac:dyDescent="0.2">
      <c r="A2590" s="50">
        <f t="shared" si="170"/>
        <v>33920</v>
      </c>
      <c r="B2590" s="50">
        <f t="shared" si="171"/>
        <v>3</v>
      </c>
      <c r="C2590" s="51">
        <f t="shared" si="172"/>
        <v>39</v>
      </c>
      <c r="D2590" s="50">
        <v>33920</v>
      </c>
      <c r="E2590" s="50" t="s">
        <v>8073</v>
      </c>
      <c r="F2590" s="50" t="s">
        <v>8074</v>
      </c>
      <c r="G2590" s="50" t="s">
        <v>8075</v>
      </c>
      <c r="H2590" s="50" t="s">
        <v>1590</v>
      </c>
      <c r="I2590" s="50" t="s">
        <v>8076</v>
      </c>
      <c r="J2590" s="50" t="s">
        <v>1592</v>
      </c>
      <c r="K2590" s="50" t="s">
        <v>291</v>
      </c>
      <c r="L2590" s="50" t="s">
        <v>189</v>
      </c>
      <c r="M2590" s="54">
        <v>1</v>
      </c>
      <c r="N2590" s="51" t="str">
        <f t="shared" si="173"/>
        <v>成城</v>
      </c>
    </row>
    <row r="2591" spans="1:14" x14ac:dyDescent="0.2">
      <c r="A2591" s="50">
        <f t="shared" si="170"/>
        <v>33921</v>
      </c>
      <c r="B2591" s="50">
        <f t="shared" si="171"/>
        <v>3</v>
      </c>
      <c r="C2591" s="51">
        <f t="shared" si="172"/>
        <v>39</v>
      </c>
      <c r="D2591" s="50">
        <v>33921</v>
      </c>
      <c r="E2591" s="50" t="s">
        <v>8077</v>
      </c>
      <c r="F2591" s="50" t="s">
        <v>6182</v>
      </c>
      <c r="G2591" s="50" t="s">
        <v>3014</v>
      </c>
      <c r="H2591" s="50" t="s">
        <v>1844</v>
      </c>
      <c r="I2591" s="50" t="s">
        <v>3015</v>
      </c>
      <c r="J2591" s="50" t="s">
        <v>1845</v>
      </c>
      <c r="K2591" s="50" t="s">
        <v>291</v>
      </c>
      <c r="L2591" s="50" t="s">
        <v>189</v>
      </c>
      <c r="M2591" s="54">
        <v>1</v>
      </c>
      <c r="N2591" s="51" t="str">
        <f t="shared" si="173"/>
        <v>成城</v>
      </c>
    </row>
    <row r="2592" spans="1:14" x14ac:dyDescent="0.2">
      <c r="A2592" s="50">
        <f t="shared" si="170"/>
        <v>33922</v>
      </c>
      <c r="B2592" s="50">
        <f t="shared" si="171"/>
        <v>3</v>
      </c>
      <c r="C2592" s="51">
        <f t="shared" si="172"/>
        <v>39</v>
      </c>
      <c r="D2592" s="50">
        <v>33922</v>
      </c>
      <c r="E2592" s="50" t="s">
        <v>26</v>
      </c>
      <c r="F2592" s="50" t="s">
        <v>8078</v>
      </c>
      <c r="G2592" s="50" t="s">
        <v>1451</v>
      </c>
      <c r="H2592" s="50" t="s">
        <v>8079</v>
      </c>
      <c r="I2592" s="50" t="s">
        <v>1544</v>
      </c>
      <c r="J2592" s="50" t="s">
        <v>8080</v>
      </c>
      <c r="K2592" s="50" t="s">
        <v>291</v>
      </c>
      <c r="L2592" s="50" t="s">
        <v>189</v>
      </c>
      <c r="M2592" s="54">
        <v>1</v>
      </c>
      <c r="N2592" s="51" t="str">
        <f t="shared" si="173"/>
        <v>成城</v>
      </c>
    </row>
    <row r="2593" spans="1:14" x14ac:dyDescent="0.2">
      <c r="A2593" s="50">
        <f t="shared" si="170"/>
        <v>33923</v>
      </c>
      <c r="B2593" s="50">
        <f t="shared" si="171"/>
        <v>3</v>
      </c>
      <c r="C2593" s="51">
        <f t="shared" si="172"/>
        <v>39</v>
      </c>
      <c r="D2593" s="50">
        <v>33923</v>
      </c>
      <c r="E2593" s="50" t="s">
        <v>34</v>
      </c>
      <c r="F2593" s="50" t="s">
        <v>8081</v>
      </c>
      <c r="G2593" s="50" t="s">
        <v>1285</v>
      </c>
      <c r="H2593" s="50" t="s">
        <v>2761</v>
      </c>
      <c r="I2593" s="50" t="s">
        <v>1287</v>
      </c>
      <c r="J2593" s="50" t="s">
        <v>4170</v>
      </c>
      <c r="K2593" s="50" t="s">
        <v>291</v>
      </c>
      <c r="L2593" s="50" t="s">
        <v>189</v>
      </c>
      <c r="M2593" s="54">
        <v>1</v>
      </c>
      <c r="N2593" s="51" t="str">
        <f t="shared" si="173"/>
        <v>成城</v>
      </c>
    </row>
    <row r="2594" spans="1:14" x14ac:dyDescent="0.2">
      <c r="A2594" s="50">
        <f t="shared" si="170"/>
        <v>33924</v>
      </c>
      <c r="B2594" s="50">
        <f t="shared" si="171"/>
        <v>3</v>
      </c>
      <c r="C2594" s="51">
        <f t="shared" si="172"/>
        <v>39</v>
      </c>
      <c r="D2594" s="50">
        <v>33924</v>
      </c>
      <c r="E2594" s="50" t="s">
        <v>87</v>
      </c>
      <c r="F2594" s="50" t="s">
        <v>8082</v>
      </c>
      <c r="G2594" s="50" t="s">
        <v>1117</v>
      </c>
      <c r="H2594" s="50" t="s">
        <v>8083</v>
      </c>
      <c r="I2594" s="50" t="s">
        <v>1119</v>
      </c>
      <c r="J2594" s="50" t="s">
        <v>8084</v>
      </c>
      <c r="K2594" s="50" t="s">
        <v>291</v>
      </c>
      <c r="L2594" s="50" t="s">
        <v>189</v>
      </c>
      <c r="M2594" s="54">
        <v>1</v>
      </c>
      <c r="N2594" s="51" t="str">
        <f t="shared" si="173"/>
        <v>成城</v>
      </c>
    </row>
    <row r="2595" spans="1:14" x14ac:dyDescent="0.2">
      <c r="A2595" s="50">
        <f t="shared" si="170"/>
        <v>33925</v>
      </c>
      <c r="B2595" s="50">
        <f t="shared" si="171"/>
        <v>3</v>
      </c>
      <c r="C2595" s="51">
        <f t="shared" si="172"/>
        <v>39</v>
      </c>
      <c r="D2595" s="50">
        <v>33925</v>
      </c>
      <c r="E2595" s="50" t="s">
        <v>8085</v>
      </c>
      <c r="F2595" s="50" t="s">
        <v>8086</v>
      </c>
      <c r="G2595" s="50" t="s">
        <v>6042</v>
      </c>
      <c r="H2595" s="50" t="s">
        <v>1137</v>
      </c>
      <c r="I2595" s="50" t="s">
        <v>8087</v>
      </c>
      <c r="J2595" s="50" t="s">
        <v>1138</v>
      </c>
      <c r="K2595" s="50" t="s">
        <v>291</v>
      </c>
      <c r="L2595" s="50" t="s">
        <v>189</v>
      </c>
      <c r="M2595" s="54">
        <v>1</v>
      </c>
      <c r="N2595" s="51" t="str">
        <f t="shared" si="173"/>
        <v>成城</v>
      </c>
    </row>
    <row r="2596" spans="1:14" x14ac:dyDescent="0.2">
      <c r="A2596" s="50">
        <f t="shared" si="170"/>
        <v>33926</v>
      </c>
      <c r="B2596" s="50">
        <f t="shared" si="171"/>
        <v>3</v>
      </c>
      <c r="C2596" s="51">
        <f t="shared" si="172"/>
        <v>39</v>
      </c>
      <c r="D2596" s="50">
        <v>33926</v>
      </c>
      <c r="E2596" s="50" t="s">
        <v>3968</v>
      </c>
      <c r="F2596" s="50" t="s">
        <v>8088</v>
      </c>
      <c r="G2596" s="50" t="s">
        <v>3970</v>
      </c>
      <c r="H2596" s="50" t="s">
        <v>6990</v>
      </c>
      <c r="I2596" s="50" t="s">
        <v>3972</v>
      </c>
      <c r="J2596" s="50" t="s">
        <v>6991</v>
      </c>
      <c r="K2596" s="50" t="s">
        <v>291</v>
      </c>
      <c r="L2596" s="50" t="s">
        <v>189</v>
      </c>
      <c r="M2596" s="54">
        <v>1</v>
      </c>
      <c r="N2596" s="51" t="str">
        <f t="shared" si="173"/>
        <v>成城</v>
      </c>
    </row>
    <row r="2597" spans="1:14" x14ac:dyDescent="0.2">
      <c r="A2597" s="50">
        <f t="shared" si="170"/>
        <v>33927</v>
      </c>
      <c r="B2597" s="50">
        <f t="shared" si="171"/>
        <v>3</v>
      </c>
      <c r="C2597" s="51">
        <f t="shared" si="172"/>
        <v>39</v>
      </c>
      <c r="D2597" s="50">
        <v>33927</v>
      </c>
      <c r="E2597" s="50" t="s">
        <v>3757</v>
      </c>
      <c r="F2597" s="50" t="s">
        <v>8089</v>
      </c>
      <c r="G2597" s="50" t="s">
        <v>3759</v>
      </c>
      <c r="H2597" s="50" t="s">
        <v>1930</v>
      </c>
      <c r="I2597" s="50" t="s">
        <v>3761</v>
      </c>
      <c r="J2597" s="50" t="s">
        <v>1931</v>
      </c>
      <c r="K2597" s="50" t="s">
        <v>291</v>
      </c>
      <c r="L2597" s="50" t="s">
        <v>185</v>
      </c>
      <c r="M2597" s="54">
        <v>1</v>
      </c>
      <c r="N2597" s="51" t="str">
        <f t="shared" si="173"/>
        <v>成城</v>
      </c>
    </row>
    <row r="2598" spans="1:14" x14ac:dyDescent="0.2">
      <c r="A2598" s="50">
        <f t="shared" si="170"/>
        <v>33928</v>
      </c>
      <c r="B2598" s="50">
        <f t="shared" si="171"/>
        <v>3</v>
      </c>
      <c r="C2598" s="51">
        <f t="shared" si="172"/>
        <v>39</v>
      </c>
      <c r="D2598" s="50">
        <v>33928</v>
      </c>
      <c r="E2598" s="50" t="s">
        <v>51</v>
      </c>
      <c r="F2598" s="50" t="s">
        <v>8090</v>
      </c>
      <c r="G2598" s="50" t="s">
        <v>1303</v>
      </c>
      <c r="H2598" s="50" t="s">
        <v>1185</v>
      </c>
      <c r="I2598" s="50" t="s">
        <v>1304</v>
      </c>
      <c r="J2598" s="50" t="s">
        <v>1187</v>
      </c>
      <c r="K2598" s="50" t="s">
        <v>291</v>
      </c>
      <c r="L2598" s="50" t="s">
        <v>185</v>
      </c>
      <c r="M2598" s="54">
        <v>1</v>
      </c>
      <c r="N2598" s="51" t="str">
        <f t="shared" si="173"/>
        <v>成城</v>
      </c>
    </row>
    <row r="2599" spans="1:14" x14ac:dyDescent="0.2">
      <c r="A2599" s="50">
        <f t="shared" si="170"/>
        <v>33938</v>
      </c>
      <c r="B2599" s="50">
        <f t="shared" si="171"/>
        <v>3</v>
      </c>
      <c r="C2599" s="51">
        <f t="shared" si="172"/>
        <v>39</v>
      </c>
      <c r="D2599" s="50">
        <v>33938</v>
      </c>
      <c r="E2599" s="50" t="s">
        <v>8091</v>
      </c>
      <c r="F2599" s="50" t="s">
        <v>8092</v>
      </c>
      <c r="G2599" s="50" t="s">
        <v>8093</v>
      </c>
      <c r="H2599" s="50" t="s">
        <v>8094</v>
      </c>
      <c r="I2599" s="50" t="s">
        <v>8095</v>
      </c>
      <c r="J2599" s="50" t="s">
        <v>8096</v>
      </c>
      <c r="K2599" s="50" t="s">
        <v>291</v>
      </c>
      <c r="L2599" s="50" t="s">
        <v>1029</v>
      </c>
      <c r="M2599" s="54">
        <v>3</v>
      </c>
      <c r="N2599" s="51" t="str">
        <f t="shared" si="173"/>
        <v>成城</v>
      </c>
    </row>
    <row r="2600" spans="1:14" x14ac:dyDescent="0.2">
      <c r="A2600" s="50">
        <f t="shared" si="170"/>
        <v>33942</v>
      </c>
      <c r="B2600" s="50">
        <f t="shared" si="171"/>
        <v>3</v>
      </c>
      <c r="C2600" s="51">
        <f t="shared" si="172"/>
        <v>39</v>
      </c>
      <c r="D2600" s="50">
        <v>33942</v>
      </c>
      <c r="E2600" s="50" t="s">
        <v>26</v>
      </c>
      <c r="F2600" s="50" t="s">
        <v>2843</v>
      </c>
      <c r="G2600" s="50" t="s">
        <v>1451</v>
      </c>
      <c r="H2600" s="50" t="s">
        <v>2595</v>
      </c>
      <c r="I2600" s="50" t="s">
        <v>1544</v>
      </c>
      <c r="J2600" s="50" t="s">
        <v>6090</v>
      </c>
      <c r="K2600" s="50" t="s">
        <v>291</v>
      </c>
      <c r="L2600" s="50" t="s">
        <v>188</v>
      </c>
      <c r="M2600" s="54">
        <v>2</v>
      </c>
      <c r="N2600" s="51" t="str">
        <f t="shared" si="173"/>
        <v>成城</v>
      </c>
    </row>
    <row r="2601" spans="1:14" x14ac:dyDescent="0.2">
      <c r="A2601" s="50">
        <f t="shared" si="170"/>
        <v>33943</v>
      </c>
      <c r="B2601" s="50">
        <f t="shared" si="171"/>
        <v>3</v>
      </c>
      <c r="C2601" s="51">
        <f t="shared" si="172"/>
        <v>39</v>
      </c>
      <c r="D2601" s="50">
        <v>33943</v>
      </c>
      <c r="E2601" s="50" t="s">
        <v>118</v>
      </c>
      <c r="F2601" s="50" t="s">
        <v>8097</v>
      </c>
      <c r="G2601" s="50" t="s">
        <v>1135</v>
      </c>
      <c r="H2601" s="50" t="s">
        <v>8098</v>
      </c>
      <c r="I2601" s="50" t="s">
        <v>1136</v>
      </c>
      <c r="J2601" s="50" t="s">
        <v>8099</v>
      </c>
      <c r="K2601" s="50" t="s">
        <v>291</v>
      </c>
      <c r="L2601" s="50" t="s">
        <v>188</v>
      </c>
      <c r="M2601" s="54">
        <v>2</v>
      </c>
      <c r="N2601" s="51" t="str">
        <f t="shared" si="173"/>
        <v>成城</v>
      </c>
    </row>
    <row r="2602" spans="1:14" x14ac:dyDescent="0.2">
      <c r="A2602" s="50">
        <f t="shared" si="170"/>
        <v>33945</v>
      </c>
      <c r="B2602" s="50">
        <f t="shared" si="171"/>
        <v>3</v>
      </c>
      <c r="C2602" s="51">
        <f t="shared" si="172"/>
        <v>39</v>
      </c>
      <c r="D2602" s="50">
        <v>33945</v>
      </c>
      <c r="E2602" s="50" t="s">
        <v>5477</v>
      </c>
      <c r="F2602" s="50" t="s">
        <v>6182</v>
      </c>
      <c r="G2602" s="50" t="s">
        <v>5479</v>
      </c>
      <c r="H2602" s="50" t="s">
        <v>1844</v>
      </c>
      <c r="I2602" s="50" t="s">
        <v>5480</v>
      </c>
      <c r="J2602" s="50" t="s">
        <v>1845</v>
      </c>
      <c r="K2602" s="50" t="s">
        <v>291</v>
      </c>
      <c r="L2602" s="50" t="s">
        <v>188</v>
      </c>
      <c r="M2602" s="54">
        <v>2</v>
      </c>
      <c r="N2602" s="51" t="str">
        <f t="shared" si="173"/>
        <v>成城</v>
      </c>
    </row>
    <row r="2603" spans="1:14" x14ac:dyDescent="0.2">
      <c r="A2603" s="50">
        <f t="shared" si="170"/>
        <v>33946</v>
      </c>
      <c r="B2603" s="50">
        <f t="shared" si="171"/>
        <v>3</v>
      </c>
      <c r="C2603" s="51">
        <f t="shared" si="172"/>
        <v>39</v>
      </c>
      <c r="D2603" s="50">
        <v>33946</v>
      </c>
      <c r="E2603" s="50" t="s">
        <v>8100</v>
      </c>
      <c r="F2603" s="50" t="s">
        <v>8101</v>
      </c>
      <c r="G2603" s="50" t="s">
        <v>8102</v>
      </c>
      <c r="H2603" s="50" t="s">
        <v>5040</v>
      </c>
      <c r="I2603" s="50" t="s">
        <v>8103</v>
      </c>
      <c r="J2603" s="50" t="s">
        <v>5041</v>
      </c>
      <c r="K2603" s="50" t="s">
        <v>291</v>
      </c>
      <c r="L2603" s="50" t="s">
        <v>189</v>
      </c>
      <c r="M2603" s="54">
        <v>2</v>
      </c>
      <c r="N2603" s="51" t="str">
        <f t="shared" si="173"/>
        <v>成城</v>
      </c>
    </row>
    <row r="2604" spans="1:14" x14ac:dyDescent="0.2">
      <c r="A2604" s="50">
        <f t="shared" ref="A2604:A2667" si="174">D2604</f>
        <v>33949</v>
      </c>
      <c r="B2604" s="50">
        <f t="shared" ref="B2604:B2667" si="175">ROUNDDOWN(D2604/10000,0)</f>
        <v>3</v>
      </c>
      <c r="C2604" s="51">
        <f t="shared" ref="C2604:C2667" si="176">ROUNDDOWN((D2604-B2604*10000)/100,0)</f>
        <v>39</v>
      </c>
      <c r="D2604" s="50">
        <v>33949</v>
      </c>
      <c r="E2604" s="50" t="s">
        <v>8104</v>
      </c>
      <c r="F2604" s="50" t="s">
        <v>8105</v>
      </c>
      <c r="G2604" s="50" t="s">
        <v>8106</v>
      </c>
      <c r="H2604" s="50" t="s">
        <v>8107</v>
      </c>
      <c r="I2604" s="50" t="s">
        <v>8108</v>
      </c>
      <c r="J2604" s="50" t="s">
        <v>8109</v>
      </c>
      <c r="K2604" s="50" t="s">
        <v>291</v>
      </c>
      <c r="L2604" s="50" t="s">
        <v>188</v>
      </c>
      <c r="M2604" s="54">
        <v>2</v>
      </c>
      <c r="N2604" s="51" t="str">
        <f t="shared" si="173"/>
        <v>成城</v>
      </c>
    </row>
    <row r="2605" spans="1:14" x14ac:dyDescent="0.2">
      <c r="A2605" s="50">
        <f t="shared" si="174"/>
        <v>33950</v>
      </c>
      <c r="B2605" s="50">
        <f t="shared" si="175"/>
        <v>3</v>
      </c>
      <c r="C2605" s="51">
        <f t="shared" si="176"/>
        <v>39</v>
      </c>
      <c r="D2605" s="50">
        <v>33950</v>
      </c>
      <c r="E2605" s="50" t="s">
        <v>8110</v>
      </c>
      <c r="F2605" s="50" t="s">
        <v>8111</v>
      </c>
      <c r="G2605" s="50" t="s">
        <v>8112</v>
      </c>
      <c r="H2605" s="50" t="s">
        <v>1230</v>
      </c>
      <c r="I2605" s="50" t="s">
        <v>8113</v>
      </c>
      <c r="J2605" s="50" t="s">
        <v>1231</v>
      </c>
      <c r="K2605" s="50" t="s">
        <v>291</v>
      </c>
      <c r="L2605" s="50" t="s">
        <v>189</v>
      </c>
      <c r="M2605" s="54">
        <v>2</v>
      </c>
      <c r="N2605" s="51" t="str">
        <f t="shared" si="173"/>
        <v>成城</v>
      </c>
    </row>
    <row r="2606" spans="1:14" x14ac:dyDescent="0.2">
      <c r="A2606" s="50">
        <f t="shared" si="174"/>
        <v>34001</v>
      </c>
      <c r="B2606" s="50">
        <f t="shared" si="175"/>
        <v>3</v>
      </c>
      <c r="C2606" s="51">
        <f t="shared" si="176"/>
        <v>40</v>
      </c>
      <c r="D2606" s="50">
        <v>34001</v>
      </c>
      <c r="E2606" s="50" t="s">
        <v>8114</v>
      </c>
      <c r="F2606" s="50" t="s">
        <v>8115</v>
      </c>
      <c r="G2606" s="50" t="s">
        <v>8116</v>
      </c>
      <c r="H2606" s="50" t="s">
        <v>2060</v>
      </c>
      <c r="I2606" s="50" t="s">
        <v>8117</v>
      </c>
      <c r="J2606" s="50" t="s">
        <v>8118</v>
      </c>
      <c r="K2606" s="50" t="s">
        <v>291</v>
      </c>
      <c r="L2606" s="50" t="s">
        <v>1029</v>
      </c>
      <c r="M2606" s="54">
        <v>3</v>
      </c>
      <c r="N2606" s="51" t="str">
        <f t="shared" si="173"/>
        <v>保善</v>
      </c>
    </row>
    <row r="2607" spans="1:14" x14ac:dyDescent="0.2">
      <c r="A2607" s="50">
        <f t="shared" si="174"/>
        <v>34002</v>
      </c>
      <c r="B2607" s="50">
        <f t="shared" si="175"/>
        <v>3</v>
      </c>
      <c r="C2607" s="51">
        <f t="shared" si="176"/>
        <v>40</v>
      </c>
      <c r="D2607" s="50">
        <v>34002</v>
      </c>
      <c r="E2607" s="50" t="s">
        <v>8119</v>
      </c>
      <c r="F2607" s="50" t="s">
        <v>8120</v>
      </c>
      <c r="G2607" s="50" t="s">
        <v>8121</v>
      </c>
      <c r="H2607" s="50" t="s">
        <v>1023</v>
      </c>
      <c r="I2607" s="50" t="s">
        <v>8122</v>
      </c>
      <c r="J2607" s="50" t="s">
        <v>1024</v>
      </c>
      <c r="K2607" s="50" t="s">
        <v>291</v>
      </c>
      <c r="L2607" s="50" t="s">
        <v>1029</v>
      </c>
      <c r="M2607" s="54">
        <v>3</v>
      </c>
      <c r="N2607" s="51" t="str">
        <f t="shared" si="173"/>
        <v>保善</v>
      </c>
    </row>
    <row r="2608" spans="1:14" x14ac:dyDescent="0.2">
      <c r="A2608" s="50">
        <f t="shared" si="174"/>
        <v>34003</v>
      </c>
      <c r="B2608" s="50">
        <f t="shared" si="175"/>
        <v>3</v>
      </c>
      <c r="C2608" s="51">
        <f t="shared" si="176"/>
        <v>40</v>
      </c>
      <c r="D2608" s="50">
        <v>34003</v>
      </c>
      <c r="E2608" s="50" t="s">
        <v>5521</v>
      </c>
      <c r="F2608" s="50" t="s">
        <v>8123</v>
      </c>
      <c r="G2608" s="50" t="s">
        <v>5523</v>
      </c>
      <c r="H2608" s="50" t="s">
        <v>8124</v>
      </c>
      <c r="I2608" s="50" t="s">
        <v>5525</v>
      </c>
      <c r="J2608" s="50" t="s">
        <v>8125</v>
      </c>
      <c r="K2608" s="50" t="s">
        <v>291</v>
      </c>
      <c r="L2608" s="50" t="s">
        <v>189</v>
      </c>
      <c r="M2608" s="54">
        <v>1</v>
      </c>
      <c r="N2608" s="51" t="str">
        <f t="shared" si="173"/>
        <v>保善</v>
      </c>
    </row>
    <row r="2609" spans="1:14" x14ac:dyDescent="0.2">
      <c r="A2609" s="50">
        <f t="shared" si="174"/>
        <v>34004</v>
      </c>
      <c r="B2609" s="50">
        <f t="shared" si="175"/>
        <v>3</v>
      </c>
      <c r="C2609" s="51">
        <f t="shared" si="176"/>
        <v>40</v>
      </c>
      <c r="D2609" s="50">
        <v>34004</v>
      </c>
      <c r="E2609" s="50" t="s">
        <v>8126</v>
      </c>
      <c r="F2609" s="50" t="s">
        <v>8127</v>
      </c>
      <c r="G2609" s="50" t="s">
        <v>2887</v>
      </c>
      <c r="H2609" s="50" t="s">
        <v>1590</v>
      </c>
      <c r="I2609" s="50" t="s">
        <v>2888</v>
      </c>
      <c r="J2609" s="50" t="s">
        <v>1592</v>
      </c>
      <c r="K2609" s="50" t="s">
        <v>291</v>
      </c>
      <c r="L2609" s="50" t="s">
        <v>1029</v>
      </c>
      <c r="M2609" s="54">
        <v>3</v>
      </c>
      <c r="N2609" s="51" t="str">
        <f t="shared" si="173"/>
        <v>保善</v>
      </c>
    </row>
    <row r="2610" spans="1:14" x14ac:dyDescent="0.2">
      <c r="A2610" s="50">
        <f t="shared" si="174"/>
        <v>34005</v>
      </c>
      <c r="B2610" s="50">
        <f t="shared" si="175"/>
        <v>3</v>
      </c>
      <c r="C2610" s="51">
        <f t="shared" si="176"/>
        <v>40</v>
      </c>
      <c r="D2610" s="50">
        <v>34005</v>
      </c>
      <c r="E2610" s="50" t="s">
        <v>5006</v>
      </c>
      <c r="F2610" s="50" t="s">
        <v>8128</v>
      </c>
      <c r="G2610" s="50" t="s">
        <v>5008</v>
      </c>
      <c r="H2610" s="50" t="s">
        <v>8129</v>
      </c>
      <c r="I2610" s="50" t="s">
        <v>5009</v>
      </c>
      <c r="J2610" s="50" t="s">
        <v>8130</v>
      </c>
      <c r="K2610" s="50" t="s">
        <v>291</v>
      </c>
      <c r="L2610" s="50" t="s">
        <v>1029</v>
      </c>
      <c r="M2610" s="54">
        <v>3</v>
      </c>
      <c r="N2610" s="51" t="str">
        <f t="shared" si="173"/>
        <v>保善</v>
      </c>
    </row>
    <row r="2611" spans="1:14" x14ac:dyDescent="0.2">
      <c r="A2611" s="50">
        <f t="shared" si="174"/>
        <v>34006</v>
      </c>
      <c r="B2611" s="50">
        <f t="shared" si="175"/>
        <v>3</v>
      </c>
      <c r="C2611" s="51">
        <f t="shared" si="176"/>
        <v>40</v>
      </c>
      <c r="D2611" s="50">
        <v>34006</v>
      </c>
      <c r="E2611" s="50" t="s">
        <v>6347</v>
      </c>
      <c r="F2611" s="50" t="s">
        <v>8131</v>
      </c>
      <c r="G2611" s="50" t="s">
        <v>6349</v>
      </c>
      <c r="H2611" s="50" t="s">
        <v>2131</v>
      </c>
      <c r="I2611" s="50" t="s">
        <v>6351</v>
      </c>
      <c r="J2611" s="50" t="s">
        <v>2132</v>
      </c>
      <c r="K2611" s="50" t="s">
        <v>291</v>
      </c>
      <c r="L2611" s="50" t="s">
        <v>189</v>
      </c>
      <c r="M2611" s="54">
        <v>1</v>
      </c>
      <c r="N2611" s="51" t="str">
        <f t="shared" si="173"/>
        <v>保善</v>
      </c>
    </row>
    <row r="2612" spans="1:14" x14ac:dyDescent="0.2">
      <c r="A2612" s="50">
        <f t="shared" si="174"/>
        <v>34007</v>
      </c>
      <c r="B2612" s="50">
        <f t="shared" si="175"/>
        <v>3</v>
      </c>
      <c r="C2612" s="51">
        <f t="shared" si="176"/>
        <v>40</v>
      </c>
      <c r="D2612" s="50">
        <v>34007</v>
      </c>
      <c r="E2612" s="50" t="s">
        <v>34</v>
      </c>
      <c r="F2612" s="50" t="s">
        <v>8132</v>
      </c>
      <c r="G2612" s="50" t="s">
        <v>1285</v>
      </c>
      <c r="H2612" s="50" t="s">
        <v>1009</v>
      </c>
      <c r="I2612" s="50" t="s">
        <v>1287</v>
      </c>
      <c r="J2612" s="50" t="s">
        <v>1011</v>
      </c>
      <c r="K2612" s="50" t="s">
        <v>291</v>
      </c>
      <c r="L2612" s="50" t="s">
        <v>188</v>
      </c>
      <c r="M2612" s="54">
        <v>3</v>
      </c>
      <c r="N2612" s="51" t="str">
        <f t="shared" si="173"/>
        <v>保善</v>
      </c>
    </row>
    <row r="2613" spans="1:14" x14ac:dyDescent="0.2">
      <c r="A2613" s="50">
        <f t="shared" si="174"/>
        <v>34008</v>
      </c>
      <c r="B2613" s="50">
        <f t="shared" si="175"/>
        <v>3</v>
      </c>
      <c r="C2613" s="51">
        <f t="shared" si="176"/>
        <v>40</v>
      </c>
      <c r="D2613" s="50">
        <v>34008</v>
      </c>
      <c r="E2613" s="50" t="s">
        <v>63</v>
      </c>
      <c r="F2613" s="50" t="s">
        <v>8133</v>
      </c>
      <c r="G2613" s="50" t="s">
        <v>1406</v>
      </c>
      <c r="H2613" s="50" t="s">
        <v>2792</v>
      </c>
      <c r="I2613" s="50" t="s">
        <v>1796</v>
      </c>
      <c r="J2613" s="50" t="s">
        <v>2793</v>
      </c>
      <c r="K2613" s="50" t="s">
        <v>291</v>
      </c>
      <c r="L2613" s="50" t="s">
        <v>185</v>
      </c>
      <c r="M2613" s="54">
        <v>1</v>
      </c>
      <c r="N2613" s="51" t="str">
        <f t="shared" si="173"/>
        <v>保善</v>
      </c>
    </row>
    <row r="2614" spans="1:14" x14ac:dyDescent="0.2">
      <c r="A2614" s="50">
        <f t="shared" si="174"/>
        <v>34009</v>
      </c>
      <c r="B2614" s="50">
        <f t="shared" si="175"/>
        <v>3</v>
      </c>
      <c r="C2614" s="51">
        <f t="shared" si="176"/>
        <v>40</v>
      </c>
      <c r="D2614" s="50">
        <v>34009</v>
      </c>
      <c r="E2614" s="50" t="s">
        <v>8134</v>
      </c>
      <c r="F2614" s="50" t="s">
        <v>8135</v>
      </c>
      <c r="G2614" s="50" t="s">
        <v>8136</v>
      </c>
      <c r="H2614" s="50" t="s">
        <v>6350</v>
      </c>
      <c r="I2614" s="50" t="s">
        <v>8137</v>
      </c>
      <c r="J2614" s="50" t="s">
        <v>6352</v>
      </c>
      <c r="K2614" s="50" t="s">
        <v>291</v>
      </c>
      <c r="L2614" s="50" t="s">
        <v>189</v>
      </c>
      <c r="M2614" s="54">
        <v>1</v>
      </c>
      <c r="N2614" s="51" t="str">
        <f t="shared" si="173"/>
        <v>保善</v>
      </c>
    </row>
    <row r="2615" spans="1:14" x14ac:dyDescent="0.2">
      <c r="A2615" s="50">
        <f t="shared" si="174"/>
        <v>34010</v>
      </c>
      <c r="B2615" s="50">
        <f t="shared" si="175"/>
        <v>3</v>
      </c>
      <c r="C2615" s="51">
        <f t="shared" si="176"/>
        <v>40</v>
      </c>
      <c r="D2615" s="50">
        <v>34010</v>
      </c>
      <c r="E2615" s="50" t="s">
        <v>8138</v>
      </c>
      <c r="F2615" s="50" t="s">
        <v>8139</v>
      </c>
      <c r="G2615" s="50" t="s">
        <v>8140</v>
      </c>
      <c r="H2615" s="50" t="s">
        <v>1185</v>
      </c>
      <c r="I2615" s="50" t="s">
        <v>8141</v>
      </c>
      <c r="J2615" s="50" t="s">
        <v>1305</v>
      </c>
      <c r="K2615" s="50" t="s">
        <v>291</v>
      </c>
      <c r="L2615" s="50" t="s">
        <v>185</v>
      </c>
      <c r="M2615" s="54">
        <v>1</v>
      </c>
      <c r="N2615" s="51" t="str">
        <f t="shared" si="173"/>
        <v>保善</v>
      </c>
    </row>
    <row r="2616" spans="1:14" x14ac:dyDescent="0.2">
      <c r="A2616" s="50">
        <f t="shared" si="174"/>
        <v>34011</v>
      </c>
      <c r="B2616" s="50">
        <f t="shared" si="175"/>
        <v>3</v>
      </c>
      <c r="C2616" s="51">
        <f t="shared" si="176"/>
        <v>40</v>
      </c>
      <c r="D2616" s="50">
        <v>34011</v>
      </c>
      <c r="E2616" s="50" t="s">
        <v>357</v>
      </c>
      <c r="F2616" s="50" t="s">
        <v>956</v>
      </c>
      <c r="G2616" s="50" t="s">
        <v>1301</v>
      </c>
      <c r="H2616" s="50" t="s">
        <v>1185</v>
      </c>
      <c r="I2616" s="50" t="s">
        <v>8142</v>
      </c>
      <c r="J2616" s="50" t="s">
        <v>1305</v>
      </c>
      <c r="K2616" s="50" t="s">
        <v>291</v>
      </c>
      <c r="L2616" s="50" t="s">
        <v>1029</v>
      </c>
      <c r="M2616" s="54">
        <v>3</v>
      </c>
      <c r="N2616" s="51" t="str">
        <f t="shared" si="173"/>
        <v>保善</v>
      </c>
    </row>
    <row r="2617" spans="1:14" x14ac:dyDescent="0.2">
      <c r="A2617" s="50">
        <f t="shared" si="174"/>
        <v>34012</v>
      </c>
      <c r="B2617" s="50">
        <f t="shared" si="175"/>
        <v>3</v>
      </c>
      <c r="C2617" s="51">
        <f t="shared" si="176"/>
        <v>40</v>
      </c>
      <c r="D2617" s="50">
        <v>34012</v>
      </c>
      <c r="E2617" s="50" t="s">
        <v>60</v>
      </c>
      <c r="F2617" s="50" t="s">
        <v>647</v>
      </c>
      <c r="G2617" s="50" t="s">
        <v>1313</v>
      </c>
      <c r="H2617" s="50" t="s">
        <v>8143</v>
      </c>
      <c r="I2617" s="50" t="s">
        <v>1315</v>
      </c>
      <c r="J2617" s="50" t="s">
        <v>8144</v>
      </c>
      <c r="K2617" s="50" t="s">
        <v>291</v>
      </c>
      <c r="L2617" s="50" t="s">
        <v>1029</v>
      </c>
      <c r="M2617" s="54">
        <v>3</v>
      </c>
      <c r="N2617" s="51" t="str">
        <f t="shared" si="173"/>
        <v>保善</v>
      </c>
    </row>
    <row r="2618" spans="1:14" x14ac:dyDescent="0.2">
      <c r="A2618" s="50">
        <f t="shared" si="174"/>
        <v>34013</v>
      </c>
      <c r="B2618" s="50">
        <f t="shared" si="175"/>
        <v>3</v>
      </c>
      <c r="C2618" s="51">
        <f t="shared" si="176"/>
        <v>40</v>
      </c>
      <c r="D2618" s="50">
        <v>34013</v>
      </c>
      <c r="E2618" s="50" t="s">
        <v>1634</v>
      </c>
      <c r="F2618" s="50" t="s">
        <v>8145</v>
      </c>
      <c r="G2618" s="50" t="s">
        <v>1636</v>
      </c>
      <c r="H2618" s="50" t="s">
        <v>1700</v>
      </c>
      <c r="I2618" s="50" t="s">
        <v>1638</v>
      </c>
      <c r="J2618" s="50" t="s">
        <v>1702</v>
      </c>
      <c r="K2618" s="50" t="s">
        <v>291</v>
      </c>
      <c r="L2618" s="50" t="s">
        <v>1029</v>
      </c>
      <c r="M2618" s="54">
        <v>3</v>
      </c>
      <c r="N2618" s="51" t="str">
        <f t="shared" si="173"/>
        <v>保善</v>
      </c>
    </row>
    <row r="2619" spans="1:14" x14ac:dyDescent="0.2">
      <c r="A2619" s="50">
        <f t="shared" si="174"/>
        <v>34014</v>
      </c>
      <c r="B2619" s="50">
        <f t="shared" si="175"/>
        <v>3</v>
      </c>
      <c r="C2619" s="51">
        <f t="shared" si="176"/>
        <v>40</v>
      </c>
      <c r="D2619" s="50">
        <v>34014</v>
      </c>
      <c r="E2619" s="50" t="s">
        <v>8146</v>
      </c>
      <c r="F2619" s="50" t="s">
        <v>8147</v>
      </c>
      <c r="G2619" s="50" t="s">
        <v>8148</v>
      </c>
      <c r="H2619" s="50" t="s">
        <v>3627</v>
      </c>
      <c r="I2619" s="50" t="s">
        <v>8149</v>
      </c>
      <c r="J2619" s="50" t="s">
        <v>8150</v>
      </c>
      <c r="K2619" s="50" t="s">
        <v>291</v>
      </c>
      <c r="L2619" s="50" t="s">
        <v>1029</v>
      </c>
      <c r="M2619" s="54">
        <v>3</v>
      </c>
      <c r="N2619" s="51" t="str">
        <f t="shared" si="173"/>
        <v>保善</v>
      </c>
    </row>
    <row r="2620" spans="1:14" x14ac:dyDescent="0.2">
      <c r="A2620" s="50">
        <f t="shared" si="174"/>
        <v>34015</v>
      </c>
      <c r="B2620" s="50">
        <f t="shared" si="175"/>
        <v>3</v>
      </c>
      <c r="C2620" s="51">
        <f t="shared" si="176"/>
        <v>40</v>
      </c>
      <c r="D2620" s="50">
        <v>34015</v>
      </c>
      <c r="E2620" s="50" t="s">
        <v>978</v>
      </c>
      <c r="F2620" s="50" t="s">
        <v>3062</v>
      </c>
      <c r="G2620" s="50" t="s">
        <v>3263</v>
      </c>
      <c r="H2620" s="50" t="s">
        <v>1869</v>
      </c>
      <c r="I2620" s="50" t="s">
        <v>8151</v>
      </c>
      <c r="J2620" s="50" t="s">
        <v>1870</v>
      </c>
      <c r="K2620" s="50" t="s">
        <v>291</v>
      </c>
      <c r="L2620" s="50" t="s">
        <v>1029</v>
      </c>
      <c r="M2620" s="54">
        <v>3</v>
      </c>
      <c r="N2620" s="51" t="str">
        <f t="shared" si="173"/>
        <v>保善</v>
      </c>
    </row>
    <row r="2621" spans="1:14" x14ac:dyDescent="0.2">
      <c r="A2621" s="50">
        <f t="shared" si="174"/>
        <v>34016</v>
      </c>
      <c r="B2621" s="50">
        <f t="shared" si="175"/>
        <v>3</v>
      </c>
      <c r="C2621" s="51">
        <f t="shared" si="176"/>
        <v>40</v>
      </c>
      <c r="D2621" s="50">
        <v>34016</v>
      </c>
      <c r="E2621" s="50" t="s">
        <v>28</v>
      </c>
      <c r="F2621" s="50" t="s">
        <v>8152</v>
      </c>
      <c r="G2621" s="50" t="s">
        <v>1083</v>
      </c>
      <c r="H2621" s="50" t="s">
        <v>8153</v>
      </c>
      <c r="I2621" s="50" t="s">
        <v>1084</v>
      </c>
      <c r="J2621" s="50" t="s">
        <v>8154</v>
      </c>
      <c r="K2621" s="50" t="s">
        <v>291</v>
      </c>
      <c r="L2621" s="50" t="s">
        <v>188</v>
      </c>
      <c r="M2621" s="54">
        <v>2</v>
      </c>
      <c r="N2621" s="51" t="str">
        <f t="shared" si="173"/>
        <v>保善</v>
      </c>
    </row>
    <row r="2622" spans="1:14" x14ac:dyDescent="0.2">
      <c r="A2622" s="50">
        <f t="shared" si="174"/>
        <v>34017</v>
      </c>
      <c r="B2622" s="50">
        <f t="shared" si="175"/>
        <v>3</v>
      </c>
      <c r="C2622" s="51">
        <f t="shared" si="176"/>
        <v>40</v>
      </c>
      <c r="D2622" s="50">
        <v>34017</v>
      </c>
      <c r="E2622" s="50" t="s">
        <v>599</v>
      </c>
      <c r="F2622" s="50" t="s">
        <v>8155</v>
      </c>
      <c r="G2622" s="50" t="s">
        <v>1892</v>
      </c>
      <c r="H2622" s="50" t="s">
        <v>3006</v>
      </c>
      <c r="I2622" s="50" t="s">
        <v>1893</v>
      </c>
      <c r="J2622" s="50" t="s">
        <v>5904</v>
      </c>
      <c r="K2622" s="50" t="s">
        <v>291</v>
      </c>
      <c r="L2622" s="50" t="s">
        <v>1029</v>
      </c>
      <c r="M2622" s="54">
        <v>3</v>
      </c>
      <c r="N2622" s="51" t="str">
        <f t="shared" si="173"/>
        <v>保善</v>
      </c>
    </row>
    <row r="2623" spans="1:14" x14ac:dyDescent="0.2">
      <c r="A2623" s="50">
        <f t="shared" si="174"/>
        <v>34018</v>
      </c>
      <c r="B2623" s="50">
        <f t="shared" si="175"/>
        <v>3</v>
      </c>
      <c r="C2623" s="51">
        <f t="shared" si="176"/>
        <v>40</v>
      </c>
      <c r="D2623" s="50">
        <v>34018</v>
      </c>
      <c r="E2623" s="50" t="s">
        <v>6483</v>
      </c>
      <c r="F2623" s="50" t="s">
        <v>8156</v>
      </c>
      <c r="G2623" s="50" t="s">
        <v>6485</v>
      </c>
      <c r="H2623" s="50" t="s">
        <v>5684</v>
      </c>
      <c r="I2623" s="50" t="s">
        <v>6486</v>
      </c>
      <c r="J2623" s="50" t="s">
        <v>6276</v>
      </c>
      <c r="K2623" s="50" t="s">
        <v>291</v>
      </c>
      <c r="L2623" s="50" t="s">
        <v>188</v>
      </c>
      <c r="M2623" s="54">
        <v>3</v>
      </c>
      <c r="N2623" s="51" t="str">
        <f t="shared" si="173"/>
        <v>保善</v>
      </c>
    </row>
    <row r="2624" spans="1:14" x14ac:dyDescent="0.2">
      <c r="A2624" s="50">
        <f t="shared" si="174"/>
        <v>34019</v>
      </c>
      <c r="B2624" s="50">
        <f t="shared" si="175"/>
        <v>3</v>
      </c>
      <c r="C2624" s="51">
        <f t="shared" si="176"/>
        <v>40</v>
      </c>
      <c r="D2624" s="50">
        <v>34019</v>
      </c>
      <c r="E2624" s="50" t="s">
        <v>8157</v>
      </c>
      <c r="F2624" s="50" t="s">
        <v>8158</v>
      </c>
      <c r="G2624" s="50" t="s">
        <v>8159</v>
      </c>
      <c r="H2624" s="50" t="s">
        <v>1989</v>
      </c>
      <c r="I2624" s="50" t="s">
        <v>8160</v>
      </c>
      <c r="J2624" s="50" t="s">
        <v>1990</v>
      </c>
      <c r="K2624" s="50" t="s">
        <v>291</v>
      </c>
      <c r="L2624" s="50" t="s">
        <v>189</v>
      </c>
      <c r="M2624" s="54">
        <v>1</v>
      </c>
      <c r="N2624" s="51" t="str">
        <f t="shared" si="173"/>
        <v>保善</v>
      </c>
    </row>
    <row r="2625" spans="1:14" x14ac:dyDescent="0.2">
      <c r="A2625" s="50">
        <f t="shared" si="174"/>
        <v>34020</v>
      </c>
      <c r="B2625" s="50">
        <f t="shared" si="175"/>
        <v>3</v>
      </c>
      <c r="C2625" s="51">
        <f t="shared" si="176"/>
        <v>40</v>
      </c>
      <c r="D2625" s="50">
        <v>34020</v>
      </c>
      <c r="E2625" s="50" t="s">
        <v>8161</v>
      </c>
      <c r="F2625" s="50" t="s">
        <v>8162</v>
      </c>
      <c r="G2625" s="50" t="s">
        <v>8163</v>
      </c>
      <c r="H2625" s="50" t="s">
        <v>3696</v>
      </c>
      <c r="I2625" s="50" t="s">
        <v>8164</v>
      </c>
      <c r="J2625" s="50" t="s">
        <v>8165</v>
      </c>
      <c r="K2625" s="50" t="s">
        <v>291</v>
      </c>
      <c r="L2625" s="50" t="s">
        <v>188</v>
      </c>
      <c r="M2625" s="54">
        <v>2</v>
      </c>
      <c r="N2625" s="51" t="str">
        <f t="shared" si="173"/>
        <v>保善</v>
      </c>
    </row>
    <row r="2626" spans="1:14" x14ac:dyDescent="0.2">
      <c r="A2626" s="50">
        <f t="shared" si="174"/>
        <v>34021</v>
      </c>
      <c r="B2626" s="50">
        <f t="shared" si="175"/>
        <v>3</v>
      </c>
      <c r="C2626" s="51">
        <f t="shared" si="176"/>
        <v>40</v>
      </c>
      <c r="D2626" s="50">
        <v>34021</v>
      </c>
      <c r="E2626" s="50" t="s">
        <v>8166</v>
      </c>
      <c r="F2626" s="50" t="s">
        <v>8167</v>
      </c>
      <c r="G2626" s="50" t="s">
        <v>8168</v>
      </c>
      <c r="H2626" s="50" t="s">
        <v>1122</v>
      </c>
      <c r="I2626" s="50" t="s">
        <v>8169</v>
      </c>
      <c r="J2626" s="50" t="s">
        <v>1918</v>
      </c>
      <c r="K2626" s="50" t="s">
        <v>291</v>
      </c>
      <c r="L2626" s="50" t="s">
        <v>189</v>
      </c>
      <c r="M2626" s="54">
        <v>1</v>
      </c>
      <c r="N2626" s="51" t="str">
        <f t="shared" ref="N2626:N2689" si="177">VLOOKUP(B2626*100+C2626,$AB$2:$AF$400,2,0)</f>
        <v>保善</v>
      </c>
    </row>
    <row r="2627" spans="1:14" x14ac:dyDescent="0.2">
      <c r="A2627" s="50">
        <f t="shared" si="174"/>
        <v>34022</v>
      </c>
      <c r="B2627" s="50">
        <f t="shared" si="175"/>
        <v>3</v>
      </c>
      <c r="C2627" s="51">
        <f t="shared" si="176"/>
        <v>40</v>
      </c>
      <c r="D2627" s="50">
        <v>34022</v>
      </c>
      <c r="E2627" s="50" t="s">
        <v>8170</v>
      </c>
      <c r="F2627" s="50" t="s">
        <v>5371</v>
      </c>
      <c r="G2627" s="50" t="s">
        <v>8171</v>
      </c>
      <c r="H2627" s="50" t="s">
        <v>8172</v>
      </c>
      <c r="I2627" s="50" t="s">
        <v>8173</v>
      </c>
      <c r="J2627" s="50" t="s">
        <v>8174</v>
      </c>
      <c r="K2627" s="50" t="s">
        <v>291</v>
      </c>
      <c r="L2627" s="50" t="s">
        <v>1029</v>
      </c>
      <c r="M2627" s="54">
        <v>3</v>
      </c>
      <c r="N2627" s="51" t="str">
        <f t="shared" si="177"/>
        <v>保善</v>
      </c>
    </row>
    <row r="2628" spans="1:14" x14ac:dyDescent="0.2">
      <c r="A2628" s="50">
        <f t="shared" si="174"/>
        <v>34023</v>
      </c>
      <c r="B2628" s="50">
        <f t="shared" si="175"/>
        <v>3</v>
      </c>
      <c r="C2628" s="51">
        <f t="shared" si="176"/>
        <v>40</v>
      </c>
      <c r="D2628" s="50">
        <v>34023</v>
      </c>
      <c r="E2628" s="50" t="s">
        <v>8175</v>
      </c>
      <c r="F2628" s="50" t="s">
        <v>6456</v>
      </c>
      <c r="G2628" s="50" t="s">
        <v>8176</v>
      </c>
      <c r="H2628" s="50" t="s">
        <v>1428</v>
      </c>
      <c r="I2628" s="50" t="s">
        <v>8177</v>
      </c>
      <c r="J2628" s="50" t="s">
        <v>1430</v>
      </c>
      <c r="K2628" s="50" t="s">
        <v>291</v>
      </c>
      <c r="L2628" s="50" t="s">
        <v>1029</v>
      </c>
      <c r="M2628" s="54">
        <v>3</v>
      </c>
      <c r="N2628" s="51" t="str">
        <f t="shared" si="177"/>
        <v>保善</v>
      </c>
    </row>
    <row r="2629" spans="1:14" x14ac:dyDescent="0.2">
      <c r="A2629" s="50">
        <f t="shared" si="174"/>
        <v>34025</v>
      </c>
      <c r="B2629" s="50">
        <f t="shared" si="175"/>
        <v>3</v>
      </c>
      <c r="C2629" s="51">
        <f t="shared" si="176"/>
        <v>40</v>
      </c>
      <c r="D2629" s="50">
        <v>34025</v>
      </c>
      <c r="E2629" s="50" t="s">
        <v>5977</v>
      </c>
      <c r="F2629" s="50" t="s">
        <v>8178</v>
      </c>
      <c r="G2629" s="50" t="s">
        <v>5978</v>
      </c>
      <c r="H2629" s="50" t="s">
        <v>1439</v>
      </c>
      <c r="I2629" s="50" t="s">
        <v>5979</v>
      </c>
      <c r="J2629" s="50" t="s">
        <v>1440</v>
      </c>
      <c r="K2629" s="50" t="s">
        <v>291</v>
      </c>
      <c r="L2629" s="50" t="s">
        <v>189</v>
      </c>
      <c r="M2629" s="54">
        <v>1</v>
      </c>
      <c r="N2629" s="51" t="str">
        <f t="shared" si="177"/>
        <v>保善</v>
      </c>
    </row>
    <row r="2630" spans="1:14" x14ac:dyDescent="0.2">
      <c r="A2630" s="50">
        <f t="shared" si="174"/>
        <v>34026</v>
      </c>
      <c r="B2630" s="50">
        <f t="shared" si="175"/>
        <v>3</v>
      </c>
      <c r="C2630" s="51">
        <f t="shared" si="176"/>
        <v>40</v>
      </c>
      <c r="D2630" s="50">
        <v>34026</v>
      </c>
      <c r="E2630" s="50" t="s">
        <v>8179</v>
      </c>
      <c r="F2630" s="50" t="s">
        <v>8180</v>
      </c>
      <c r="G2630" s="50" t="s">
        <v>6912</v>
      </c>
      <c r="H2630" s="50" t="s">
        <v>7740</v>
      </c>
      <c r="I2630" s="50" t="s">
        <v>6913</v>
      </c>
      <c r="J2630" s="50" t="s">
        <v>7741</v>
      </c>
      <c r="K2630" s="50" t="s">
        <v>291</v>
      </c>
      <c r="L2630" s="50" t="s">
        <v>188</v>
      </c>
      <c r="M2630" s="54">
        <v>2</v>
      </c>
      <c r="N2630" s="51" t="str">
        <f t="shared" si="177"/>
        <v>保善</v>
      </c>
    </row>
    <row r="2631" spans="1:14" x14ac:dyDescent="0.2">
      <c r="A2631" s="50">
        <f t="shared" si="174"/>
        <v>34027</v>
      </c>
      <c r="B2631" s="50">
        <f t="shared" si="175"/>
        <v>3</v>
      </c>
      <c r="C2631" s="51">
        <f t="shared" si="176"/>
        <v>40</v>
      </c>
      <c r="D2631" s="50">
        <v>34027</v>
      </c>
      <c r="E2631" s="50" t="s">
        <v>4191</v>
      </c>
      <c r="F2631" s="50" t="s">
        <v>851</v>
      </c>
      <c r="G2631" s="50" t="s">
        <v>1642</v>
      </c>
      <c r="H2631" s="50" t="s">
        <v>1023</v>
      </c>
      <c r="I2631" s="50" t="s">
        <v>1644</v>
      </c>
      <c r="J2631" s="50" t="s">
        <v>1024</v>
      </c>
      <c r="K2631" s="50" t="s">
        <v>291</v>
      </c>
      <c r="L2631" s="50" t="s">
        <v>189</v>
      </c>
      <c r="M2631" s="54">
        <v>2</v>
      </c>
      <c r="N2631" s="51" t="str">
        <f t="shared" si="177"/>
        <v>保善</v>
      </c>
    </row>
    <row r="2632" spans="1:14" x14ac:dyDescent="0.2">
      <c r="A2632" s="50">
        <f t="shared" si="174"/>
        <v>34028</v>
      </c>
      <c r="B2632" s="50">
        <f t="shared" si="175"/>
        <v>3</v>
      </c>
      <c r="C2632" s="51">
        <f t="shared" si="176"/>
        <v>40</v>
      </c>
      <c r="D2632" s="50">
        <v>34028</v>
      </c>
      <c r="E2632" s="50" t="s">
        <v>22</v>
      </c>
      <c r="F2632" s="50" t="s">
        <v>8181</v>
      </c>
      <c r="G2632" s="50" t="s">
        <v>1070</v>
      </c>
      <c r="H2632" s="50" t="s">
        <v>1906</v>
      </c>
      <c r="I2632" s="50" t="s">
        <v>1610</v>
      </c>
      <c r="J2632" s="50" t="s">
        <v>1907</v>
      </c>
      <c r="K2632" s="50" t="s">
        <v>291</v>
      </c>
      <c r="L2632" s="50" t="s">
        <v>189</v>
      </c>
      <c r="M2632" s="54">
        <v>1</v>
      </c>
      <c r="N2632" s="51" t="str">
        <f t="shared" si="177"/>
        <v>保善</v>
      </c>
    </row>
    <row r="2633" spans="1:14" x14ac:dyDescent="0.2">
      <c r="A2633" s="50">
        <f t="shared" si="174"/>
        <v>34029</v>
      </c>
      <c r="B2633" s="50">
        <f t="shared" si="175"/>
        <v>3</v>
      </c>
      <c r="C2633" s="51">
        <f t="shared" si="176"/>
        <v>40</v>
      </c>
      <c r="D2633" s="50">
        <v>34029</v>
      </c>
      <c r="E2633" s="50" t="s">
        <v>650</v>
      </c>
      <c r="F2633" s="50" t="s">
        <v>8182</v>
      </c>
      <c r="G2633" s="50" t="s">
        <v>2218</v>
      </c>
      <c r="H2633" s="50" t="s">
        <v>8183</v>
      </c>
      <c r="I2633" s="50" t="s">
        <v>2219</v>
      </c>
      <c r="J2633" s="50" t="s">
        <v>8184</v>
      </c>
      <c r="K2633" s="50" t="s">
        <v>291</v>
      </c>
      <c r="L2633" s="50" t="s">
        <v>188</v>
      </c>
      <c r="M2633" s="54">
        <v>2</v>
      </c>
      <c r="N2633" s="51" t="str">
        <f t="shared" si="177"/>
        <v>保善</v>
      </c>
    </row>
    <row r="2634" spans="1:14" x14ac:dyDescent="0.2">
      <c r="A2634" s="50">
        <f t="shared" si="174"/>
        <v>34030</v>
      </c>
      <c r="B2634" s="50">
        <f t="shared" si="175"/>
        <v>3</v>
      </c>
      <c r="C2634" s="51">
        <f t="shared" si="176"/>
        <v>40</v>
      </c>
      <c r="D2634" s="50">
        <v>34030</v>
      </c>
      <c r="E2634" s="50" t="s">
        <v>33</v>
      </c>
      <c r="F2634" s="50" t="s">
        <v>8185</v>
      </c>
      <c r="G2634" s="50" t="s">
        <v>1457</v>
      </c>
      <c r="H2634" s="50" t="s">
        <v>8186</v>
      </c>
      <c r="I2634" s="50" t="s">
        <v>1683</v>
      </c>
      <c r="J2634" s="50" t="s">
        <v>8187</v>
      </c>
      <c r="K2634" s="50" t="s">
        <v>291</v>
      </c>
      <c r="L2634" s="50" t="s">
        <v>188</v>
      </c>
      <c r="M2634" s="54">
        <v>2</v>
      </c>
      <c r="N2634" s="51" t="str">
        <f t="shared" si="177"/>
        <v>保善</v>
      </c>
    </row>
    <row r="2635" spans="1:14" x14ac:dyDescent="0.2">
      <c r="A2635" s="50">
        <f t="shared" si="174"/>
        <v>34031</v>
      </c>
      <c r="B2635" s="50">
        <f t="shared" si="175"/>
        <v>3</v>
      </c>
      <c r="C2635" s="51">
        <f t="shared" si="176"/>
        <v>40</v>
      </c>
      <c r="D2635" s="50">
        <v>34031</v>
      </c>
      <c r="E2635" s="50" t="s">
        <v>4287</v>
      </c>
      <c r="F2635" s="50" t="s">
        <v>8188</v>
      </c>
      <c r="G2635" s="50" t="s">
        <v>4289</v>
      </c>
      <c r="H2635" s="50" t="s">
        <v>1930</v>
      </c>
      <c r="I2635" s="50" t="s">
        <v>4291</v>
      </c>
      <c r="J2635" s="50" t="s">
        <v>2075</v>
      </c>
      <c r="K2635" s="50" t="s">
        <v>291</v>
      </c>
      <c r="L2635" s="50" t="s">
        <v>1029</v>
      </c>
      <c r="M2635" s="54">
        <v>3</v>
      </c>
      <c r="N2635" s="51" t="str">
        <f t="shared" si="177"/>
        <v>保善</v>
      </c>
    </row>
    <row r="2636" spans="1:14" x14ac:dyDescent="0.2">
      <c r="A2636" s="50">
        <f t="shared" si="174"/>
        <v>34033</v>
      </c>
      <c r="B2636" s="50">
        <f t="shared" si="175"/>
        <v>3</v>
      </c>
      <c r="C2636" s="51">
        <f t="shared" si="176"/>
        <v>40</v>
      </c>
      <c r="D2636" s="50">
        <v>34033</v>
      </c>
      <c r="E2636" s="50" t="s">
        <v>5722</v>
      </c>
      <c r="F2636" s="50" t="s">
        <v>5435</v>
      </c>
      <c r="G2636" s="50" t="s">
        <v>5724</v>
      </c>
      <c r="H2636" s="50" t="s">
        <v>1930</v>
      </c>
      <c r="I2636" s="50" t="s">
        <v>5725</v>
      </c>
      <c r="J2636" s="50" t="s">
        <v>2075</v>
      </c>
      <c r="K2636" s="50" t="s">
        <v>291</v>
      </c>
      <c r="L2636" s="50" t="s">
        <v>1029</v>
      </c>
      <c r="M2636" s="54">
        <v>3</v>
      </c>
      <c r="N2636" s="51" t="str">
        <f t="shared" si="177"/>
        <v>保善</v>
      </c>
    </row>
    <row r="2637" spans="1:14" x14ac:dyDescent="0.2">
      <c r="A2637" s="50">
        <f t="shared" si="174"/>
        <v>34034</v>
      </c>
      <c r="B2637" s="50">
        <f t="shared" si="175"/>
        <v>3</v>
      </c>
      <c r="C2637" s="51">
        <f t="shared" si="176"/>
        <v>40</v>
      </c>
      <c r="D2637" s="50">
        <v>34034</v>
      </c>
      <c r="E2637" s="50" t="s">
        <v>22</v>
      </c>
      <c r="F2637" s="50" t="s">
        <v>8189</v>
      </c>
      <c r="G2637" s="50" t="s">
        <v>1070</v>
      </c>
      <c r="H2637" s="50" t="s">
        <v>1780</v>
      </c>
      <c r="I2637" s="50" t="s">
        <v>1610</v>
      </c>
      <c r="J2637" s="50" t="s">
        <v>8190</v>
      </c>
      <c r="K2637" s="50" t="s">
        <v>291</v>
      </c>
      <c r="L2637" s="50" t="s">
        <v>1029</v>
      </c>
      <c r="M2637" s="54">
        <v>3</v>
      </c>
      <c r="N2637" s="51" t="str">
        <f t="shared" si="177"/>
        <v>保善</v>
      </c>
    </row>
    <row r="2638" spans="1:14" x14ac:dyDescent="0.2">
      <c r="A2638" s="50">
        <f t="shared" si="174"/>
        <v>34036</v>
      </c>
      <c r="B2638" s="50">
        <f t="shared" si="175"/>
        <v>3</v>
      </c>
      <c r="C2638" s="51">
        <f t="shared" si="176"/>
        <v>40</v>
      </c>
      <c r="D2638" s="50">
        <v>34036</v>
      </c>
      <c r="E2638" s="50" t="s">
        <v>3956</v>
      </c>
      <c r="F2638" s="50" t="s">
        <v>27</v>
      </c>
      <c r="G2638" s="50" t="s">
        <v>3958</v>
      </c>
      <c r="H2638" s="50" t="s">
        <v>2123</v>
      </c>
      <c r="I2638" s="50" t="s">
        <v>3960</v>
      </c>
      <c r="J2638" s="50" t="s">
        <v>2124</v>
      </c>
      <c r="K2638" s="50" t="s">
        <v>291</v>
      </c>
      <c r="L2638" s="50" t="s">
        <v>188</v>
      </c>
      <c r="M2638" s="54">
        <v>2</v>
      </c>
      <c r="N2638" s="51" t="str">
        <f t="shared" si="177"/>
        <v>保善</v>
      </c>
    </row>
    <row r="2639" spans="1:14" x14ac:dyDescent="0.2">
      <c r="A2639" s="50">
        <f t="shared" si="174"/>
        <v>34037</v>
      </c>
      <c r="B2639" s="50">
        <f t="shared" si="175"/>
        <v>3</v>
      </c>
      <c r="C2639" s="51">
        <f t="shared" si="176"/>
        <v>40</v>
      </c>
      <c r="D2639" s="50">
        <v>34037</v>
      </c>
      <c r="E2639" s="50" t="s">
        <v>70</v>
      </c>
      <c r="F2639" s="50" t="s">
        <v>8191</v>
      </c>
      <c r="G2639" s="50" t="s">
        <v>2334</v>
      </c>
      <c r="H2639" s="50" t="s">
        <v>1009</v>
      </c>
      <c r="I2639" s="50" t="s">
        <v>2335</v>
      </c>
      <c r="J2639" s="50" t="s">
        <v>1011</v>
      </c>
      <c r="K2639" s="50" t="s">
        <v>291</v>
      </c>
      <c r="L2639" s="50" t="s">
        <v>188</v>
      </c>
      <c r="M2639" s="54">
        <v>2</v>
      </c>
      <c r="N2639" s="51" t="str">
        <f t="shared" si="177"/>
        <v>保善</v>
      </c>
    </row>
    <row r="2640" spans="1:14" x14ac:dyDescent="0.2">
      <c r="A2640" s="50">
        <f t="shared" si="174"/>
        <v>34039</v>
      </c>
      <c r="B2640" s="50">
        <f t="shared" si="175"/>
        <v>3</v>
      </c>
      <c r="C2640" s="51">
        <f t="shared" si="176"/>
        <v>40</v>
      </c>
      <c r="D2640" s="50">
        <v>34039</v>
      </c>
      <c r="E2640" s="50" t="s">
        <v>3794</v>
      </c>
      <c r="F2640" s="50" t="s">
        <v>436</v>
      </c>
      <c r="G2640" s="50" t="s">
        <v>3795</v>
      </c>
      <c r="H2640" s="50" t="s">
        <v>1034</v>
      </c>
      <c r="I2640" s="50" t="s">
        <v>3796</v>
      </c>
      <c r="J2640" s="50" t="s">
        <v>1036</v>
      </c>
      <c r="K2640" s="50" t="s">
        <v>291</v>
      </c>
      <c r="L2640" s="50" t="s">
        <v>189</v>
      </c>
      <c r="M2640" s="54">
        <v>1</v>
      </c>
      <c r="N2640" s="51" t="str">
        <f t="shared" si="177"/>
        <v>保善</v>
      </c>
    </row>
    <row r="2641" spans="1:14" x14ac:dyDescent="0.2">
      <c r="A2641" s="50">
        <f t="shared" si="174"/>
        <v>34040</v>
      </c>
      <c r="B2641" s="50">
        <f t="shared" si="175"/>
        <v>3</v>
      </c>
      <c r="C2641" s="51">
        <f t="shared" si="176"/>
        <v>40</v>
      </c>
      <c r="D2641" s="50">
        <v>34040</v>
      </c>
      <c r="E2641" s="50" t="s">
        <v>15297</v>
      </c>
      <c r="F2641" s="50" t="s">
        <v>15298</v>
      </c>
      <c r="G2641" s="50" t="s">
        <v>15299</v>
      </c>
      <c r="H2641" s="50" t="s">
        <v>1049</v>
      </c>
      <c r="I2641" s="50" t="s">
        <v>15300</v>
      </c>
      <c r="J2641" s="50" t="s">
        <v>1885</v>
      </c>
      <c r="K2641" s="50" t="s">
        <v>291</v>
      </c>
      <c r="L2641" s="50" t="s">
        <v>189</v>
      </c>
      <c r="M2641" s="54">
        <v>1</v>
      </c>
      <c r="N2641" s="51" t="str">
        <f t="shared" si="177"/>
        <v>保善</v>
      </c>
    </row>
    <row r="2642" spans="1:14" x14ac:dyDescent="0.2">
      <c r="A2642" s="50">
        <f t="shared" si="174"/>
        <v>34041</v>
      </c>
      <c r="B2642" s="50">
        <f t="shared" si="175"/>
        <v>3</v>
      </c>
      <c r="C2642" s="51">
        <f t="shared" si="176"/>
        <v>40</v>
      </c>
      <c r="D2642" s="50">
        <v>34041</v>
      </c>
      <c r="E2642" s="50" t="s">
        <v>11336</v>
      </c>
      <c r="F2642" s="50" t="s">
        <v>2934</v>
      </c>
      <c r="G2642" s="50" t="s">
        <v>11338</v>
      </c>
      <c r="H2642" s="50" t="s">
        <v>2123</v>
      </c>
      <c r="I2642" s="50" t="s">
        <v>11340</v>
      </c>
      <c r="J2642" s="50" t="s">
        <v>2790</v>
      </c>
      <c r="K2642" s="50" t="s">
        <v>291</v>
      </c>
      <c r="L2642" s="50" t="s">
        <v>189</v>
      </c>
      <c r="M2642" s="54">
        <v>1</v>
      </c>
      <c r="N2642" s="51" t="str">
        <f t="shared" si="177"/>
        <v>保善</v>
      </c>
    </row>
    <row r="2643" spans="1:14" x14ac:dyDescent="0.2">
      <c r="A2643" s="50">
        <f t="shared" si="174"/>
        <v>34042</v>
      </c>
      <c r="B2643" s="50">
        <f t="shared" si="175"/>
        <v>3</v>
      </c>
      <c r="C2643" s="51">
        <f t="shared" si="176"/>
        <v>40</v>
      </c>
      <c r="D2643" s="50">
        <v>34042</v>
      </c>
      <c r="E2643" s="50" t="s">
        <v>8192</v>
      </c>
      <c r="F2643" s="50" t="s">
        <v>455</v>
      </c>
      <c r="G2643" s="50" t="s">
        <v>8192</v>
      </c>
      <c r="H2643" s="50" t="s">
        <v>1434</v>
      </c>
      <c r="I2643" s="50" t="s">
        <v>8193</v>
      </c>
      <c r="J2643" s="50" t="s">
        <v>1435</v>
      </c>
      <c r="K2643" s="50" t="s">
        <v>291</v>
      </c>
      <c r="L2643" s="50" t="s">
        <v>188</v>
      </c>
      <c r="M2643" s="54">
        <v>2</v>
      </c>
      <c r="N2643" s="51" t="str">
        <f t="shared" si="177"/>
        <v>保善</v>
      </c>
    </row>
    <row r="2644" spans="1:14" x14ac:dyDescent="0.2">
      <c r="A2644" s="50">
        <f t="shared" si="174"/>
        <v>34043</v>
      </c>
      <c r="B2644" s="50">
        <f t="shared" si="175"/>
        <v>3</v>
      </c>
      <c r="C2644" s="51">
        <f t="shared" si="176"/>
        <v>40</v>
      </c>
      <c r="D2644" s="50">
        <v>34043</v>
      </c>
      <c r="E2644" s="50" t="s">
        <v>8194</v>
      </c>
      <c r="F2644" s="50" t="s">
        <v>8195</v>
      </c>
      <c r="G2644" s="50" t="s">
        <v>8196</v>
      </c>
      <c r="H2644" s="50" t="s">
        <v>2439</v>
      </c>
      <c r="I2644" s="50" t="s">
        <v>8197</v>
      </c>
      <c r="J2644" s="50" t="s">
        <v>2440</v>
      </c>
      <c r="K2644" s="50" t="s">
        <v>291</v>
      </c>
      <c r="L2644" s="50" t="s">
        <v>188</v>
      </c>
      <c r="M2644" s="54">
        <v>2</v>
      </c>
      <c r="N2644" s="51" t="str">
        <f t="shared" si="177"/>
        <v>保善</v>
      </c>
    </row>
    <row r="2645" spans="1:14" x14ac:dyDescent="0.2">
      <c r="A2645" s="50">
        <f t="shared" si="174"/>
        <v>34044</v>
      </c>
      <c r="B2645" s="50">
        <f t="shared" si="175"/>
        <v>3</v>
      </c>
      <c r="C2645" s="51">
        <f t="shared" si="176"/>
        <v>40</v>
      </c>
      <c r="D2645" s="50">
        <v>34044</v>
      </c>
      <c r="E2645" s="50" t="s">
        <v>15301</v>
      </c>
      <c r="F2645" s="50" t="s">
        <v>5426</v>
      </c>
      <c r="G2645" s="50" t="s">
        <v>4258</v>
      </c>
      <c r="H2645" s="50" t="s">
        <v>2084</v>
      </c>
      <c r="I2645" s="50" t="s">
        <v>4259</v>
      </c>
      <c r="J2645" s="50" t="s">
        <v>2086</v>
      </c>
      <c r="K2645" s="50" t="s">
        <v>291</v>
      </c>
      <c r="L2645" s="50" t="s">
        <v>189</v>
      </c>
      <c r="M2645" s="54">
        <v>1</v>
      </c>
      <c r="N2645" s="51" t="str">
        <f t="shared" si="177"/>
        <v>保善</v>
      </c>
    </row>
    <row r="2646" spans="1:14" x14ac:dyDescent="0.2">
      <c r="A2646" s="50">
        <f t="shared" si="174"/>
        <v>34045</v>
      </c>
      <c r="B2646" s="50">
        <f t="shared" si="175"/>
        <v>3</v>
      </c>
      <c r="C2646" s="51">
        <f t="shared" si="176"/>
        <v>40</v>
      </c>
      <c r="D2646" s="50">
        <v>34045</v>
      </c>
      <c r="E2646" s="50" t="s">
        <v>51</v>
      </c>
      <c r="F2646" s="50" t="s">
        <v>8198</v>
      </c>
      <c r="G2646" s="50" t="s">
        <v>1303</v>
      </c>
      <c r="H2646" s="50" t="s">
        <v>1217</v>
      </c>
      <c r="I2646" s="50" t="s">
        <v>1304</v>
      </c>
      <c r="J2646" s="50" t="s">
        <v>1234</v>
      </c>
      <c r="K2646" s="50" t="s">
        <v>291</v>
      </c>
      <c r="L2646" s="50" t="s">
        <v>189</v>
      </c>
      <c r="M2646" s="54">
        <v>2</v>
      </c>
      <c r="N2646" s="51" t="str">
        <f t="shared" si="177"/>
        <v>保善</v>
      </c>
    </row>
    <row r="2647" spans="1:14" x14ac:dyDescent="0.2">
      <c r="A2647" s="50">
        <f t="shared" si="174"/>
        <v>34046</v>
      </c>
      <c r="B2647" s="50">
        <f t="shared" si="175"/>
        <v>3</v>
      </c>
      <c r="C2647" s="51">
        <f t="shared" si="176"/>
        <v>40</v>
      </c>
      <c r="D2647" s="50">
        <v>34046</v>
      </c>
      <c r="E2647" s="50" t="s">
        <v>453</v>
      </c>
      <c r="F2647" s="50" t="s">
        <v>6016</v>
      </c>
      <c r="G2647" s="50" t="s">
        <v>1044</v>
      </c>
      <c r="H2647" s="50" t="s">
        <v>6017</v>
      </c>
      <c r="I2647" s="50" t="s">
        <v>1045</v>
      </c>
      <c r="J2647" s="50" t="s">
        <v>13471</v>
      </c>
      <c r="K2647" s="50" t="s">
        <v>291</v>
      </c>
      <c r="L2647" s="50" t="s">
        <v>185</v>
      </c>
      <c r="M2647" s="54">
        <v>1</v>
      </c>
      <c r="N2647" s="51" t="str">
        <f t="shared" si="177"/>
        <v>保善</v>
      </c>
    </row>
    <row r="2648" spans="1:14" x14ac:dyDescent="0.2">
      <c r="A2648" s="50">
        <f t="shared" si="174"/>
        <v>34047</v>
      </c>
      <c r="B2648" s="50">
        <f t="shared" si="175"/>
        <v>3</v>
      </c>
      <c r="C2648" s="51">
        <f t="shared" si="176"/>
        <v>40</v>
      </c>
      <c r="D2648" s="50">
        <v>34047</v>
      </c>
      <c r="E2648" s="50" t="s">
        <v>988</v>
      </c>
      <c r="F2648" s="50" t="s">
        <v>15302</v>
      </c>
      <c r="G2648" s="50" t="s">
        <v>1499</v>
      </c>
      <c r="H2648" s="50" t="s">
        <v>1916</v>
      </c>
      <c r="I2648" s="50" t="s">
        <v>1501</v>
      </c>
      <c r="J2648" s="50" t="s">
        <v>1917</v>
      </c>
      <c r="K2648" s="50" t="s">
        <v>291</v>
      </c>
      <c r="L2648" s="50" t="s">
        <v>185</v>
      </c>
      <c r="M2648" s="54">
        <v>1</v>
      </c>
      <c r="N2648" s="51" t="str">
        <f t="shared" si="177"/>
        <v>保善</v>
      </c>
    </row>
    <row r="2649" spans="1:14" x14ac:dyDescent="0.2">
      <c r="A2649" s="50">
        <f t="shared" si="174"/>
        <v>34049</v>
      </c>
      <c r="B2649" s="50">
        <f t="shared" si="175"/>
        <v>3</v>
      </c>
      <c r="C2649" s="51">
        <f t="shared" si="176"/>
        <v>40</v>
      </c>
      <c r="D2649" s="50">
        <v>34049</v>
      </c>
      <c r="E2649" s="50" t="s">
        <v>8199</v>
      </c>
      <c r="F2649" s="50" t="s">
        <v>1483</v>
      </c>
      <c r="G2649" s="50" t="s">
        <v>8200</v>
      </c>
      <c r="H2649" s="50" t="s">
        <v>1484</v>
      </c>
      <c r="I2649" s="50" t="s">
        <v>8201</v>
      </c>
      <c r="J2649" s="50" t="s">
        <v>1485</v>
      </c>
      <c r="K2649" s="50" t="s">
        <v>291</v>
      </c>
      <c r="L2649" s="50" t="s">
        <v>1029</v>
      </c>
      <c r="M2649" s="54">
        <v>3</v>
      </c>
      <c r="N2649" s="51" t="str">
        <f t="shared" si="177"/>
        <v>保善</v>
      </c>
    </row>
    <row r="2650" spans="1:14" x14ac:dyDescent="0.2">
      <c r="A2650" s="50">
        <f t="shared" si="174"/>
        <v>34050</v>
      </c>
      <c r="B2650" s="50">
        <f t="shared" si="175"/>
        <v>3</v>
      </c>
      <c r="C2650" s="51">
        <f t="shared" si="176"/>
        <v>40</v>
      </c>
      <c r="D2650" s="50">
        <v>34050</v>
      </c>
      <c r="E2650" s="50" t="s">
        <v>8202</v>
      </c>
      <c r="F2650" s="50" t="s">
        <v>8203</v>
      </c>
      <c r="G2650" s="50" t="s">
        <v>8204</v>
      </c>
      <c r="H2650" s="50" t="s">
        <v>1441</v>
      </c>
      <c r="I2650" s="50" t="s">
        <v>8205</v>
      </c>
      <c r="J2650" s="50" t="s">
        <v>1442</v>
      </c>
      <c r="K2650" s="50" t="s">
        <v>291</v>
      </c>
      <c r="L2650" s="50" t="s">
        <v>1029</v>
      </c>
      <c r="M2650" s="54">
        <v>3</v>
      </c>
      <c r="N2650" s="51" t="str">
        <f t="shared" si="177"/>
        <v>保善</v>
      </c>
    </row>
    <row r="2651" spans="1:14" x14ac:dyDescent="0.2">
      <c r="A2651" s="50">
        <f t="shared" si="174"/>
        <v>34051</v>
      </c>
      <c r="B2651" s="50">
        <f t="shared" si="175"/>
        <v>3</v>
      </c>
      <c r="C2651" s="51">
        <f t="shared" si="176"/>
        <v>40</v>
      </c>
      <c r="D2651" s="50">
        <v>34051</v>
      </c>
      <c r="E2651" s="50" t="s">
        <v>8206</v>
      </c>
      <c r="F2651" s="50" t="s">
        <v>469</v>
      </c>
      <c r="G2651" s="50" t="s">
        <v>8207</v>
      </c>
      <c r="H2651" s="50" t="s">
        <v>1283</v>
      </c>
      <c r="I2651" s="50" t="s">
        <v>8208</v>
      </c>
      <c r="J2651" s="50" t="s">
        <v>5501</v>
      </c>
      <c r="K2651" s="50" t="s">
        <v>291</v>
      </c>
      <c r="L2651" s="50" t="s">
        <v>188</v>
      </c>
      <c r="M2651" s="54">
        <v>2</v>
      </c>
      <c r="N2651" s="51" t="str">
        <f t="shared" si="177"/>
        <v>保善</v>
      </c>
    </row>
    <row r="2652" spans="1:14" x14ac:dyDescent="0.2">
      <c r="A2652" s="50">
        <f t="shared" si="174"/>
        <v>34052</v>
      </c>
      <c r="B2652" s="50">
        <f t="shared" si="175"/>
        <v>3</v>
      </c>
      <c r="C2652" s="51">
        <f t="shared" si="176"/>
        <v>40</v>
      </c>
      <c r="D2652" s="50">
        <v>34052</v>
      </c>
      <c r="E2652" s="50" t="s">
        <v>8209</v>
      </c>
      <c r="F2652" s="50" t="s">
        <v>4243</v>
      </c>
      <c r="G2652" s="50" t="s">
        <v>8210</v>
      </c>
      <c r="H2652" s="50" t="s">
        <v>1662</v>
      </c>
      <c r="I2652" s="50" t="s">
        <v>8211</v>
      </c>
      <c r="J2652" s="50" t="s">
        <v>1663</v>
      </c>
      <c r="K2652" s="50" t="s">
        <v>291</v>
      </c>
      <c r="L2652" s="50" t="s">
        <v>188</v>
      </c>
      <c r="M2652" s="54">
        <v>2</v>
      </c>
      <c r="N2652" s="51" t="str">
        <f t="shared" si="177"/>
        <v>保善</v>
      </c>
    </row>
    <row r="2653" spans="1:14" x14ac:dyDescent="0.2">
      <c r="A2653" s="50">
        <f t="shared" si="174"/>
        <v>34053</v>
      </c>
      <c r="B2653" s="50">
        <f t="shared" si="175"/>
        <v>3</v>
      </c>
      <c r="C2653" s="51">
        <f t="shared" si="176"/>
        <v>40</v>
      </c>
      <c r="D2653" s="50">
        <v>34053</v>
      </c>
      <c r="E2653" s="50" t="s">
        <v>8212</v>
      </c>
      <c r="F2653" s="50" t="s">
        <v>8213</v>
      </c>
      <c r="G2653" s="50" t="s">
        <v>8214</v>
      </c>
      <c r="H2653" s="50" t="s">
        <v>1049</v>
      </c>
      <c r="I2653" s="50" t="s">
        <v>8215</v>
      </c>
      <c r="J2653" s="50" t="s">
        <v>1051</v>
      </c>
      <c r="K2653" s="50" t="s">
        <v>291</v>
      </c>
      <c r="L2653" s="50" t="s">
        <v>188</v>
      </c>
      <c r="M2653" s="54">
        <v>2</v>
      </c>
      <c r="N2653" s="51" t="str">
        <f t="shared" si="177"/>
        <v>保善</v>
      </c>
    </row>
    <row r="2654" spans="1:14" x14ac:dyDescent="0.2">
      <c r="A2654" s="50">
        <f t="shared" si="174"/>
        <v>34055</v>
      </c>
      <c r="B2654" s="50">
        <f t="shared" si="175"/>
        <v>3</v>
      </c>
      <c r="C2654" s="51">
        <f t="shared" si="176"/>
        <v>40</v>
      </c>
      <c r="D2654" s="50">
        <v>34055</v>
      </c>
      <c r="E2654" s="50" t="s">
        <v>8216</v>
      </c>
      <c r="F2654" s="50" t="s">
        <v>8217</v>
      </c>
      <c r="G2654" s="50" t="s">
        <v>8218</v>
      </c>
      <c r="H2654" s="50" t="s">
        <v>8219</v>
      </c>
      <c r="I2654" s="50" t="s">
        <v>8220</v>
      </c>
      <c r="J2654" s="50" t="s">
        <v>8221</v>
      </c>
      <c r="K2654" s="50" t="s">
        <v>291</v>
      </c>
      <c r="L2654" s="50" t="s">
        <v>188</v>
      </c>
      <c r="M2654" s="54">
        <v>2</v>
      </c>
      <c r="N2654" s="51" t="str">
        <f t="shared" si="177"/>
        <v>保善</v>
      </c>
    </row>
    <row r="2655" spans="1:14" x14ac:dyDescent="0.2">
      <c r="A2655" s="50">
        <f t="shared" si="174"/>
        <v>34056</v>
      </c>
      <c r="B2655" s="50">
        <f t="shared" si="175"/>
        <v>3</v>
      </c>
      <c r="C2655" s="51">
        <f t="shared" si="176"/>
        <v>40</v>
      </c>
      <c r="D2655" s="50">
        <v>34056</v>
      </c>
      <c r="E2655" s="50" t="s">
        <v>8222</v>
      </c>
      <c r="F2655" s="50" t="s">
        <v>8223</v>
      </c>
      <c r="G2655" s="50" t="s">
        <v>8224</v>
      </c>
      <c r="H2655" s="50" t="s">
        <v>8225</v>
      </c>
      <c r="I2655" s="50" t="s">
        <v>6688</v>
      </c>
      <c r="J2655" s="50" t="s">
        <v>8226</v>
      </c>
      <c r="K2655" s="50" t="s">
        <v>291</v>
      </c>
      <c r="L2655" s="50" t="s">
        <v>188</v>
      </c>
      <c r="M2655" s="54">
        <v>2</v>
      </c>
      <c r="N2655" s="51" t="str">
        <f t="shared" si="177"/>
        <v>保善</v>
      </c>
    </row>
    <row r="2656" spans="1:14" x14ac:dyDescent="0.2">
      <c r="A2656" s="50">
        <f t="shared" si="174"/>
        <v>34058</v>
      </c>
      <c r="B2656" s="50">
        <f t="shared" si="175"/>
        <v>3</v>
      </c>
      <c r="C2656" s="51">
        <f t="shared" si="176"/>
        <v>40</v>
      </c>
      <c r="D2656" s="50">
        <v>34058</v>
      </c>
      <c r="E2656" s="50" t="s">
        <v>82</v>
      </c>
      <c r="F2656" s="50" t="s">
        <v>6210</v>
      </c>
      <c r="G2656" s="50" t="s">
        <v>1202</v>
      </c>
      <c r="H2656" s="50" t="s">
        <v>1741</v>
      </c>
      <c r="I2656" s="50" t="s">
        <v>1204</v>
      </c>
      <c r="J2656" s="50" t="s">
        <v>1743</v>
      </c>
      <c r="K2656" s="50" t="s">
        <v>291</v>
      </c>
      <c r="L2656" s="50" t="s">
        <v>188</v>
      </c>
      <c r="M2656" s="54">
        <v>2</v>
      </c>
      <c r="N2656" s="51" t="str">
        <f t="shared" si="177"/>
        <v>保善</v>
      </c>
    </row>
    <row r="2657" spans="1:14" x14ac:dyDescent="0.2">
      <c r="A2657" s="50">
        <f t="shared" si="174"/>
        <v>34059</v>
      </c>
      <c r="B2657" s="50">
        <f t="shared" si="175"/>
        <v>3</v>
      </c>
      <c r="C2657" s="51">
        <f t="shared" si="176"/>
        <v>40</v>
      </c>
      <c r="D2657" s="50">
        <v>34059</v>
      </c>
      <c r="E2657" s="50" t="s">
        <v>8227</v>
      </c>
      <c r="F2657" s="50" t="s">
        <v>397</v>
      </c>
      <c r="G2657" s="50" t="s">
        <v>8228</v>
      </c>
      <c r="H2657" s="50" t="s">
        <v>2761</v>
      </c>
      <c r="I2657" s="50" t="s">
        <v>8229</v>
      </c>
      <c r="J2657" s="50" t="s">
        <v>4170</v>
      </c>
      <c r="K2657" s="50" t="s">
        <v>291</v>
      </c>
      <c r="L2657" s="50" t="s">
        <v>188</v>
      </c>
      <c r="M2657" s="54">
        <v>2</v>
      </c>
      <c r="N2657" s="51" t="str">
        <f t="shared" si="177"/>
        <v>保善</v>
      </c>
    </row>
    <row r="2658" spans="1:14" x14ac:dyDescent="0.2">
      <c r="A2658" s="50">
        <f t="shared" si="174"/>
        <v>34105</v>
      </c>
      <c r="B2658" s="50">
        <f t="shared" si="175"/>
        <v>3</v>
      </c>
      <c r="C2658" s="51">
        <f t="shared" si="176"/>
        <v>41</v>
      </c>
      <c r="D2658" s="50">
        <v>34105</v>
      </c>
      <c r="E2658" s="50" t="s">
        <v>8230</v>
      </c>
      <c r="F2658" s="50" t="s">
        <v>8231</v>
      </c>
      <c r="G2658" s="50" t="s">
        <v>1044</v>
      </c>
      <c r="H2658" s="50" t="s">
        <v>1916</v>
      </c>
      <c r="I2658" s="50" t="s">
        <v>1045</v>
      </c>
      <c r="J2658" s="50" t="s">
        <v>1917</v>
      </c>
      <c r="K2658" s="50" t="s">
        <v>291</v>
      </c>
      <c r="L2658" s="50" t="s">
        <v>188</v>
      </c>
      <c r="M2658" s="54">
        <v>2</v>
      </c>
      <c r="N2658" s="51" t="str">
        <f t="shared" si="177"/>
        <v>目白研心</v>
      </c>
    </row>
    <row r="2659" spans="1:14" x14ac:dyDescent="0.2">
      <c r="A2659" s="50">
        <f t="shared" si="174"/>
        <v>34201</v>
      </c>
      <c r="B2659" s="50">
        <f t="shared" si="175"/>
        <v>3</v>
      </c>
      <c r="C2659" s="51">
        <f t="shared" si="176"/>
        <v>42</v>
      </c>
      <c r="D2659" s="50">
        <v>34201</v>
      </c>
      <c r="E2659" s="50" t="s">
        <v>8232</v>
      </c>
      <c r="F2659" s="50" t="s">
        <v>8233</v>
      </c>
      <c r="G2659" s="50" t="s">
        <v>8234</v>
      </c>
      <c r="H2659" s="50" t="s">
        <v>1930</v>
      </c>
      <c r="I2659" s="50" t="s">
        <v>8235</v>
      </c>
      <c r="J2659" s="50" t="s">
        <v>1931</v>
      </c>
      <c r="K2659" s="50" t="s">
        <v>291</v>
      </c>
      <c r="L2659" s="50" t="s">
        <v>189</v>
      </c>
      <c r="M2659" s="54">
        <v>1</v>
      </c>
      <c r="N2659" s="51" t="str">
        <f t="shared" si="177"/>
        <v>早稲田</v>
      </c>
    </row>
    <row r="2660" spans="1:14" x14ac:dyDescent="0.2">
      <c r="A2660" s="50">
        <f t="shared" si="174"/>
        <v>34202</v>
      </c>
      <c r="B2660" s="50">
        <f t="shared" si="175"/>
        <v>3</v>
      </c>
      <c r="C2660" s="51">
        <f t="shared" si="176"/>
        <v>42</v>
      </c>
      <c r="D2660" s="50">
        <v>34202</v>
      </c>
      <c r="E2660" s="50" t="s">
        <v>5772</v>
      </c>
      <c r="F2660" s="50" t="s">
        <v>8188</v>
      </c>
      <c r="G2660" s="50" t="s">
        <v>5774</v>
      </c>
      <c r="H2660" s="50" t="s">
        <v>1038</v>
      </c>
      <c r="I2660" s="50" t="s">
        <v>5775</v>
      </c>
      <c r="J2660" s="50" t="s">
        <v>1039</v>
      </c>
      <c r="K2660" s="50" t="s">
        <v>291</v>
      </c>
      <c r="L2660" s="50" t="s">
        <v>189</v>
      </c>
      <c r="M2660" s="54">
        <v>1</v>
      </c>
      <c r="N2660" s="51" t="str">
        <f t="shared" si="177"/>
        <v>早稲田</v>
      </c>
    </row>
    <row r="2661" spans="1:14" x14ac:dyDescent="0.2">
      <c r="A2661" s="50">
        <f t="shared" si="174"/>
        <v>34203</v>
      </c>
      <c r="B2661" s="50">
        <f t="shared" si="175"/>
        <v>3</v>
      </c>
      <c r="C2661" s="51">
        <f t="shared" si="176"/>
        <v>42</v>
      </c>
      <c r="D2661" s="50">
        <v>34203</v>
      </c>
      <c r="E2661" s="50" t="s">
        <v>362</v>
      </c>
      <c r="F2661" s="50" t="s">
        <v>8236</v>
      </c>
      <c r="G2661" s="50" t="s">
        <v>1515</v>
      </c>
      <c r="H2661" s="50" t="s">
        <v>5237</v>
      </c>
      <c r="I2661" s="50" t="s">
        <v>1516</v>
      </c>
      <c r="J2661" s="50" t="s">
        <v>8237</v>
      </c>
      <c r="K2661" s="50" t="s">
        <v>291</v>
      </c>
      <c r="L2661" s="50" t="s">
        <v>189</v>
      </c>
      <c r="M2661" s="54">
        <v>1</v>
      </c>
      <c r="N2661" s="51" t="str">
        <f t="shared" si="177"/>
        <v>早稲田</v>
      </c>
    </row>
    <row r="2662" spans="1:14" x14ac:dyDescent="0.2">
      <c r="A2662" s="50">
        <f t="shared" si="174"/>
        <v>34204</v>
      </c>
      <c r="B2662" s="50">
        <f t="shared" si="175"/>
        <v>3</v>
      </c>
      <c r="C2662" s="51">
        <f t="shared" si="176"/>
        <v>42</v>
      </c>
      <c r="D2662" s="50">
        <v>34204</v>
      </c>
      <c r="E2662" s="50" t="s">
        <v>8238</v>
      </c>
      <c r="F2662" s="50" t="s">
        <v>8239</v>
      </c>
      <c r="G2662" s="50" t="s">
        <v>8240</v>
      </c>
      <c r="H2662" s="50" t="s">
        <v>8241</v>
      </c>
      <c r="I2662" s="50" t="s">
        <v>8242</v>
      </c>
      <c r="J2662" s="50" t="s">
        <v>8243</v>
      </c>
      <c r="K2662" s="50" t="s">
        <v>291</v>
      </c>
      <c r="L2662" s="50" t="s">
        <v>189</v>
      </c>
      <c r="M2662" s="54">
        <v>1</v>
      </c>
      <c r="N2662" s="51" t="str">
        <f t="shared" si="177"/>
        <v>早稲田</v>
      </c>
    </row>
    <row r="2663" spans="1:14" x14ac:dyDescent="0.2">
      <c r="A2663" s="50">
        <f t="shared" si="174"/>
        <v>34205</v>
      </c>
      <c r="B2663" s="50">
        <f t="shared" si="175"/>
        <v>3</v>
      </c>
      <c r="C2663" s="51">
        <f t="shared" si="176"/>
        <v>42</v>
      </c>
      <c r="D2663" s="50">
        <v>34205</v>
      </c>
      <c r="E2663" s="50" t="s">
        <v>8244</v>
      </c>
      <c r="F2663" s="50" t="s">
        <v>8245</v>
      </c>
      <c r="G2663" s="50" t="s">
        <v>8246</v>
      </c>
      <c r="H2663" s="50" t="s">
        <v>2397</v>
      </c>
      <c r="I2663" s="50" t="s">
        <v>8247</v>
      </c>
      <c r="J2663" s="50" t="s">
        <v>2399</v>
      </c>
      <c r="K2663" s="50" t="s">
        <v>291</v>
      </c>
      <c r="L2663" s="50" t="s">
        <v>189</v>
      </c>
      <c r="M2663" s="54">
        <v>1</v>
      </c>
      <c r="N2663" s="51" t="str">
        <f t="shared" si="177"/>
        <v>早稲田</v>
      </c>
    </row>
    <row r="2664" spans="1:14" x14ac:dyDescent="0.2">
      <c r="A2664" s="50">
        <f t="shared" si="174"/>
        <v>34226</v>
      </c>
      <c r="B2664" s="50">
        <f t="shared" si="175"/>
        <v>3</v>
      </c>
      <c r="C2664" s="51">
        <f t="shared" si="176"/>
        <v>42</v>
      </c>
      <c r="D2664" s="50">
        <v>34226</v>
      </c>
      <c r="E2664" s="50" t="s">
        <v>8248</v>
      </c>
      <c r="F2664" s="50" t="s">
        <v>8249</v>
      </c>
      <c r="G2664" s="50" t="s">
        <v>8250</v>
      </c>
      <c r="H2664" s="50" t="s">
        <v>2492</v>
      </c>
      <c r="I2664" s="50" t="s">
        <v>8251</v>
      </c>
      <c r="J2664" s="50" t="s">
        <v>2493</v>
      </c>
      <c r="K2664" s="50" t="s">
        <v>291</v>
      </c>
      <c r="L2664" s="50" t="s">
        <v>188</v>
      </c>
      <c r="M2664" s="54">
        <v>2</v>
      </c>
      <c r="N2664" s="51" t="str">
        <f t="shared" si="177"/>
        <v>早稲田</v>
      </c>
    </row>
    <row r="2665" spans="1:14" x14ac:dyDescent="0.2">
      <c r="A2665" s="50">
        <f t="shared" si="174"/>
        <v>34227</v>
      </c>
      <c r="B2665" s="50">
        <f t="shared" si="175"/>
        <v>3</v>
      </c>
      <c r="C2665" s="51">
        <f t="shared" si="176"/>
        <v>42</v>
      </c>
      <c r="D2665" s="50">
        <v>34227</v>
      </c>
      <c r="E2665" s="50" t="s">
        <v>25</v>
      </c>
      <c r="F2665" s="50" t="s">
        <v>8252</v>
      </c>
      <c r="G2665" s="50" t="s">
        <v>2603</v>
      </c>
      <c r="H2665" s="50" t="s">
        <v>1198</v>
      </c>
      <c r="I2665" s="50" t="s">
        <v>2604</v>
      </c>
      <c r="J2665" s="50" t="s">
        <v>1200</v>
      </c>
      <c r="K2665" s="50" t="s">
        <v>291</v>
      </c>
      <c r="L2665" s="50" t="s">
        <v>188</v>
      </c>
      <c r="M2665" s="54">
        <v>2</v>
      </c>
      <c r="N2665" s="51" t="str">
        <f t="shared" si="177"/>
        <v>早稲田</v>
      </c>
    </row>
    <row r="2666" spans="1:14" x14ac:dyDescent="0.2">
      <c r="A2666" s="50">
        <f t="shared" si="174"/>
        <v>34228</v>
      </c>
      <c r="B2666" s="50">
        <f t="shared" si="175"/>
        <v>3</v>
      </c>
      <c r="C2666" s="51">
        <f t="shared" si="176"/>
        <v>42</v>
      </c>
      <c r="D2666" s="50">
        <v>34228</v>
      </c>
      <c r="E2666" s="50" t="s">
        <v>366</v>
      </c>
      <c r="F2666" s="50" t="s">
        <v>8253</v>
      </c>
      <c r="G2666" s="50" t="s">
        <v>2562</v>
      </c>
      <c r="H2666" s="50" t="s">
        <v>1760</v>
      </c>
      <c r="I2666" s="50" t="s">
        <v>2563</v>
      </c>
      <c r="J2666" s="50" t="s">
        <v>1761</v>
      </c>
      <c r="K2666" s="50" t="s">
        <v>291</v>
      </c>
      <c r="L2666" s="50" t="s">
        <v>188</v>
      </c>
      <c r="M2666" s="54">
        <v>2</v>
      </c>
      <c r="N2666" s="51" t="str">
        <f t="shared" si="177"/>
        <v>早稲田</v>
      </c>
    </row>
    <row r="2667" spans="1:14" x14ac:dyDescent="0.2">
      <c r="A2667" s="50">
        <f t="shared" si="174"/>
        <v>34229</v>
      </c>
      <c r="B2667" s="50">
        <f t="shared" si="175"/>
        <v>3</v>
      </c>
      <c r="C2667" s="51">
        <f t="shared" si="176"/>
        <v>42</v>
      </c>
      <c r="D2667" s="50">
        <v>34229</v>
      </c>
      <c r="E2667" s="50" t="s">
        <v>8254</v>
      </c>
      <c r="F2667" s="50" t="s">
        <v>448</v>
      </c>
      <c r="G2667" s="50" t="s">
        <v>8255</v>
      </c>
      <c r="H2667" s="50" t="s">
        <v>1869</v>
      </c>
      <c r="I2667" s="50" t="s">
        <v>8256</v>
      </c>
      <c r="J2667" s="50" t="s">
        <v>1870</v>
      </c>
      <c r="K2667" s="50" t="s">
        <v>291</v>
      </c>
      <c r="L2667" s="50" t="s">
        <v>188</v>
      </c>
      <c r="M2667" s="54">
        <v>2</v>
      </c>
      <c r="N2667" s="51" t="str">
        <f t="shared" si="177"/>
        <v>早稲田</v>
      </c>
    </row>
    <row r="2668" spans="1:14" x14ac:dyDescent="0.2">
      <c r="A2668" s="50">
        <f t="shared" ref="A2668:A2731" si="178">D2668</f>
        <v>34230</v>
      </c>
      <c r="B2668" s="50">
        <f t="shared" ref="B2668:B2731" si="179">ROUNDDOWN(D2668/10000,0)</f>
        <v>3</v>
      </c>
      <c r="C2668" s="51">
        <f t="shared" ref="C2668:C2731" si="180">ROUNDDOWN((D2668-B2668*10000)/100,0)</f>
        <v>42</v>
      </c>
      <c r="D2668" s="50">
        <v>34230</v>
      </c>
      <c r="E2668" s="50" t="s">
        <v>2571</v>
      </c>
      <c r="F2668" s="50" t="s">
        <v>8257</v>
      </c>
      <c r="G2668" s="50" t="s">
        <v>2572</v>
      </c>
      <c r="H2668" s="50" t="s">
        <v>8258</v>
      </c>
      <c r="I2668" s="50" t="s">
        <v>2574</v>
      </c>
      <c r="J2668" s="50" t="s">
        <v>8259</v>
      </c>
      <c r="K2668" s="50" t="s">
        <v>291</v>
      </c>
      <c r="L2668" s="50" t="s">
        <v>188</v>
      </c>
      <c r="M2668" s="54">
        <v>2</v>
      </c>
      <c r="N2668" s="51" t="str">
        <f t="shared" si="177"/>
        <v>早稲田</v>
      </c>
    </row>
    <row r="2669" spans="1:14" x14ac:dyDescent="0.2">
      <c r="A2669" s="50">
        <f t="shared" si="178"/>
        <v>34231</v>
      </c>
      <c r="B2669" s="50">
        <f t="shared" si="179"/>
        <v>3</v>
      </c>
      <c r="C2669" s="51">
        <f t="shared" si="180"/>
        <v>42</v>
      </c>
      <c r="D2669" s="50">
        <v>34231</v>
      </c>
      <c r="E2669" s="50" t="s">
        <v>4121</v>
      </c>
      <c r="F2669" s="50" t="s">
        <v>8260</v>
      </c>
      <c r="G2669" s="50" t="s">
        <v>4123</v>
      </c>
      <c r="H2669" s="50" t="s">
        <v>8261</v>
      </c>
      <c r="I2669" s="50" t="s">
        <v>4124</v>
      </c>
      <c r="J2669" s="50" t="s">
        <v>8262</v>
      </c>
      <c r="K2669" s="50" t="s">
        <v>291</v>
      </c>
      <c r="L2669" s="50" t="s">
        <v>189</v>
      </c>
      <c r="M2669" s="54">
        <v>2</v>
      </c>
      <c r="N2669" s="51" t="str">
        <f t="shared" si="177"/>
        <v>早稲田</v>
      </c>
    </row>
    <row r="2670" spans="1:14" x14ac:dyDescent="0.2">
      <c r="A2670" s="50">
        <f t="shared" si="178"/>
        <v>34232</v>
      </c>
      <c r="B2670" s="50">
        <f t="shared" si="179"/>
        <v>3</v>
      </c>
      <c r="C2670" s="51">
        <f t="shared" si="180"/>
        <v>42</v>
      </c>
      <c r="D2670" s="50">
        <v>34232</v>
      </c>
      <c r="E2670" s="50" t="s">
        <v>22</v>
      </c>
      <c r="F2670" s="50" t="s">
        <v>8263</v>
      </c>
      <c r="G2670" s="50" t="s">
        <v>1070</v>
      </c>
      <c r="H2670" s="50" t="s">
        <v>1037</v>
      </c>
      <c r="I2670" s="50" t="s">
        <v>1610</v>
      </c>
      <c r="J2670" s="50" t="s">
        <v>1156</v>
      </c>
      <c r="K2670" s="50" t="s">
        <v>291</v>
      </c>
      <c r="L2670" s="50" t="s">
        <v>188</v>
      </c>
      <c r="M2670" s="54">
        <v>2</v>
      </c>
      <c r="N2670" s="51" t="str">
        <f t="shared" si="177"/>
        <v>早稲田</v>
      </c>
    </row>
    <row r="2671" spans="1:14" x14ac:dyDescent="0.2">
      <c r="A2671" s="50">
        <f t="shared" si="178"/>
        <v>34233</v>
      </c>
      <c r="B2671" s="50">
        <f t="shared" si="179"/>
        <v>3</v>
      </c>
      <c r="C2671" s="51">
        <f t="shared" si="180"/>
        <v>42</v>
      </c>
      <c r="D2671" s="50">
        <v>34233</v>
      </c>
      <c r="E2671" s="50" t="s">
        <v>122</v>
      </c>
      <c r="F2671" s="50" t="s">
        <v>86</v>
      </c>
      <c r="G2671" s="50" t="s">
        <v>3224</v>
      </c>
      <c r="H2671" s="50" t="s">
        <v>1286</v>
      </c>
      <c r="I2671" s="50" t="s">
        <v>3225</v>
      </c>
      <c r="J2671" s="50" t="s">
        <v>1288</v>
      </c>
      <c r="K2671" s="50" t="s">
        <v>291</v>
      </c>
      <c r="L2671" s="50" t="s">
        <v>188</v>
      </c>
      <c r="M2671" s="54">
        <v>2</v>
      </c>
      <c r="N2671" s="51" t="str">
        <f t="shared" si="177"/>
        <v>早稲田</v>
      </c>
    </row>
    <row r="2672" spans="1:14" x14ac:dyDescent="0.2">
      <c r="A2672" s="50">
        <f t="shared" si="178"/>
        <v>34234</v>
      </c>
      <c r="B2672" s="50">
        <f t="shared" si="179"/>
        <v>3</v>
      </c>
      <c r="C2672" s="51">
        <f t="shared" si="180"/>
        <v>42</v>
      </c>
      <c r="D2672" s="50">
        <v>34234</v>
      </c>
      <c r="E2672" s="50" t="s">
        <v>6326</v>
      </c>
      <c r="F2672" s="50" t="s">
        <v>449</v>
      </c>
      <c r="G2672" s="50" t="s">
        <v>6327</v>
      </c>
      <c r="H2672" s="50" t="s">
        <v>1436</v>
      </c>
      <c r="I2672" s="50" t="s">
        <v>6328</v>
      </c>
      <c r="J2672" s="50" t="s">
        <v>1951</v>
      </c>
      <c r="K2672" s="50" t="s">
        <v>291</v>
      </c>
      <c r="L2672" s="50" t="s">
        <v>188</v>
      </c>
      <c r="M2672" s="54">
        <v>2</v>
      </c>
      <c r="N2672" s="51" t="str">
        <f t="shared" si="177"/>
        <v>早稲田</v>
      </c>
    </row>
    <row r="2673" spans="1:14" x14ac:dyDescent="0.2">
      <c r="A2673" s="50">
        <f t="shared" si="178"/>
        <v>34235</v>
      </c>
      <c r="B2673" s="50">
        <f t="shared" si="179"/>
        <v>3</v>
      </c>
      <c r="C2673" s="51">
        <f t="shared" si="180"/>
        <v>42</v>
      </c>
      <c r="D2673" s="50">
        <v>34235</v>
      </c>
      <c r="E2673" s="50" t="s">
        <v>35</v>
      </c>
      <c r="F2673" s="50" t="s">
        <v>8264</v>
      </c>
      <c r="G2673" s="50" t="s">
        <v>1239</v>
      </c>
      <c r="H2673" s="50" t="s">
        <v>8265</v>
      </c>
      <c r="I2673" s="50" t="s">
        <v>1240</v>
      </c>
      <c r="J2673" s="50" t="s">
        <v>8266</v>
      </c>
      <c r="K2673" s="50" t="s">
        <v>291</v>
      </c>
      <c r="L2673" s="50" t="s">
        <v>188</v>
      </c>
      <c r="M2673" s="54">
        <v>2</v>
      </c>
      <c r="N2673" s="51" t="str">
        <f t="shared" si="177"/>
        <v>早稲田</v>
      </c>
    </row>
    <row r="2674" spans="1:14" x14ac:dyDescent="0.2">
      <c r="A2674" s="50">
        <f t="shared" si="178"/>
        <v>34236</v>
      </c>
      <c r="B2674" s="50">
        <f t="shared" si="179"/>
        <v>3</v>
      </c>
      <c r="C2674" s="51">
        <f t="shared" si="180"/>
        <v>42</v>
      </c>
      <c r="D2674" s="50">
        <v>34236</v>
      </c>
      <c r="E2674" s="50" t="s">
        <v>45</v>
      </c>
      <c r="F2674" s="50" t="s">
        <v>5906</v>
      </c>
      <c r="G2674" s="50" t="s">
        <v>1184</v>
      </c>
      <c r="H2674" s="50" t="s">
        <v>1930</v>
      </c>
      <c r="I2674" s="50" t="s">
        <v>1186</v>
      </c>
      <c r="J2674" s="50" t="s">
        <v>1931</v>
      </c>
      <c r="K2674" s="50" t="s">
        <v>291</v>
      </c>
      <c r="L2674" s="50" t="s">
        <v>188</v>
      </c>
      <c r="M2674" s="54">
        <v>2</v>
      </c>
      <c r="N2674" s="51" t="str">
        <f t="shared" si="177"/>
        <v>早稲田</v>
      </c>
    </row>
    <row r="2675" spans="1:14" x14ac:dyDescent="0.2">
      <c r="A2675" s="50">
        <f t="shared" si="178"/>
        <v>34237</v>
      </c>
      <c r="B2675" s="50">
        <f t="shared" si="179"/>
        <v>3</v>
      </c>
      <c r="C2675" s="51">
        <f t="shared" si="180"/>
        <v>42</v>
      </c>
      <c r="D2675" s="50">
        <v>34237</v>
      </c>
      <c r="E2675" s="50" t="s">
        <v>15303</v>
      </c>
      <c r="F2675" s="50" t="s">
        <v>15304</v>
      </c>
      <c r="G2675" s="50" t="s">
        <v>15305</v>
      </c>
      <c r="H2675" s="50" t="s">
        <v>1924</v>
      </c>
      <c r="I2675" s="50" t="s">
        <v>15306</v>
      </c>
      <c r="J2675" s="50" t="s">
        <v>1925</v>
      </c>
      <c r="K2675" s="50" t="s">
        <v>291</v>
      </c>
      <c r="L2675" s="50" t="s">
        <v>188</v>
      </c>
      <c r="M2675" s="54">
        <v>2</v>
      </c>
      <c r="N2675" s="51" t="str">
        <f t="shared" si="177"/>
        <v>早稲田</v>
      </c>
    </row>
    <row r="2676" spans="1:14" x14ac:dyDescent="0.2">
      <c r="A2676" s="50">
        <f t="shared" si="178"/>
        <v>34304</v>
      </c>
      <c r="B2676" s="50">
        <f t="shared" si="179"/>
        <v>3</v>
      </c>
      <c r="C2676" s="51">
        <f t="shared" si="180"/>
        <v>43</v>
      </c>
      <c r="D2676" s="50">
        <v>34304</v>
      </c>
      <c r="E2676" s="50" t="s">
        <v>4064</v>
      </c>
      <c r="F2676" s="50" t="s">
        <v>6148</v>
      </c>
      <c r="G2676" s="50" t="s">
        <v>4066</v>
      </c>
      <c r="H2676" s="50" t="s">
        <v>1370</v>
      </c>
      <c r="I2676" s="50" t="s">
        <v>4067</v>
      </c>
      <c r="J2676" s="50" t="s">
        <v>1371</v>
      </c>
      <c r="K2676" s="50" t="s">
        <v>291</v>
      </c>
      <c r="L2676" s="50" t="s">
        <v>188</v>
      </c>
      <c r="M2676" s="54">
        <v>2</v>
      </c>
      <c r="N2676" s="51" t="str">
        <f t="shared" si="177"/>
        <v>都新宿</v>
      </c>
    </row>
    <row r="2677" spans="1:14" x14ac:dyDescent="0.2">
      <c r="A2677" s="50">
        <f t="shared" si="178"/>
        <v>34361</v>
      </c>
      <c r="B2677" s="50">
        <f t="shared" si="179"/>
        <v>3</v>
      </c>
      <c r="C2677" s="51">
        <f t="shared" si="180"/>
        <v>43</v>
      </c>
      <c r="D2677" s="50">
        <v>34361</v>
      </c>
      <c r="E2677" s="50" t="s">
        <v>22</v>
      </c>
      <c r="F2677" s="50" t="s">
        <v>8267</v>
      </c>
      <c r="G2677" s="50" t="s">
        <v>1070</v>
      </c>
      <c r="H2677" s="50" t="s">
        <v>6261</v>
      </c>
      <c r="I2677" s="50" t="s">
        <v>1610</v>
      </c>
      <c r="J2677" s="50" t="s">
        <v>7488</v>
      </c>
      <c r="K2677" s="50" t="s">
        <v>292</v>
      </c>
      <c r="L2677" s="50" t="s">
        <v>1029</v>
      </c>
      <c r="M2677" s="54">
        <v>2</v>
      </c>
      <c r="N2677" s="51" t="str">
        <f t="shared" si="177"/>
        <v>都新宿</v>
      </c>
    </row>
    <row r="2678" spans="1:14" x14ac:dyDescent="0.2">
      <c r="A2678" s="50">
        <f t="shared" si="178"/>
        <v>34366</v>
      </c>
      <c r="B2678" s="50">
        <f t="shared" si="179"/>
        <v>3</v>
      </c>
      <c r="C2678" s="51">
        <f t="shared" si="180"/>
        <v>43</v>
      </c>
      <c r="D2678" s="50">
        <v>34366</v>
      </c>
      <c r="E2678" s="50" t="s">
        <v>61</v>
      </c>
      <c r="F2678" s="50" t="s">
        <v>8268</v>
      </c>
      <c r="G2678" s="50" t="s">
        <v>1901</v>
      </c>
      <c r="H2678" s="50" t="s">
        <v>8269</v>
      </c>
      <c r="I2678" s="50" t="s">
        <v>1902</v>
      </c>
      <c r="J2678" s="50" t="s">
        <v>8270</v>
      </c>
      <c r="K2678" s="50" t="s">
        <v>292</v>
      </c>
      <c r="L2678" s="50" t="s">
        <v>188</v>
      </c>
      <c r="M2678" s="54">
        <v>2</v>
      </c>
      <c r="N2678" s="51" t="str">
        <f t="shared" si="177"/>
        <v>都新宿</v>
      </c>
    </row>
    <row r="2679" spans="1:14" x14ac:dyDescent="0.2">
      <c r="A2679" s="50">
        <f t="shared" si="178"/>
        <v>34367</v>
      </c>
      <c r="B2679" s="50">
        <f t="shared" si="179"/>
        <v>3</v>
      </c>
      <c r="C2679" s="51">
        <f t="shared" si="180"/>
        <v>43</v>
      </c>
      <c r="D2679" s="50">
        <v>34367</v>
      </c>
      <c r="E2679" s="50" t="s">
        <v>2045</v>
      </c>
      <c r="F2679" s="50" t="s">
        <v>8271</v>
      </c>
      <c r="G2679" s="50" t="s">
        <v>2047</v>
      </c>
      <c r="H2679" s="50" t="s">
        <v>8272</v>
      </c>
      <c r="I2679" s="50" t="s">
        <v>2049</v>
      </c>
      <c r="J2679" s="50" t="s">
        <v>8273</v>
      </c>
      <c r="K2679" s="50" t="s">
        <v>292</v>
      </c>
      <c r="L2679" s="50" t="s">
        <v>188</v>
      </c>
      <c r="M2679" s="54">
        <v>2</v>
      </c>
      <c r="N2679" s="51" t="str">
        <f t="shared" si="177"/>
        <v>都新宿</v>
      </c>
    </row>
    <row r="2680" spans="1:14" x14ac:dyDescent="0.2">
      <c r="A2680" s="50">
        <f t="shared" si="178"/>
        <v>34368</v>
      </c>
      <c r="B2680" s="50">
        <f t="shared" si="179"/>
        <v>3</v>
      </c>
      <c r="C2680" s="51">
        <f t="shared" si="180"/>
        <v>43</v>
      </c>
      <c r="D2680" s="50">
        <v>34368</v>
      </c>
      <c r="E2680" s="50" t="s">
        <v>8274</v>
      </c>
      <c r="F2680" s="50" t="s">
        <v>8275</v>
      </c>
      <c r="G2680" s="50" t="s">
        <v>8276</v>
      </c>
      <c r="H2680" s="50" t="s">
        <v>8277</v>
      </c>
      <c r="I2680" s="50" t="s">
        <v>8278</v>
      </c>
      <c r="J2680" s="50" t="s">
        <v>8279</v>
      </c>
      <c r="K2680" s="50" t="s">
        <v>292</v>
      </c>
      <c r="L2680" s="50" t="s">
        <v>188</v>
      </c>
      <c r="M2680" s="54">
        <v>2</v>
      </c>
      <c r="N2680" s="51" t="str">
        <f t="shared" si="177"/>
        <v>都新宿</v>
      </c>
    </row>
    <row r="2681" spans="1:14" x14ac:dyDescent="0.2">
      <c r="A2681" s="50">
        <f t="shared" si="178"/>
        <v>34369</v>
      </c>
      <c r="B2681" s="50">
        <f t="shared" si="179"/>
        <v>3</v>
      </c>
      <c r="C2681" s="51">
        <f t="shared" si="180"/>
        <v>43</v>
      </c>
      <c r="D2681" s="50">
        <v>34369</v>
      </c>
      <c r="E2681" s="50" t="s">
        <v>8280</v>
      </c>
      <c r="F2681" s="50" t="s">
        <v>3415</v>
      </c>
      <c r="G2681" s="50" t="s">
        <v>8281</v>
      </c>
      <c r="H2681" s="50" t="s">
        <v>1131</v>
      </c>
      <c r="I2681" s="50" t="s">
        <v>8282</v>
      </c>
      <c r="J2681" s="50" t="s">
        <v>1132</v>
      </c>
      <c r="K2681" s="50" t="s">
        <v>292</v>
      </c>
      <c r="L2681" s="50" t="s">
        <v>188</v>
      </c>
      <c r="M2681" s="54">
        <v>2</v>
      </c>
      <c r="N2681" s="51" t="str">
        <f t="shared" si="177"/>
        <v>都新宿</v>
      </c>
    </row>
    <row r="2682" spans="1:14" x14ac:dyDescent="0.2">
      <c r="A2682" s="50">
        <f t="shared" si="178"/>
        <v>34370</v>
      </c>
      <c r="B2682" s="50">
        <f t="shared" si="179"/>
        <v>3</v>
      </c>
      <c r="C2682" s="51">
        <f t="shared" si="180"/>
        <v>43</v>
      </c>
      <c r="D2682" s="50">
        <v>34370</v>
      </c>
      <c r="E2682" s="50" t="s">
        <v>8283</v>
      </c>
      <c r="F2682" s="50" t="s">
        <v>588</v>
      </c>
      <c r="G2682" s="50" t="s">
        <v>8284</v>
      </c>
      <c r="H2682" s="50" t="s">
        <v>2131</v>
      </c>
      <c r="I2682" s="50" t="s">
        <v>8285</v>
      </c>
      <c r="J2682" s="50" t="s">
        <v>2132</v>
      </c>
      <c r="K2682" s="50" t="s">
        <v>292</v>
      </c>
      <c r="L2682" s="50" t="s">
        <v>188</v>
      </c>
      <c r="M2682" s="54">
        <v>2</v>
      </c>
      <c r="N2682" s="51" t="str">
        <f t="shared" si="177"/>
        <v>都新宿</v>
      </c>
    </row>
    <row r="2683" spans="1:14" x14ac:dyDescent="0.2">
      <c r="A2683" s="50">
        <f t="shared" si="178"/>
        <v>34371</v>
      </c>
      <c r="B2683" s="50">
        <f t="shared" si="179"/>
        <v>3</v>
      </c>
      <c r="C2683" s="51">
        <f t="shared" si="180"/>
        <v>43</v>
      </c>
      <c r="D2683" s="50">
        <v>34371</v>
      </c>
      <c r="E2683" s="50" t="s">
        <v>360</v>
      </c>
      <c r="F2683" s="50" t="s">
        <v>8286</v>
      </c>
      <c r="G2683" s="50" t="s">
        <v>2450</v>
      </c>
      <c r="H2683" s="50" t="s">
        <v>1700</v>
      </c>
      <c r="I2683" s="50" t="s">
        <v>2451</v>
      </c>
      <c r="J2683" s="50" t="s">
        <v>1702</v>
      </c>
      <c r="K2683" s="50" t="s">
        <v>292</v>
      </c>
      <c r="L2683" s="50" t="s">
        <v>188</v>
      </c>
      <c r="M2683" s="54">
        <v>2</v>
      </c>
      <c r="N2683" s="51" t="str">
        <f t="shared" si="177"/>
        <v>都新宿</v>
      </c>
    </row>
    <row r="2684" spans="1:14" x14ac:dyDescent="0.2">
      <c r="A2684" s="50">
        <f t="shared" si="178"/>
        <v>34372</v>
      </c>
      <c r="B2684" s="50">
        <f t="shared" si="179"/>
        <v>3</v>
      </c>
      <c r="C2684" s="51">
        <f t="shared" si="180"/>
        <v>43</v>
      </c>
      <c r="D2684" s="50">
        <v>34372</v>
      </c>
      <c r="E2684" s="50" t="s">
        <v>3682</v>
      </c>
      <c r="F2684" s="50" t="s">
        <v>8286</v>
      </c>
      <c r="G2684" s="50" t="s">
        <v>1141</v>
      </c>
      <c r="H2684" s="50" t="s">
        <v>1700</v>
      </c>
      <c r="I2684" s="50" t="s">
        <v>1142</v>
      </c>
      <c r="J2684" s="50" t="s">
        <v>1702</v>
      </c>
      <c r="K2684" s="50" t="s">
        <v>292</v>
      </c>
      <c r="L2684" s="50" t="s">
        <v>188</v>
      </c>
      <c r="M2684" s="54">
        <v>2</v>
      </c>
      <c r="N2684" s="51" t="str">
        <f t="shared" si="177"/>
        <v>都新宿</v>
      </c>
    </row>
    <row r="2685" spans="1:14" x14ac:dyDescent="0.2">
      <c r="A2685" s="50">
        <f t="shared" si="178"/>
        <v>34373</v>
      </c>
      <c r="B2685" s="50">
        <f t="shared" si="179"/>
        <v>3</v>
      </c>
      <c r="C2685" s="51">
        <f t="shared" si="180"/>
        <v>43</v>
      </c>
      <c r="D2685" s="50">
        <v>34373</v>
      </c>
      <c r="E2685" s="50" t="s">
        <v>8287</v>
      </c>
      <c r="F2685" s="50" t="s">
        <v>8288</v>
      </c>
      <c r="G2685" s="50" t="s">
        <v>8289</v>
      </c>
      <c r="H2685" s="50" t="s">
        <v>5466</v>
      </c>
      <c r="I2685" s="50" t="s">
        <v>8290</v>
      </c>
      <c r="J2685" s="50" t="s">
        <v>5468</v>
      </c>
      <c r="K2685" s="50" t="s">
        <v>292</v>
      </c>
      <c r="L2685" s="50" t="s">
        <v>185</v>
      </c>
      <c r="M2685" s="54">
        <v>1</v>
      </c>
      <c r="N2685" s="51" t="str">
        <f t="shared" si="177"/>
        <v>都新宿</v>
      </c>
    </row>
    <row r="2686" spans="1:14" x14ac:dyDescent="0.2">
      <c r="A2686" s="50">
        <f t="shared" si="178"/>
        <v>34374</v>
      </c>
      <c r="B2686" s="50">
        <f t="shared" si="179"/>
        <v>3</v>
      </c>
      <c r="C2686" s="51">
        <f t="shared" si="180"/>
        <v>43</v>
      </c>
      <c r="D2686" s="50">
        <v>34374</v>
      </c>
      <c r="E2686" s="50" t="s">
        <v>8291</v>
      </c>
      <c r="F2686" s="50" t="s">
        <v>8292</v>
      </c>
      <c r="G2686" s="50" t="s">
        <v>3589</v>
      </c>
      <c r="H2686" s="50" t="s">
        <v>4003</v>
      </c>
      <c r="I2686" s="50" t="s">
        <v>3590</v>
      </c>
      <c r="J2686" s="50" t="s">
        <v>4004</v>
      </c>
      <c r="K2686" s="50" t="s">
        <v>292</v>
      </c>
      <c r="L2686" s="50" t="s">
        <v>189</v>
      </c>
      <c r="M2686" s="54">
        <v>1</v>
      </c>
      <c r="N2686" s="51" t="str">
        <f t="shared" si="177"/>
        <v>都新宿</v>
      </c>
    </row>
    <row r="2687" spans="1:14" x14ac:dyDescent="0.2">
      <c r="A2687" s="50">
        <f t="shared" si="178"/>
        <v>34375</v>
      </c>
      <c r="B2687" s="50">
        <f t="shared" si="179"/>
        <v>3</v>
      </c>
      <c r="C2687" s="51">
        <f t="shared" si="180"/>
        <v>43</v>
      </c>
      <c r="D2687" s="50">
        <v>34375</v>
      </c>
      <c r="E2687" s="50" t="s">
        <v>22</v>
      </c>
      <c r="F2687" s="50" t="s">
        <v>3073</v>
      </c>
      <c r="G2687" s="50" t="s">
        <v>1070</v>
      </c>
      <c r="H2687" s="50" t="s">
        <v>2584</v>
      </c>
      <c r="I2687" s="50" t="s">
        <v>1610</v>
      </c>
      <c r="J2687" s="50" t="s">
        <v>2585</v>
      </c>
      <c r="K2687" s="50" t="s">
        <v>292</v>
      </c>
      <c r="L2687" s="50" t="s">
        <v>189</v>
      </c>
      <c r="M2687" s="54">
        <v>1</v>
      </c>
      <c r="N2687" s="51" t="str">
        <f t="shared" si="177"/>
        <v>都新宿</v>
      </c>
    </row>
    <row r="2688" spans="1:14" x14ac:dyDescent="0.2">
      <c r="A2688" s="50">
        <f t="shared" si="178"/>
        <v>34376</v>
      </c>
      <c r="B2688" s="50">
        <f t="shared" si="179"/>
        <v>3</v>
      </c>
      <c r="C2688" s="51">
        <f t="shared" si="180"/>
        <v>43</v>
      </c>
      <c r="D2688" s="50">
        <v>34376</v>
      </c>
      <c r="E2688" s="50" t="s">
        <v>28</v>
      </c>
      <c r="F2688" s="50" t="s">
        <v>8293</v>
      </c>
      <c r="G2688" s="50" t="s">
        <v>1083</v>
      </c>
      <c r="H2688" s="50" t="s">
        <v>4538</v>
      </c>
      <c r="I2688" s="50" t="s">
        <v>1084</v>
      </c>
      <c r="J2688" s="50" t="s">
        <v>4540</v>
      </c>
      <c r="K2688" s="50" t="s">
        <v>292</v>
      </c>
      <c r="L2688" s="50" t="s">
        <v>189</v>
      </c>
      <c r="M2688" s="54">
        <v>1</v>
      </c>
      <c r="N2688" s="51" t="str">
        <f t="shared" si="177"/>
        <v>都新宿</v>
      </c>
    </row>
    <row r="2689" spans="1:14" x14ac:dyDescent="0.2">
      <c r="A2689" s="50">
        <f t="shared" si="178"/>
        <v>34377</v>
      </c>
      <c r="B2689" s="50">
        <f t="shared" si="179"/>
        <v>3</v>
      </c>
      <c r="C2689" s="51">
        <f t="shared" si="180"/>
        <v>43</v>
      </c>
      <c r="D2689" s="50">
        <v>34377</v>
      </c>
      <c r="E2689" s="50" t="s">
        <v>28</v>
      </c>
      <c r="F2689" s="50" t="s">
        <v>8294</v>
      </c>
      <c r="G2689" s="50" t="s">
        <v>1083</v>
      </c>
      <c r="H2689" s="50" t="s">
        <v>7740</v>
      </c>
      <c r="I2689" s="50" t="s">
        <v>1084</v>
      </c>
      <c r="J2689" s="50" t="s">
        <v>7741</v>
      </c>
      <c r="K2689" s="50" t="s">
        <v>292</v>
      </c>
      <c r="L2689" s="50" t="s">
        <v>189</v>
      </c>
      <c r="M2689" s="54">
        <v>1</v>
      </c>
      <c r="N2689" s="51" t="str">
        <f t="shared" si="177"/>
        <v>都新宿</v>
      </c>
    </row>
    <row r="2690" spans="1:14" x14ac:dyDescent="0.2">
      <c r="A2690" s="50">
        <f t="shared" si="178"/>
        <v>34378</v>
      </c>
      <c r="B2690" s="50">
        <f t="shared" si="179"/>
        <v>3</v>
      </c>
      <c r="C2690" s="51">
        <f t="shared" si="180"/>
        <v>43</v>
      </c>
      <c r="D2690" s="50">
        <v>34378</v>
      </c>
      <c r="E2690" s="50" t="s">
        <v>117</v>
      </c>
      <c r="F2690" s="50" t="s">
        <v>492</v>
      </c>
      <c r="G2690" s="50" t="s">
        <v>1197</v>
      </c>
      <c r="H2690" s="50" t="s">
        <v>1359</v>
      </c>
      <c r="I2690" s="50" t="s">
        <v>1199</v>
      </c>
      <c r="J2690" s="50" t="s">
        <v>1360</v>
      </c>
      <c r="K2690" s="50" t="s">
        <v>292</v>
      </c>
      <c r="L2690" s="50" t="s">
        <v>189</v>
      </c>
      <c r="M2690" s="54">
        <v>1</v>
      </c>
      <c r="N2690" s="51" t="str">
        <f t="shared" ref="N2690:N2753" si="181">VLOOKUP(B2690*100+C2690,$AB$2:$AF$400,2,0)</f>
        <v>都新宿</v>
      </c>
    </row>
    <row r="2691" spans="1:14" x14ac:dyDescent="0.2">
      <c r="A2691" s="50">
        <f t="shared" si="178"/>
        <v>34461</v>
      </c>
      <c r="B2691" s="50">
        <f t="shared" si="179"/>
        <v>3</v>
      </c>
      <c r="C2691" s="51">
        <f t="shared" si="180"/>
        <v>44</v>
      </c>
      <c r="D2691" s="50">
        <v>34461</v>
      </c>
      <c r="E2691" s="50" t="s">
        <v>8295</v>
      </c>
      <c r="F2691" s="50" t="s">
        <v>3708</v>
      </c>
      <c r="G2691" s="50" t="s">
        <v>1081</v>
      </c>
      <c r="H2691" s="50" t="s">
        <v>3710</v>
      </c>
      <c r="I2691" s="50" t="s">
        <v>1082</v>
      </c>
      <c r="J2691" s="50" t="s">
        <v>3712</v>
      </c>
      <c r="K2691" s="50" t="s">
        <v>292</v>
      </c>
      <c r="L2691" s="50" t="s">
        <v>189</v>
      </c>
      <c r="M2691" s="54">
        <v>1</v>
      </c>
      <c r="N2691" s="51" t="str">
        <f t="shared" si="181"/>
        <v>都千早</v>
      </c>
    </row>
    <row r="2692" spans="1:14" x14ac:dyDescent="0.2">
      <c r="A2692" s="50">
        <f t="shared" si="178"/>
        <v>34502</v>
      </c>
      <c r="B2692" s="50">
        <f t="shared" si="179"/>
        <v>3</v>
      </c>
      <c r="C2692" s="51">
        <f t="shared" si="180"/>
        <v>45</v>
      </c>
      <c r="D2692" s="50">
        <v>34502</v>
      </c>
      <c r="E2692" s="50" t="s">
        <v>8296</v>
      </c>
      <c r="F2692" s="50" t="s">
        <v>8297</v>
      </c>
      <c r="G2692" s="50" t="s">
        <v>8298</v>
      </c>
      <c r="H2692" s="50" t="s">
        <v>8299</v>
      </c>
      <c r="I2692" s="50" t="s">
        <v>8300</v>
      </c>
      <c r="J2692" s="50" t="s">
        <v>8301</v>
      </c>
      <c r="K2692" s="50" t="s">
        <v>291</v>
      </c>
      <c r="L2692" s="50" t="s">
        <v>1029</v>
      </c>
      <c r="M2692" s="54">
        <v>2</v>
      </c>
      <c r="N2692" s="51" t="str">
        <f t="shared" si="181"/>
        <v>都豊島</v>
      </c>
    </row>
    <row r="2693" spans="1:14" x14ac:dyDescent="0.2">
      <c r="A2693" s="50">
        <f t="shared" si="178"/>
        <v>34504</v>
      </c>
      <c r="B2693" s="50">
        <f t="shared" si="179"/>
        <v>3</v>
      </c>
      <c r="C2693" s="51">
        <f t="shared" si="180"/>
        <v>45</v>
      </c>
      <c r="D2693" s="50">
        <v>34504</v>
      </c>
      <c r="E2693" s="50" t="s">
        <v>8302</v>
      </c>
      <c r="F2693" s="50" t="s">
        <v>8303</v>
      </c>
      <c r="G2693" s="50" t="s">
        <v>8304</v>
      </c>
      <c r="H2693" s="50" t="s">
        <v>8305</v>
      </c>
      <c r="I2693" s="50" t="s">
        <v>8306</v>
      </c>
      <c r="J2693" s="50" t="s">
        <v>8307</v>
      </c>
      <c r="K2693" s="50" t="s">
        <v>291</v>
      </c>
      <c r="L2693" s="50" t="s">
        <v>188</v>
      </c>
      <c r="M2693" s="54">
        <v>2</v>
      </c>
      <c r="N2693" s="51" t="str">
        <f t="shared" si="181"/>
        <v>都豊島</v>
      </c>
    </row>
    <row r="2694" spans="1:14" x14ac:dyDescent="0.2">
      <c r="A2694" s="50">
        <f t="shared" si="178"/>
        <v>34505</v>
      </c>
      <c r="B2694" s="50">
        <f t="shared" si="179"/>
        <v>3</v>
      </c>
      <c r="C2694" s="51">
        <f t="shared" si="180"/>
        <v>45</v>
      </c>
      <c r="D2694" s="50">
        <v>34505</v>
      </c>
      <c r="E2694" s="50" t="s">
        <v>2377</v>
      </c>
      <c r="F2694" s="50" t="s">
        <v>1936</v>
      </c>
      <c r="G2694" s="50" t="s">
        <v>2379</v>
      </c>
      <c r="H2694" s="50" t="s">
        <v>1009</v>
      </c>
      <c r="I2694" s="50" t="s">
        <v>2381</v>
      </c>
      <c r="J2694" s="50" t="s">
        <v>1028</v>
      </c>
      <c r="K2694" s="50" t="s">
        <v>291</v>
      </c>
      <c r="L2694" s="50" t="s">
        <v>189</v>
      </c>
      <c r="M2694" s="54">
        <v>2</v>
      </c>
      <c r="N2694" s="51" t="str">
        <f t="shared" si="181"/>
        <v>都豊島</v>
      </c>
    </row>
    <row r="2695" spans="1:14" x14ac:dyDescent="0.2">
      <c r="A2695" s="50">
        <f t="shared" si="178"/>
        <v>34506</v>
      </c>
      <c r="B2695" s="50">
        <f t="shared" si="179"/>
        <v>3</v>
      </c>
      <c r="C2695" s="51">
        <f t="shared" si="180"/>
        <v>45</v>
      </c>
      <c r="D2695" s="50">
        <v>34506</v>
      </c>
      <c r="E2695" s="50" t="s">
        <v>3722</v>
      </c>
      <c r="F2695" s="50" t="s">
        <v>8308</v>
      </c>
      <c r="G2695" s="50" t="s">
        <v>3724</v>
      </c>
      <c r="H2695" s="50" t="s">
        <v>1448</v>
      </c>
      <c r="I2695" s="50" t="s">
        <v>3726</v>
      </c>
      <c r="J2695" s="50" t="s">
        <v>1450</v>
      </c>
      <c r="K2695" s="50" t="s">
        <v>291</v>
      </c>
      <c r="L2695" s="50" t="s">
        <v>185</v>
      </c>
      <c r="M2695" s="54">
        <v>1</v>
      </c>
      <c r="N2695" s="51" t="str">
        <f t="shared" si="181"/>
        <v>都豊島</v>
      </c>
    </row>
    <row r="2696" spans="1:14" x14ac:dyDescent="0.2">
      <c r="A2696" s="50">
        <f t="shared" si="178"/>
        <v>34507</v>
      </c>
      <c r="B2696" s="50">
        <f t="shared" si="179"/>
        <v>3</v>
      </c>
      <c r="C2696" s="51">
        <f t="shared" si="180"/>
        <v>45</v>
      </c>
      <c r="D2696" s="50">
        <v>34507</v>
      </c>
      <c r="E2696" s="50" t="s">
        <v>8309</v>
      </c>
      <c r="F2696" s="50" t="s">
        <v>8310</v>
      </c>
      <c r="G2696" s="50" t="s">
        <v>8311</v>
      </c>
      <c r="H2696" s="50" t="s">
        <v>2854</v>
      </c>
      <c r="I2696" s="50" t="s">
        <v>8312</v>
      </c>
      <c r="J2696" s="50" t="s">
        <v>2856</v>
      </c>
      <c r="K2696" s="50" t="s">
        <v>291</v>
      </c>
      <c r="L2696" s="50" t="s">
        <v>189</v>
      </c>
      <c r="M2696" s="54">
        <v>1</v>
      </c>
      <c r="N2696" s="51" t="str">
        <f t="shared" si="181"/>
        <v>都豊島</v>
      </c>
    </row>
    <row r="2697" spans="1:14" x14ac:dyDescent="0.2">
      <c r="A2697" s="50">
        <f t="shared" si="178"/>
        <v>34508</v>
      </c>
      <c r="B2697" s="50">
        <f t="shared" si="179"/>
        <v>3</v>
      </c>
      <c r="C2697" s="51">
        <f t="shared" si="180"/>
        <v>45</v>
      </c>
      <c r="D2697" s="50">
        <v>34508</v>
      </c>
      <c r="E2697" s="50" t="s">
        <v>664</v>
      </c>
      <c r="F2697" s="50" t="s">
        <v>8313</v>
      </c>
      <c r="G2697" s="50" t="s">
        <v>2596</v>
      </c>
      <c r="H2697" s="50" t="s">
        <v>8314</v>
      </c>
      <c r="I2697" s="50" t="s">
        <v>2597</v>
      </c>
      <c r="J2697" s="50" t="s">
        <v>8315</v>
      </c>
      <c r="K2697" s="50" t="s">
        <v>291</v>
      </c>
      <c r="L2697" s="50" t="s">
        <v>189</v>
      </c>
      <c r="M2697" s="54">
        <v>1</v>
      </c>
      <c r="N2697" s="51" t="str">
        <f t="shared" si="181"/>
        <v>都豊島</v>
      </c>
    </row>
    <row r="2698" spans="1:14" x14ac:dyDescent="0.2">
      <c r="A2698" s="50">
        <f t="shared" si="178"/>
        <v>34509</v>
      </c>
      <c r="B2698" s="50">
        <f t="shared" si="179"/>
        <v>3</v>
      </c>
      <c r="C2698" s="51">
        <f t="shared" si="180"/>
        <v>45</v>
      </c>
      <c r="D2698" s="50">
        <v>34509</v>
      </c>
      <c r="E2698" s="50" t="s">
        <v>22</v>
      </c>
      <c r="F2698" s="50" t="s">
        <v>8316</v>
      </c>
      <c r="G2698" s="50" t="s">
        <v>1070</v>
      </c>
      <c r="H2698" s="50" t="s">
        <v>8317</v>
      </c>
      <c r="I2698" s="50" t="s">
        <v>1610</v>
      </c>
      <c r="J2698" s="50" t="s">
        <v>8318</v>
      </c>
      <c r="K2698" s="50" t="s">
        <v>291</v>
      </c>
      <c r="L2698" s="50" t="s">
        <v>189</v>
      </c>
      <c r="M2698" s="54">
        <v>1</v>
      </c>
      <c r="N2698" s="51" t="str">
        <f t="shared" si="181"/>
        <v>都豊島</v>
      </c>
    </row>
    <row r="2699" spans="1:14" x14ac:dyDescent="0.2">
      <c r="A2699" s="50">
        <f t="shared" si="178"/>
        <v>34510</v>
      </c>
      <c r="B2699" s="50">
        <f t="shared" si="179"/>
        <v>3</v>
      </c>
      <c r="C2699" s="51">
        <f t="shared" si="180"/>
        <v>45</v>
      </c>
      <c r="D2699" s="50">
        <v>34510</v>
      </c>
      <c r="E2699" s="50" t="s">
        <v>28</v>
      </c>
      <c r="F2699" s="50" t="s">
        <v>2970</v>
      </c>
      <c r="G2699" s="50" t="s">
        <v>1083</v>
      </c>
      <c r="H2699" s="50" t="s">
        <v>1198</v>
      </c>
      <c r="I2699" s="50" t="s">
        <v>1084</v>
      </c>
      <c r="J2699" s="50" t="s">
        <v>1200</v>
      </c>
      <c r="K2699" s="50" t="s">
        <v>291</v>
      </c>
      <c r="L2699" s="50" t="s">
        <v>189</v>
      </c>
      <c r="M2699" s="54">
        <v>1</v>
      </c>
      <c r="N2699" s="51" t="str">
        <f t="shared" si="181"/>
        <v>都豊島</v>
      </c>
    </row>
    <row r="2700" spans="1:14" x14ac:dyDescent="0.2">
      <c r="A2700" s="50">
        <f t="shared" si="178"/>
        <v>34511</v>
      </c>
      <c r="B2700" s="50">
        <f t="shared" si="179"/>
        <v>3</v>
      </c>
      <c r="C2700" s="51">
        <f t="shared" si="180"/>
        <v>45</v>
      </c>
      <c r="D2700" s="50">
        <v>34511</v>
      </c>
      <c r="E2700" s="50" t="s">
        <v>8319</v>
      </c>
      <c r="F2700" s="50" t="s">
        <v>1007</v>
      </c>
      <c r="G2700" s="50" t="s">
        <v>8320</v>
      </c>
      <c r="H2700" s="50" t="s">
        <v>1009</v>
      </c>
      <c r="I2700" s="50" t="s">
        <v>8321</v>
      </c>
      <c r="J2700" s="50" t="s">
        <v>1028</v>
      </c>
      <c r="K2700" s="50" t="s">
        <v>291</v>
      </c>
      <c r="L2700" s="50" t="s">
        <v>189</v>
      </c>
      <c r="M2700" s="54">
        <v>1</v>
      </c>
      <c r="N2700" s="51" t="str">
        <f t="shared" si="181"/>
        <v>都豊島</v>
      </c>
    </row>
    <row r="2701" spans="1:14" x14ac:dyDescent="0.2">
      <c r="A2701" s="50">
        <f t="shared" si="178"/>
        <v>34512</v>
      </c>
      <c r="B2701" s="50">
        <f t="shared" si="179"/>
        <v>3</v>
      </c>
      <c r="C2701" s="51">
        <f t="shared" si="180"/>
        <v>45</v>
      </c>
      <c r="D2701" s="50">
        <v>34512</v>
      </c>
      <c r="E2701" s="50" t="s">
        <v>8322</v>
      </c>
      <c r="F2701" s="50" t="s">
        <v>5769</v>
      </c>
      <c r="G2701" s="50" t="s">
        <v>8323</v>
      </c>
      <c r="H2701" s="50" t="s">
        <v>1122</v>
      </c>
      <c r="I2701" s="50" t="s">
        <v>8324</v>
      </c>
      <c r="J2701" s="50" t="s">
        <v>1918</v>
      </c>
      <c r="K2701" s="50" t="s">
        <v>291</v>
      </c>
      <c r="L2701" s="50" t="s">
        <v>185</v>
      </c>
      <c r="M2701" s="54">
        <v>1</v>
      </c>
      <c r="N2701" s="51" t="str">
        <f t="shared" si="181"/>
        <v>都豊島</v>
      </c>
    </row>
    <row r="2702" spans="1:14" x14ac:dyDescent="0.2">
      <c r="A2702" s="50">
        <f t="shared" si="178"/>
        <v>34513</v>
      </c>
      <c r="B2702" s="50">
        <f t="shared" si="179"/>
        <v>3</v>
      </c>
      <c r="C2702" s="51">
        <f t="shared" si="180"/>
        <v>45</v>
      </c>
      <c r="D2702" s="50">
        <v>34513</v>
      </c>
      <c r="E2702" s="50" t="s">
        <v>8325</v>
      </c>
      <c r="F2702" s="50" t="s">
        <v>8326</v>
      </c>
      <c r="G2702" s="50" t="s">
        <v>3174</v>
      </c>
      <c r="H2702" s="50" t="s">
        <v>1869</v>
      </c>
      <c r="I2702" s="50" t="s">
        <v>3175</v>
      </c>
      <c r="J2702" s="50" t="s">
        <v>1870</v>
      </c>
      <c r="K2702" s="50" t="s">
        <v>291</v>
      </c>
      <c r="L2702" s="50" t="s">
        <v>185</v>
      </c>
      <c r="M2702" s="54">
        <v>1</v>
      </c>
      <c r="N2702" s="51" t="str">
        <f t="shared" si="181"/>
        <v>都豊島</v>
      </c>
    </row>
    <row r="2703" spans="1:14" x14ac:dyDescent="0.2">
      <c r="A2703" s="50">
        <f t="shared" si="178"/>
        <v>34514</v>
      </c>
      <c r="B2703" s="50">
        <f t="shared" si="179"/>
        <v>3</v>
      </c>
      <c r="C2703" s="51">
        <f t="shared" si="180"/>
        <v>45</v>
      </c>
      <c r="D2703" s="50">
        <v>34514</v>
      </c>
      <c r="E2703" s="50" t="s">
        <v>8327</v>
      </c>
      <c r="F2703" s="50" t="s">
        <v>8328</v>
      </c>
      <c r="G2703" s="50" t="s">
        <v>4180</v>
      </c>
      <c r="H2703" s="50" t="s">
        <v>7016</v>
      </c>
      <c r="I2703" s="50" t="s">
        <v>4181</v>
      </c>
      <c r="J2703" s="50" t="s">
        <v>7017</v>
      </c>
      <c r="K2703" s="50" t="s">
        <v>291</v>
      </c>
      <c r="L2703" s="50" t="s">
        <v>185</v>
      </c>
      <c r="M2703" s="54">
        <v>1</v>
      </c>
      <c r="N2703" s="51" t="str">
        <f t="shared" si="181"/>
        <v>都豊島</v>
      </c>
    </row>
    <row r="2704" spans="1:14" x14ac:dyDescent="0.2">
      <c r="A2704" s="50">
        <f t="shared" si="178"/>
        <v>34515</v>
      </c>
      <c r="B2704" s="50">
        <f t="shared" si="179"/>
        <v>3</v>
      </c>
      <c r="C2704" s="51">
        <f t="shared" si="180"/>
        <v>45</v>
      </c>
      <c r="D2704" s="50">
        <v>34515</v>
      </c>
      <c r="E2704" s="50" t="s">
        <v>8329</v>
      </c>
      <c r="F2704" s="50" t="s">
        <v>8330</v>
      </c>
      <c r="G2704" s="50" t="s">
        <v>7627</v>
      </c>
      <c r="H2704" s="50" t="s">
        <v>8331</v>
      </c>
      <c r="I2704" s="50" t="s">
        <v>7628</v>
      </c>
      <c r="J2704" s="50" t="s">
        <v>8332</v>
      </c>
      <c r="K2704" s="50" t="s">
        <v>291</v>
      </c>
      <c r="L2704" s="50" t="s">
        <v>189</v>
      </c>
      <c r="M2704" s="54">
        <v>1</v>
      </c>
      <c r="N2704" s="51" t="str">
        <f t="shared" si="181"/>
        <v>都豊島</v>
      </c>
    </row>
    <row r="2705" spans="1:14" x14ac:dyDescent="0.2">
      <c r="A2705" s="50">
        <f t="shared" si="178"/>
        <v>34516</v>
      </c>
      <c r="B2705" s="50">
        <f t="shared" si="179"/>
        <v>3</v>
      </c>
      <c r="C2705" s="51">
        <f t="shared" si="180"/>
        <v>45</v>
      </c>
      <c r="D2705" s="50">
        <v>34516</v>
      </c>
      <c r="E2705" s="50" t="s">
        <v>463</v>
      </c>
      <c r="F2705" s="50" t="s">
        <v>8333</v>
      </c>
      <c r="G2705" s="50" t="s">
        <v>2518</v>
      </c>
      <c r="H2705" s="50" t="s">
        <v>1040</v>
      </c>
      <c r="I2705" s="50" t="s">
        <v>2520</v>
      </c>
      <c r="J2705" s="50" t="s">
        <v>1041</v>
      </c>
      <c r="K2705" s="50" t="s">
        <v>291</v>
      </c>
      <c r="L2705" s="50" t="s">
        <v>189</v>
      </c>
      <c r="M2705" s="54">
        <v>1</v>
      </c>
      <c r="N2705" s="51" t="str">
        <f t="shared" si="181"/>
        <v>都豊島</v>
      </c>
    </row>
    <row r="2706" spans="1:14" x14ac:dyDescent="0.2">
      <c r="A2706" s="50">
        <f t="shared" si="178"/>
        <v>34517</v>
      </c>
      <c r="B2706" s="50">
        <f t="shared" si="179"/>
        <v>3</v>
      </c>
      <c r="C2706" s="51">
        <f t="shared" si="180"/>
        <v>45</v>
      </c>
      <c r="D2706" s="50">
        <v>34517</v>
      </c>
      <c r="E2706" s="50" t="s">
        <v>87</v>
      </c>
      <c r="F2706" s="50" t="s">
        <v>582</v>
      </c>
      <c r="G2706" s="50" t="s">
        <v>1117</v>
      </c>
      <c r="H2706" s="50" t="s">
        <v>1230</v>
      </c>
      <c r="I2706" s="50" t="s">
        <v>6154</v>
      </c>
      <c r="J2706" s="50" t="s">
        <v>1231</v>
      </c>
      <c r="K2706" s="50" t="s">
        <v>291</v>
      </c>
      <c r="L2706" s="50" t="s">
        <v>185</v>
      </c>
      <c r="M2706" s="54">
        <v>1</v>
      </c>
      <c r="N2706" s="51" t="str">
        <f t="shared" si="181"/>
        <v>都豊島</v>
      </c>
    </row>
    <row r="2707" spans="1:14" x14ac:dyDescent="0.2">
      <c r="A2707" s="50">
        <f t="shared" si="178"/>
        <v>34543</v>
      </c>
      <c r="B2707" s="50">
        <f t="shared" si="179"/>
        <v>3</v>
      </c>
      <c r="C2707" s="51">
        <f t="shared" si="180"/>
        <v>45</v>
      </c>
      <c r="D2707" s="50">
        <v>34543</v>
      </c>
      <c r="E2707" s="50" t="s">
        <v>7039</v>
      </c>
      <c r="F2707" s="50" t="s">
        <v>8334</v>
      </c>
      <c r="G2707" s="50" t="s">
        <v>7040</v>
      </c>
      <c r="H2707" s="50" t="s">
        <v>4721</v>
      </c>
      <c r="I2707" s="50" t="s">
        <v>7041</v>
      </c>
      <c r="J2707" s="50" t="s">
        <v>4723</v>
      </c>
      <c r="K2707" s="50" t="s">
        <v>291</v>
      </c>
      <c r="L2707" s="50" t="s">
        <v>189</v>
      </c>
      <c r="M2707" s="54">
        <v>2</v>
      </c>
      <c r="N2707" s="51" t="str">
        <f t="shared" si="181"/>
        <v>都豊島</v>
      </c>
    </row>
    <row r="2708" spans="1:14" x14ac:dyDescent="0.2">
      <c r="A2708" s="50">
        <f t="shared" si="178"/>
        <v>34544</v>
      </c>
      <c r="B2708" s="50">
        <f t="shared" si="179"/>
        <v>3</v>
      </c>
      <c r="C2708" s="51">
        <f t="shared" si="180"/>
        <v>45</v>
      </c>
      <c r="D2708" s="50">
        <v>34544</v>
      </c>
      <c r="E2708" s="50" t="s">
        <v>82</v>
      </c>
      <c r="F2708" s="50" t="s">
        <v>8335</v>
      </c>
      <c r="G2708" s="50" t="s">
        <v>1202</v>
      </c>
      <c r="H2708" s="50" t="s">
        <v>8336</v>
      </c>
      <c r="I2708" s="50" t="s">
        <v>1204</v>
      </c>
      <c r="J2708" s="50" t="s">
        <v>8337</v>
      </c>
      <c r="K2708" s="50" t="s">
        <v>291</v>
      </c>
      <c r="L2708" s="50" t="s">
        <v>188</v>
      </c>
      <c r="M2708" s="54">
        <v>2</v>
      </c>
      <c r="N2708" s="51" t="str">
        <f t="shared" si="181"/>
        <v>都豊島</v>
      </c>
    </row>
    <row r="2709" spans="1:14" x14ac:dyDescent="0.2">
      <c r="A2709" s="50">
        <f t="shared" si="178"/>
        <v>34545</v>
      </c>
      <c r="B2709" s="50">
        <f t="shared" si="179"/>
        <v>3</v>
      </c>
      <c r="C2709" s="51">
        <f t="shared" si="180"/>
        <v>45</v>
      </c>
      <c r="D2709" s="50">
        <v>34545</v>
      </c>
      <c r="E2709" s="50" t="s">
        <v>8338</v>
      </c>
      <c r="F2709" s="50" t="s">
        <v>5269</v>
      </c>
      <c r="G2709" s="50" t="s">
        <v>8339</v>
      </c>
      <c r="H2709" s="50" t="s">
        <v>1217</v>
      </c>
      <c r="I2709" s="50" t="s">
        <v>8340</v>
      </c>
      <c r="J2709" s="50" t="s">
        <v>1218</v>
      </c>
      <c r="K2709" s="50" t="s">
        <v>291</v>
      </c>
      <c r="L2709" s="50" t="s">
        <v>188</v>
      </c>
      <c r="M2709" s="54">
        <v>2</v>
      </c>
      <c r="N2709" s="51" t="str">
        <f t="shared" si="181"/>
        <v>都豊島</v>
      </c>
    </row>
    <row r="2710" spans="1:14" x14ac:dyDescent="0.2">
      <c r="A2710" s="50">
        <f t="shared" si="178"/>
        <v>34546</v>
      </c>
      <c r="B2710" s="50">
        <f t="shared" si="179"/>
        <v>3</v>
      </c>
      <c r="C2710" s="51">
        <f t="shared" si="180"/>
        <v>45</v>
      </c>
      <c r="D2710" s="50">
        <v>34546</v>
      </c>
      <c r="E2710" s="50" t="s">
        <v>8341</v>
      </c>
      <c r="F2710" s="50" t="s">
        <v>8342</v>
      </c>
      <c r="G2710" s="50" t="s">
        <v>8343</v>
      </c>
      <c r="H2710" s="50" t="s">
        <v>1916</v>
      </c>
      <c r="I2710" s="50" t="s">
        <v>8344</v>
      </c>
      <c r="J2710" s="50" t="s">
        <v>1917</v>
      </c>
      <c r="K2710" s="50" t="s">
        <v>291</v>
      </c>
      <c r="L2710" s="50" t="s">
        <v>188</v>
      </c>
      <c r="M2710" s="54">
        <v>2</v>
      </c>
      <c r="N2710" s="51" t="str">
        <f t="shared" si="181"/>
        <v>都豊島</v>
      </c>
    </row>
    <row r="2711" spans="1:14" x14ac:dyDescent="0.2">
      <c r="A2711" s="50">
        <f t="shared" si="178"/>
        <v>34548</v>
      </c>
      <c r="B2711" s="50">
        <f t="shared" si="179"/>
        <v>3</v>
      </c>
      <c r="C2711" s="51">
        <f t="shared" si="180"/>
        <v>45</v>
      </c>
      <c r="D2711" s="50">
        <v>34548</v>
      </c>
      <c r="E2711" s="50" t="s">
        <v>8345</v>
      </c>
      <c r="F2711" s="50" t="s">
        <v>8346</v>
      </c>
      <c r="G2711" s="50" t="s">
        <v>8347</v>
      </c>
      <c r="H2711" s="50" t="s">
        <v>5020</v>
      </c>
      <c r="I2711" s="50" t="s">
        <v>8348</v>
      </c>
      <c r="J2711" s="50" t="s">
        <v>5022</v>
      </c>
      <c r="K2711" s="50" t="s">
        <v>291</v>
      </c>
      <c r="L2711" s="50" t="s">
        <v>188</v>
      </c>
      <c r="M2711" s="54">
        <v>2</v>
      </c>
      <c r="N2711" s="51" t="str">
        <f t="shared" si="181"/>
        <v>都豊島</v>
      </c>
    </row>
    <row r="2712" spans="1:14" x14ac:dyDescent="0.2">
      <c r="A2712" s="50">
        <f t="shared" si="178"/>
        <v>34572</v>
      </c>
      <c r="B2712" s="50">
        <f t="shared" si="179"/>
        <v>3</v>
      </c>
      <c r="C2712" s="51">
        <f t="shared" si="180"/>
        <v>45</v>
      </c>
      <c r="D2712" s="50">
        <v>34572</v>
      </c>
      <c r="E2712" s="50" t="s">
        <v>8349</v>
      </c>
      <c r="F2712" s="50" t="s">
        <v>8350</v>
      </c>
      <c r="G2712" s="50" t="s">
        <v>8351</v>
      </c>
      <c r="H2712" s="50" t="s">
        <v>8352</v>
      </c>
      <c r="I2712" s="50" t="s">
        <v>8353</v>
      </c>
      <c r="J2712" s="50" t="s">
        <v>8354</v>
      </c>
      <c r="K2712" s="50" t="s">
        <v>292</v>
      </c>
      <c r="L2712" s="50" t="s">
        <v>188</v>
      </c>
      <c r="M2712" s="54">
        <v>2</v>
      </c>
      <c r="N2712" s="51" t="str">
        <f t="shared" si="181"/>
        <v>都豊島</v>
      </c>
    </row>
    <row r="2713" spans="1:14" x14ac:dyDescent="0.2">
      <c r="A2713" s="50">
        <f t="shared" si="178"/>
        <v>34573</v>
      </c>
      <c r="B2713" s="50">
        <f t="shared" si="179"/>
        <v>3</v>
      </c>
      <c r="C2713" s="51">
        <f t="shared" si="180"/>
        <v>45</v>
      </c>
      <c r="D2713" s="50">
        <v>34573</v>
      </c>
      <c r="E2713" s="50" t="s">
        <v>55</v>
      </c>
      <c r="F2713" s="50" t="s">
        <v>8355</v>
      </c>
      <c r="G2713" s="50" t="s">
        <v>1755</v>
      </c>
      <c r="H2713" s="50" t="s">
        <v>8356</v>
      </c>
      <c r="I2713" s="50" t="s">
        <v>1756</v>
      </c>
      <c r="J2713" s="50" t="s">
        <v>8357</v>
      </c>
      <c r="K2713" s="50" t="s">
        <v>292</v>
      </c>
      <c r="L2713" s="50" t="s">
        <v>189</v>
      </c>
      <c r="M2713" s="54">
        <v>1</v>
      </c>
      <c r="N2713" s="51" t="str">
        <f t="shared" si="181"/>
        <v>都豊島</v>
      </c>
    </row>
    <row r="2714" spans="1:14" x14ac:dyDescent="0.2">
      <c r="A2714" s="50">
        <f t="shared" si="178"/>
        <v>34574</v>
      </c>
      <c r="B2714" s="50">
        <f t="shared" si="179"/>
        <v>3</v>
      </c>
      <c r="C2714" s="51">
        <f t="shared" si="180"/>
        <v>45</v>
      </c>
      <c r="D2714" s="50">
        <v>34574</v>
      </c>
      <c r="E2714" s="50" t="s">
        <v>8358</v>
      </c>
      <c r="F2714" s="50" t="s">
        <v>8359</v>
      </c>
      <c r="G2714" s="50" t="s">
        <v>6169</v>
      </c>
      <c r="H2714" s="50" t="s">
        <v>3158</v>
      </c>
      <c r="I2714" s="50" t="s">
        <v>6170</v>
      </c>
      <c r="J2714" s="50" t="s">
        <v>3160</v>
      </c>
      <c r="K2714" s="50" t="s">
        <v>292</v>
      </c>
      <c r="L2714" s="50" t="s">
        <v>185</v>
      </c>
      <c r="M2714" s="54">
        <v>1</v>
      </c>
      <c r="N2714" s="51" t="str">
        <f t="shared" si="181"/>
        <v>都豊島</v>
      </c>
    </row>
    <row r="2715" spans="1:14" x14ac:dyDescent="0.2">
      <c r="A2715" s="50">
        <f t="shared" si="178"/>
        <v>34575</v>
      </c>
      <c r="B2715" s="50">
        <f t="shared" si="179"/>
        <v>3</v>
      </c>
      <c r="C2715" s="51">
        <f t="shared" si="180"/>
        <v>45</v>
      </c>
      <c r="D2715" s="50">
        <v>34575</v>
      </c>
      <c r="E2715" s="50" t="s">
        <v>2571</v>
      </c>
      <c r="F2715" s="50" t="s">
        <v>8360</v>
      </c>
      <c r="G2715" s="50" t="s">
        <v>2572</v>
      </c>
      <c r="H2715" s="50" t="s">
        <v>1063</v>
      </c>
      <c r="I2715" s="50" t="s">
        <v>2574</v>
      </c>
      <c r="J2715" s="50" t="s">
        <v>1064</v>
      </c>
      <c r="K2715" s="50" t="s">
        <v>292</v>
      </c>
      <c r="L2715" s="50" t="s">
        <v>189</v>
      </c>
      <c r="M2715" s="54">
        <v>1</v>
      </c>
      <c r="N2715" s="51" t="str">
        <f t="shared" si="181"/>
        <v>都豊島</v>
      </c>
    </row>
    <row r="2716" spans="1:14" x14ac:dyDescent="0.2">
      <c r="A2716" s="50">
        <f t="shared" si="178"/>
        <v>34576</v>
      </c>
      <c r="B2716" s="50">
        <f t="shared" si="179"/>
        <v>3</v>
      </c>
      <c r="C2716" s="51">
        <f t="shared" si="180"/>
        <v>45</v>
      </c>
      <c r="D2716" s="50">
        <v>34576</v>
      </c>
      <c r="E2716" s="50" t="s">
        <v>6253</v>
      </c>
      <c r="F2716" s="50" t="s">
        <v>3073</v>
      </c>
      <c r="G2716" s="50" t="s">
        <v>3943</v>
      </c>
      <c r="H2716" s="50" t="s">
        <v>1716</v>
      </c>
      <c r="I2716" s="50" t="s">
        <v>3945</v>
      </c>
      <c r="J2716" s="50" t="s">
        <v>1717</v>
      </c>
      <c r="K2716" s="50" t="s">
        <v>292</v>
      </c>
      <c r="L2716" s="50" t="s">
        <v>189</v>
      </c>
      <c r="M2716" s="54">
        <v>1</v>
      </c>
      <c r="N2716" s="51" t="str">
        <f t="shared" si="181"/>
        <v>都豊島</v>
      </c>
    </row>
    <row r="2717" spans="1:14" x14ac:dyDescent="0.2">
      <c r="A2717" s="50">
        <f t="shared" si="178"/>
        <v>34601</v>
      </c>
      <c r="B2717" s="50">
        <f t="shared" si="179"/>
        <v>3</v>
      </c>
      <c r="C2717" s="51">
        <f t="shared" si="180"/>
        <v>46</v>
      </c>
      <c r="D2717" s="50">
        <v>34601</v>
      </c>
      <c r="E2717" s="50" t="s">
        <v>4064</v>
      </c>
      <c r="F2717" s="50" t="s">
        <v>6126</v>
      </c>
      <c r="G2717" s="50" t="s">
        <v>4066</v>
      </c>
      <c r="H2717" s="50" t="s">
        <v>1259</v>
      </c>
      <c r="I2717" s="50" t="s">
        <v>4067</v>
      </c>
      <c r="J2717" s="50" t="s">
        <v>1261</v>
      </c>
      <c r="K2717" s="50" t="s">
        <v>291</v>
      </c>
      <c r="L2717" s="50" t="s">
        <v>1029</v>
      </c>
      <c r="M2717" s="54">
        <v>3</v>
      </c>
      <c r="N2717" s="51" t="str">
        <f t="shared" si="181"/>
        <v>都文京</v>
      </c>
    </row>
    <row r="2718" spans="1:14" x14ac:dyDescent="0.2">
      <c r="A2718" s="50">
        <f t="shared" si="178"/>
        <v>34604</v>
      </c>
      <c r="B2718" s="50">
        <f t="shared" si="179"/>
        <v>3</v>
      </c>
      <c r="C2718" s="51">
        <f t="shared" si="180"/>
        <v>46</v>
      </c>
      <c r="D2718" s="50">
        <v>34604</v>
      </c>
      <c r="E2718" s="50" t="s">
        <v>47</v>
      </c>
      <c r="F2718" s="50" t="s">
        <v>3925</v>
      </c>
      <c r="G2718" s="50" t="s">
        <v>1087</v>
      </c>
      <c r="H2718" s="50" t="s">
        <v>2060</v>
      </c>
      <c r="I2718" s="50" t="s">
        <v>1089</v>
      </c>
      <c r="J2718" s="50" t="s">
        <v>8118</v>
      </c>
      <c r="K2718" s="50" t="s">
        <v>291</v>
      </c>
      <c r="L2718" s="50" t="s">
        <v>188</v>
      </c>
      <c r="M2718" s="54">
        <v>3</v>
      </c>
      <c r="N2718" s="51" t="str">
        <f t="shared" si="181"/>
        <v>都文京</v>
      </c>
    </row>
    <row r="2719" spans="1:14" x14ac:dyDescent="0.2">
      <c r="A2719" s="50">
        <f t="shared" si="178"/>
        <v>34605</v>
      </c>
      <c r="B2719" s="50">
        <f t="shared" si="179"/>
        <v>3</v>
      </c>
      <c r="C2719" s="51">
        <f t="shared" si="180"/>
        <v>46</v>
      </c>
      <c r="D2719" s="50">
        <v>34605</v>
      </c>
      <c r="E2719" s="50" t="s">
        <v>8361</v>
      </c>
      <c r="F2719" s="50" t="s">
        <v>1618</v>
      </c>
      <c r="G2719" s="50" t="s">
        <v>8362</v>
      </c>
      <c r="H2719" s="50" t="s">
        <v>1620</v>
      </c>
      <c r="I2719" s="50" t="s">
        <v>8363</v>
      </c>
      <c r="J2719" s="50" t="s">
        <v>1622</v>
      </c>
      <c r="K2719" s="50" t="s">
        <v>291</v>
      </c>
      <c r="L2719" s="50" t="s">
        <v>1029</v>
      </c>
      <c r="M2719" s="54">
        <v>3</v>
      </c>
      <c r="N2719" s="51" t="str">
        <f t="shared" si="181"/>
        <v>都文京</v>
      </c>
    </row>
    <row r="2720" spans="1:14" x14ac:dyDescent="0.2">
      <c r="A2720" s="50">
        <f t="shared" si="178"/>
        <v>34606</v>
      </c>
      <c r="B2720" s="50">
        <f t="shared" si="179"/>
        <v>3</v>
      </c>
      <c r="C2720" s="51">
        <f t="shared" si="180"/>
        <v>46</v>
      </c>
      <c r="D2720" s="50">
        <v>34606</v>
      </c>
      <c r="E2720" s="50" t="s">
        <v>8364</v>
      </c>
      <c r="F2720" s="50" t="s">
        <v>8365</v>
      </c>
      <c r="G2720" s="50" t="s">
        <v>8366</v>
      </c>
      <c r="H2720" s="50" t="s">
        <v>1040</v>
      </c>
      <c r="I2720" s="50" t="s">
        <v>8367</v>
      </c>
      <c r="J2720" s="50" t="s">
        <v>1041</v>
      </c>
      <c r="K2720" s="50" t="s">
        <v>291</v>
      </c>
      <c r="L2720" s="50" t="s">
        <v>188</v>
      </c>
      <c r="M2720" s="54">
        <v>3</v>
      </c>
      <c r="N2720" s="51" t="str">
        <f t="shared" si="181"/>
        <v>都文京</v>
      </c>
    </row>
    <row r="2721" spans="1:14" x14ac:dyDescent="0.2">
      <c r="A2721" s="50">
        <f t="shared" si="178"/>
        <v>34607</v>
      </c>
      <c r="B2721" s="50">
        <f t="shared" si="179"/>
        <v>3</v>
      </c>
      <c r="C2721" s="51">
        <f t="shared" si="180"/>
        <v>46</v>
      </c>
      <c r="D2721" s="50">
        <v>34607</v>
      </c>
      <c r="E2721" s="50" t="s">
        <v>8368</v>
      </c>
      <c r="F2721" s="50" t="s">
        <v>8369</v>
      </c>
      <c r="G2721" s="50" t="s">
        <v>8370</v>
      </c>
      <c r="H2721" s="50" t="s">
        <v>3028</v>
      </c>
      <c r="I2721" s="50" t="s">
        <v>8371</v>
      </c>
      <c r="J2721" s="50" t="s">
        <v>3029</v>
      </c>
      <c r="K2721" s="50" t="s">
        <v>291</v>
      </c>
      <c r="L2721" s="50" t="s">
        <v>188</v>
      </c>
      <c r="M2721" s="54">
        <v>2</v>
      </c>
      <c r="N2721" s="51" t="str">
        <f t="shared" si="181"/>
        <v>都文京</v>
      </c>
    </row>
    <row r="2722" spans="1:14" x14ac:dyDescent="0.2">
      <c r="A2722" s="50">
        <f t="shared" si="178"/>
        <v>34608</v>
      </c>
      <c r="B2722" s="50">
        <f t="shared" si="179"/>
        <v>3</v>
      </c>
      <c r="C2722" s="51">
        <f t="shared" si="180"/>
        <v>46</v>
      </c>
      <c r="D2722" s="50">
        <v>34608</v>
      </c>
      <c r="E2722" s="50" t="s">
        <v>5429</v>
      </c>
      <c r="F2722" s="50" t="s">
        <v>8372</v>
      </c>
      <c r="G2722" s="50" t="s">
        <v>2168</v>
      </c>
      <c r="H2722" s="50" t="s">
        <v>1267</v>
      </c>
      <c r="I2722" s="50" t="s">
        <v>2170</v>
      </c>
      <c r="J2722" s="50" t="s">
        <v>1269</v>
      </c>
      <c r="K2722" s="50" t="s">
        <v>291</v>
      </c>
      <c r="L2722" s="50" t="s">
        <v>188</v>
      </c>
      <c r="M2722" s="54">
        <v>2</v>
      </c>
      <c r="N2722" s="51" t="str">
        <f t="shared" si="181"/>
        <v>都文京</v>
      </c>
    </row>
    <row r="2723" spans="1:14" x14ac:dyDescent="0.2">
      <c r="A2723" s="50">
        <f t="shared" si="178"/>
        <v>34609</v>
      </c>
      <c r="B2723" s="50">
        <f t="shared" si="179"/>
        <v>3</v>
      </c>
      <c r="C2723" s="51">
        <f t="shared" si="180"/>
        <v>46</v>
      </c>
      <c r="D2723" s="50">
        <v>34609</v>
      </c>
      <c r="E2723" s="50" t="s">
        <v>2820</v>
      </c>
      <c r="F2723" s="50" t="s">
        <v>8373</v>
      </c>
      <c r="G2723" s="50" t="s">
        <v>2822</v>
      </c>
      <c r="H2723" s="50" t="s">
        <v>8374</v>
      </c>
      <c r="I2723" s="50" t="s">
        <v>2824</v>
      </c>
      <c r="J2723" s="50" t="s">
        <v>8375</v>
      </c>
      <c r="K2723" s="50" t="s">
        <v>291</v>
      </c>
      <c r="L2723" s="50" t="s">
        <v>188</v>
      </c>
      <c r="M2723" s="54">
        <v>2</v>
      </c>
      <c r="N2723" s="51" t="str">
        <f t="shared" si="181"/>
        <v>都文京</v>
      </c>
    </row>
    <row r="2724" spans="1:14" x14ac:dyDescent="0.2">
      <c r="A2724" s="50">
        <f t="shared" si="178"/>
        <v>34610</v>
      </c>
      <c r="B2724" s="50">
        <f t="shared" si="179"/>
        <v>3</v>
      </c>
      <c r="C2724" s="51">
        <f t="shared" si="180"/>
        <v>46</v>
      </c>
      <c r="D2724" s="50">
        <v>34610</v>
      </c>
      <c r="E2724" s="50" t="s">
        <v>8376</v>
      </c>
      <c r="F2724" s="50" t="s">
        <v>8377</v>
      </c>
      <c r="G2724" s="50" t="s">
        <v>8378</v>
      </c>
      <c r="H2724" s="50" t="s">
        <v>8379</v>
      </c>
      <c r="I2724" s="50" t="s">
        <v>8380</v>
      </c>
      <c r="J2724" s="50" t="s">
        <v>8381</v>
      </c>
      <c r="K2724" s="50" t="s">
        <v>291</v>
      </c>
      <c r="L2724" s="50" t="s">
        <v>188</v>
      </c>
      <c r="M2724" s="54">
        <v>2</v>
      </c>
      <c r="N2724" s="51" t="str">
        <f t="shared" si="181"/>
        <v>都文京</v>
      </c>
    </row>
    <row r="2725" spans="1:14" x14ac:dyDescent="0.2">
      <c r="A2725" s="50">
        <f t="shared" si="178"/>
        <v>34611</v>
      </c>
      <c r="B2725" s="50">
        <f t="shared" si="179"/>
        <v>3</v>
      </c>
      <c r="C2725" s="51">
        <f t="shared" si="180"/>
        <v>46</v>
      </c>
      <c r="D2725" s="50">
        <v>34611</v>
      </c>
      <c r="E2725" s="50" t="s">
        <v>631</v>
      </c>
      <c r="F2725" s="50" t="s">
        <v>8382</v>
      </c>
      <c r="G2725" s="50" t="s">
        <v>1551</v>
      </c>
      <c r="H2725" s="50" t="s">
        <v>8383</v>
      </c>
      <c r="I2725" s="50" t="s">
        <v>1552</v>
      </c>
      <c r="J2725" s="50" t="s">
        <v>8384</v>
      </c>
      <c r="K2725" s="50" t="s">
        <v>291</v>
      </c>
      <c r="L2725" s="50" t="s">
        <v>188</v>
      </c>
      <c r="M2725" s="54">
        <v>2</v>
      </c>
      <c r="N2725" s="51" t="str">
        <f t="shared" si="181"/>
        <v>都文京</v>
      </c>
    </row>
    <row r="2726" spans="1:14" x14ac:dyDescent="0.2">
      <c r="A2726" s="50">
        <f t="shared" si="178"/>
        <v>34612</v>
      </c>
      <c r="B2726" s="50">
        <f t="shared" si="179"/>
        <v>3</v>
      </c>
      <c r="C2726" s="51">
        <f t="shared" si="180"/>
        <v>46</v>
      </c>
      <c r="D2726" s="50">
        <v>34612</v>
      </c>
      <c r="E2726" s="50" t="s">
        <v>8385</v>
      </c>
      <c r="F2726" s="50" t="s">
        <v>766</v>
      </c>
      <c r="G2726" s="50" t="s">
        <v>8386</v>
      </c>
      <c r="H2726" s="50" t="s">
        <v>4017</v>
      </c>
      <c r="I2726" s="50" t="s">
        <v>8387</v>
      </c>
      <c r="J2726" s="50" t="s">
        <v>4019</v>
      </c>
      <c r="K2726" s="50" t="s">
        <v>291</v>
      </c>
      <c r="L2726" s="50" t="s">
        <v>189</v>
      </c>
      <c r="M2726" s="54">
        <v>2</v>
      </c>
      <c r="N2726" s="51" t="str">
        <f t="shared" si="181"/>
        <v>都文京</v>
      </c>
    </row>
    <row r="2727" spans="1:14" x14ac:dyDescent="0.2">
      <c r="A2727" s="50">
        <f t="shared" si="178"/>
        <v>34613</v>
      </c>
      <c r="B2727" s="50">
        <f t="shared" si="179"/>
        <v>3</v>
      </c>
      <c r="C2727" s="51">
        <f t="shared" si="180"/>
        <v>46</v>
      </c>
      <c r="D2727" s="50">
        <v>34613</v>
      </c>
      <c r="E2727" s="50" t="s">
        <v>8388</v>
      </c>
      <c r="F2727" s="50" t="s">
        <v>8389</v>
      </c>
      <c r="G2727" s="50" t="s">
        <v>8390</v>
      </c>
      <c r="H2727" s="50" t="s">
        <v>1590</v>
      </c>
      <c r="I2727" s="50" t="s">
        <v>8391</v>
      </c>
      <c r="J2727" s="50" t="s">
        <v>1592</v>
      </c>
      <c r="K2727" s="50" t="s">
        <v>291</v>
      </c>
      <c r="L2727" s="50" t="s">
        <v>188</v>
      </c>
      <c r="M2727" s="54">
        <v>2</v>
      </c>
      <c r="N2727" s="51" t="str">
        <f t="shared" si="181"/>
        <v>都文京</v>
      </c>
    </row>
    <row r="2728" spans="1:14" x14ac:dyDescent="0.2">
      <c r="A2728" s="50">
        <f t="shared" si="178"/>
        <v>34614</v>
      </c>
      <c r="B2728" s="50">
        <f t="shared" si="179"/>
        <v>3</v>
      </c>
      <c r="C2728" s="51">
        <f t="shared" si="180"/>
        <v>46</v>
      </c>
      <c r="D2728" s="50">
        <v>34614</v>
      </c>
      <c r="E2728" s="50" t="s">
        <v>45</v>
      </c>
      <c r="F2728" s="50" t="s">
        <v>441</v>
      </c>
      <c r="G2728" s="50" t="s">
        <v>1184</v>
      </c>
      <c r="H2728" s="50" t="s">
        <v>1040</v>
      </c>
      <c r="I2728" s="50" t="s">
        <v>1186</v>
      </c>
      <c r="J2728" s="50" t="s">
        <v>1041</v>
      </c>
      <c r="K2728" s="50" t="s">
        <v>291</v>
      </c>
      <c r="L2728" s="50" t="s">
        <v>188</v>
      </c>
      <c r="M2728" s="54">
        <v>2</v>
      </c>
      <c r="N2728" s="51" t="str">
        <f t="shared" si="181"/>
        <v>都文京</v>
      </c>
    </row>
    <row r="2729" spans="1:14" x14ac:dyDescent="0.2">
      <c r="A2729" s="50">
        <f t="shared" si="178"/>
        <v>34615</v>
      </c>
      <c r="B2729" s="50">
        <f t="shared" si="179"/>
        <v>3</v>
      </c>
      <c r="C2729" s="51">
        <f t="shared" si="180"/>
        <v>46</v>
      </c>
      <c r="D2729" s="50">
        <v>34615</v>
      </c>
      <c r="E2729" s="50" t="s">
        <v>8392</v>
      </c>
      <c r="F2729" s="50" t="s">
        <v>8393</v>
      </c>
      <c r="G2729" s="50" t="s">
        <v>8394</v>
      </c>
      <c r="H2729" s="50" t="s">
        <v>1773</v>
      </c>
      <c r="I2729" s="50" t="s">
        <v>8395</v>
      </c>
      <c r="J2729" s="50" t="s">
        <v>1775</v>
      </c>
      <c r="K2729" s="50" t="s">
        <v>291</v>
      </c>
      <c r="L2729" s="50" t="s">
        <v>188</v>
      </c>
      <c r="M2729" s="54">
        <v>2</v>
      </c>
      <c r="N2729" s="51" t="str">
        <f t="shared" si="181"/>
        <v>都文京</v>
      </c>
    </row>
    <row r="2730" spans="1:14" x14ac:dyDescent="0.2">
      <c r="A2730" s="50">
        <f t="shared" si="178"/>
        <v>34616</v>
      </c>
      <c r="B2730" s="50">
        <f t="shared" si="179"/>
        <v>3</v>
      </c>
      <c r="C2730" s="51">
        <f t="shared" si="180"/>
        <v>46</v>
      </c>
      <c r="D2730" s="50">
        <v>34616</v>
      </c>
      <c r="E2730" s="50" t="s">
        <v>45</v>
      </c>
      <c r="F2730" s="50" t="s">
        <v>4621</v>
      </c>
      <c r="G2730" s="50" t="s">
        <v>1184</v>
      </c>
      <c r="H2730" s="50" t="s">
        <v>1185</v>
      </c>
      <c r="I2730" s="50" t="s">
        <v>1186</v>
      </c>
      <c r="J2730" s="50" t="s">
        <v>1187</v>
      </c>
      <c r="K2730" s="50" t="s">
        <v>291</v>
      </c>
      <c r="L2730" s="50" t="s">
        <v>188</v>
      </c>
      <c r="M2730" s="54">
        <v>2</v>
      </c>
      <c r="N2730" s="51" t="str">
        <f t="shared" si="181"/>
        <v>都文京</v>
      </c>
    </row>
    <row r="2731" spans="1:14" x14ac:dyDescent="0.2">
      <c r="A2731" s="50">
        <f t="shared" si="178"/>
        <v>34617</v>
      </c>
      <c r="B2731" s="50">
        <f t="shared" si="179"/>
        <v>3</v>
      </c>
      <c r="C2731" s="51">
        <f t="shared" si="180"/>
        <v>46</v>
      </c>
      <c r="D2731" s="50">
        <v>34617</v>
      </c>
      <c r="E2731" s="50" t="s">
        <v>8396</v>
      </c>
      <c r="F2731" s="50" t="s">
        <v>8397</v>
      </c>
      <c r="G2731" s="50" t="s">
        <v>8398</v>
      </c>
      <c r="H2731" s="50" t="s">
        <v>3519</v>
      </c>
      <c r="I2731" s="50" t="s">
        <v>8399</v>
      </c>
      <c r="J2731" s="50" t="s">
        <v>8400</v>
      </c>
      <c r="K2731" s="50" t="s">
        <v>291</v>
      </c>
      <c r="L2731" s="50" t="s">
        <v>188</v>
      </c>
      <c r="M2731" s="54">
        <v>2</v>
      </c>
      <c r="N2731" s="51" t="str">
        <f t="shared" si="181"/>
        <v>都文京</v>
      </c>
    </row>
    <row r="2732" spans="1:14" x14ac:dyDescent="0.2">
      <c r="A2732" s="50">
        <f t="shared" ref="A2732:A2795" si="182">D2732</f>
        <v>34618</v>
      </c>
      <c r="B2732" s="50">
        <f t="shared" ref="B2732:B2795" si="183">ROUNDDOWN(D2732/10000,0)</f>
        <v>3</v>
      </c>
      <c r="C2732" s="51">
        <f t="shared" ref="C2732:C2795" si="184">ROUNDDOWN((D2732-B2732*10000)/100,0)</f>
        <v>46</v>
      </c>
      <c r="D2732" s="50">
        <v>34618</v>
      </c>
      <c r="E2732" s="50" t="s">
        <v>7907</v>
      </c>
      <c r="F2732" s="50" t="s">
        <v>4031</v>
      </c>
      <c r="G2732" s="50" t="s">
        <v>7908</v>
      </c>
      <c r="H2732" s="50" t="s">
        <v>1930</v>
      </c>
      <c r="I2732" s="50" t="s">
        <v>7909</v>
      </c>
      <c r="J2732" s="50" t="s">
        <v>1931</v>
      </c>
      <c r="K2732" s="50" t="s">
        <v>291</v>
      </c>
      <c r="L2732" s="50" t="s">
        <v>189</v>
      </c>
      <c r="M2732" s="54">
        <v>1</v>
      </c>
      <c r="N2732" s="51" t="str">
        <f t="shared" si="181"/>
        <v>都文京</v>
      </c>
    </row>
    <row r="2733" spans="1:14" x14ac:dyDescent="0.2">
      <c r="A2733" s="50">
        <f t="shared" si="182"/>
        <v>34619</v>
      </c>
      <c r="B2733" s="50">
        <f t="shared" si="183"/>
        <v>3</v>
      </c>
      <c r="C2733" s="51">
        <f t="shared" si="184"/>
        <v>46</v>
      </c>
      <c r="D2733" s="50">
        <v>34619</v>
      </c>
      <c r="E2733" s="50" t="s">
        <v>1399</v>
      </c>
      <c r="F2733" s="50" t="s">
        <v>4286</v>
      </c>
      <c r="G2733" s="50" t="s">
        <v>8401</v>
      </c>
      <c r="H2733" s="50" t="s">
        <v>1237</v>
      </c>
      <c r="I2733" s="50" t="s">
        <v>8402</v>
      </c>
      <c r="J2733" s="50" t="s">
        <v>1238</v>
      </c>
      <c r="K2733" s="50" t="s">
        <v>291</v>
      </c>
      <c r="L2733" s="50" t="s">
        <v>185</v>
      </c>
      <c r="M2733" s="54">
        <v>1</v>
      </c>
      <c r="N2733" s="51" t="str">
        <f t="shared" si="181"/>
        <v>都文京</v>
      </c>
    </row>
    <row r="2734" spans="1:14" x14ac:dyDescent="0.2">
      <c r="A2734" s="50">
        <f t="shared" si="182"/>
        <v>34620</v>
      </c>
      <c r="B2734" s="50">
        <f t="shared" si="183"/>
        <v>3</v>
      </c>
      <c r="C2734" s="51">
        <f t="shared" si="184"/>
        <v>46</v>
      </c>
      <c r="D2734" s="50">
        <v>34620</v>
      </c>
      <c r="E2734" s="50" t="s">
        <v>8403</v>
      </c>
      <c r="F2734" s="50" t="s">
        <v>8404</v>
      </c>
      <c r="G2734" s="50" t="s">
        <v>2469</v>
      </c>
      <c r="H2734" s="50" t="s">
        <v>8405</v>
      </c>
      <c r="I2734" s="50" t="s">
        <v>2470</v>
      </c>
      <c r="J2734" s="50" t="s">
        <v>8406</v>
      </c>
      <c r="K2734" s="50" t="s">
        <v>291</v>
      </c>
      <c r="L2734" s="50" t="s">
        <v>189</v>
      </c>
      <c r="M2734" s="54">
        <v>1</v>
      </c>
      <c r="N2734" s="51" t="str">
        <f t="shared" si="181"/>
        <v>都文京</v>
      </c>
    </row>
    <row r="2735" spans="1:14" x14ac:dyDescent="0.2">
      <c r="A2735" s="50">
        <f t="shared" si="182"/>
        <v>34621</v>
      </c>
      <c r="B2735" s="50">
        <f t="shared" si="183"/>
        <v>3</v>
      </c>
      <c r="C2735" s="51">
        <f t="shared" si="184"/>
        <v>46</v>
      </c>
      <c r="D2735" s="50">
        <v>34621</v>
      </c>
      <c r="E2735" s="50" t="s">
        <v>716</v>
      </c>
      <c r="F2735" s="50" t="s">
        <v>859</v>
      </c>
      <c r="G2735" s="50" t="s">
        <v>1467</v>
      </c>
      <c r="H2735" s="50" t="s">
        <v>5684</v>
      </c>
      <c r="I2735" s="50" t="s">
        <v>1468</v>
      </c>
      <c r="J2735" s="50" t="s">
        <v>5686</v>
      </c>
      <c r="K2735" s="50" t="s">
        <v>291</v>
      </c>
      <c r="L2735" s="50" t="s">
        <v>189</v>
      </c>
      <c r="M2735" s="54">
        <v>1</v>
      </c>
      <c r="N2735" s="51" t="str">
        <f t="shared" si="181"/>
        <v>都文京</v>
      </c>
    </row>
    <row r="2736" spans="1:14" x14ac:dyDescent="0.2">
      <c r="A2736" s="50">
        <f t="shared" si="182"/>
        <v>34622</v>
      </c>
      <c r="B2736" s="50">
        <f t="shared" si="183"/>
        <v>3</v>
      </c>
      <c r="C2736" s="51">
        <f t="shared" si="184"/>
        <v>46</v>
      </c>
      <c r="D2736" s="50">
        <v>34622</v>
      </c>
      <c r="E2736" s="50" t="s">
        <v>4978</v>
      </c>
      <c r="F2736" s="50" t="s">
        <v>8407</v>
      </c>
      <c r="G2736" s="50" t="s">
        <v>4980</v>
      </c>
      <c r="H2736" s="50" t="s">
        <v>4507</v>
      </c>
      <c r="I2736" s="50" t="s">
        <v>4981</v>
      </c>
      <c r="J2736" s="50" t="s">
        <v>4508</v>
      </c>
      <c r="K2736" s="50" t="s">
        <v>291</v>
      </c>
      <c r="L2736" s="50" t="s">
        <v>185</v>
      </c>
      <c r="M2736" s="54">
        <v>1</v>
      </c>
      <c r="N2736" s="51" t="str">
        <f t="shared" si="181"/>
        <v>都文京</v>
      </c>
    </row>
    <row r="2737" spans="1:14" x14ac:dyDescent="0.2">
      <c r="A2737" s="50">
        <f t="shared" si="182"/>
        <v>34623</v>
      </c>
      <c r="B2737" s="50">
        <f t="shared" si="183"/>
        <v>3</v>
      </c>
      <c r="C2737" s="51">
        <f t="shared" si="184"/>
        <v>46</v>
      </c>
      <c r="D2737" s="50">
        <v>34623</v>
      </c>
      <c r="E2737" s="50" t="s">
        <v>8408</v>
      </c>
      <c r="F2737" s="50" t="s">
        <v>8409</v>
      </c>
      <c r="G2737" s="50" t="s">
        <v>8410</v>
      </c>
      <c r="H2737" s="50" t="s">
        <v>8411</v>
      </c>
      <c r="I2737" s="50" t="s">
        <v>8412</v>
      </c>
      <c r="J2737" s="50" t="s">
        <v>8413</v>
      </c>
      <c r="K2737" s="50" t="s">
        <v>291</v>
      </c>
      <c r="L2737" s="50" t="s">
        <v>189</v>
      </c>
      <c r="M2737" s="54">
        <v>1</v>
      </c>
      <c r="N2737" s="51" t="str">
        <f t="shared" si="181"/>
        <v>都文京</v>
      </c>
    </row>
    <row r="2738" spans="1:14" x14ac:dyDescent="0.2">
      <c r="A2738" s="50">
        <f t="shared" si="182"/>
        <v>34624</v>
      </c>
      <c r="B2738" s="50">
        <f t="shared" si="183"/>
        <v>3</v>
      </c>
      <c r="C2738" s="51">
        <f t="shared" si="184"/>
        <v>46</v>
      </c>
      <c r="D2738" s="50">
        <v>34624</v>
      </c>
      <c r="E2738" s="50" t="s">
        <v>22</v>
      </c>
      <c r="F2738" s="50" t="s">
        <v>8414</v>
      </c>
      <c r="G2738" s="50" t="s">
        <v>1070</v>
      </c>
      <c r="H2738" s="50" t="s">
        <v>4167</v>
      </c>
      <c r="I2738" s="50" t="s">
        <v>1072</v>
      </c>
      <c r="J2738" s="50" t="s">
        <v>4168</v>
      </c>
      <c r="K2738" s="50" t="s">
        <v>291</v>
      </c>
      <c r="L2738" s="50" t="s">
        <v>189</v>
      </c>
      <c r="M2738" s="54">
        <v>1</v>
      </c>
      <c r="N2738" s="51" t="str">
        <f t="shared" si="181"/>
        <v>都文京</v>
      </c>
    </row>
    <row r="2739" spans="1:14" x14ac:dyDescent="0.2">
      <c r="A2739" s="50">
        <f t="shared" si="182"/>
        <v>34625</v>
      </c>
      <c r="B2739" s="50">
        <f t="shared" si="183"/>
        <v>3</v>
      </c>
      <c r="C2739" s="51">
        <f t="shared" si="184"/>
        <v>46</v>
      </c>
      <c r="D2739" s="50">
        <v>34625</v>
      </c>
      <c r="E2739" s="50" t="s">
        <v>8415</v>
      </c>
      <c r="F2739" s="50" t="s">
        <v>8416</v>
      </c>
      <c r="G2739" s="50" t="s">
        <v>8417</v>
      </c>
      <c r="H2739" s="50" t="s">
        <v>3647</v>
      </c>
      <c r="I2739" s="50" t="s">
        <v>8418</v>
      </c>
      <c r="J2739" s="50" t="s">
        <v>3648</v>
      </c>
      <c r="K2739" s="50" t="s">
        <v>291</v>
      </c>
      <c r="L2739" s="50" t="s">
        <v>189</v>
      </c>
      <c r="M2739" s="54">
        <v>1</v>
      </c>
      <c r="N2739" s="51" t="str">
        <f t="shared" si="181"/>
        <v>都文京</v>
      </c>
    </row>
    <row r="2740" spans="1:14" x14ac:dyDescent="0.2">
      <c r="A2740" s="50">
        <f t="shared" si="182"/>
        <v>34626</v>
      </c>
      <c r="B2740" s="50">
        <f t="shared" si="183"/>
        <v>3</v>
      </c>
      <c r="C2740" s="51">
        <f t="shared" si="184"/>
        <v>46</v>
      </c>
      <c r="D2740" s="50">
        <v>34626</v>
      </c>
      <c r="E2740" s="50" t="s">
        <v>5477</v>
      </c>
      <c r="F2740" s="50" t="s">
        <v>8419</v>
      </c>
      <c r="G2740" s="50" t="s">
        <v>5479</v>
      </c>
      <c r="H2740" s="50" t="s">
        <v>5466</v>
      </c>
      <c r="I2740" s="50" t="s">
        <v>5480</v>
      </c>
      <c r="J2740" s="50" t="s">
        <v>5468</v>
      </c>
      <c r="K2740" s="50" t="s">
        <v>291</v>
      </c>
      <c r="L2740" s="50" t="s">
        <v>189</v>
      </c>
      <c r="M2740" s="54">
        <v>1</v>
      </c>
      <c r="N2740" s="51" t="str">
        <f t="shared" si="181"/>
        <v>都文京</v>
      </c>
    </row>
    <row r="2741" spans="1:14" x14ac:dyDescent="0.2">
      <c r="A2741" s="50">
        <f t="shared" si="182"/>
        <v>34627</v>
      </c>
      <c r="B2741" s="50">
        <f t="shared" si="183"/>
        <v>3</v>
      </c>
      <c r="C2741" s="51">
        <f t="shared" si="184"/>
        <v>46</v>
      </c>
      <c r="D2741" s="50">
        <v>34627</v>
      </c>
      <c r="E2741" s="50" t="s">
        <v>31</v>
      </c>
      <c r="F2741" s="50" t="s">
        <v>8420</v>
      </c>
      <c r="G2741" s="50" t="s">
        <v>1202</v>
      </c>
      <c r="H2741" s="50" t="s">
        <v>1688</v>
      </c>
      <c r="I2741" s="50" t="s">
        <v>1204</v>
      </c>
      <c r="J2741" s="50" t="s">
        <v>1689</v>
      </c>
      <c r="K2741" s="50" t="s">
        <v>291</v>
      </c>
      <c r="L2741" s="50" t="s">
        <v>189</v>
      </c>
      <c r="M2741" s="54">
        <v>1</v>
      </c>
      <c r="N2741" s="51" t="str">
        <f t="shared" si="181"/>
        <v>都文京</v>
      </c>
    </row>
    <row r="2742" spans="1:14" x14ac:dyDescent="0.2">
      <c r="A2742" s="50">
        <f t="shared" si="182"/>
        <v>34628</v>
      </c>
      <c r="B2742" s="50">
        <f t="shared" si="183"/>
        <v>3</v>
      </c>
      <c r="C2742" s="51">
        <f t="shared" si="184"/>
        <v>46</v>
      </c>
      <c r="D2742" s="50">
        <v>34628</v>
      </c>
      <c r="E2742" s="50" t="s">
        <v>8421</v>
      </c>
      <c r="F2742" s="50" t="s">
        <v>1682</v>
      </c>
      <c r="G2742" s="50" t="s">
        <v>8422</v>
      </c>
      <c r="H2742" s="50" t="s">
        <v>2128</v>
      </c>
      <c r="I2742" s="50" t="s">
        <v>8423</v>
      </c>
      <c r="J2742" s="50" t="s">
        <v>1684</v>
      </c>
      <c r="K2742" s="50" t="s">
        <v>291</v>
      </c>
      <c r="L2742" s="50" t="s">
        <v>189</v>
      </c>
      <c r="M2742" s="54">
        <v>1</v>
      </c>
      <c r="N2742" s="51" t="str">
        <f t="shared" si="181"/>
        <v>都文京</v>
      </c>
    </row>
    <row r="2743" spans="1:14" x14ac:dyDescent="0.2">
      <c r="A2743" s="50">
        <f t="shared" si="182"/>
        <v>34629</v>
      </c>
      <c r="B2743" s="50">
        <f t="shared" si="183"/>
        <v>3</v>
      </c>
      <c r="C2743" s="51">
        <f t="shared" si="184"/>
        <v>46</v>
      </c>
      <c r="D2743" s="50">
        <v>34629</v>
      </c>
      <c r="E2743" s="50" t="s">
        <v>63</v>
      </c>
      <c r="F2743" s="50" t="s">
        <v>8424</v>
      </c>
      <c r="G2743" s="50" t="s">
        <v>1406</v>
      </c>
      <c r="H2743" s="50" t="s">
        <v>8425</v>
      </c>
      <c r="I2743" s="50" t="s">
        <v>1796</v>
      </c>
      <c r="J2743" s="50" t="s">
        <v>8426</v>
      </c>
      <c r="K2743" s="50" t="s">
        <v>291</v>
      </c>
      <c r="L2743" s="50" t="s">
        <v>189</v>
      </c>
      <c r="M2743" s="54">
        <v>1</v>
      </c>
      <c r="N2743" s="51" t="str">
        <f t="shared" si="181"/>
        <v>都文京</v>
      </c>
    </row>
    <row r="2744" spans="1:14" x14ac:dyDescent="0.2">
      <c r="A2744" s="50">
        <f t="shared" si="182"/>
        <v>34630</v>
      </c>
      <c r="B2744" s="50">
        <f t="shared" si="183"/>
        <v>3</v>
      </c>
      <c r="C2744" s="51">
        <f t="shared" si="184"/>
        <v>46</v>
      </c>
      <c r="D2744" s="50">
        <v>34630</v>
      </c>
      <c r="E2744" s="50" t="s">
        <v>57</v>
      </c>
      <c r="F2744" s="50" t="s">
        <v>8427</v>
      </c>
      <c r="G2744" s="50" t="s">
        <v>1202</v>
      </c>
      <c r="H2744" s="50" t="s">
        <v>1989</v>
      </c>
      <c r="I2744" s="50" t="s">
        <v>1204</v>
      </c>
      <c r="J2744" s="50" t="s">
        <v>1990</v>
      </c>
      <c r="K2744" s="50" t="s">
        <v>291</v>
      </c>
      <c r="L2744" s="50" t="s">
        <v>189</v>
      </c>
      <c r="M2744" s="54">
        <v>1</v>
      </c>
      <c r="N2744" s="51" t="str">
        <f t="shared" si="181"/>
        <v>都文京</v>
      </c>
    </row>
    <row r="2745" spans="1:14" x14ac:dyDescent="0.2">
      <c r="A2745" s="50">
        <f t="shared" si="182"/>
        <v>34646</v>
      </c>
      <c r="B2745" s="50">
        <f t="shared" si="183"/>
        <v>3</v>
      </c>
      <c r="C2745" s="51">
        <f t="shared" si="184"/>
        <v>46</v>
      </c>
      <c r="D2745" s="50">
        <v>34646</v>
      </c>
      <c r="E2745" s="50" t="s">
        <v>40</v>
      </c>
      <c r="F2745" s="50" t="s">
        <v>8428</v>
      </c>
      <c r="G2745" s="50" t="s">
        <v>1704</v>
      </c>
      <c r="H2745" s="50" t="s">
        <v>1484</v>
      </c>
      <c r="I2745" s="50" t="s">
        <v>1706</v>
      </c>
      <c r="J2745" s="50" t="s">
        <v>1485</v>
      </c>
      <c r="K2745" s="50" t="s">
        <v>291</v>
      </c>
      <c r="L2745" s="50" t="s">
        <v>1029</v>
      </c>
      <c r="M2745" s="54">
        <v>3</v>
      </c>
      <c r="N2745" s="51" t="str">
        <f t="shared" si="181"/>
        <v>都文京</v>
      </c>
    </row>
    <row r="2746" spans="1:14" x14ac:dyDescent="0.2">
      <c r="A2746" s="50">
        <f t="shared" si="182"/>
        <v>34647</v>
      </c>
      <c r="B2746" s="50">
        <f t="shared" si="183"/>
        <v>3</v>
      </c>
      <c r="C2746" s="51">
        <f t="shared" si="184"/>
        <v>46</v>
      </c>
      <c r="D2746" s="50">
        <v>34647</v>
      </c>
      <c r="E2746" s="50" t="s">
        <v>8429</v>
      </c>
      <c r="F2746" s="50" t="s">
        <v>5267</v>
      </c>
      <c r="G2746" s="50" t="s">
        <v>8430</v>
      </c>
      <c r="H2746" s="50" t="s">
        <v>3620</v>
      </c>
      <c r="I2746" s="50" t="s">
        <v>8431</v>
      </c>
      <c r="J2746" s="50" t="s">
        <v>3622</v>
      </c>
      <c r="K2746" s="50" t="s">
        <v>291</v>
      </c>
      <c r="L2746" s="50" t="s">
        <v>1029</v>
      </c>
      <c r="M2746" s="54">
        <v>3</v>
      </c>
      <c r="N2746" s="51" t="str">
        <f t="shared" si="181"/>
        <v>都文京</v>
      </c>
    </row>
    <row r="2747" spans="1:14" x14ac:dyDescent="0.2">
      <c r="A2747" s="50">
        <f t="shared" si="182"/>
        <v>34648</v>
      </c>
      <c r="B2747" s="50">
        <f t="shared" si="183"/>
        <v>3</v>
      </c>
      <c r="C2747" s="51">
        <f t="shared" si="184"/>
        <v>46</v>
      </c>
      <c r="D2747" s="50">
        <v>34648</v>
      </c>
      <c r="E2747" s="50" t="s">
        <v>7561</v>
      </c>
      <c r="F2747" s="50" t="s">
        <v>8432</v>
      </c>
      <c r="G2747" s="50" t="s">
        <v>7890</v>
      </c>
      <c r="H2747" s="50" t="s">
        <v>3597</v>
      </c>
      <c r="I2747" s="50" t="s">
        <v>7891</v>
      </c>
      <c r="J2747" s="50" t="s">
        <v>3599</v>
      </c>
      <c r="K2747" s="50" t="s">
        <v>291</v>
      </c>
      <c r="L2747" s="50" t="s">
        <v>1029</v>
      </c>
      <c r="M2747" s="54">
        <v>3</v>
      </c>
      <c r="N2747" s="51" t="str">
        <f t="shared" si="181"/>
        <v>都文京</v>
      </c>
    </row>
    <row r="2748" spans="1:14" x14ac:dyDescent="0.2">
      <c r="A2748" s="50">
        <f t="shared" si="182"/>
        <v>34666</v>
      </c>
      <c r="B2748" s="50">
        <f t="shared" si="183"/>
        <v>3</v>
      </c>
      <c r="C2748" s="51">
        <f t="shared" si="184"/>
        <v>46</v>
      </c>
      <c r="D2748" s="50">
        <v>34666</v>
      </c>
      <c r="E2748" s="50" t="s">
        <v>8433</v>
      </c>
      <c r="F2748" s="50" t="s">
        <v>8434</v>
      </c>
      <c r="G2748" s="50" t="s">
        <v>8435</v>
      </c>
      <c r="H2748" s="50" t="s">
        <v>8436</v>
      </c>
      <c r="I2748" s="50" t="s">
        <v>8437</v>
      </c>
      <c r="J2748" s="50" t="s">
        <v>8438</v>
      </c>
      <c r="K2748" s="50" t="s">
        <v>292</v>
      </c>
      <c r="L2748" s="50" t="s">
        <v>1029</v>
      </c>
      <c r="M2748" s="54">
        <v>3</v>
      </c>
      <c r="N2748" s="51" t="str">
        <f t="shared" si="181"/>
        <v>都文京</v>
      </c>
    </row>
    <row r="2749" spans="1:14" x14ac:dyDescent="0.2">
      <c r="A2749" s="50">
        <f t="shared" si="182"/>
        <v>34667</v>
      </c>
      <c r="B2749" s="50">
        <f t="shared" si="183"/>
        <v>3</v>
      </c>
      <c r="C2749" s="51">
        <f t="shared" si="184"/>
        <v>46</v>
      </c>
      <c r="D2749" s="50">
        <v>34667</v>
      </c>
      <c r="E2749" s="50" t="s">
        <v>8439</v>
      </c>
      <c r="F2749" s="50" t="s">
        <v>870</v>
      </c>
      <c r="G2749" s="50" t="s">
        <v>8440</v>
      </c>
      <c r="H2749" s="50" t="s">
        <v>1226</v>
      </c>
      <c r="I2749" s="50" t="s">
        <v>8441</v>
      </c>
      <c r="J2749" s="50" t="s">
        <v>1227</v>
      </c>
      <c r="K2749" s="50" t="s">
        <v>292</v>
      </c>
      <c r="L2749" s="50" t="s">
        <v>188</v>
      </c>
      <c r="M2749" s="54">
        <v>3</v>
      </c>
      <c r="N2749" s="51" t="str">
        <f t="shared" si="181"/>
        <v>都文京</v>
      </c>
    </row>
    <row r="2750" spans="1:14" x14ac:dyDescent="0.2">
      <c r="A2750" s="50">
        <f t="shared" si="182"/>
        <v>34669</v>
      </c>
      <c r="B2750" s="50">
        <f t="shared" si="183"/>
        <v>3</v>
      </c>
      <c r="C2750" s="51">
        <f t="shared" si="184"/>
        <v>46</v>
      </c>
      <c r="D2750" s="50">
        <v>34669</v>
      </c>
      <c r="E2750" s="50" t="s">
        <v>7317</v>
      </c>
      <c r="F2750" s="50" t="s">
        <v>8442</v>
      </c>
      <c r="G2750" s="50" t="s">
        <v>7318</v>
      </c>
      <c r="H2750" s="50" t="s">
        <v>2446</v>
      </c>
      <c r="I2750" s="50" t="s">
        <v>7319</v>
      </c>
      <c r="J2750" s="50" t="s">
        <v>2448</v>
      </c>
      <c r="K2750" s="50" t="s">
        <v>292</v>
      </c>
      <c r="L2750" s="50" t="s">
        <v>1029</v>
      </c>
      <c r="M2750" s="54">
        <v>3</v>
      </c>
      <c r="N2750" s="51" t="str">
        <f t="shared" si="181"/>
        <v>都文京</v>
      </c>
    </row>
    <row r="2751" spans="1:14" x14ac:dyDescent="0.2">
      <c r="A2751" s="50">
        <f t="shared" si="182"/>
        <v>34670</v>
      </c>
      <c r="B2751" s="50">
        <f t="shared" si="183"/>
        <v>3</v>
      </c>
      <c r="C2751" s="51">
        <f t="shared" si="184"/>
        <v>46</v>
      </c>
      <c r="D2751" s="50">
        <v>34670</v>
      </c>
      <c r="E2751" s="50" t="s">
        <v>3834</v>
      </c>
      <c r="F2751" s="50" t="s">
        <v>8443</v>
      </c>
      <c r="G2751" s="50" t="s">
        <v>3836</v>
      </c>
      <c r="H2751" s="50" t="s">
        <v>8444</v>
      </c>
      <c r="I2751" s="50" t="s">
        <v>3837</v>
      </c>
      <c r="J2751" s="50" t="s">
        <v>8445</v>
      </c>
      <c r="K2751" s="50" t="s">
        <v>292</v>
      </c>
      <c r="L2751" s="50" t="s">
        <v>1029</v>
      </c>
      <c r="M2751" s="54">
        <v>3</v>
      </c>
      <c r="N2751" s="51" t="str">
        <f t="shared" si="181"/>
        <v>都文京</v>
      </c>
    </row>
    <row r="2752" spans="1:14" x14ac:dyDescent="0.2">
      <c r="A2752" s="50">
        <f t="shared" si="182"/>
        <v>34671</v>
      </c>
      <c r="B2752" s="50">
        <f t="shared" si="183"/>
        <v>3</v>
      </c>
      <c r="C2752" s="51">
        <f t="shared" si="184"/>
        <v>46</v>
      </c>
      <c r="D2752" s="50">
        <v>34671</v>
      </c>
      <c r="E2752" s="50" t="s">
        <v>798</v>
      </c>
      <c r="F2752" s="50" t="s">
        <v>6105</v>
      </c>
      <c r="G2752" s="50" t="s">
        <v>8446</v>
      </c>
      <c r="H2752" s="50" t="s">
        <v>6106</v>
      </c>
      <c r="I2752" s="50" t="s">
        <v>8447</v>
      </c>
      <c r="J2752" s="50" t="s">
        <v>6107</v>
      </c>
      <c r="K2752" s="50" t="s">
        <v>292</v>
      </c>
      <c r="L2752" s="50" t="s">
        <v>188</v>
      </c>
      <c r="M2752" s="54">
        <v>2</v>
      </c>
      <c r="N2752" s="51" t="str">
        <f t="shared" si="181"/>
        <v>都文京</v>
      </c>
    </row>
    <row r="2753" spans="1:14" x14ac:dyDescent="0.2">
      <c r="A2753" s="50">
        <f t="shared" si="182"/>
        <v>34672</v>
      </c>
      <c r="B2753" s="50">
        <f t="shared" si="183"/>
        <v>3</v>
      </c>
      <c r="C2753" s="51">
        <f t="shared" si="184"/>
        <v>46</v>
      </c>
      <c r="D2753" s="50">
        <v>34672</v>
      </c>
      <c r="E2753" s="50" t="s">
        <v>6027</v>
      </c>
      <c r="F2753" s="50" t="s">
        <v>8448</v>
      </c>
      <c r="G2753" s="50" t="s">
        <v>6029</v>
      </c>
      <c r="H2753" s="50" t="s">
        <v>5591</v>
      </c>
      <c r="I2753" s="50" t="s">
        <v>6030</v>
      </c>
      <c r="J2753" s="50" t="s">
        <v>5592</v>
      </c>
      <c r="K2753" s="50" t="s">
        <v>292</v>
      </c>
      <c r="L2753" s="50" t="s">
        <v>188</v>
      </c>
      <c r="M2753" s="54">
        <v>2</v>
      </c>
      <c r="N2753" s="51" t="str">
        <f t="shared" si="181"/>
        <v>都文京</v>
      </c>
    </row>
    <row r="2754" spans="1:14" x14ac:dyDescent="0.2">
      <c r="A2754" s="50">
        <f t="shared" si="182"/>
        <v>34673</v>
      </c>
      <c r="B2754" s="50">
        <f t="shared" si="183"/>
        <v>3</v>
      </c>
      <c r="C2754" s="51">
        <f t="shared" si="184"/>
        <v>46</v>
      </c>
      <c r="D2754" s="50">
        <v>34673</v>
      </c>
      <c r="E2754" s="50" t="s">
        <v>56</v>
      </c>
      <c r="F2754" s="50" t="s">
        <v>8449</v>
      </c>
      <c r="G2754" s="50" t="s">
        <v>2851</v>
      </c>
      <c r="H2754" s="50" t="s">
        <v>2128</v>
      </c>
      <c r="I2754" s="50" t="s">
        <v>2852</v>
      </c>
      <c r="J2754" s="50" t="s">
        <v>1684</v>
      </c>
      <c r="K2754" s="50" t="s">
        <v>292</v>
      </c>
      <c r="L2754" s="50" t="s">
        <v>189</v>
      </c>
      <c r="M2754" s="54">
        <v>2</v>
      </c>
      <c r="N2754" s="51" t="str">
        <f t="shared" ref="N2754:N2817" si="185">VLOOKUP(B2754*100+C2754,$AB$2:$AF$400,2,0)</f>
        <v>都文京</v>
      </c>
    </row>
    <row r="2755" spans="1:14" x14ac:dyDescent="0.2">
      <c r="A2755" s="50">
        <f t="shared" si="182"/>
        <v>34674</v>
      </c>
      <c r="B2755" s="50">
        <f t="shared" si="183"/>
        <v>3</v>
      </c>
      <c r="C2755" s="51">
        <f t="shared" si="184"/>
        <v>46</v>
      </c>
      <c r="D2755" s="50">
        <v>34674</v>
      </c>
      <c r="E2755" s="50" t="s">
        <v>8450</v>
      </c>
      <c r="F2755" s="50" t="s">
        <v>8451</v>
      </c>
      <c r="G2755" s="50" t="s">
        <v>8452</v>
      </c>
      <c r="H2755" s="50" t="s">
        <v>2169</v>
      </c>
      <c r="I2755" s="50" t="s">
        <v>8453</v>
      </c>
      <c r="J2755" s="50" t="s">
        <v>2171</v>
      </c>
      <c r="K2755" s="50" t="s">
        <v>292</v>
      </c>
      <c r="L2755" s="50" t="s">
        <v>188</v>
      </c>
      <c r="M2755" s="54">
        <v>2</v>
      </c>
      <c r="N2755" s="51" t="str">
        <f t="shared" si="185"/>
        <v>都文京</v>
      </c>
    </row>
    <row r="2756" spans="1:14" x14ac:dyDescent="0.2">
      <c r="A2756" s="50">
        <f t="shared" si="182"/>
        <v>34675</v>
      </c>
      <c r="B2756" s="50">
        <f t="shared" si="183"/>
        <v>3</v>
      </c>
      <c r="C2756" s="51">
        <f t="shared" si="184"/>
        <v>46</v>
      </c>
      <c r="D2756" s="50">
        <v>34675</v>
      </c>
      <c r="E2756" s="50" t="s">
        <v>8454</v>
      </c>
      <c r="F2756" s="50" t="s">
        <v>5852</v>
      </c>
      <c r="G2756" s="50" t="s">
        <v>8455</v>
      </c>
      <c r="H2756" s="50" t="s">
        <v>1708</v>
      </c>
      <c r="I2756" s="50" t="s">
        <v>8456</v>
      </c>
      <c r="J2756" s="50" t="s">
        <v>1709</v>
      </c>
      <c r="K2756" s="50" t="s">
        <v>292</v>
      </c>
      <c r="L2756" s="50" t="s">
        <v>188</v>
      </c>
      <c r="M2756" s="54">
        <v>2</v>
      </c>
      <c r="N2756" s="51" t="str">
        <f t="shared" si="185"/>
        <v>都文京</v>
      </c>
    </row>
    <row r="2757" spans="1:14" x14ac:dyDescent="0.2">
      <c r="A2757" s="50">
        <f t="shared" si="182"/>
        <v>34676</v>
      </c>
      <c r="B2757" s="50">
        <f t="shared" si="183"/>
        <v>3</v>
      </c>
      <c r="C2757" s="51">
        <f t="shared" si="184"/>
        <v>46</v>
      </c>
      <c r="D2757" s="50">
        <v>34676</v>
      </c>
      <c r="E2757" s="50" t="s">
        <v>22</v>
      </c>
      <c r="F2757" s="50" t="s">
        <v>8457</v>
      </c>
      <c r="G2757" s="50" t="s">
        <v>1070</v>
      </c>
      <c r="H2757" s="50" t="s">
        <v>7078</v>
      </c>
      <c r="I2757" s="50" t="s">
        <v>1610</v>
      </c>
      <c r="J2757" s="50" t="s">
        <v>7079</v>
      </c>
      <c r="K2757" s="50" t="s">
        <v>292</v>
      </c>
      <c r="L2757" s="50" t="s">
        <v>188</v>
      </c>
      <c r="M2757" s="54">
        <v>2</v>
      </c>
      <c r="N2757" s="51" t="str">
        <f t="shared" si="185"/>
        <v>都文京</v>
      </c>
    </row>
    <row r="2758" spans="1:14" x14ac:dyDescent="0.2">
      <c r="A2758" s="50">
        <f t="shared" si="182"/>
        <v>34677</v>
      </c>
      <c r="B2758" s="50">
        <f t="shared" si="183"/>
        <v>3</v>
      </c>
      <c r="C2758" s="51">
        <f t="shared" si="184"/>
        <v>46</v>
      </c>
      <c r="D2758" s="50">
        <v>34677</v>
      </c>
      <c r="E2758" s="50" t="s">
        <v>8458</v>
      </c>
      <c r="F2758" s="50" t="s">
        <v>4188</v>
      </c>
      <c r="G2758" s="50" t="s">
        <v>1185</v>
      </c>
      <c r="H2758" s="50" t="s">
        <v>1384</v>
      </c>
      <c r="I2758" s="50" t="s">
        <v>8459</v>
      </c>
      <c r="J2758" s="50" t="s">
        <v>1385</v>
      </c>
      <c r="K2758" s="50" t="s">
        <v>292</v>
      </c>
      <c r="L2758" s="50" t="s">
        <v>188</v>
      </c>
      <c r="M2758" s="54">
        <v>2</v>
      </c>
      <c r="N2758" s="51" t="str">
        <f t="shared" si="185"/>
        <v>都文京</v>
      </c>
    </row>
    <row r="2759" spans="1:14" x14ac:dyDescent="0.2">
      <c r="A2759" s="50">
        <f t="shared" si="182"/>
        <v>34678</v>
      </c>
      <c r="B2759" s="50">
        <f t="shared" si="183"/>
        <v>3</v>
      </c>
      <c r="C2759" s="51">
        <f t="shared" si="184"/>
        <v>46</v>
      </c>
      <c r="D2759" s="50">
        <v>34678</v>
      </c>
      <c r="E2759" s="50" t="s">
        <v>4599</v>
      </c>
      <c r="F2759" s="50" t="s">
        <v>8460</v>
      </c>
      <c r="G2759" s="50" t="s">
        <v>4600</v>
      </c>
      <c r="H2759" s="50" t="s">
        <v>1705</v>
      </c>
      <c r="I2759" s="50" t="s">
        <v>4601</v>
      </c>
      <c r="J2759" s="50" t="s">
        <v>1707</v>
      </c>
      <c r="K2759" s="50" t="s">
        <v>292</v>
      </c>
      <c r="L2759" s="50" t="s">
        <v>188</v>
      </c>
      <c r="M2759" s="54">
        <v>2</v>
      </c>
      <c r="N2759" s="51" t="str">
        <f t="shared" si="185"/>
        <v>都文京</v>
      </c>
    </row>
    <row r="2760" spans="1:14" x14ac:dyDescent="0.2">
      <c r="A2760" s="50">
        <f t="shared" si="182"/>
        <v>34679</v>
      </c>
      <c r="B2760" s="50">
        <f t="shared" si="183"/>
        <v>3</v>
      </c>
      <c r="C2760" s="51">
        <f t="shared" si="184"/>
        <v>46</v>
      </c>
      <c r="D2760" s="50">
        <v>34679</v>
      </c>
      <c r="E2760" s="50" t="s">
        <v>605</v>
      </c>
      <c r="F2760" s="50" t="s">
        <v>8461</v>
      </c>
      <c r="G2760" s="50" t="s">
        <v>1685</v>
      </c>
      <c r="H2760" s="50" t="s">
        <v>1745</v>
      </c>
      <c r="I2760" s="50" t="s">
        <v>1686</v>
      </c>
      <c r="J2760" s="50" t="s">
        <v>1746</v>
      </c>
      <c r="K2760" s="50" t="s">
        <v>292</v>
      </c>
      <c r="L2760" s="50" t="s">
        <v>188</v>
      </c>
      <c r="M2760" s="54">
        <v>2</v>
      </c>
      <c r="N2760" s="51" t="str">
        <f t="shared" si="185"/>
        <v>都文京</v>
      </c>
    </row>
    <row r="2761" spans="1:14" x14ac:dyDescent="0.2">
      <c r="A2761" s="50">
        <f t="shared" si="182"/>
        <v>34680</v>
      </c>
      <c r="B2761" s="50">
        <f t="shared" si="183"/>
        <v>3</v>
      </c>
      <c r="C2761" s="51">
        <f t="shared" si="184"/>
        <v>46</v>
      </c>
      <c r="D2761" s="50">
        <v>34680</v>
      </c>
      <c r="E2761" s="50" t="s">
        <v>8462</v>
      </c>
      <c r="F2761" s="50" t="s">
        <v>8463</v>
      </c>
      <c r="G2761" s="50" t="s">
        <v>8464</v>
      </c>
      <c r="H2761" s="50" t="s">
        <v>8465</v>
      </c>
      <c r="I2761" s="50" t="s">
        <v>8466</v>
      </c>
      <c r="J2761" s="50" t="s">
        <v>8467</v>
      </c>
      <c r="K2761" s="50" t="s">
        <v>292</v>
      </c>
      <c r="L2761" s="50" t="s">
        <v>188</v>
      </c>
      <c r="M2761" s="54">
        <v>2</v>
      </c>
      <c r="N2761" s="51" t="str">
        <f t="shared" si="185"/>
        <v>都文京</v>
      </c>
    </row>
    <row r="2762" spans="1:14" x14ac:dyDescent="0.2">
      <c r="A2762" s="50">
        <f t="shared" si="182"/>
        <v>34681</v>
      </c>
      <c r="B2762" s="50">
        <f t="shared" si="183"/>
        <v>3</v>
      </c>
      <c r="C2762" s="51">
        <f t="shared" si="184"/>
        <v>46</v>
      </c>
      <c r="D2762" s="50">
        <v>34681</v>
      </c>
      <c r="E2762" s="50" t="s">
        <v>8468</v>
      </c>
      <c r="F2762" s="50" t="s">
        <v>8469</v>
      </c>
      <c r="G2762" s="50" t="s">
        <v>8470</v>
      </c>
      <c r="H2762" s="50" t="s">
        <v>1815</v>
      </c>
      <c r="I2762" s="50" t="s">
        <v>8471</v>
      </c>
      <c r="J2762" s="50" t="s">
        <v>1816</v>
      </c>
      <c r="K2762" s="50" t="s">
        <v>292</v>
      </c>
      <c r="L2762" s="50" t="s">
        <v>189</v>
      </c>
      <c r="M2762" s="54">
        <v>1</v>
      </c>
      <c r="N2762" s="51" t="str">
        <f t="shared" si="185"/>
        <v>都文京</v>
      </c>
    </row>
    <row r="2763" spans="1:14" x14ac:dyDescent="0.2">
      <c r="A2763" s="50">
        <f t="shared" si="182"/>
        <v>34682</v>
      </c>
      <c r="B2763" s="50">
        <f t="shared" si="183"/>
        <v>3</v>
      </c>
      <c r="C2763" s="51">
        <f t="shared" si="184"/>
        <v>46</v>
      </c>
      <c r="D2763" s="50">
        <v>34682</v>
      </c>
      <c r="E2763" s="50" t="s">
        <v>8472</v>
      </c>
      <c r="F2763" s="50" t="s">
        <v>8473</v>
      </c>
      <c r="G2763" s="50" t="s">
        <v>2150</v>
      </c>
      <c r="H2763" s="50" t="s">
        <v>1537</v>
      </c>
      <c r="I2763" s="50" t="s">
        <v>3739</v>
      </c>
      <c r="J2763" s="50" t="s">
        <v>7044</v>
      </c>
      <c r="K2763" s="50" t="s">
        <v>292</v>
      </c>
      <c r="L2763" s="50" t="s">
        <v>189</v>
      </c>
      <c r="M2763" s="54">
        <v>1</v>
      </c>
      <c r="N2763" s="51" t="str">
        <f t="shared" si="185"/>
        <v>都文京</v>
      </c>
    </row>
    <row r="2764" spans="1:14" x14ac:dyDescent="0.2">
      <c r="A2764" s="50">
        <f t="shared" si="182"/>
        <v>34683</v>
      </c>
      <c r="B2764" s="50">
        <f t="shared" si="183"/>
        <v>3</v>
      </c>
      <c r="C2764" s="51">
        <f t="shared" si="184"/>
        <v>46</v>
      </c>
      <c r="D2764" s="50">
        <v>34683</v>
      </c>
      <c r="E2764" s="50" t="s">
        <v>3587</v>
      </c>
      <c r="F2764" s="50" t="s">
        <v>8474</v>
      </c>
      <c r="G2764" s="50" t="s">
        <v>3589</v>
      </c>
      <c r="H2764" s="50" t="s">
        <v>5538</v>
      </c>
      <c r="I2764" s="50" t="s">
        <v>3590</v>
      </c>
      <c r="J2764" s="50" t="s">
        <v>5539</v>
      </c>
      <c r="K2764" s="50" t="s">
        <v>292</v>
      </c>
      <c r="L2764" s="50" t="s">
        <v>189</v>
      </c>
      <c r="M2764" s="54">
        <v>1</v>
      </c>
      <c r="N2764" s="51" t="str">
        <f t="shared" si="185"/>
        <v>都文京</v>
      </c>
    </row>
    <row r="2765" spans="1:14" x14ac:dyDescent="0.2">
      <c r="A2765" s="50">
        <f t="shared" si="182"/>
        <v>34684</v>
      </c>
      <c r="B2765" s="50">
        <f t="shared" si="183"/>
        <v>3</v>
      </c>
      <c r="C2765" s="51">
        <f t="shared" si="184"/>
        <v>46</v>
      </c>
      <c r="D2765" s="50">
        <v>34684</v>
      </c>
      <c r="E2765" s="50" t="s">
        <v>3434</v>
      </c>
      <c r="F2765" s="50" t="s">
        <v>630</v>
      </c>
      <c r="G2765" s="50" t="s">
        <v>3436</v>
      </c>
      <c r="H2765" s="50" t="s">
        <v>3240</v>
      </c>
      <c r="I2765" s="50" t="s">
        <v>3438</v>
      </c>
      <c r="J2765" s="50" t="s">
        <v>3242</v>
      </c>
      <c r="K2765" s="50" t="s">
        <v>292</v>
      </c>
      <c r="L2765" s="50" t="s">
        <v>185</v>
      </c>
      <c r="M2765" s="54">
        <v>1</v>
      </c>
      <c r="N2765" s="51" t="str">
        <f t="shared" si="185"/>
        <v>都文京</v>
      </c>
    </row>
    <row r="2766" spans="1:14" x14ac:dyDescent="0.2">
      <c r="A2766" s="50">
        <f t="shared" si="182"/>
        <v>34685</v>
      </c>
      <c r="B2766" s="50">
        <f t="shared" si="183"/>
        <v>3</v>
      </c>
      <c r="C2766" s="51">
        <f t="shared" si="184"/>
        <v>46</v>
      </c>
      <c r="D2766" s="50">
        <v>34685</v>
      </c>
      <c r="E2766" s="50" t="s">
        <v>8475</v>
      </c>
      <c r="F2766" s="50" t="s">
        <v>8476</v>
      </c>
      <c r="G2766" s="50" t="s">
        <v>8477</v>
      </c>
      <c r="H2766" s="50" t="s">
        <v>1662</v>
      </c>
      <c r="I2766" s="50" t="s">
        <v>8478</v>
      </c>
      <c r="J2766" s="50" t="s">
        <v>1663</v>
      </c>
      <c r="K2766" s="50" t="s">
        <v>292</v>
      </c>
      <c r="L2766" s="50" t="s">
        <v>189</v>
      </c>
      <c r="M2766" s="54">
        <v>1</v>
      </c>
      <c r="N2766" s="51" t="str">
        <f t="shared" si="185"/>
        <v>都文京</v>
      </c>
    </row>
    <row r="2767" spans="1:14" x14ac:dyDescent="0.2">
      <c r="A2767" s="50">
        <f t="shared" si="182"/>
        <v>34686</v>
      </c>
      <c r="B2767" s="50">
        <f t="shared" si="183"/>
        <v>3</v>
      </c>
      <c r="C2767" s="51">
        <f t="shared" si="184"/>
        <v>46</v>
      </c>
      <c r="D2767" s="50">
        <v>34686</v>
      </c>
      <c r="E2767" s="50" t="s">
        <v>8254</v>
      </c>
      <c r="F2767" s="50" t="s">
        <v>5070</v>
      </c>
      <c r="G2767" s="50" t="s">
        <v>8255</v>
      </c>
      <c r="H2767" s="50" t="s">
        <v>1542</v>
      </c>
      <c r="I2767" s="50" t="s">
        <v>8256</v>
      </c>
      <c r="J2767" s="50" t="s">
        <v>2161</v>
      </c>
      <c r="K2767" s="50" t="s">
        <v>292</v>
      </c>
      <c r="L2767" s="50" t="s">
        <v>189</v>
      </c>
      <c r="M2767" s="54">
        <v>1</v>
      </c>
      <c r="N2767" s="51" t="str">
        <f t="shared" si="185"/>
        <v>都文京</v>
      </c>
    </row>
    <row r="2768" spans="1:14" x14ac:dyDescent="0.2">
      <c r="A2768" s="50">
        <f t="shared" si="182"/>
        <v>34753</v>
      </c>
      <c r="B2768" s="50">
        <f t="shared" si="183"/>
        <v>3</v>
      </c>
      <c r="C2768" s="51">
        <f t="shared" si="184"/>
        <v>47</v>
      </c>
      <c r="D2768" s="50">
        <v>34753</v>
      </c>
      <c r="E2768" s="50" t="s">
        <v>362</v>
      </c>
      <c r="F2768" s="50" t="s">
        <v>8479</v>
      </c>
      <c r="G2768" s="50" t="s">
        <v>1515</v>
      </c>
      <c r="H2768" s="50" t="s">
        <v>5538</v>
      </c>
      <c r="I2768" s="50" t="s">
        <v>1516</v>
      </c>
      <c r="J2768" s="50" t="s">
        <v>5539</v>
      </c>
      <c r="K2768" s="50" t="s">
        <v>292</v>
      </c>
      <c r="L2768" s="50" t="s">
        <v>188</v>
      </c>
      <c r="M2768" s="54">
        <v>2</v>
      </c>
      <c r="N2768" s="51" t="str">
        <f t="shared" si="185"/>
        <v>川村</v>
      </c>
    </row>
    <row r="2769" spans="1:14" x14ac:dyDescent="0.2">
      <c r="A2769" s="50">
        <f t="shared" si="182"/>
        <v>34801</v>
      </c>
      <c r="B2769" s="50">
        <f t="shared" si="183"/>
        <v>3</v>
      </c>
      <c r="C2769" s="51">
        <f t="shared" si="184"/>
        <v>48</v>
      </c>
      <c r="D2769" s="50">
        <v>34801</v>
      </c>
      <c r="E2769" s="50" t="s">
        <v>619</v>
      </c>
      <c r="F2769" s="50" t="s">
        <v>8480</v>
      </c>
      <c r="G2769" s="50" t="s">
        <v>1937</v>
      </c>
      <c r="H2769" s="50" t="s">
        <v>8481</v>
      </c>
      <c r="I2769" s="50" t="s">
        <v>1938</v>
      </c>
      <c r="J2769" s="50" t="s">
        <v>8482</v>
      </c>
      <c r="K2769" s="50" t="s">
        <v>291</v>
      </c>
      <c r="L2769" s="50" t="s">
        <v>189</v>
      </c>
      <c r="M2769" s="54">
        <v>1</v>
      </c>
      <c r="N2769" s="51" t="str">
        <f t="shared" si="185"/>
        <v>学習院</v>
      </c>
    </row>
    <row r="2770" spans="1:14" x14ac:dyDescent="0.2">
      <c r="A2770" s="50">
        <f t="shared" si="182"/>
        <v>34802</v>
      </c>
      <c r="B2770" s="50">
        <f t="shared" si="183"/>
        <v>3</v>
      </c>
      <c r="C2770" s="51">
        <f t="shared" si="184"/>
        <v>48</v>
      </c>
      <c r="D2770" s="50">
        <v>34802</v>
      </c>
      <c r="E2770" s="50" t="s">
        <v>8483</v>
      </c>
      <c r="F2770" s="50" t="s">
        <v>5912</v>
      </c>
      <c r="G2770" s="50" t="s">
        <v>8484</v>
      </c>
      <c r="H2770" s="50" t="s">
        <v>1222</v>
      </c>
      <c r="I2770" s="50" t="s">
        <v>8485</v>
      </c>
      <c r="J2770" s="50" t="s">
        <v>1223</v>
      </c>
      <c r="K2770" s="50" t="s">
        <v>291</v>
      </c>
      <c r="L2770" s="50" t="s">
        <v>189</v>
      </c>
      <c r="M2770" s="54">
        <v>1</v>
      </c>
      <c r="N2770" s="51" t="str">
        <f t="shared" si="185"/>
        <v>学習院</v>
      </c>
    </row>
    <row r="2771" spans="1:14" x14ac:dyDescent="0.2">
      <c r="A2771" s="50">
        <f t="shared" si="182"/>
        <v>34803</v>
      </c>
      <c r="B2771" s="50">
        <f t="shared" si="183"/>
        <v>3</v>
      </c>
      <c r="C2771" s="51">
        <f t="shared" si="184"/>
        <v>48</v>
      </c>
      <c r="D2771" s="50">
        <v>34803</v>
      </c>
      <c r="E2771" s="50" t="s">
        <v>51</v>
      </c>
      <c r="F2771" s="50" t="s">
        <v>15307</v>
      </c>
      <c r="G2771" s="50" t="s">
        <v>1303</v>
      </c>
      <c r="H2771" s="50" t="s">
        <v>15308</v>
      </c>
      <c r="I2771" s="50" t="s">
        <v>1304</v>
      </c>
      <c r="J2771" s="50" t="s">
        <v>15309</v>
      </c>
      <c r="K2771" s="50" t="s">
        <v>291</v>
      </c>
      <c r="L2771" s="50" t="s">
        <v>189</v>
      </c>
      <c r="M2771" s="54">
        <v>1</v>
      </c>
      <c r="N2771" s="51" t="str">
        <f t="shared" si="185"/>
        <v>学習院</v>
      </c>
    </row>
    <row r="2772" spans="1:14" x14ac:dyDescent="0.2">
      <c r="A2772" s="50">
        <f t="shared" si="182"/>
        <v>34836</v>
      </c>
      <c r="B2772" s="50">
        <f t="shared" si="183"/>
        <v>3</v>
      </c>
      <c r="C2772" s="51">
        <f t="shared" si="184"/>
        <v>48</v>
      </c>
      <c r="D2772" s="50">
        <v>34836</v>
      </c>
      <c r="E2772" s="50" t="s">
        <v>8486</v>
      </c>
      <c r="F2772" s="50" t="s">
        <v>8487</v>
      </c>
      <c r="G2772" s="50" t="s">
        <v>8488</v>
      </c>
      <c r="H2772" s="50" t="s">
        <v>8489</v>
      </c>
      <c r="I2772" s="50" t="s">
        <v>8490</v>
      </c>
      <c r="J2772" s="50" t="s">
        <v>8491</v>
      </c>
      <c r="K2772" s="50" t="s">
        <v>291</v>
      </c>
      <c r="L2772" s="50" t="s">
        <v>1029</v>
      </c>
      <c r="M2772" s="54">
        <v>3</v>
      </c>
      <c r="N2772" s="51" t="str">
        <f t="shared" si="185"/>
        <v>学習院</v>
      </c>
    </row>
    <row r="2773" spans="1:14" x14ac:dyDescent="0.2">
      <c r="A2773" s="50">
        <f t="shared" si="182"/>
        <v>34844</v>
      </c>
      <c r="B2773" s="50">
        <f t="shared" si="183"/>
        <v>3</v>
      </c>
      <c r="C2773" s="51">
        <f t="shared" si="184"/>
        <v>48</v>
      </c>
      <c r="D2773" s="50">
        <v>34844</v>
      </c>
      <c r="E2773" s="50" t="s">
        <v>8492</v>
      </c>
      <c r="F2773" s="50" t="s">
        <v>8493</v>
      </c>
      <c r="G2773" s="50" t="s">
        <v>5985</v>
      </c>
      <c r="H2773" s="50" t="s">
        <v>8494</v>
      </c>
      <c r="I2773" s="50" t="s">
        <v>5986</v>
      </c>
      <c r="J2773" s="50" t="s">
        <v>8495</v>
      </c>
      <c r="K2773" s="50" t="s">
        <v>291</v>
      </c>
      <c r="L2773" s="50" t="s">
        <v>189</v>
      </c>
      <c r="M2773" s="54">
        <v>2</v>
      </c>
      <c r="N2773" s="51" t="str">
        <f t="shared" si="185"/>
        <v>学習院</v>
      </c>
    </row>
    <row r="2774" spans="1:14" x14ac:dyDescent="0.2">
      <c r="A2774" s="50">
        <f t="shared" si="182"/>
        <v>34845</v>
      </c>
      <c r="B2774" s="50">
        <f t="shared" si="183"/>
        <v>3</v>
      </c>
      <c r="C2774" s="51">
        <f t="shared" si="184"/>
        <v>48</v>
      </c>
      <c r="D2774" s="50">
        <v>34845</v>
      </c>
      <c r="E2774" s="50" t="s">
        <v>42</v>
      </c>
      <c r="F2774" s="50" t="s">
        <v>8496</v>
      </c>
      <c r="G2774" s="50" t="s">
        <v>1582</v>
      </c>
      <c r="H2774" s="50" t="s">
        <v>5275</v>
      </c>
      <c r="I2774" s="50" t="s">
        <v>1583</v>
      </c>
      <c r="J2774" s="50" t="s">
        <v>8497</v>
      </c>
      <c r="K2774" s="50" t="s">
        <v>291</v>
      </c>
      <c r="L2774" s="50" t="s">
        <v>188</v>
      </c>
      <c r="M2774" s="54">
        <v>2</v>
      </c>
      <c r="N2774" s="51" t="str">
        <f t="shared" si="185"/>
        <v>学習院</v>
      </c>
    </row>
    <row r="2775" spans="1:14" x14ac:dyDescent="0.2">
      <c r="A2775" s="50">
        <f t="shared" si="182"/>
        <v>34846</v>
      </c>
      <c r="B2775" s="50">
        <f t="shared" si="183"/>
        <v>3</v>
      </c>
      <c r="C2775" s="51">
        <f t="shared" si="184"/>
        <v>48</v>
      </c>
      <c r="D2775" s="50">
        <v>34846</v>
      </c>
      <c r="E2775" s="50" t="s">
        <v>52</v>
      </c>
      <c r="F2775" s="50" t="s">
        <v>8498</v>
      </c>
      <c r="G2775" s="50" t="s">
        <v>1842</v>
      </c>
      <c r="H2775" s="50" t="s">
        <v>1458</v>
      </c>
      <c r="I2775" s="50" t="s">
        <v>1843</v>
      </c>
      <c r="J2775" s="50" t="s">
        <v>4293</v>
      </c>
      <c r="K2775" s="50" t="s">
        <v>291</v>
      </c>
      <c r="L2775" s="50" t="s">
        <v>188</v>
      </c>
      <c r="M2775" s="54">
        <v>2</v>
      </c>
      <c r="N2775" s="51" t="str">
        <f t="shared" si="185"/>
        <v>学習院</v>
      </c>
    </row>
    <row r="2776" spans="1:14" x14ac:dyDescent="0.2">
      <c r="A2776" s="50">
        <f t="shared" si="182"/>
        <v>34847</v>
      </c>
      <c r="B2776" s="50">
        <f t="shared" si="183"/>
        <v>3</v>
      </c>
      <c r="C2776" s="51">
        <f t="shared" si="184"/>
        <v>48</v>
      </c>
      <c r="D2776" s="50">
        <v>34847</v>
      </c>
      <c r="E2776" s="50" t="s">
        <v>3757</v>
      </c>
      <c r="F2776" s="50" t="s">
        <v>8499</v>
      </c>
      <c r="G2776" s="50" t="s">
        <v>3759</v>
      </c>
      <c r="H2776" s="50" t="s">
        <v>3613</v>
      </c>
      <c r="I2776" s="50" t="s">
        <v>3761</v>
      </c>
      <c r="J2776" s="50" t="s">
        <v>3614</v>
      </c>
      <c r="K2776" s="50" t="s">
        <v>291</v>
      </c>
      <c r="L2776" s="50" t="s">
        <v>188</v>
      </c>
      <c r="M2776" s="54">
        <v>2</v>
      </c>
      <c r="N2776" s="51" t="str">
        <f t="shared" si="185"/>
        <v>学習院</v>
      </c>
    </row>
    <row r="2777" spans="1:14" x14ac:dyDescent="0.2">
      <c r="A2777" s="50">
        <f t="shared" si="182"/>
        <v>34849</v>
      </c>
      <c r="B2777" s="50">
        <f t="shared" si="183"/>
        <v>3</v>
      </c>
      <c r="C2777" s="51">
        <f t="shared" si="184"/>
        <v>48</v>
      </c>
      <c r="D2777" s="50">
        <v>34849</v>
      </c>
      <c r="E2777" s="50" t="s">
        <v>5034</v>
      </c>
      <c r="F2777" s="50" t="s">
        <v>8500</v>
      </c>
      <c r="G2777" s="50" t="s">
        <v>5036</v>
      </c>
      <c r="H2777" s="50" t="s">
        <v>1160</v>
      </c>
      <c r="I2777" s="50" t="s">
        <v>5038</v>
      </c>
      <c r="J2777" s="50" t="s">
        <v>1767</v>
      </c>
      <c r="K2777" s="50" t="s">
        <v>291</v>
      </c>
      <c r="L2777" s="50" t="s">
        <v>188</v>
      </c>
      <c r="M2777" s="54">
        <v>2</v>
      </c>
      <c r="N2777" s="51" t="str">
        <f t="shared" si="185"/>
        <v>学習院</v>
      </c>
    </row>
    <row r="2778" spans="1:14" x14ac:dyDescent="0.2">
      <c r="A2778" s="50">
        <f t="shared" si="182"/>
        <v>34850</v>
      </c>
      <c r="B2778" s="50">
        <f t="shared" si="183"/>
        <v>3</v>
      </c>
      <c r="C2778" s="51">
        <f t="shared" si="184"/>
        <v>48</v>
      </c>
      <c r="D2778" s="50">
        <v>34850</v>
      </c>
      <c r="E2778" s="50" t="s">
        <v>8501</v>
      </c>
      <c r="F2778" s="50" t="s">
        <v>8502</v>
      </c>
      <c r="G2778" s="50" t="s">
        <v>8503</v>
      </c>
      <c r="H2778" s="50" t="s">
        <v>1327</v>
      </c>
      <c r="I2778" s="50" t="s">
        <v>8504</v>
      </c>
      <c r="J2778" s="50" t="s">
        <v>1329</v>
      </c>
      <c r="K2778" s="50" t="s">
        <v>291</v>
      </c>
      <c r="L2778" s="50" t="s">
        <v>189</v>
      </c>
      <c r="M2778" s="54">
        <v>2</v>
      </c>
      <c r="N2778" s="51" t="str">
        <f t="shared" si="185"/>
        <v>学習院</v>
      </c>
    </row>
    <row r="2779" spans="1:14" x14ac:dyDescent="0.2">
      <c r="A2779" s="50">
        <f t="shared" si="182"/>
        <v>34901</v>
      </c>
      <c r="B2779" s="50">
        <f t="shared" si="183"/>
        <v>3</v>
      </c>
      <c r="C2779" s="51">
        <f t="shared" si="184"/>
        <v>49</v>
      </c>
      <c r="D2779" s="50">
        <v>34901</v>
      </c>
      <c r="E2779" s="50" t="s">
        <v>8505</v>
      </c>
      <c r="F2779" s="50" t="s">
        <v>8506</v>
      </c>
      <c r="G2779" s="50" t="s">
        <v>8507</v>
      </c>
      <c r="H2779" s="50" t="s">
        <v>8508</v>
      </c>
      <c r="I2779" s="50" t="s">
        <v>8509</v>
      </c>
      <c r="J2779" s="50" t="s">
        <v>8510</v>
      </c>
      <c r="K2779" s="50" t="s">
        <v>291</v>
      </c>
      <c r="L2779" s="50" t="s">
        <v>189</v>
      </c>
      <c r="M2779" s="54">
        <v>2</v>
      </c>
      <c r="N2779" s="51" t="str">
        <f t="shared" si="185"/>
        <v>昭和鉄道</v>
      </c>
    </row>
    <row r="2780" spans="1:14" x14ac:dyDescent="0.2">
      <c r="A2780" s="50">
        <f t="shared" si="182"/>
        <v>34902</v>
      </c>
      <c r="B2780" s="50">
        <f t="shared" si="183"/>
        <v>3</v>
      </c>
      <c r="C2780" s="51">
        <f t="shared" si="184"/>
        <v>49</v>
      </c>
      <c r="D2780" s="50">
        <v>34902</v>
      </c>
      <c r="E2780" s="50" t="s">
        <v>22</v>
      </c>
      <c r="F2780" s="50" t="s">
        <v>8511</v>
      </c>
      <c r="G2780" s="50" t="s">
        <v>1070</v>
      </c>
      <c r="H2780" s="50" t="s">
        <v>8512</v>
      </c>
      <c r="I2780" s="50" t="s">
        <v>1610</v>
      </c>
      <c r="J2780" s="50" t="s">
        <v>8513</v>
      </c>
      <c r="K2780" s="50" t="s">
        <v>291</v>
      </c>
      <c r="L2780" s="50" t="s">
        <v>189</v>
      </c>
      <c r="M2780" s="54">
        <v>2</v>
      </c>
      <c r="N2780" s="51" t="str">
        <f t="shared" si="185"/>
        <v>昭和鉄道</v>
      </c>
    </row>
    <row r="2781" spans="1:14" x14ac:dyDescent="0.2">
      <c r="A2781" s="50">
        <f t="shared" si="182"/>
        <v>34903</v>
      </c>
      <c r="B2781" s="50">
        <f t="shared" si="183"/>
        <v>3</v>
      </c>
      <c r="C2781" s="51">
        <f t="shared" si="184"/>
        <v>49</v>
      </c>
      <c r="D2781" s="50">
        <v>34903</v>
      </c>
      <c r="E2781" s="50" t="s">
        <v>30</v>
      </c>
      <c r="F2781" s="50" t="s">
        <v>8514</v>
      </c>
      <c r="G2781" s="50" t="s">
        <v>1081</v>
      </c>
      <c r="H2781" s="50" t="s">
        <v>1428</v>
      </c>
      <c r="I2781" s="50" t="s">
        <v>1082</v>
      </c>
      <c r="J2781" s="50" t="s">
        <v>1430</v>
      </c>
      <c r="K2781" s="50" t="s">
        <v>291</v>
      </c>
      <c r="L2781" s="50" t="s">
        <v>189</v>
      </c>
      <c r="M2781" s="54">
        <v>1</v>
      </c>
      <c r="N2781" s="51" t="str">
        <f t="shared" si="185"/>
        <v>昭和鉄道</v>
      </c>
    </row>
    <row r="2782" spans="1:14" x14ac:dyDescent="0.2">
      <c r="A2782" s="50">
        <f t="shared" si="182"/>
        <v>34904</v>
      </c>
      <c r="B2782" s="50">
        <f t="shared" si="183"/>
        <v>3</v>
      </c>
      <c r="C2782" s="51">
        <f t="shared" si="184"/>
        <v>49</v>
      </c>
      <c r="D2782" s="50">
        <v>34904</v>
      </c>
      <c r="E2782" s="50" t="s">
        <v>8515</v>
      </c>
      <c r="F2782" s="50" t="s">
        <v>448</v>
      </c>
      <c r="G2782" s="50" t="s">
        <v>8516</v>
      </c>
      <c r="H2782" s="50" t="s">
        <v>1869</v>
      </c>
      <c r="I2782" s="50" t="s">
        <v>8517</v>
      </c>
      <c r="J2782" s="50" t="s">
        <v>1870</v>
      </c>
      <c r="K2782" s="50" t="s">
        <v>291</v>
      </c>
      <c r="L2782" s="50" t="s">
        <v>189</v>
      </c>
      <c r="M2782" s="54">
        <v>1</v>
      </c>
      <c r="N2782" s="51" t="str">
        <f t="shared" si="185"/>
        <v>昭和鉄道</v>
      </c>
    </row>
    <row r="2783" spans="1:14" x14ac:dyDescent="0.2">
      <c r="A2783" s="50">
        <f t="shared" si="182"/>
        <v>34905</v>
      </c>
      <c r="B2783" s="50">
        <f t="shared" si="183"/>
        <v>3</v>
      </c>
      <c r="C2783" s="51">
        <f t="shared" si="184"/>
        <v>49</v>
      </c>
      <c r="D2783" s="50">
        <v>34905</v>
      </c>
      <c r="E2783" s="50" t="s">
        <v>45</v>
      </c>
      <c r="F2783" s="50" t="s">
        <v>2868</v>
      </c>
      <c r="G2783" s="50" t="s">
        <v>1184</v>
      </c>
      <c r="H2783" s="50" t="s">
        <v>1003</v>
      </c>
      <c r="I2783" s="50" t="s">
        <v>1186</v>
      </c>
      <c r="J2783" s="50" t="s">
        <v>1005</v>
      </c>
      <c r="K2783" s="50" t="s">
        <v>291</v>
      </c>
      <c r="L2783" s="50" t="s">
        <v>189</v>
      </c>
      <c r="M2783" s="54">
        <v>1</v>
      </c>
      <c r="N2783" s="51" t="str">
        <f t="shared" si="185"/>
        <v>昭和鉄道</v>
      </c>
    </row>
    <row r="2784" spans="1:14" x14ac:dyDescent="0.2">
      <c r="A2784" s="50">
        <f t="shared" si="182"/>
        <v>34906</v>
      </c>
      <c r="B2784" s="50">
        <f t="shared" si="183"/>
        <v>3</v>
      </c>
      <c r="C2784" s="51">
        <f t="shared" si="184"/>
        <v>49</v>
      </c>
      <c r="D2784" s="50">
        <v>34906</v>
      </c>
      <c r="E2784" s="50" t="s">
        <v>99</v>
      </c>
      <c r="F2784" s="50" t="s">
        <v>8518</v>
      </c>
      <c r="G2784" s="50" t="s">
        <v>1822</v>
      </c>
      <c r="H2784" s="50" t="s">
        <v>4895</v>
      </c>
      <c r="I2784" s="50" t="s">
        <v>1824</v>
      </c>
      <c r="J2784" s="50" t="s">
        <v>4897</v>
      </c>
      <c r="K2784" s="50" t="s">
        <v>291</v>
      </c>
      <c r="L2784" s="50" t="s">
        <v>185</v>
      </c>
      <c r="M2784" s="54">
        <v>1</v>
      </c>
      <c r="N2784" s="51" t="str">
        <f t="shared" si="185"/>
        <v>昭和鉄道</v>
      </c>
    </row>
    <row r="2785" spans="1:14" x14ac:dyDescent="0.2">
      <c r="A2785" s="50">
        <f t="shared" si="182"/>
        <v>34907</v>
      </c>
      <c r="B2785" s="50">
        <f t="shared" si="183"/>
        <v>3</v>
      </c>
      <c r="C2785" s="51">
        <f t="shared" si="184"/>
        <v>49</v>
      </c>
      <c r="D2785" s="50">
        <v>34907</v>
      </c>
      <c r="E2785" s="50" t="s">
        <v>389</v>
      </c>
      <c r="F2785" s="50" t="s">
        <v>8519</v>
      </c>
      <c r="G2785" s="50" t="s">
        <v>1117</v>
      </c>
      <c r="H2785" s="50" t="s">
        <v>1121</v>
      </c>
      <c r="I2785" s="50" t="s">
        <v>1119</v>
      </c>
      <c r="J2785" s="50" t="s">
        <v>1584</v>
      </c>
      <c r="K2785" s="50" t="s">
        <v>291</v>
      </c>
      <c r="L2785" s="50" t="s">
        <v>189</v>
      </c>
      <c r="M2785" s="54">
        <v>1</v>
      </c>
      <c r="N2785" s="51" t="str">
        <f t="shared" si="185"/>
        <v>昭和鉄道</v>
      </c>
    </row>
    <row r="2786" spans="1:14" x14ac:dyDescent="0.2">
      <c r="A2786" s="50">
        <f t="shared" si="182"/>
        <v>34908</v>
      </c>
      <c r="B2786" s="50">
        <f t="shared" si="183"/>
        <v>3</v>
      </c>
      <c r="C2786" s="51">
        <f t="shared" si="184"/>
        <v>49</v>
      </c>
      <c r="D2786" s="50">
        <v>34908</v>
      </c>
      <c r="E2786" s="50" t="s">
        <v>8520</v>
      </c>
      <c r="F2786" s="50" t="s">
        <v>8521</v>
      </c>
      <c r="G2786" s="50" t="s">
        <v>8522</v>
      </c>
      <c r="H2786" s="50" t="s">
        <v>5730</v>
      </c>
      <c r="I2786" s="50" t="s">
        <v>8523</v>
      </c>
      <c r="J2786" s="50" t="s">
        <v>8524</v>
      </c>
      <c r="K2786" s="50" t="s">
        <v>291</v>
      </c>
      <c r="L2786" s="50" t="s">
        <v>189</v>
      </c>
      <c r="M2786" s="54">
        <v>1</v>
      </c>
      <c r="N2786" s="51" t="str">
        <f t="shared" si="185"/>
        <v>昭和鉄道</v>
      </c>
    </row>
    <row r="2787" spans="1:14" x14ac:dyDescent="0.2">
      <c r="A2787" s="50">
        <f t="shared" si="182"/>
        <v>34909</v>
      </c>
      <c r="B2787" s="50">
        <f t="shared" si="183"/>
        <v>3</v>
      </c>
      <c r="C2787" s="51">
        <f t="shared" si="184"/>
        <v>49</v>
      </c>
      <c r="D2787" s="50">
        <v>34909</v>
      </c>
      <c r="E2787" s="50" t="s">
        <v>99</v>
      </c>
      <c r="F2787" s="50" t="s">
        <v>8525</v>
      </c>
      <c r="G2787" s="50" t="s">
        <v>1822</v>
      </c>
      <c r="H2787" s="50" t="s">
        <v>1314</v>
      </c>
      <c r="I2787" s="50" t="s">
        <v>1824</v>
      </c>
      <c r="J2787" s="50" t="s">
        <v>1316</v>
      </c>
      <c r="K2787" s="50" t="s">
        <v>291</v>
      </c>
      <c r="L2787" s="50" t="s">
        <v>185</v>
      </c>
      <c r="M2787" s="54">
        <v>1</v>
      </c>
      <c r="N2787" s="51" t="str">
        <f t="shared" si="185"/>
        <v>昭和鉄道</v>
      </c>
    </row>
    <row r="2788" spans="1:14" x14ac:dyDescent="0.2">
      <c r="A2788" s="50">
        <f t="shared" si="182"/>
        <v>34910</v>
      </c>
      <c r="B2788" s="50">
        <f t="shared" si="183"/>
        <v>3</v>
      </c>
      <c r="C2788" s="51">
        <f t="shared" si="184"/>
        <v>49</v>
      </c>
      <c r="D2788" s="50">
        <v>34910</v>
      </c>
      <c r="E2788" s="50" t="s">
        <v>15310</v>
      </c>
      <c r="F2788" s="50" t="s">
        <v>15311</v>
      </c>
      <c r="G2788" s="50" t="s">
        <v>15312</v>
      </c>
      <c r="H2788" s="50" t="s">
        <v>4563</v>
      </c>
      <c r="I2788" s="50" t="s">
        <v>15313</v>
      </c>
      <c r="J2788" s="50" t="s">
        <v>4565</v>
      </c>
      <c r="K2788" s="50" t="s">
        <v>291</v>
      </c>
      <c r="L2788" s="50" t="s">
        <v>189</v>
      </c>
      <c r="M2788" s="54">
        <v>1</v>
      </c>
      <c r="N2788" s="51" t="str">
        <f t="shared" si="185"/>
        <v>昭和鉄道</v>
      </c>
    </row>
    <row r="2789" spans="1:14" x14ac:dyDescent="0.2">
      <c r="A2789" s="50">
        <f t="shared" si="182"/>
        <v>34946</v>
      </c>
      <c r="B2789" s="50">
        <f t="shared" si="183"/>
        <v>3</v>
      </c>
      <c r="C2789" s="51">
        <f t="shared" si="184"/>
        <v>49</v>
      </c>
      <c r="D2789" s="50">
        <v>34946</v>
      </c>
      <c r="E2789" s="50" t="s">
        <v>8526</v>
      </c>
      <c r="F2789" s="50" t="s">
        <v>8527</v>
      </c>
      <c r="G2789" s="50" t="s">
        <v>8528</v>
      </c>
      <c r="H2789" s="50" t="s">
        <v>1125</v>
      </c>
      <c r="I2789" s="50" t="s">
        <v>8529</v>
      </c>
      <c r="J2789" s="50" t="s">
        <v>1914</v>
      </c>
      <c r="K2789" s="50" t="s">
        <v>291</v>
      </c>
      <c r="L2789" s="50" t="s">
        <v>189</v>
      </c>
      <c r="M2789" s="54">
        <v>2</v>
      </c>
      <c r="N2789" s="51" t="str">
        <f t="shared" si="185"/>
        <v>昭和鉄道</v>
      </c>
    </row>
    <row r="2790" spans="1:14" x14ac:dyDescent="0.2">
      <c r="A2790" s="50">
        <f t="shared" si="182"/>
        <v>34947</v>
      </c>
      <c r="B2790" s="50">
        <f t="shared" si="183"/>
        <v>3</v>
      </c>
      <c r="C2790" s="51">
        <f t="shared" si="184"/>
        <v>49</v>
      </c>
      <c r="D2790" s="50">
        <v>34947</v>
      </c>
      <c r="E2790" s="50" t="s">
        <v>8530</v>
      </c>
      <c r="F2790" s="50" t="s">
        <v>8531</v>
      </c>
      <c r="G2790" s="50" t="s">
        <v>8532</v>
      </c>
      <c r="H2790" s="50" t="s">
        <v>1875</v>
      </c>
      <c r="I2790" s="50" t="s">
        <v>8533</v>
      </c>
      <c r="J2790" s="50" t="s">
        <v>1877</v>
      </c>
      <c r="K2790" s="50" t="s">
        <v>291</v>
      </c>
      <c r="L2790" s="50" t="s">
        <v>188</v>
      </c>
      <c r="M2790" s="54">
        <v>2</v>
      </c>
      <c r="N2790" s="51" t="str">
        <f t="shared" si="185"/>
        <v>昭和鉄道</v>
      </c>
    </row>
    <row r="2791" spans="1:14" x14ac:dyDescent="0.2">
      <c r="A2791" s="50">
        <f t="shared" si="182"/>
        <v>34949</v>
      </c>
      <c r="B2791" s="50">
        <f t="shared" si="183"/>
        <v>3</v>
      </c>
      <c r="C2791" s="51">
        <f t="shared" si="184"/>
        <v>49</v>
      </c>
      <c r="D2791" s="50">
        <v>34949</v>
      </c>
      <c r="E2791" s="50" t="s">
        <v>26</v>
      </c>
      <c r="F2791" s="50" t="s">
        <v>8534</v>
      </c>
      <c r="G2791" s="50" t="s">
        <v>1451</v>
      </c>
      <c r="H2791" s="50" t="s">
        <v>2595</v>
      </c>
      <c r="I2791" s="50" t="s">
        <v>1544</v>
      </c>
      <c r="J2791" s="50" t="s">
        <v>6090</v>
      </c>
      <c r="K2791" s="50" t="s">
        <v>291</v>
      </c>
      <c r="L2791" s="50" t="s">
        <v>188</v>
      </c>
      <c r="M2791" s="54">
        <v>2</v>
      </c>
      <c r="N2791" s="51" t="str">
        <f t="shared" si="185"/>
        <v>昭和鉄道</v>
      </c>
    </row>
    <row r="2792" spans="1:14" x14ac:dyDescent="0.2">
      <c r="A2792" s="50">
        <f t="shared" si="182"/>
        <v>34950</v>
      </c>
      <c r="B2792" s="50">
        <f t="shared" si="183"/>
        <v>3</v>
      </c>
      <c r="C2792" s="51">
        <f t="shared" si="184"/>
        <v>49</v>
      </c>
      <c r="D2792" s="50">
        <v>34950</v>
      </c>
      <c r="E2792" s="50" t="s">
        <v>55</v>
      </c>
      <c r="F2792" s="50" t="s">
        <v>8535</v>
      </c>
      <c r="G2792" s="50" t="s">
        <v>1755</v>
      </c>
      <c r="H2792" s="50" t="s">
        <v>1810</v>
      </c>
      <c r="I2792" s="50" t="s">
        <v>1756</v>
      </c>
      <c r="J2792" s="50" t="s">
        <v>1811</v>
      </c>
      <c r="K2792" s="50" t="s">
        <v>291</v>
      </c>
      <c r="L2792" s="50" t="s">
        <v>189</v>
      </c>
      <c r="M2792" s="54">
        <v>2</v>
      </c>
      <c r="N2792" s="51" t="str">
        <f t="shared" si="185"/>
        <v>昭和鉄道</v>
      </c>
    </row>
    <row r="2793" spans="1:14" x14ac:dyDescent="0.2">
      <c r="A2793" s="50">
        <f t="shared" si="182"/>
        <v>34951</v>
      </c>
      <c r="B2793" s="50">
        <f t="shared" si="183"/>
        <v>3</v>
      </c>
      <c r="C2793" s="51">
        <f t="shared" si="184"/>
        <v>49</v>
      </c>
      <c r="D2793" s="50">
        <v>34951</v>
      </c>
      <c r="E2793" s="50" t="s">
        <v>8536</v>
      </c>
      <c r="F2793" s="50" t="s">
        <v>8537</v>
      </c>
      <c r="G2793" s="50" t="s">
        <v>8538</v>
      </c>
      <c r="H2793" s="50" t="s">
        <v>8539</v>
      </c>
      <c r="I2793" s="50" t="s">
        <v>8540</v>
      </c>
      <c r="J2793" s="50" t="s">
        <v>8541</v>
      </c>
      <c r="K2793" s="50" t="s">
        <v>292</v>
      </c>
      <c r="L2793" s="50" t="s">
        <v>189</v>
      </c>
      <c r="M2793" s="54">
        <v>1</v>
      </c>
      <c r="N2793" s="51" t="str">
        <f t="shared" si="185"/>
        <v>昭和鉄道</v>
      </c>
    </row>
    <row r="2794" spans="1:14" x14ac:dyDescent="0.2">
      <c r="A2794" s="50">
        <f t="shared" si="182"/>
        <v>35076</v>
      </c>
      <c r="B2794" s="50">
        <f t="shared" si="183"/>
        <v>3</v>
      </c>
      <c r="C2794" s="51">
        <f t="shared" si="184"/>
        <v>50</v>
      </c>
      <c r="D2794" s="50">
        <v>35076</v>
      </c>
      <c r="E2794" s="50" t="s">
        <v>8542</v>
      </c>
      <c r="F2794" s="50" t="s">
        <v>3983</v>
      </c>
      <c r="G2794" s="50" t="s">
        <v>8543</v>
      </c>
      <c r="H2794" s="50" t="s">
        <v>3984</v>
      </c>
      <c r="I2794" s="50" t="s">
        <v>8544</v>
      </c>
      <c r="J2794" s="50" t="s">
        <v>3985</v>
      </c>
      <c r="K2794" s="50" t="s">
        <v>292</v>
      </c>
      <c r="L2794" s="50" t="s">
        <v>185</v>
      </c>
      <c r="M2794" s="54">
        <v>1</v>
      </c>
      <c r="N2794" s="51" t="str">
        <f t="shared" si="185"/>
        <v>十文字</v>
      </c>
    </row>
    <row r="2795" spans="1:14" x14ac:dyDescent="0.2">
      <c r="A2795" s="50">
        <f t="shared" si="182"/>
        <v>35077</v>
      </c>
      <c r="B2795" s="50">
        <f t="shared" si="183"/>
        <v>3</v>
      </c>
      <c r="C2795" s="51">
        <f t="shared" si="184"/>
        <v>50</v>
      </c>
      <c r="D2795" s="50">
        <v>35077</v>
      </c>
      <c r="E2795" s="50" t="s">
        <v>8545</v>
      </c>
      <c r="F2795" s="50" t="s">
        <v>8546</v>
      </c>
      <c r="G2795" s="50" t="s">
        <v>8547</v>
      </c>
      <c r="H2795" s="50" t="s">
        <v>4219</v>
      </c>
      <c r="I2795" s="50" t="s">
        <v>8548</v>
      </c>
      <c r="J2795" s="50" t="s">
        <v>4220</v>
      </c>
      <c r="K2795" s="50" t="s">
        <v>292</v>
      </c>
      <c r="L2795" s="50" t="s">
        <v>189</v>
      </c>
      <c r="M2795" s="54">
        <v>1</v>
      </c>
      <c r="N2795" s="51" t="str">
        <f t="shared" si="185"/>
        <v>十文字</v>
      </c>
    </row>
    <row r="2796" spans="1:14" x14ac:dyDescent="0.2">
      <c r="A2796" s="50">
        <f t="shared" ref="A2796:A2859" si="186">D2796</f>
        <v>35121</v>
      </c>
      <c r="B2796" s="50">
        <f t="shared" ref="B2796:B2859" si="187">ROUNDDOWN(D2796/10000,0)</f>
        <v>3</v>
      </c>
      <c r="C2796" s="51">
        <f t="shared" ref="C2796:C2859" si="188">ROUNDDOWN((D2796-B2796*10000)/100,0)</f>
        <v>51</v>
      </c>
      <c r="D2796" s="50">
        <v>35121</v>
      </c>
      <c r="E2796" s="50" t="s">
        <v>863</v>
      </c>
      <c r="F2796" s="50" t="s">
        <v>8549</v>
      </c>
      <c r="G2796" s="50" t="s">
        <v>2362</v>
      </c>
      <c r="H2796" s="50" t="s">
        <v>1579</v>
      </c>
      <c r="I2796" s="50" t="s">
        <v>2363</v>
      </c>
      <c r="J2796" s="50" t="s">
        <v>1581</v>
      </c>
      <c r="K2796" s="50" t="s">
        <v>291</v>
      </c>
      <c r="L2796" s="50" t="s">
        <v>1029</v>
      </c>
      <c r="M2796" s="54">
        <v>3</v>
      </c>
      <c r="N2796" s="51" t="str">
        <f t="shared" si="185"/>
        <v>淑徳巣鴨</v>
      </c>
    </row>
    <row r="2797" spans="1:14" x14ac:dyDescent="0.2">
      <c r="A2797" s="50">
        <f t="shared" si="186"/>
        <v>35134</v>
      </c>
      <c r="B2797" s="50">
        <f t="shared" si="187"/>
        <v>3</v>
      </c>
      <c r="C2797" s="51">
        <f t="shared" si="188"/>
        <v>51</v>
      </c>
      <c r="D2797" s="50">
        <v>35134</v>
      </c>
      <c r="E2797" s="50" t="s">
        <v>8550</v>
      </c>
      <c r="F2797" s="50" t="s">
        <v>8551</v>
      </c>
      <c r="G2797" s="50" t="s">
        <v>8552</v>
      </c>
      <c r="H2797" s="50" t="s">
        <v>2326</v>
      </c>
      <c r="I2797" s="50" t="s">
        <v>8553</v>
      </c>
      <c r="J2797" s="50" t="s">
        <v>6999</v>
      </c>
      <c r="K2797" s="50" t="s">
        <v>291</v>
      </c>
      <c r="L2797" s="50" t="s">
        <v>188</v>
      </c>
      <c r="M2797" s="54">
        <v>2</v>
      </c>
      <c r="N2797" s="51" t="str">
        <f t="shared" si="185"/>
        <v>淑徳巣鴨</v>
      </c>
    </row>
    <row r="2798" spans="1:14" x14ac:dyDescent="0.2">
      <c r="A2798" s="50">
        <f t="shared" si="186"/>
        <v>35135</v>
      </c>
      <c r="B2798" s="50">
        <f t="shared" si="187"/>
        <v>3</v>
      </c>
      <c r="C2798" s="51">
        <f t="shared" si="188"/>
        <v>51</v>
      </c>
      <c r="D2798" s="50">
        <v>35135</v>
      </c>
      <c r="E2798" s="50" t="s">
        <v>8554</v>
      </c>
      <c r="F2798" s="50" t="s">
        <v>644</v>
      </c>
      <c r="G2798" s="50" t="s">
        <v>8555</v>
      </c>
      <c r="H2798" s="50" t="s">
        <v>1003</v>
      </c>
      <c r="I2798" s="50" t="s">
        <v>8556</v>
      </c>
      <c r="J2798" s="50" t="s">
        <v>1005</v>
      </c>
      <c r="K2798" s="50" t="s">
        <v>291</v>
      </c>
      <c r="L2798" s="50" t="s">
        <v>189</v>
      </c>
      <c r="M2798" s="54">
        <v>1</v>
      </c>
      <c r="N2798" s="51" t="str">
        <f t="shared" si="185"/>
        <v>淑徳巣鴨</v>
      </c>
    </row>
    <row r="2799" spans="1:14" x14ac:dyDescent="0.2">
      <c r="A2799" s="50">
        <f t="shared" si="186"/>
        <v>35136</v>
      </c>
      <c r="B2799" s="50">
        <f t="shared" si="187"/>
        <v>3</v>
      </c>
      <c r="C2799" s="51">
        <f t="shared" si="188"/>
        <v>51</v>
      </c>
      <c r="D2799" s="50">
        <v>35136</v>
      </c>
      <c r="E2799" s="50" t="s">
        <v>28</v>
      </c>
      <c r="F2799" s="50" t="s">
        <v>8557</v>
      </c>
      <c r="G2799" s="50" t="s">
        <v>1083</v>
      </c>
      <c r="H2799" s="50" t="s">
        <v>2330</v>
      </c>
      <c r="I2799" s="50" t="s">
        <v>1084</v>
      </c>
      <c r="J2799" s="50" t="s">
        <v>2332</v>
      </c>
      <c r="K2799" s="50" t="s">
        <v>291</v>
      </c>
      <c r="L2799" s="50" t="s">
        <v>189</v>
      </c>
      <c r="M2799" s="54">
        <v>1</v>
      </c>
      <c r="N2799" s="51" t="str">
        <f t="shared" si="185"/>
        <v>淑徳巣鴨</v>
      </c>
    </row>
    <row r="2800" spans="1:14" x14ac:dyDescent="0.2">
      <c r="A2800" s="50">
        <f t="shared" si="186"/>
        <v>35137</v>
      </c>
      <c r="B2800" s="50">
        <f t="shared" si="187"/>
        <v>3</v>
      </c>
      <c r="C2800" s="51">
        <f t="shared" si="188"/>
        <v>51</v>
      </c>
      <c r="D2800" s="50">
        <v>35137</v>
      </c>
      <c r="E2800" s="50" t="s">
        <v>3682</v>
      </c>
      <c r="F2800" s="50" t="s">
        <v>2843</v>
      </c>
      <c r="G2800" s="50" t="s">
        <v>1141</v>
      </c>
      <c r="H2800" s="50" t="s">
        <v>2595</v>
      </c>
      <c r="I2800" s="50" t="s">
        <v>1142</v>
      </c>
      <c r="J2800" s="50" t="s">
        <v>6090</v>
      </c>
      <c r="K2800" s="50" t="s">
        <v>291</v>
      </c>
      <c r="L2800" s="50" t="s">
        <v>189</v>
      </c>
      <c r="M2800" s="54">
        <v>1</v>
      </c>
      <c r="N2800" s="51" t="str">
        <f t="shared" si="185"/>
        <v>淑徳巣鴨</v>
      </c>
    </row>
    <row r="2801" spans="1:14" x14ac:dyDescent="0.2">
      <c r="A2801" s="50">
        <f t="shared" si="186"/>
        <v>35138</v>
      </c>
      <c r="B2801" s="50">
        <f t="shared" si="187"/>
        <v>3</v>
      </c>
      <c r="C2801" s="51">
        <f t="shared" si="188"/>
        <v>51</v>
      </c>
      <c r="D2801" s="50">
        <v>35138</v>
      </c>
      <c r="E2801" s="50" t="s">
        <v>8558</v>
      </c>
      <c r="F2801" s="50" t="s">
        <v>8559</v>
      </c>
      <c r="G2801" s="50" t="s">
        <v>8560</v>
      </c>
      <c r="H2801" s="50" t="s">
        <v>3760</v>
      </c>
      <c r="I2801" s="50" t="s">
        <v>8561</v>
      </c>
      <c r="J2801" s="50" t="s">
        <v>3762</v>
      </c>
      <c r="K2801" s="50" t="s">
        <v>291</v>
      </c>
      <c r="L2801" s="50" t="s">
        <v>189</v>
      </c>
      <c r="M2801" s="54">
        <v>1</v>
      </c>
      <c r="N2801" s="51" t="str">
        <f t="shared" si="185"/>
        <v>淑徳巣鴨</v>
      </c>
    </row>
    <row r="2802" spans="1:14" x14ac:dyDescent="0.2">
      <c r="A2802" s="50">
        <f t="shared" si="186"/>
        <v>35139</v>
      </c>
      <c r="B2802" s="50">
        <f t="shared" si="187"/>
        <v>3</v>
      </c>
      <c r="C2802" s="51">
        <f t="shared" si="188"/>
        <v>51</v>
      </c>
      <c r="D2802" s="50">
        <v>35139</v>
      </c>
      <c r="E2802" s="50" t="s">
        <v>1697</v>
      </c>
      <c r="F2802" s="50" t="s">
        <v>98</v>
      </c>
      <c r="G2802" s="50" t="s">
        <v>1699</v>
      </c>
      <c r="H2802" s="50" t="s">
        <v>1185</v>
      </c>
      <c r="I2802" s="50" t="s">
        <v>8562</v>
      </c>
      <c r="J2802" s="50" t="s">
        <v>1305</v>
      </c>
      <c r="K2802" s="50" t="s">
        <v>291</v>
      </c>
      <c r="L2802" s="50" t="s">
        <v>185</v>
      </c>
      <c r="M2802" s="54">
        <v>1</v>
      </c>
      <c r="N2802" s="51" t="str">
        <f t="shared" si="185"/>
        <v>淑徳巣鴨</v>
      </c>
    </row>
    <row r="2803" spans="1:14" x14ac:dyDescent="0.2">
      <c r="A2803" s="50">
        <f t="shared" si="186"/>
        <v>35140</v>
      </c>
      <c r="B2803" s="50">
        <f t="shared" si="187"/>
        <v>3</v>
      </c>
      <c r="C2803" s="51">
        <f t="shared" si="188"/>
        <v>51</v>
      </c>
      <c r="D2803" s="50">
        <v>35140</v>
      </c>
      <c r="E2803" s="50" t="s">
        <v>8563</v>
      </c>
      <c r="F2803" s="50" t="s">
        <v>8564</v>
      </c>
      <c r="G2803" s="50" t="s">
        <v>8565</v>
      </c>
      <c r="H2803" s="50" t="s">
        <v>1112</v>
      </c>
      <c r="I2803" s="50" t="s">
        <v>8566</v>
      </c>
      <c r="J2803" s="50" t="s">
        <v>1114</v>
      </c>
      <c r="K2803" s="50" t="s">
        <v>291</v>
      </c>
      <c r="L2803" s="50" t="s">
        <v>189</v>
      </c>
      <c r="M2803" s="54">
        <v>1</v>
      </c>
      <c r="N2803" s="51" t="str">
        <f t="shared" si="185"/>
        <v>淑徳巣鴨</v>
      </c>
    </row>
    <row r="2804" spans="1:14" x14ac:dyDescent="0.2">
      <c r="A2804" s="50">
        <f t="shared" si="186"/>
        <v>35140</v>
      </c>
      <c r="B2804" s="50">
        <f t="shared" si="187"/>
        <v>3</v>
      </c>
      <c r="C2804" s="51">
        <f t="shared" si="188"/>
        <v>51</v>
      </c>
      <c r="D2804" s="50">
        <v>35140</v>
      </c>
      <c r="E2804" s="50" t="s">
        <v>15314</v>
      </c>
      <c r="F2804" s="50" t="s">
        <v>3181</v>
      </c>
      <c r="G2804" s="50" t="s">
        <v>15315</v>
      </c>
      <c r="H2804" s="50" t="s">
        <v>3182</v>
      </c>
      <c r="I2804" s="50" t="s">
        <v>15316</v>
      </c>
      <c r="J2804" s="50" t="s">
        <v>3183</v>
      </c>
      <c r="K2804" s="50" t="s">
        <v>291</v>
      </c>
      <c r="L2804" s="50" t="s">
        <v>189</v>
      </c>
      <c r="M2804" s="54">
        <v>1</v>
      </c>
      <c r="N2804" s="51" t="str">
        <f t="shared" si="185"/>
        <v>淑徳巣鴨</v>
      </c>
    </row>
    <row r="2805" spans="1:14" x14ac:dyDescent="0.2">
      <c r="A2805" s="50">
        <f t="shared" si="186"/>
        <v>35141</v>
      </c>
      <c r="B2805" s="50">
        <f t="shared" si="187"/>
        <v>3</v>
      </c>
      <c r="C2805" s="51">
        <f t="shared" si="188"/>
        <v>51</v>
      </c>
      <c r="D2805" s="50">
        <v>35141</v>
      </c>
      <c r="E2805" s="50" t="s">
        <v>487</v>
      </c>
      <c r="F2805" s="50" t="s">
        <v>13969</v>
      </c>
      <c r="G2805" s="50" t="s">
        <v>1293</v>
      </c>
      <c r="H2805" s="50" t="s">
        <v>6579</v>
      </c>
      <c r="I2805" s="50" t="s">
        <v>1295</v>
      </c>
      <c r="J2805" s="50" t="s">
        <v>15317</v>
      </c>
      <c r="K2805" s="50" t="s">
        <v>291</v>
      </c>
      <c r="L2805" s="50" t="s">
        <v>189</v>
      </c>
      <c r="M2805" s="54">
        <v>1</v>
      </c>
      <c r="N2805" s="51" t="str">
        <f t="shared" si="185"/>
        <v>淑徳巣鴨</v>
      </c>
    </row>
    <row r="2806" spans="1:14" x14ac:dyDescent="0.2">
      <c r="A2806" s="50">
        <f t="shared" si="186"/>
        <v>35142</v>
      </c>
      <c r="B2806" s="50">
        <f t="shared" si="187"/>
        <v>3</v>
      </c>
      <c r="C2806" s="51">
        <f t="shared" si="188"/>
        <v>51</v>
      </c>
      <c r="D2806" s="50">
        <v>35142</v>
      </c>
      <c r="E2806" s="50" t="s">
        <v>1399</v>
      </c>
      <c r="F2806" s="50" t="s">
        <v>15318</v>
      </c>
      <c r="G2806" s="50" t="s">
        <v>1401</v>
      </c>
      <c r="H2806" s="50" t="s">
        <v>15319</v>
      </c>
      <c r="I2806" s="50" t="s">
        <v>1403</v>
      </c>
      <c r="J2806" s="50" t="s">
        <v>15320</v>
      </c>
      <c r="K2806" s="50" t="s">
        <v>291</v>
      </c>
      <c r="L2806" s="50" t="s">
        <v>189</v>
      </c>
      <c r="M2806" s="54">
        <v>1</v>
      </c>
      <c r="N2806" s="51" t="str">
        <f t="shared" si="185"/>
        <v>淑徳巣鴨</v>
      </c>
    </row>
    <row r="2807" spans="1:14" x14ac:dyDescent="0.2">
      <c r="A2807" s="50">
        <f t="shared" si="186"/>
        <v>35171</v>
      </c>
      <c r="B2807" s="50">
        <f t="shared" si="187"/>
        <v>3</v>
      </c>
      <c r="C2807" s="51">
        <f t="shared" si="188"/>
        <v>51</v>
      </c>
      <c r="D2807" s="50">
        <v>35171</v>
      </c>
      <c r="E2807" s="50" t="s">
        <v>8567</v>
      </c>
      <c r="F2807" s="50" t="s">
        <v>3120</v>
      </c>
      <c r="G2807" s="50" t="s">
        <v>8568</v>
      </c>
      <c r="H2807" s="50" t="s">
        <v>3122</v>
      </c>
      <c r="I2807" s="50" t="s">
        <v>8569</v>
      </c>
      <c r="J2807" s="50" t="s">
        <v>3124</v>
      </c>
      <c r="K2807" s="50" t="s">
        <v>292</v>
      </c>
      <c r="L2807" s="50" t="s">
        <v>188</v>
      </c>
      <c r="M2807" s="54">
        <v>3</v>
      </c>
      <c r="N2807" s="51" t="str">
        <f t="shared" si="185"/>
        <v>淑徳巣鴨</v>
      </c>
    </row>
    <row r="2808" spans="1:14" x14ac:dyDescent="0.2">
      <c r="A2808" s="50">
        <f t="shared" si="186"/>
        <v>35175</v>
      </c>
      <c r="B2808" s="50">
        <f t="shared" si="187"/>
        <v>3</v>
      </c>
      <c r="C2808" s="51">
        <f t="shared" si="188"/>
        <v>51</v>
      </c>
      <c r="D2808" s="50">
        <v>35175</v>
      </c>
      <c r="E2808" s="50" t="s">
        <v>8570</v>
      </c>
      <c r="F2808" s="50" t="s">
        <v>2458</v>
      </c>
      <c r="G2808" s="50" t="s">
        <v>8571</v>
      </c>
      <c r="H2808" s="50" t="s">
        <v>1815</v>
      </c>
      <c r="I2808" s="50" t="s">
        <v>8572</v>
      </c>
      <c r="J2808" s="50" t="s">
        <v>1816</v>
      </c>
      <c r="K2808" s="50" t="s">
        <v>292</v>
      </c>
      <c r="L2808" s="50" t="s">
        <v>189</v>
      </c>
      <c r="M2808" s="54">
        <v>2</v>
      </c>
      <c r="N2808" s="51" t="str">
        <f t="shared" si="185"/>
        <v>淑徳巣鴨</v>
      </c>
    </row>
    <row r="2809" spans="1:14" x14ac:dyDescent="0.2">
      <c r="A2809" s="50">
        <f t="shared" si="186"/>
        <v>35176</v>
      </c>
      <c r="B2809" s="50">
        <f t="shared" si="187"/>
        <v>3</v>
      </c>
      <c r="C2809" s="51">
        <f t="shared" si="188"/>
        <v>51</v>
      </c>
      <c r="D2809" s="50">
        <v>35176</v>
      </c>
      <c r="E2809" s="50" t="s">
        <v>2055</v>
      </c>
      <c r="F2809" s="50" t="s">
        <v>834</v>
      </c>
      <c r="G2809" s="50" t="s">
        <v>2057</v>
      </c>
      <c r="H2809" s="50" t="s">
        <v>2283</v>
      </c>
      <c r="I2809" s="50" t="s">
        <v>2058</v>
      </c>
      <c r="J2809" s="50" t="s">
        <v>2285</v>
      </c>
      <c r="K2809" s="50" t="s">
        <v>292</v>
      </c>
      <c r="L2809" s="50" t="s">
        <v>188</v>
      </c>
      <c r="M2809" s="54">
        <v>2</v>
      </c>
      <c r="N2809" s="51" t="str">
        <f t="shared" si="185"/>
        <v>淑徳巣鴨</v>
      </c>
    </row>
    <row r="2810" spans="1:14" x14ac:dyDescent="0.2">
      <c r="A2810" s="50">
        <f t="shared" si="186"/>
        <v>35177</v>
      </c>
      <c r="B2810" s="50">
        <f t="shared" si="187"/>
        <v>3</v>
      </c>
      <c r="C2810" s="51">
        <f t="shared" si="188"/>
        <v>51</v>
      </c>
      <c r="D2810" s="50">
        <v>35177</v>
      </c>
      <c r="E2810" s="50" t="s">
        <v>4516</v>
      </c>
      <c r="F2810" s="50" t="s">
        <v>8573</v>
      </c>
      <c r="G2810" s="50" t="s">
        <v>4518</v>
      </c>
      <c r="H2810" s="50" t="s">
        <v>8049</v>
      </c>
      <c r="I2810" s="50" t="s">
        <v>4519</v>
      </c>
      <c r="J2810" s="50" t="s">
        <v>8051</v>
      </c>
      <c r="K2810" s="50" t="s">
        <v>292</v>
      </c>
      <c r="L2810" s="50" t="s">
        <v>188</v>
      </c>
      <c r="M2810" s="54">
        <v>2</v>
      </c>
      <c r="N2810" s="51" t="str">
        <f t="shared" si="185"/>
        <v>淑徳巣鴨</v>
      </c>
    </row>
    <row r="2811" spans="1:14" x14ac:dyDescent="0.2">
      <c r="A2811" s="50">
        <f t="shared" si="186"/>
        <v>35178</v>
      </c>
      <c r="B2811" s="50">
        <f t="shared" si="187"/>
        <v>3</v>
      </c>
      <c r="C2811" s="51">
        <f t="shared" si="188"/>
        <v>51</v>
      </c>
      <c r="D2811" s="50">
        <v>35178</v>
      </c>
      <c r="E2811" s="50" t="s">
        <v>8574</v>
      </c>
      <c r="F2811" s="50" t="s">
        <v>8575</v>
      </c>
      <c r="G2811" s="50" t="s">
        <v>8576</v>
      </c>
      <c r="H2811" s="50" t="s">
        <v>8577</v>
      </c>
      <c r="I2811" s="50" t="s">
        <v>8578</v>
      </c>
      <c r="J2811" s="50" t="s">
        <v>8579</v>
      </c>
      <c r="K2811" s="50" t="s">
        <v>292</v>
      </c>
      <c r="L2811" s="50" t="s">
        <v>185</v>
      </c>
      <c r="M2811" s="54">
        <v>1</v>
      </c>
      <c r="N2811" s="51" t="str">
        <f t="shared" si="185"/>
        <v>淑徳巣鴨</v>
      </c>
    </row>
    <row r="2812" spans="1:14" x14ac:dyDescent="0.2">
      <c r="A2812" s="50">
        <f t="shared" si="186"/>
        <v>35179</v>
      </c>
      <c r="B2812" s="50">
        <f t="shared" si="187"/>
        <v>3</v>
      </c>
      <c r="C2812" s="51">
        <f t="shared" si="188"/>
        <v>51</v>
      </c>
      <c r="D2812" s="50">
        <v>35179</v>
      </c>
      <c r="E2812" s="50" t="s">
        <v>74</v>
      </c>
      <c r="F2812" s="50" t="s">
        <v>8580</v>
      </c>
      <c r="G2812" s="50" t="s">
        <v>2087</v>
      </c>
      <c r="H2812" s="50" t="s">
        <v>2573</v>
      </c>
      <c r="I2812" s="50" t="s">
        <v>2088</v>
      </c>
      <c r="J2812" s="50" t="s">
        <v>2575</v>
      </c>
      <c r="K2812" s="50" t="s">
        <v>292</v>
      </c>
      <c r="L2812" s="50" t="s">
        <v>189</v>
      </c>
      <c r="M2812" s="54">
        <v>1</v>
      </c>
      <c r="N2812" s="51" t="str">
        <f t="shared" si="185"/>
        <v>淑徳巣鴨</v>
      </c>
    </row>
    <row r="2813" spans="1:14" x14ac:dyDescent="0.2">
      <c r="A2813" s="50">
        <f t="shared" si="186"/>
        <v>35301</v>
      </c>
      <c r="B2813" s="50">
        <f t="shared" si="187"/>
        <v>3</v>
      </c>
      <c r="C2813" s="51">
        <f t="shared" si="188"/>
        <v>53</v>
      </c>
      <c r="D2813" s="50">
        <v>35301</v>
      </c>
      <c r="E2813" s="50" t="s">
        <v>608</v>
      </c>
      <c r="F2813" s="50" t="s">
        <v>8581</v>
      </c>
      <c r="G2813" s="50" t="s">
        <v>1427</v>
      </c>
      <c r="H2813" s="50" t="s">
        <v>2918</v>
      </c>
      <c r="I2813" s="50" t="s">
        <v>8582</v>
      </c>
      <c r="J2813" s="50" t="s">
        <v>2919</v>
      </c>
      <c r="K2813" s="50" t="s">
        <v>291</v>
      </c>
      <c r="L2813" s="50" t="s">
        <v>188</v>
      </c>
      <c r="M2813" s="54">
        <v>2</v>
      </c>
      <c r="N2813" s="51" t="str">
        <f t="shared" si="185"/>
        <v>巣鴨</v>
      </c>
    </row>
    <row r="2814" spans="1:14" x14ac:dyDescent="0.2">
      <c r="A2814" s="50">
        <f t="shared" si="186"/>
        <v>35302</v>
      </c>
      <c r="B2814" s="50">
        <f t="shared" si="187"/>
        <v>3</v>
      </c>
      <c r="C2814" s="51">
        <f t="shared" si="188"/>
        <v>53</v>
      </c>
      <c r="D2814" s="50">
        <v>35302</v>
      </c>
      <c r="E2814" s="50" t="s">
        <v>392</v>
      </c>
      <c r="F2814" s="50" t="s">
        <v>436</v>
      </c>
      <c r="G2814" s="50" t="s">
        <v>1065</v>
      </c>
      <c r="H2814" s="50" t="s">
        <v>1034</v>
      </c>
      <c r="I2814" s="50" t="s">
        <v>1067</v>
      </c>
      <c r="J2814" s="50" t="s">
        <v>1036</v>
      </c>
      <c r="K2814" s="50" t="s">
        <v>291</v>
      </c>
      <c r="L2814" s="50" t="s">
        <v>188</v>
      </c>
      <c r="M2814" s="54">
        <v>2</v>
      </c>
      <c r="N2814" s="51" t="str">
        <f t="shared" si="185"/>
        <v>巣鴨</v>
      </c>
    </row>
    <row r="2815" spans="1:14" x14ac:dyDescent="0.2">
      <c r="A2815" s="50">
        <f t="shared" si="186"/>
        <v>35303</v>
      </c>
      <c r="B2815" s="50">
        <f t="shared" si="187"/>
        <v>3</v>
      </c>
      <c r="C2815" s="51">
        <f t="shared" si="188"/>
        <v>53</v>
      </c>
      <c r="D2815" s="50">
        <v>35303</v>
      </c>
      <c r="E2815" s="50" t="s">
        <v>6941</v>
      </c>
      <c r="F2815" s="50" t="s">
        <v>8583</v>
      </c>
      <c r="G2815" s="50" t="s">
        <v>6943</v>
      </c>
      <c r="H2815" s="50" t="s">
        <v>8584</v>
      </c>
      <c r="I2815" s="50" t="s">
        <v>6944</v>
      </c>
      <c r="J2815" s="50" t="s">
        <v>8585</v>
      </c>
      <c r="K2815" s="50" t="s">
        <v>291</v>
      </c>
      <c r="L2815" s="50" t="s">
        <v>189</v>
      </c>
      <c r="M2815" s="54">
        <v>2</v>
      </c>
      <c r="N2815" s="51" t="str">
        <f t="shared" si="185"/>
        <v>巣鴨</v>
      </c>
    </row>
    <row r="2816" spans="1:14" x14ac:dyDescent="0.2">
      <c r="A2816" s="50">
        <f t="shared" si="186"/>
        <v>35304</v>
      </c>
      <c r="B2816" s="50">
        <f t="shared" si="187"/>
        <v>3</v>
      </c>
      <c r="C2816" s="51">
        <f t="shared" si="188"/>
        <v>53</v>
      </c>
      <c r="D2816" s="50">
        <v>35304</v>
      </c>
      <c r="E2816" s="50" t="s">
        <v>453</v>
      </c>
      <c r="F2816" s="50" t="s">
        <v>8586</v>
      </c>
      <c r="G2816" s="50" t="s">
        <v>1044</v>
      </c>
      <c r="H2816" s="50" t="s">
        <v>3597</v>
      </c>
      <c r="I2816" s="50" t="s">
        <v>1045</v>
      </c>
      <c r="J2816" s="50" t="s">
        <v>3599</v>
      </c>
      <c r="K2816" s="50" t="s">
        <v>291</v>
      </c>
      <c r="L2816" s="50" t="s">
        <v>188</v>
      </c>
      <c r="M2816" s="54">
        <v>2</v>
      </c>
      <c r="N2816" s="51" t="str">
        <f t="shared" si="185"/>
        <v>巣鴨</v>
      </c>
    </row>
    <row r="2817" spans="1:14" x14ac:dyDescent="0.2">
      <c r="A2817" s="50">
        <f t="shared" si="186"/>
        <v>35305</v>
      </c>
      <c r="B2817" s="50">
        <f t="shared" si="187"/>
        <v>3</v>
      </c>
      <c r="C2817" s="51">
        <f t="shared" si="188"/>
        <v>53</v>
      </c>
      <c r="D2817" s="50">
        <v>35305</v>
      </c>
      <c r="E2817" s="50" t="s">
        <v>3682</v>
      </c>
      <c r="F2817" s="50" t="s">
        <v>8587</v>
      </c>
      <c r="G2817" s="50" t="s">
        <v>5048</v>
      </c>
      <c r="H2817" s="50" t="s">
        <v>8588</v>
      </c>
      <c r="I2817" s="50" t="s">
        <v>5049</v>
      </c>
      <c r="J2817" s="50" t="s">
        <v>8589</v>
      </c>
      <c r="K2817" s="50" t="s">
        <v>291</v>
      </c>
      <c r="L2817" s="50" t="s">
        <v>188</v>
      </c>
      <c r="M2817" s="54">
        <v>2</v>
      </c>
      <c r="N2817" s="51" t="str">
        <f t="shared" si="185"/>
        <v>巣鴨</v>
      </c>
    </row>
    <row r="2818" spans="1:14" x14ac:dyDescent="0.2">
      <c r="A2818" s="50">
        <f t="shared" si="186"/>
        <v>35306</v>
      </c>
      <c r="B2818" s="50">
        <f t="shared" si="187"/>
        <v>3</v>
      </c>
      <c r="C2818" s="51">
        <f t="shared" si="188"/>
        <v>53</v>
      </c>
      <c r="D2818" s="50">
        <v>35306</v>
      </c>
      <c r="E2818" s="50" t="s">
        <v>8590</v>
      </c>
      <c r="F2818" s="50" t="s">
        <v>5914</v>
      </c>
      <c r="G2818" s="50" t="s">
        <v>5597</v>
      </c>
      <c r="H2818" s="50" t="s">
        <v>1150</v>
      </c>
      <c r="I2818" s="50" t="s">
        <v>5599</v>
      </c>
      <c r="J2818" s="50" t="s">
        <v>8591</v>
      </c>
      <c r="K2818" s="50" t="s">
        <v>291</v>
      </c>
      <c r="L2818" s="50" t="s">
        <v>188</v>
      </c>
      <c r="M2818" s="54">
        <v>2</v>
      </c>
      <c r="N2818" s="51" t="str">
        <f t="shared" ref="N2818:N2881" si="189">VLOOKUP(B2818*100+C2818,$AB$2:$AF$400,2,0)</f>
        <v>巣鴨</v>
      </c>
    </row>
    <row r="2819" spans="1:14" x14ac:dyDescent="0.2">
      <c r="A2819" s="50">
        <f t="shared" si="186"/>
        <v>35307</v>
      </c>
      <c r="B2819" s="50">
        <f t="shared" si="187"/>
        <v>3</v>
      </c>
      <c r="C2819" s="51">
        <f t="shared" si="188"/>
        <v>53</v>
      </c>
      <c r="D2819" s="50">
        <v>35307</v>
      </c>
      <c r="E2819" s="50" t="s">
        <v>8592</v>
      </c>
      <c r="F2819" s="50" t="s">
        <v>8593</v>
      </c>
      <c r="G2819" s="50" t="s">
        <v>8594</v>
      </c>
      <c r="H2819" s="50" t="s">
        <v>8595</v>
      </c>
      <c r="I2819" s="50" t="s">
        <v>8596</v>
      </c>
      <c r="J2819" s="50" t="s">
        <v>8597</v>
      </c>
      <c r="K2819" s="50" t="s">
        <v>291</v>
      </c>
      <c r="L2819" s="50" t="s">
        <v>1029</v>
      </c>
      <c r="M2819" s="54">
        <v>3</v>
      </c>
      <c r="N2819" s="51" t="str">
        <f t="shared" si="189"/>
        <v>巣鴨</v>
      </c>
    </row>
    <row r="2820" spans="1:14" x14ac:dyDescent="0.2">
      <c r="A2820" s="50">
        <f t="shared" si="186"/>
        <v>35308</v>
      </c>
      <c r="B2820" s="50">
        <f t="shared" si="187"/>
        <v>3</v>
      </c>
      <c r="C2820" s="51">
        <f t="shared" si="188"/>
        <v>53</v>
      </c>
      <c r="D2820" s="50">
        <v>35308</v>
      </c>
      <c r="E2820" s="50" t="s">
        <v>26</v>
      </c>
      <c r="F2820" s="50" t="s">
        <v>8598</v>
      </c>
      <c r="G2820" s="50" t="s">
        <v>1451</v>
      </c>
      <c r="H2820" s="50" t="s">
        <v>2333</v>
      </c>
      <c r="I2820" s="50" t="s">
        <v>1544</v>
      </c>
      <c r="J2820" s="50" t="s">
        <v>8599</v>
      </c>
      <c r="K2820" s="50" t="s">
        <v>291</v>
      </c>
      <c r="L2820" s="50" t="s">
        <v>188</v>
      </c>
      <c r="M2820" s="54">
        <v>2</v>
      </c>
      <c r="N2820" s="51" t="str">
        <f t="shared" si="189"/>
        <v>巣鴨</v>
      </c>
    </row>
    <row r="2821" spans="1:14" x14ac:dyDescent="0.2">
      <c r="A2821" s="50">
        <f t="shared" si="186"/>
        <v>35309</v>
      </c>
      <c r="B2821" s="50">
        <f t="shared" si="187"/>
        <v>3</v>
      </c>
      <c r="C2821" s="51">
        <f t="shared" si="188"/>
        <v>53</v>
      </c>
      <c r="D2821" s="50">
        <v>35309</v>
      </c>
      <c r="E2821" s="50" t="s">
        <v>488</v>
      </c>
      <c r="F2821" s="50" t="s">
        <v>8600</v>
      </c>
      <c r="G2821" s="50" t="s">
        <v>1915</v>
      </c>
      <c r="H2821" s="50" t="s">
        <v>6723</v>
      </c>
      <c r="I2821" s="50" t="s">
        <v>5406</v>
      </c>
      <c r="J2821" s="50" t="s">
        <v>8601</v>
      </c>
      <c r="K2821" s="50" t="s">
        <v>291</v>
      </c>
      <c r="L2821" s="50" t="s">
        <v>1029</v>
      </c>
      <c r="M2821" s="54">
        <v>3</v>
      </c>
      <c r="N2821" s="51" t="str">
        <f t="shared" si="189"/>
        <v>巣鴨</v>
      </c>
    </row>
    <row r="2822" spans="1:14" x14ac:dyDescent="0.2">
      <c r="A2822" s="50">
        <f t="shared" si="186"/>
        <v>35310</v>
      </c>
      <c r="B2822" s="50">
        <f t="shared" si="187"/>
        <v>3</v>
      </c>
      <c r="C2822" s="51">
        <f t="shared" si="188"/>
        <v>53</v>
      </c>
      <c r="D2822" s="50">
        <v>35310</v>
      </c>
      <c r="E2822" s="50" t="s">
        <v>442</v>
      </c>
      <c r="F2822" s="50" t="s">
        <v>3766</v>
      </c>
      <c r="G2822" s="50" t="s">
        <v>1805</v>
      </c>
      <c r="H2822" s="50" t="s">
        <v>3767</v>
      </c>
      <c r="I2822" s="50" t="s">
        <v>1806</v>
      </c>
      <c r="J2822" s="50" t="s">
        <v>3768</v>
      </c>
      <c r="K2822" s="50" t="s">
        <v>291</v>
      </c>
      <c r="L2822" s="50" t="s">
        <v>188</v>
      </c>
      <c r="M2822" s="54">
        <v>2</v>
      </c>
      <c r="N2822" s="51" t="str">
        <f t="shared" si="189"/>
        <v>巣鴨</v>
      </c>
    </row>
    <row r="2823" spans="1:14" x14ac:dyDescent="0.2">
      <c r="A2823" s="50">
        <f t="shared" si="186"/>
        <v>35311</v>
      </c>
      <c r="B2823" s="50">
        <f t="shared" si="187"/>
        <v>3</v>
      </c>
      <c r="C2823" s="51">
        <f t="shared" si="188"/>
        <v>53</v>
      </c>
      <c r="D2823" s="50">
        <v>35311</v>
      </c>
      <c r="E2823" s="50" t="s">
        <v>29</v>
      </c>
      <c r="F2823" s="50" t="s">
        <v>8602</v>
      </c>
      <c r="G2823" s="50" t="s">
        <v>1310</v>
      </c>
      <c r="H2823" s="50" t="s">
        <v>2761</v>
      </c>
      <c r="I2823" s="50" t="s">
        <v>1311</v>
      </c>
      <c r="J2823" s="50" t="s">
        <v>4170</v>
      </c>
      <c r="K2823" s="50" t="s">
        <v>291</v>
      </c>
      <c r="L2823" s="50" t="s">
        <v>189</v>
      </c>
      <c r="M2823" s="54">
        <v>2</v>
      </c>
      <c r="N2823" s="51" t="str">
        <f t="shared" si="189"/>
        <v>巣鴨</v>
      </c>
    </row>
    <row r="2824" spans="1:14" x14ac:dyDescent="0.2">
      <c r="A2824" s="50">
        <f t="shared" si="186"/>
        <v>35312</v>
      </c>
      <c r="B2824" s="50">
        <f t="shared" si="187"/>
        <v>3</v>
      </c>
      <c r="C2824" s="51">
        <f t="shared" si="188"/>
        <v>53</v>
      </c>
      <c r="D2824" s="50">
        <v>35312</v>
      </c>
      <c r="E2824" s="50" t="s">
        <v>22</v>
      </c>
      <c r="F2824" s="50" t="s">
        <v>8603</v>
      </c>
      <c r="G2824" s="50" t="s">
        <v>1070</v>
      </c>
      <c r="H2824" s="50" t="s">
        <v>1432</v>
      </c>
      <c r="I2824" s="50" t="s">
        <v>1610</v>
      </c>
      <c r="J2824" s="50" t="s">
        <v>1433</v>
      </c>
      <c r="K2824" s="50" t="s">
        <v>291</v>
      </c>
      <c r="L2824" s="50" t="s">
        <v>1029</v>
      </c>
      <c r="M2824" s="54">
        <v>3</v>
      </c>
      <c r="N2824" s="51" t="str">
        <f t="shared" si="189"/>
        <v>巣鴨</v>
      </c>
    </row>
    <row r="2825" spans="1:14" x14ac:dyDescent="0.2">
      <c r="A2825" s="50">
        <f t="shared" si="186"/>
        <v>35313</v>
      </c>
      <c r="B2825" s="50">
        <f t="shared" si="187"/>
        <v>3</v>
      </c>
      <c r="C2825" s="51">
        <f t="shared" si="188"/>
        <v>53</v>
      </c>
      <c r="D2825" s="50">
        <v>35313</v>
      </c>
      <c r="E2825" s="50" t="s">
        <v>8604</v>
      </c>
      <c r="F2825" s="50" t="s">
        <v>8605</v>
      </c>
      <c r="G2825" s="50" t="s">
        <v>8606</v>
      </c>
      <c r="H2825" s="50" t="s">
        <v>2342</v>
      </c>
      <c r="I2825" s="50" t="s">
        <v>8607</v>
      </c>
      <c r="J2825" s="50" t="s">
        <v>2344</v>
      </c>
      <c r="K2825" s="50" t="s">
        <v>291</v>
      </c>
      <c r="L2825" s="50" t="s">
        <v>188</v>
      </c>
      <c r="M2825" s="54">
        <v>2</v>
      </c>
      <c r="N2825" s="51" t="str">
        <f t="shared" si="189"/>
        <v>巣鴨</v>
      </c>
    </row>
    <row r="2826" spans="1:14" x14ac:dyDescent="0.2">
      <c r="A2826" s="50">
        <f t="shared" si="186"/>
        <v>35314</v>
      </c>
      <c r="B2826" s="50">
        <f t="shared" si="187"/>
        <v>3</v>
      </c>
      <c r="C2826" s="51">
        <f t="shared" si="188"/>
        <v>53</v>
      </c>
      <c r="D2826" s="50">
        <v>35314</v>
      </c>
      <c r="E2826" s="50" t="s">
        <v>8608</v>
      </c>
      <c r="F2826" s="50" t="s">
        <v>8609</v>
      </c>
      <c r="G2826" s="50" t="s">
        <v>8610</v>
      </c>
      <c r="H2826" s="50" t="s">
        <v>1922</v>
      </c>
      <c r="I2826" s="50" t="s">
        <v>8611</v>
      </c>
      <c r="J2826" s="50" t="s">
        <v>1923</v>
      </c>
      <c r="K2826" s="50" t="s">
        <v>291</v>
      </c>
      <c r="L2826" s="50" t="s">
        <v>188</v>
      </c>
      <c r="M2826" s="54">
        <v>2</v>
      </c>
      <c r="N2826" s="51" t="str">
        <f t="shared" si="189"/>
        <v>巣鴨</v>
      </c>
    </row>
    <row r="2827" spans="1:14" x14ac:dyDescent="0.2">
      <c r="A2827" s="50">
        <f t="shared" si="186"/>
        <v>35315</v>
      </c>
      <c r="B2827" s="50">
        <f t="shared" si="187"/>
        <v>3</v>
      </c>
      <c r="C2827" s="51">
        <f t="shared" si="188"/>
        <v>53</v>
      </c>
      <c r="D2827" s="50">
        <v>35315</v>
      </c>
      <c r="E2827" s="50" t="s">
        <v>28</v>
      </c>
      <c r="F2827" s="50" t="s">
        <v>8612</v>
      </c>
      <c r="G2827" s="50" t="s">
        <v>1083</v>
      </c>
      <c r="H2827" s="50" t="s">
        <v>8613</v>
      </c>
      <c r="I2827" s="50" t="s">
        <v>1084</v>
      </c>
      <c r="J2827" s="50" t="s">
        <v>8614</v>
      </c>
      <c r="K2827" s="50" t="s">
        <v>291</v>
      </c>
      <c r="L2827" s="50" t="s">
        <v>189</v>
      </c>
      <c r="M2827" s="54">
        <v>2</v>
      </c>
      <c r="N2827" s="51" t="str">
        <f t="shared" si="189"/>
        <v>巣鴨</v>
      </c>
    </row>
    <row r="2828" spans="1:14" x14ac:dyDescent="0.2">
      <c r="A2828" s="50">
        <f t="shared" si="186"/>
        <v>35316</v>
      </c>
      <c r="B2828" s="50">
        <f t="shared" si="187"/>
        <v>3</v>
      </c>
      <c r="C2828" s="51">
        <f t="shared" si="188"/>
        <v>53</v>
      </c>
      <c r="D2828" s="50">
        <v>35316</v>
      </c>
      <c r="E2828" s="50" t="s">
        <v>4599</v>
      </c>
      <c r="F2828" s="50" t="s">
        <v>3181</v>
      </c>
      <c r="G2828" s="50" t="s">
        <v>4600</v>
      </c>
      <c r="H2828" s="50" t="s">
        <v>3182</v>
      </c>
      <c r="I2828" s="50" t="s">
        <v>4601</v>
      </c>
      <c r="J2828" s="50" t="s">
        <v>3183</v>
      </c>
      <c r="K2828" s="50" t="s">
        <v>291</v>
      </c>
      <c r="L2828" s="50" t="s">
        <v>1029</v>
      </c>
      <c r="M2828" s="54">
        <v>3</v>
      </c>
      <c r="N2828" s="51" t="str">
        <f t="shared" si="189"/>
        <v>巣鴨</v>
      </c>
    </row>
    <row r="2829" spans="1:14" x14ac:dyDescent="0.2">
      <c r="A2829" s="50">
        <f t="shared" si="186"/>
        <v>35317</v>
      </c>
      <c r="B2829" s="50">
        <f t="shared" si="187"/>
        <v>3</v>
      </c>
      <c r="C2829" s="51">
        <f t="shared" si="188"/>
        <v>53</v>
      </c>
      <c r="D2829" s="50">
        <v>35317</v>
      </c>
      <c r="E2829" s="50" t="s">
        <v>2967</v>
      </c>
      <c r="F2829" s="50" t="s">
        <v>8615</v>
      </c>
      <c r="G2829" s="50" t="s">
        <v>2968</v>
      </c>
      <c r="H2829" s="50" t="s">
        <v>8616</v>
      </c>
      <c r="I2829" s="50" t="s">
        <v>2969</v>
      </c>
      <c r="J2829" s="50" t="s">
        <v>8617</v>
      </c>
      <c r="K2829" s="50" t="s">
        <v>291</v>
      </c>
      <c r="L2829" s="50" t="s">
        <v>1029</v>
      </c>
      <c r="M2829" s="54">
        <v>3</v>
      </c>
      <c r="N2829" s="51" t="str">
        <f t="shared" si="189"/>
        <v>巣鴨</v>
      </c>
    </row>
    <row r="2830" spans="1:14" x14ac:dyDescent="0.2">
      <c r="A2830" s="50">
        <f t="shared" si="186"/>
        <v>35318</v>
      </c>
      <c r="B2830" s="50">
        <f t="shared" si="187"/>
        <v>3</v>
      </c>
      <c r="C2830" s="51">
        <f t="shared" si="188"/>
        <v>53</v>
      </c>
      <c r="D2830" s="50">
        <v>35318</v>
      </c>
      <c r="E2830" s="50" t="s">
        <v>587</v>
      </c>
      <c r="F2830" s="50" t="s">
        <v>8618</v>
      </c>
      <c r="G2830" s="50" t="s">
        <v>1546</v>
      </c>
      <c r="H2830" s="50" t="s">
        <v>2434</v>
      </c>
      <c r="I2830" s="50" t="s">
        <v>1548</v>
      </c>
      <c r="J2830" s="50" t="s">
        <v>2435</v>
      </c>
      <c r="K2830" s="50" t="s">
        <v>291</v>
      </c>
      <c r="L2830" s="50" t="s">
        <v>1029</v>
      </c>
      <c r="M2830" s="54">
        <v>3</v>
      </c>
      <c r="N2830" s="51" t="str">
        <f t="shared" si="189"/>
        <v>巣鴨</v>
      </c>
    </row>
    <row r="2831" spans="1:14" x14ac:dyDescent="0.2">
      <c r="A2831" s="50">
        <f t="shared" si="186"/>
        <v>35319</v>
      </c>
      <c r="B2831" s="50">
        <f t="shared" si="187"/>
        <v>3</v>
      </c>
      <c r="C2831" s="51">
        <f t="shared" si="188"/>
        <v>53</v>
      </c>
      <c r="D2831" s="50">
        <v>35319</v>
      </c>
      <c r="E2831" s="50" t="s">
        <v>20</v>
      </c>
      <c r="F2831" s="50" t="s">
        <v>8619</v>
      </c>
      <c r="G2831" s="50" t="s">
        <v>2657</v>
      </c>
      <c r="H2831" s="50" t="s">
        <v>1741</v>
      </c>
      <c r="I2831" s="50" t="s">
        <v>2658</v>
      </c>
      <c r="J2831" s="50" t="s">
        <v>1743</v>
      </c>
      <c r="K2831" s="50" t="s">
        <v>291</v>
      </c>
      <c r="L2831" s="50" t="s">
        <v>188</v>
      </c>
      <c r="M2831" s="54">
        <v>3</v>
      </c>
      <c r="N2831" s="51" t="str">
        <f t="shared" si="189"/>
        <v>巣鴨</v>
      </c>
    </row>
    <row r="2832" spans="1:14" x14ac:dyDescent="0.2">
      <c r="A2832" s="50">
        <f t="shared" si="186"/>
        <v>35320</v>
      </c>
      <c r="B2832" s="50">
        <f t="shared" si="187"/>
        <v>3</v>
      </c>
      <c r="C2832" s="51">
        <f t="shared" si="188"/>
        <v>53</v>
      </c>
      <c r="D2832" s="50">
        <v>35320</v>
      </c>
      <c r="E2832" s="50" t="s">
        <v>6487</v>
      </c>
      <c r="F2832" s="50" t="s">
        <v>644</v>
      </c>
      <c r="G2832" s="50" t="s">
        <v>6489</v>
      </c>
      <c r="H2832" s="50" t="s">
        <v>1003</v>
      </c>
      <c r="I2832" s="50" t="s">
        <v>8620</v>
      </c>
      <c r="J2832" s="50" t="s">
        <v>1005</v>
      </c>
      <c r="K2832" s="50" t="s">
        <v>291</v>
      </c>
      <c r="L2832" s="50" t="s">
        <v>188</v>
      </c>
      <c r="M2832" s="54">
        <v>2</v>
      </c>
      <c r="N2832" s="51" t="str">
        <f t="shared" si="189"/>
        <v>巣鴨</v>
      </c>
    </row>
    <row r="2833" spans="1:14" x14ac:dyDescent="0.2">
      <c r="A2833" s="50">
        <f t="shared" si="186"/>
        <v>35321</v>
      </c>
      <c r="B2833" s="50">
        <f t="shared" si="187"/>
        <v>3</v>
      </c>
      <c r="C2833" s="51">
        <f t="shared" si="188"/>
        <v>53</v>
      </c>
      <c r="D2833" s="50">
        <v>35321</v>
      </c>
      <c r="E2833" s="50" t="s">
        <v>5801</v>
      </c>
      <c r="F2833" s="50" t="s">
        <v>84</v>
      </c>
      <c r="G2833" s="50" t="s">
        <v>5171</v>
      </c>
      <c r="H2833" s="50" t="s">
        <v>1491</v>
      </c>
      <c r="I2833" s="50" t="s">
        <v>5172</v>
      </c>
      <c r="J2833" s="50" t="s">
        <v>1493</v>
      </c>
      <c r="K2833" s="50" t="s">
        <v>291</v>
      </c>
      <c r="L2833" s="50" t="s">
        <v>1029</v>
      </c>
      <c r="M2833" s="54">
        <v>3</v>
      </c>
      <c r="N2833" s="51" t="str">
        <f t="shared" si="189"/>
        <v>巣鴨</v>
      </c>
    </row>
    <row r="2834" spans="1:14" x14ac:dyDescent="0.2">
      <c r="A2834" s="50">
        <f t="shared" si="186"/>
        <v>35322</v>
      </c>
      <c r="B2834" s="50">
        <f t="shared" si="187"/>
        <v>3</v>
      </c>
      <c r="C2834" s="51">
        <f t="shared" si="188"/>
        <v>53</v>
      </c>
      <c r="D2834" s="50">
        <v>35322</v>
      </c>
      <c r="E2834" s="50" t="s">
        <v>8621</v>
      </c>
      <c r="F2834" s="50" t="s">
        <v>8622</v>
      </c>
      <c r="G2834" s="50" t="s">
        <v>5549</v>
      </c>
      <c r="H2834" s="50" t="s">
        <v>8623</v>
      </c>
      <c r="I2834" s="50" t="s">
        <v>5550</v>
      </c>
      <c r="J2834" s="50" t="s">
        <v>8624</v>
      </c>
      <c r="K2834" s="50" t="s">
        <v>291</v>
      </c>
      <c r="L2834" s="50" t="s">
        <v>188</v>
      </c>
      <c r="M2834" s="54">
        <v>3</v>
      </c>
      <c r="N2834" s="51" t="str">
        <f t="shared" si="189"/>
        <v>巣鴨</v>
      </c>
    </row>
    <row r="2835" spans="1:14" x14ac:dyDescent="0.2">
      <c r="A2835" s="50">
        <f t="shared" si="186"/>
        <v>35323</v>
      </c>
      <c r="B2835" s="50">
        <f t="shared" si="187"/>
        <v>3</v>
      </c>
      <c r="C2835" s="51">
        <f t="shared" si="188"/>
        <v>53</v>
      </c>
      <c r="D2835" s="50">
        <v>35323</v>
      </c>
      <c r="E2835" s="50" t="s">
        <v>38</v>
      </c>
      <c r="F2835" s="50" t="s">
        <v>8625</v>
      </c>
      <c r="G2835" s="50" t="s">
        <v>1447</v>
      </c>
      <c r="H2835" s="50" t="s">
        <v>1125</v>
      </c>
      <c r="I2835" s="50" t="s">
        <v>1449</v>
      </c>
      <c r="J2835" s="50" t="s">
        <v>1914</v>
      </c>
      <c r="K2835" s="50" t="s">
        <v>291</v>
      </c>
      <c r="L2835" s="50" t="s">
        <v>188</v>
      </c>
      <c r="M2835" s="54">
        <v>2</v>
      </c>
      <c r="N2835" s="51" t="str">
        <f t="shared" si="189"/>
        <v>巣鴨</v>
      </c>
    </row>
    <row r="2836" spans="1:14" x14ac:dyDescent="0.2">
      <c r="A2836" s="50">
        <f t="shared" si="186"/>
        <v>35324</v>
      </c>
      <c r="B2836" s="50">
        <f t="shared" si="187"/>
        <v>3</v>
      </c>
      <c r="C2836" s="51">
        <f t="shared" si="188"/>
        <v>53</v>
      </c>
      <c r="D2836" s="50">
        <v>35324</v>
      </c>
      <c r="E2836" s="50" t="s">
        <v>8626</v>
      </c>
      <c r="F2836" s="50" t="s">
        <v>6182</v>
      </c>
      <c r="G2836" s="50" t="s">
        <v>8627</v>
      </c>
      <c r="H2836" s="50" t="s">
        <v>1844</v>
      </c>
      <c r="I2836" s="50" t="s">
        <v>6869</v>
      </c>
      <c r="J2836" s="50" t="s">
        <v>1845</v>
      </c>
      <c r="K2836" s="50" t="s">
        <v>291</v>
      </c>
      <c r="L2836" s="50" t="s">
        <v>189</v>
      </c>
      <c r="M2836" s="54">
        <v>2</v>
      </c>
      <c r="N2836" s="51" t="str">
        <f t="shared" si="189"/>
        <v>巣鴨</v>
      </c>
    </row>
    <row r="2837" spans="1:14" x14ac:dyDescent="0.2">
      <c r="A2837" s="50">
        <f t="shared" si="186"/>
        <v>35325</v>
      </c>
      <c r="B2837" s="50">
        <f t="shared" si="187"/>
        <v>3</v>
      </c>
      <c r="C2837" s="51">
        <f t="shared" si="188"/>
        <v>53</v>
      </c>
      <c r="D2837" s="50">
        <v>35325</v>
      </c>
      <c r="E2837" s="50" t="s">
        <v>863</v>
      </c>
      <c r="F2837" s="50" t="s">
        <v>8628</v>
      </c>
      <c r="G2837" s="50" t="s">
        <v>2362</v>
      </c>
      <c r="H2837" s="50" t="s">
        <v>8629</v>
      </c>
      <c r="I2837" s="50" t="s">
        <v>2363</v>
      </c>
      <c r="J2837" s="50" t="s">
        <v>8630</v>
      </c>
      <c r="K2837" s="50" t="s">
        <v>291</v>
      </c>
      <c r="L2837" s="50" t="s">
        <v>188</v>
      </c>
      <c r="M2837" s="54">
        <v>2</v>
      </c>
      <c r="N2837" s="51" t="str">
        <f t="shared" si="189"/>
        <v>巣鴨</v>
      </c>
    </row>
    <row r="2838" spans="1:14" x14ac:dyDescent="0.2">
      <c r="A2838" s="50">
        <f t="shared" si="186"/>
        <v>35326</v>
      </c>
      <c r="B2838" s="50">
        <f t="shared" si="187"/>
        <v>3</v>
      </c>
      <c r="C2838" s="51">
        <f t="shared" si="188"/>
        <v>53</v>
      </c>
      <c r="D2838" s="50">
        <v>35326</v>
      </c>
      <c r="E2838" s="50" t="s">
        <v>623</v>
      </c>
      <c r="F2838" s="50" t="s">
        <v>6182</v>
      </c>
      <c r="G2838" s="50" t="s">
        <v>1421</v>
      </c>
      <c r="H2838" s="50" t="s">
        <v>1844</v>
      </c>
      <c r="I2838" s="50" t="s">
        <v>1423</v>
      </c>
      <c r="J2838" s="50" t="s">
        <v>1845</v>
      </c>
      <c r="K2838" s="50" t="s">
        <v>291</v>
      </c>
      <c r="L2838" s="50" t="s">
        <v>189</v>
      </c>
      <c r="M2838" s="54">
        <v>1</v>
      </c>
      <c r="N2838" s="51" t="str">
        <f t="shared" si="189"/>
        <v>巣鴨</v>
      </c>
    </row>
    <row r="2839" spans="1:14" x14ac:dyDescent="0.2">
      <c r="A2839" s="50">
        <f t="shared" si="186"/>
        <v>35327</v>
      </c>
      <c r="B2839" s="50">
        <f t="shared" si="187"/>
        <v>3</v>
      </c>
      <c r="C2839" s="51">
        <f t="shared" si="188"/>
        <v>53</v>
      </c>
      <c r="D2839" s="50">
        <v>35327</v>
      </c>
      <c r="E2839" s="50" t="s">
        <v>40</v>
      </c>
      <c r="F2839" s="50" t="s">
        <v>8631</v>
      </c>
      <c r="G2839" s="50" t="s">
        <v>1704</v>
      </c>
      <c r="H2839" s="50" t="s">
        <v>1579</v>
      </c>
      <c r="I2839" s="50" t="s">
        <v>1706</v>
      </c>
      <c r="J2839" s="50" t="s">
        <v>1581</v>
      </c>
      <c r="K2839" s="50" t="s">
        <v>291</v>
      </c>
      <c r="L2839" s="50" t="s">
        <v>185</v>
      </c>
      <c r="M2839" s="54">
        <v>1</v>
      </c>
      <c r="N2839" s="51" t="str">
        <f t="shared" si="189"/>
        <v>巣鴨</v>
      </c>
    </row>
    <row r="2840" spans="1:14" x14ac:dyDescent="0.2">
      <c r="A2840" s="50">
        <f t="shared" si="186"/>
        <v>35328</v>
      </c>
      <c r="B2840" s="50">
        <f t="shared" si="187"/>
        <v>3</v>
      </c>
      <c r="C2840" s="51">
        <f t="shared" si="188"/>
        <v>53</v>
      </c>
      <c r="D2840" s="50">
        <v>35328</v>
      </c>
      <c r="E2840" s="50" t="s">
        <v>15321</v>
      </c>
      <c r="F2840" s="50" t="s">
        <v>15322</v>
      </c>
      <c r="G2840" s="50" t="s">
        <v>15323</v>
      </c>
      <c r="H2840" s="50" t="s">
        <v>5198</v>
      </c>
      <c r="I2840" s="50" t="s">
        <v>15324</v>
      </c>
      <c r="J2840" s="50" t="s">
        <v>5200</v>
      </c>
      <c r="K2840" s="50" t="s">
        <v>291</v>
      </c>
      <c r="L2840" s="50" t="s">
        <v>189</v>
      </c>
      <c r="M2840" s="54">
        <v>2</v>
      </c>
      <c r="N2840" s="51" t="str">
        <f t="shared" si="189"/>
        <v>巣鴨</v>
      </c>
    </row>
    <row r="2841" spans="1:14" x14ac:dyDescent="0.2">
      <c r="A2841" s="50">
        <f t="shared" si="186"/>
        <v>35329</v>
      </c>
      <c r="B2841" s="50">
        <f t="shared" si="187"/>
        <v>3</v>
      </c>
      <c r="C2841" s="51">
        <f t="shared" si="188"/>
        <v>53</v>
      </c>
      <c r="D2841" s="50">
        <v>35329</v>
      </c>
      <c r="E2841" s="50" t="s">
        <v>3020</v>
      </c>
      <c r="F2841" s="50" t="s">
        <v>7018</v>
      </c>
      <c r="G2841" s="50" t="s">
        <v>3022</v>
      </c>
      <c r="H2841" s="50" t="s">
        <v>6861</v>
      </c>
      <c r="I2841" s="50" t="s">
        <v>3023</v>
      </c>
      <c r="J2841" s="50" t="s">
        <v>9549</v>
      </c>
      <c r="K2841" s="50" t="s">
        <v>291</v>
      </c>
      <c r="L2841" s="50" t="s">
        <v>188</v>
      </c>
      <c r="M2841" s="54">
        <v>2</v>
      </c>
      <c r="N2841" s="51" t="str">
        <f t="shared" si="189"/>
        <v>巣鴨</v>
      </c>
    </row>
    <row r="2842" spans="1:14" x14ac:dyDescent="0.2">
      <c r="A2842" s="50">
        <f t="shared" si="186"/>
        <v>35606</v>
      </c>
      <c r="B2842" s="50">
        <f t="shared" si="187"/>
        <v>3</v>
      </c>
      <c r="C2842" s="51">
        <f t="shared" si="188"/>
        <v>56</v>
      </c>
      <c r="D2842" s="50">
        <v>35606</v>
      </c>
      <c r="E2842" s="50" t="s">
        <v>51</v>
      </c>
      <c r="F2842" s="50" t="s">
        <v>8632</v>
      </c>
      <c r="G2842" s="50" t="s">
        <v>1303</v>
      </c>
      <c r="H2842" s="50" t="s">
        <v>2091</v>
      </c>
      <c r="I2842" s="50" t="s">
        <v>1304</v>
      </c>
      <c r="J2842" s="50" t="s">
        <v>2093</v>
      </c>
      <c r="K2842" s="50" t="s">
        <v>291</v>
      </c>
      <c r="L2842" s="50" t="s">
        <v>188</v>
      </c>
      <c r="M2842" s="54">
        <v>2</v>
      </c>
      <c r="N2842" s="51" t="str">
        <f t="shared" si="189"/>
        <v>豊島学院</v>
      </c>
    </row>
    <row r="2843" spans="1:14" x14ac:dyDescent="0.2">
      <c r="A2843" s="50">
        <f t="shared" si="186"/>
        <v>35607</v>
      </c>
      <c r="B2843" s="50">
        <f t="shared" si="187"/>
        <v>3</v>
      </c>
      <c r="C2843" s="51">
        <f t="shared" si="188"/>
        <v>56</v>
      </c>
      <c r="D2843" s="50">
        <v>35607</v>
      </c>
      <c r="E2843" s="50" t="s">
        <v>8633</v>
      </c>
      <c r="F2843" s="50" t="s">
        <v>2325</v>
      </c>
      <c r="G2843" s="50" t="s">
        <v>8634</v>
      </c>
      <c r="H2843" s="50" t="s">
        <v>2326</v>
      </c>
      <c r="I2843" s="50" t="s">
        <v>8635</v>
      </c>
      <c r="J2843" s="50" t="s">
        <v>2328</v>
      </c>
      <c r="K2843" s="50" t="s">
        <v>291</v>
      </c>
      <c r="L2843" s="50" t="s">
        <v>188</v>
      </c>
      <c r="M2843" s="54">
        <v>2</v>
      </c>
      <c r="N2843" s="51" t="str">
        <f t="shared" si="189"/>
        <v>豊島学院</v>
      </c>
    </row>
    <row r="2844" spans="1:14" x14ac:dyDescent="0.2">
      <c r="A2844" s="50">
        <f t="shared" si="186"/>
        <v>35608</v>
      </c>
      <c r="B2844" s="50">
        <f t="shared" si="187"/>
        <v>3</v>
      </c>
      <c r="C2844" s="51">
        <f t="shared" si="188"/>
        <v>56</v>
      </c>
      <c r="D2844" s="50">
        <v>35608</v>
      </c>
      <c r="E2844" s="50" t="s">
        <v>3834</v>
      </c>
      <c r="F2844" s="50" t="s">
        <v>3185</v>
      </c>
      <c r="G2844" s="50" t="s">
        <v>3836</v>
      </c>
      <c r="H2844" s="50" t="s">
        <v>1009</v>
      </c>
      <c r="I2844" s="50" t="s">
        <v>3837</v>
      </c>
      <c r="J2844" s="50" t="s">
        <v>1028</v>
      </c>
      <c r="K2844" s="50" t="s">
        <v>291</v>
      </c>
      <c r="L2844" s="50" t="s">
        <v>188</v>
      </c>
      <c r="M2844" s="54">
        <v>2</v>
      </c>
      <c r="N2844" s="51" t="str">
        <f t="shared" si="189"/>
        <v>豊島学院</v>
      </c>
    </row>
    <row r="2845" spans="1:14" x14ac:dyDescent="0.2">
      <c r="A2845" s="50">
        <f t="shared" si="186"/>
        <v>35609</v>
      </c>
      <c r="B2845" s="50">
        <f t="shared" si="187"/>
        <v>3</v>
      </c>
      <c r="C2845" s="51">
        <f t="shared" si="188"/>
        <v>56</v>
      </c>
      <c r="D2845" s="50">
        <v>35609</v>
      </c>
      <c r="E2845" s="50" t="s">
        <v>8636</v>
      </c>
      <c r="F2845" s="50" t="s">
        <v>5196</v>
      </c>
      <c r="G2845" s="50" t="s">
        <v>8637</v>
      </c>
      <c r="H2845" s="50" t="s">
        <v>1235</v>
      </c>
      <c r="I2845" s="50" t="s">
        <v>8638</v>
      </c>
      <c r="J2845" s="50" t="s">
        <v>1236</v>
      </c>
      <c r="K2845" s="50" t="s">
        <v>291</v>
      </c>
      <c r="L2845" s="50" t="s">
        <v>188</v>
      </c>
      <c r="M2845" s="54">
        <v>2</v>
      </c>
      <c r="N2845" s="51" t="str">
        <f t="shared" si="189"/>
        <v>豊島学院</v>
      </c>
    </row>
    <row r="2846" spans="1:14" x14ac:dyDescent="0.2">
      <c r="A2846" s="50">
        <f t="shared" si="186"/>
        <v>35610</v>
      </c>
      <c r="B2846" s="50">
        <f t="shared" si="187"/>
        <v>3</v>
      </c>
      <c r="C2846" s="51">
        <f t="shared" si="188"/>
        <v>56</v>
      </c>
      <c r="D2846" s="50">
        <v>35610</v>
      </c>
      <c r="E2846" s="50" t="s">
        <v>8639</v>
      </c>
      <c r="F2846" s="50" t="s">
        <v>4646</v>
      </c>
      <c r="G2846" s="50" t="s">
        <v>2526</v>
      </c>
      <c r="H2846" s="50" t="s">
        <v>1222</v>
      </c>
      <c r="I2846" s="50" t="s">
        <v>2527</v>
      </c>
      <c r="J2846" s="50" t="s">
        <v>1223</v>
      </c>
      <c r="K2846" s="50" t="s">
        <v>291</v>
      </c>
      <c r="L2846" s="50" t="s">
        <v>189</v>
      </c>
      <c r="M2846" s="54">
        <v>1</v>
      </c>
      <c r="N2846" s="51" t="str">
        <f t="shared" si="189"/>
        <v>豊島学院</v>
      </c>
    </row>
    <row r="2847" spans="1:14" x14ac:dyDescent="0.2">
      <c r="A2847" s="50">
        <f t="shared" si="186"/>
        <v>35611</v>
      </c>
      <c r="B2847" s="50">
        <f t="shared" si="187"/>
        <v>3</v>
      </c>
      <c r="C2847" s="51">
        <f t="shared" si="188"/>
        <v>56</v>
      </c>
      <c r="D2847" s="50">
        <v>35611</v>
      </c>
      <c r="E2847" s="50" t="s">
        <v>7732</v>
      </c>
      <c r="F2847" s="50" t="s">
        <v>663</v>
      </c>
      <c r="G2847" s="50" t="s">
        <v>7734</v>
      </c>
      <c r="H2847" s="50" t="s">
        <v>1673</v>
      </c>
      <c r="I2847" s="50" t="s">
        <v>7735</v>
      </c>
      <c r="J2847" s="50" t="s">
        <v>1675</v>
      </c>
      <c r="K2847" s="50" t="s">
        <v>291</v>
      </c>
      <c r="L2847" s="50" t="s">
        <v>189</v>
      </c>
      <c r="M2847" s="54">
        <v>1</v>
      </c>
      <c r="N2847" s="51" t="str">
        <f t="shared" si="189"/>
        <v>豊島学院</v>
      </c>
    </row>
    <row r="2848" spans="1:14" x14ac:dyDescent="0.2">
      <c r="A2848" s="50">
        <f t="shared" si="186"/>
        <v>35612</v>
      </c>
      <c r="B2848" s="50">
        <f t="shared" si="187"/>
        <v>3</v>
      </c>
      <c r="C2848" s="51">
        <f t="shared" si="188"/>
        <v>56</v>
      </c>
      <c r="D2848" s="50">
        <v>35612</v>
      </c>
      <c r="E2848" s="50" t="s">
        <v>40</v>
      </c>
      <c r="F2848" s="50" t="s">
        <v>8640</v>
      </c>
      <c r="G2848" s="50" t="s">
        <v>1704</v>
      </c>
      <c r="H2848" s="50" t="s">
        <v>1609</v>
      </c>
      <c r="I2848" s="50" t="s">
        <v>1706</v>
      </c>
      <c r="J2848" s="50" t="s">
        <v>1611</v>
      </c>
      <c r="K2848" s="50" t="s">
        <v>291</v>
      </c>
      <c r="L2848" s="50" t="s">
        <v>189</v>
      </c>
      <c r="M2848" s="54">
        <v>1</v>
      </c>
      <c r="N2848" s="51" t="str">
        <f t="shared" si="189"/>
        <v>豊島学院</v>
      </c>
    </row>
    <row r="2849" spans="1:14" x14ac:dyDescent="0.2">
      <c r="A2849" s="50">
        <f t="shared" si="186"/>
        <v>35613</v>
      </c>
      <c r="B2849" s="50">
        <f t="shared" si="187"/>
        <v>3</v>
      </c>
      <c r="C2849" s="51">
        <f t="shared" si="188"/>
        <v>56</v>
      </c>
      <c r="D2849" s="50">
        <v>35613</v>
      </c>
      <c r="E2849" s="50" t="s">
        <v>70</v>
      </c>
      <c r="F2849" s="50" t="s">
        <v>4621</v>
      </c>
      <c r="G2849" s="50" t="s">
        <v>2334</v>
      </c>
      <c r="H2849" s="50" t="s">
        <v>1185</v>
      </c>
      <c r="I2849" s="50" t="s">
        <v>2335</v>
      </c>
      <c r="J2849" s="50" t="s">
        <v>1187</v>
      </c>
      <c r="K2849" s="50" t="s">
        <v>291</v>
      </c>
      <c r="L2849" s="50" t="s">
        <v>189</v>
      </c>
      <c r="M2849" s="54">
        <v>1</v>
      </c>
      <c r="N2849" s="51" t="str">
        <f t="shared" si="189"/>
        <v>豊島学院</v>
      </c>
    </row>
    <row r="2850" spans="1:14" x14ac:dyDescent="0.2">
      <c r="A2850" s="50">
        <f t="shared" si="186"/>
        <v>35614</v>
      </c>
      <c r="B2850" s="50">
        <f t="shared" si="187"/>
        <v>3</v>
      </c>
      <c r="C2850" s="51">
        <f t="shared" si="188"/>
        <v>56</v>
      </c>
      <c r="D2850" s="50">
        <v>35614</v>
      </c>
      <c r="E2850" s="50" t="s">
        <v>580</v>
      </c>
      <c r="F2850" s="50" t="s">
        <v>15325</v>
      </c>
      <c r="G2850" s="50" t="s">
        <v>1749</v>
      </c>
      <c r="H2850" s="50" t="s">
        <v>15326</v>
      </c>
      <c r="I2850" s="50" t="s">
        <v>1751</v>
      </c>
      <c r="J2850" s="50" t="s">
        <v>15327</v>
      </c>
      <c r="K2850" s="50" t="s">
        <v>291</v>
      </c>
      <c r="L2850" s="50" t="s">
        <v>189</v>
      </c>
      <c r="M2850" s="54">
        <v>1</v>
      </c>
      <c r="N2850" s="51" t="str">
        <f t="shared" si="189"/>
        <v>豊島学院</v>
      </c>
    </row>
    <row r="2851" spans="1:14" x14ac:dyDescent="0.2">
      <c r="A2851" s="50">
        <f t="shared" si="186"/>
        <v>35692</v>
      </c>
      <c r="B2851" s="50">
        <f t="shared" si="187"/>
        <v>3</v>
      </c>
      <c r="C2851" s="51">
        <f t="shared" si="188"/>
        <v>56</v>
      </c>
      <c r="D2851" s="50">
        <v>35692</v>
      </c>
      <c r="E2851" s="50" t="s">
        <v>8641</v>
      </c>
      <c r="F2851" s="50" t="s">
        <v>8642</v>
      </c>
      <c r="G2851" s="50" t="s">
        <v>8643</v>
      </c>
      <c r="H2851" s="50" t="s">
        <v>6064</v>
      </c>
      <c r="I2851" s="50" t="s">
        <v>8644</v>
      </c>
      <c r="J2851" s="50" t="s">
        <v>6065</v>
      </c>
      <c r="K2851" s="50" t="s">
        <v>292</v>
      </c>
      <c r="L2851" s="50" t="s">
        <v>188</v>
      </c>
      <c r="M2851" s="54">
        <v>2</v>
      </c>
      <c r="N2851" s="51" t="str">
        <f t="shared" si="189"/>
        <v>豊島学院</v>
      </c>
    </row>
    <row r="2852" spans="1:14" x14ac:dyDescent="0.2">
      <c r="A2852" s="50">
        <f t="shared" si="186"/>
        <v>35693</v>
      </c>
      <c r="B2852" s="50">
        <f t="shared" si="187"/>
        <v>3</v>
      </c>
      <c r="C2852" s="51">
        <f t="shared" si="188"/>
        <v>56</v>
      </c>
      <c r="D2852" s="50">
        <v>35693</v>
      </c>
      <c r="E2852" s="50" t="s">
        <v>90</v>
      </c>
      <c r="F2852" s="50" t="s">
        <v>6825</v>
      </c>
      <c r="G2852" s="50" t="s">
        <v>7864</v>
      </c>
      <c r="H2852" s="50" t="s">
        <v>1079</v>
      </c>
      <c r="I2852" s="50" t="s">
        <v>7866</v>
      </c>
      <c r="J2852" s="50" t="s">
        <v>1080</v>
      </c>
      <c r="K2852" s="50" t="s">
        <v>292</v>
      </c>
      <c r="L2852" s="50" t="s">
        <v>188</v>
      </c>
      <c r="M2852" s="54">
        <v>2</v>
      </c>
      <c r="N2852" s="51" t="str">
        <f t="shared" si="189"/>
        <v>豊島学院</v>
      </c>
    </row>
    <row r="2853" spans="1:14" x14ac:dyDescent="0.2">
      <c r="A2853" s="50">
        <f t="shared" si="186"/>
        <v>35694</v>
      </c>
      <c r="B2853" s="50">
        <f t="shared" si="187"/>
        <v>3</v>
      </c>
      <c r="C2853" s="51">
        <f t="shared" si="188"/>
        <v>56</v>
      </c>
      <c r="D2853" s="50">
        <v>35694</v>
      </c>
      <c r="E2853" s="50" t="s">
        <v>8645</v>
      </c>
      <c r="F2853" s="50" t="s">
        <v>8646</v>
      </c>
      <c r="G2853" s="50" t="s">
        <v>8647</v>
      </c>
      <c r="H2853" s="50" t="s">
        <v>1100</v>
      </c>
      <c r="I2853" s="50" t="s">
        <v>8648</v>
      </c>
      <c r="J2853" s="50" t="s">
        <v>2163</v>
      </c>
      <c r="K2853" s="50" t="s">
        <v>292</v>
      </c>
      <c r="L2853" s="50" t="s">
        <v>189</v>
      </c>
      <c r="M2853" s="54">
        <v>1</v>
      </c>
      <c r="N2853" s="51" t="str">
        <f t="shared" si="189"/>
        <v>豊島学院</v>
      </c>
    </row>
    <row r="2854" spans="1:14" x14ac:dyDescent="0.2">
      <c r="A2854" s="50">
        <f t="shared" si="186"/>
        <v>35695</v>
      </c>
      <c r="B2854" s="50">
        <f t="shared" si="187"/>
        <v>3</v>
      </c>
      <c r="C2854" s="51">
        <f t="shared" si="188"/>
        <v>56</v>
      </c>
      <c r="D2854" s="50">
        <v>35695</v>
      </c>
      <c r="E2854" s="50" t="s">
        <v>8649</v>
      </c>
      <c r="F2854" s="50" t="s">
        <v>3415</v>
      </c>
      <c r="G2854" s="50" t="s">
        <v>3759</v>
      </c>
      <c r="H2854" s="50" t="s">
        <v>1131</v>
      </c>
      <c r="I2854" s="50" t="s">
        <v>3761</v>
      </c>
      <c r="J2854" s="50" t="s">
        <v>1132</v>
      </c>
      <c r="K2854" s="50" t="s">
        <v>292</v>
      </c>
      <c r="L2854" s="50" t="s">
        <v>189</v>
      </c>
      <c r="M2854" s="54">
        <v>1</v>
      </c>
      <c r="N2854" s="51" t="str">
        <f t="shared" si="189"/>
        <v>豊島学院</v>
      </c>
    </row>
    <row r="2855" spans="1:14" x14ac:dyDescent="0.2">
      <c r="A2855" s="50">
        <f t="shared" si="186"/>
        <v>35696</v>
      </c>
      <c r="B2855" s="50">
        <f t="shared" si="187"/>
        <v>3</v>
      </c>
      <c r="C2855" s="51">
        <f t="shared" si="188"/>
        <v>56</v>
      </c>
      <c r="D2855" s="50">
        <v>35696</v>
      </c>
      <c r="E2855" s="50" t="s">
        <v>702</v>
      </c>
      <c r="F2855" s="50" t="s">
        <v>15328</v>
      </c>
      <c r="G2855" s="50" t="s">
        <v>1181</v>
      </c>
      <c r="H2855" s="50" t="s">
        <v>6307</v>
      </c>
      <c r="I2855" s="50" t="s">
        <v>1182</v>
      </c>
      <c r="J2855" s="50" t="s">
        <v>6309</v>
      </c>
      <c r="K2855" s="50" t="s">
        <v>292</v>
      </c>
      <c r="L2855" s="50" t="s">
        <v>185</v>
      </c>
      <c r="M2855" s="54">
        <v>1</v>
      </c>
      <c r="N2855" s="51" t="str">
        <f t="shared" si="189"/>
        <v>豊島学院</v>
      </c>
    </row>
    <row r="2856" spans="1:14" x14ac:dyDescent="0.2">
      <c r="A2856" s="50">
        <f t="shared" si="186"/>
        <v>35701</v>
      </c>
      <c r="B2856" s="50">
        <f t="shared" si="187"/>
        <v>3</v>
      </c>
      <c r="C2856" s="51">
        <f t="shared" si="188"/>
        <v>57</v>
      </c>
      <c r="D2856" s="50">
        <v>35701</v>
      </c>
      <c r="E2856" s="50" t="s">
        <v>484</v>
      </c>
      <c r="F2856" s="50" t="s">
        <v>8650</v>
      </c>
      <c r="G2856" s="50" t="s">
        <v>1117</v>
      </c>
      <c r="H2856" s="50" t="s">
        <v>7765</v>
      </c>
      <c r="I2856" s="50" t="s">
        <v>6154</v>
      </c>
      <c r="J2856" s="50" t="s">
        <v>8651</v>
      </c>
      <c r="K2856" s="50" t="s">
        <v>291</v>
      </c>
      <c r="L2856" s="50" t="s">
        <v>189</v>
      </c>
      <c r="M2856" s="54">
        <v>1</v>
      </c>
      <c r="N2856" s="51" t="str">
        <f t="shared" si="189"/>
        <v>豊南</v>
      </c>
    </row>
    <row r="2857" spans="1:14" x14ac:dyDescent="0.2">
      <c r="A2857" s="50">
        <f t="shared" si="186"/>
        <v>35702</v>
      </c>
      <c r="B2857" s="50">
        <f t="shared" si="187"/>
        <v>3</v>
      </c>
      <c r="C2857" s="51">
        <f t="shared" si="188"/>
        <v>57</v>
      </c>
      <c r="D2857" s="50">
        <v>35702</v>
      </c>
      <c r="E2857" s="50" t="s">
        <v>8652</v>
      </c>
      <c r="F2857" s="50" t="s">
        <v>8653</v>
      </c>
      <c r="G2857" s="50" t="s">
        <v>8654</v>
      </c>
      <c r="H2857" s="50" t="s">
        <v>2336</v>
      </c>
      <c r="I2857" s="50" t="s">
        <v>8655</v>
      </c>
      <c r="J2857" s="50" t="s">
        <v>2337</v>
      </c>
      <c r="K2857" s="50" t="s">
        <v>291</v>
      </c>
      <c r="L2857" s="50" t="s">
        <v>189</v>
      </c>
      <c r="M2857" s="54">
        <v>1</v>
      </c>
      <c r="N2857" s="51" t="str">
        <f t="shared" si="189"/>
        <v>豊南</v>
      </c>
    </row>
    <row r="2858" spans="1:14" x14ac:dyDescent="0.2">
      <c r="A2858" s="50">
        <f t="shared" si="186"/>
        <v>35703</v>
      </c>
      <c r="B2858" s="50">
        <f t="shared" si="187"/>
        <v>3</v>
      </c>
      <c r="C2858" s="51">
        <f t="shared" si="188"/>
        <v>57</v>
      </c>
      <c r="D2858" s="50">
        <v>35703</v>
      </c>
      <c r="E2858" s="50" t="s">
        <v>1006</v>
      </c>
      <c r="F2858" s="50" t="s">
        <v>8656</v>
      </c>
      <c r="G2858" s="50" t="s">
        <v>1008</v>
      </c>
      <c r="H2858" s="50" t="s">
        <v>8657</v>
      </c>
      <c r="I2858" s="50" t="s">
        <v>1010</v>
      </c>
      <c r="J2858" s="50" t="s">
        <v>8658</v>
      </c>
      <c r="K2858" s="50" t="s">
        <v>291</v>
      </c>
      <c r="L2858" s="50" t="s">
        <v>189</v>
      </c>
      <c r="M2858" s="54">
        <v>1</v>
      </c>
      <c r="N2858" s="51" t="str">
        <f t="shared" si="189"/>
        <v>豊南</v>
      </c>
    </row>
    <row r="2859" spans="1:14" x14ac:dyDescent="0.2">
      <c r="A2859" s="50">
        <f t="shared" si="186"/>
        <v>35732</v>
      </c>
      <c r="B2859" s="50">
        <f t="shared" si="187"/>
        <v>3</v>
      </c>
      <c r="C2859" s="51">
        <f t="shared" si="188"/>
        <v>57</v>
      </c>
      <c r="D2859" s="50">
        <v>35732</v>
      </c>
      <c r="E2859" s="50" t="s">
        <v>8659</v>
      </c>
      <c r="F2859" s="50" t="s">
        <v>8660</v>
      </c>
      <c r="G2859" s="50" t="s">
        <v>8661</v>
      </c>
      <c r="H2859" s="50" t="s">
        <v>8662</v>
      </c>
      <c r="I2859" s="50" t="s">
        <v>8663</v>
      </c>
      <c r="J2859" s="50" t="s">
        <v>8664</v>
      </c>
      <c r="K2859" s="50" t="s">
        <v>291</v>
      </c>
      <c r="L2859" s="50" t="s">
        <v>1029</v>
      </c>
      <c r="M2859" s="54">
        <v>3</v>
      </c>
      <c r="N2859" s="51" t="str">
        <f t="shared" si="189"/>
        <v>豊南</v>
      </c>
    </row>
    <row r="2860" spans="1:14" x14ac:dyDescent="0.2">
      <c r="A2860" s="50">
        <f t="shared" ref="A2860:A2923" si="190">D2860</f>
        <v>35733</v>
      </c>
      <c r="B2860" s="50">
        <f t="shared" ref="B2860:B2923" si="191">ROUNDDOWN(D2860/10000,0)</f>
        <v>3</v>
      </c>
      <c r="C2860" s="51">
        <f t="shared" ref="C2860:C2923" si="192">ROUNDDOWN((D2860-B2860*10000)/100,0)</f>
        <v>57</v>
      </c>
      <c r="D2860" s="50">
        <v>35733</v>
      </c>
      <c r="E2860" s="50" t="s">
        <v>54</v>
      </c>
      <c r="F2860" s="50" t="s">
        <v>8665</v>
      </c>
      <c r="G2860" s="50" t="s">
        <v>2364</v>
      </c>
      <c r="H2860" s="50" t="s">
        <v>8666</v>
      </c>
      <c r="I2860" s="50" t="s">
        <v>2365</v>
      </c>
      <c r="J2860" s="50" t="s">
        <v>8667</v>
      </c>
      <c r="K2860" s="50" t="s">
        <v>291</v>
      </c>
      <c r="L2860" s="50" t="s">
        <v>1029</v>
      </c>
      <c r="M2860" s="54">
        <v>3</v>
      </c>
      <c r="N2860" s="51" t="str">
        <f t="shared" si="189"/>
        <v>豊南</v>
      </c>
    </row>
    <row r="2861" spans="1:14" x14ac:dyDescent="0.2">
      <c r="A2861" s="50">
        <f t="shared" si="190"/>
        <v>35735</v>
      </c>
      <c r="B2861" s="50">
        <f t="shared" si="191"/>
        <v>3</v>
      </c>
      <c r="C2861" s="51">
        <f t="shared" si="192"/>
        <v>57</v>
      </c>
      <c r="D2861" s="50">
        <v>35735</v>
      </c>
      <c r="E2861" s="50" t="s">
        <v>8668</v>
      </c>
      <c r="F2861" s="50" t="s">
        <v>8669</v>
      </c>
      <c r="G2861" s="50" t="s">
        <v>8670</v>
      </c>
      <c r="H2861" s="50" t="s">
        <v>3306</v>
      </c>
      <c r="I2861" s="50" t="s">
        <v>8671</v>
      </c>
      <c r="J2861" s="50" t="s">
        <v>3307</v>
      </c>
      <c r="K2861" s="50" t="s">
        <v>291</v>
      </c>
      <c r="L2861" s="50" t="s">
        <v>1029</v>
      </c>
      <c r="M2861" s="54">
        <v>3</v>
      </c>
      <c r="N2861" s="51" t="str">
        <f t="shared" si="189"/>
        <v>豊南</v>
      </c>
    </row>
    <row r="2862" spans="1:14" x14ac:dyDescent="0.2">
      <c r="A2862" s="50">
        <f t="shared" si="190"/>
        <v>35736</v>
      </c>
      <c r="B2862" s="50">
        <f t="shared" si="191"/>
        <v>3</v>
      </c>
      <c r="C2862" s="51">
        <f t="shared" si="192"/>
        <v>57</v>
      </c>
      <c r="D2862" s="50">
        <v>35736</v>
      </c>
      <c r="E2862" s="50" t="s">
        <v>8672</v>
      </c>
      <c r="F2862" s="50" t="s">
        <v>8496</v>
      </c>
      <c r="G2862" s="50" t="s">
        <v>8673</v>
      </c>
      <c r="H2862" s="50" t="s">
        <v>5275</v>
      </c>
      <c r="I2862" s="50" t="s">
        <v>8674</v>
      </c>
      <c r="J2862" s="50" t="s">
        <v>8675</v>
      </c>
      <c r="K2862" s="50" t="s">
        <v>291</v>
      </c>
      <c r="L2862" s="50" t="s">
        <v>1029</v>
      </c>
      <c r="M2862" s="54">
        <v>3</v>
      </c>
      <c r="N2862" s="51" t="str">
        <f t="shared" si="189"/>
        <v>豊南</v>
      </c>
    </row>
    <row r="2863" spans="1:14" x14ac:dyDescent="0.2">
      <c r="A2863" s="50">
        <f t="shared" si="190"/>
        <v>35739</v>
      </c>
      <c r="B2863" s="50">
        <f t="shared" si="191"/>
        <v>3</v>
      </c>
      <c r="C2863" s="51">
        <f t="shared" si="192"/>
        <v>57</v>
      </c>
      <c r="D2863" s="50">
        <v>35739</v>
      </c>
      <c r="E2863" s="50" t="s">
        <v>40</v>
      </c>
      <c r="F2863" s="50" t="s">
        <v>8676</v>
      </c>
      <c r="G2863" s="50" t="s">
        <v>1704</v>
      </c>
      <c r="H2863" s="50" t="s">
        <v>2994</v>
      </c>
      <c r="I2863" s="50" t="s">
        <v>1706</v>
      </c>
      <c r="J2863" s="50" t="s">
        <v>5005</v>
      </c>
      <c r="K2863" s="50" t="s">
        <v>291</v>
      </c>
      <c r="L2863" s="50" t="s">
        <v>1029</v>
      </c>
      <c r="M2863" s="54">
        <v>3</v>
      </c>
      <c r="N2863" s="51" t="str">
        <f t="shared" si="189"/>
        <v>豊南</v>
      </c>
    </row>
    <row r="2864" spans="1:14" x14ac:dyDescent="0.2">
      <c r="A2864" s="50">
        <f t="shared" si="190"/>
        <v>35741</v>
      </c>
      <c r="B2864" s="50">
        <f t="shared" si="191"/>
        <v>3</v>
      </c>
      <c r="C2864" s="51">
        <f t="shared" si="192"/>
        <v>57</v>
      </c>
      <c r="D2864" s="50">
        <v>35741</v>
      </c>
      <c r="E2864" s="50" t="s">
        <v>8677</v>
      </c>
      <c r="F2864" s="50" t="s">
        <v>8678</v>
      </c>
      <c r="G2864" s="50" t="s">
        <v>8679</v>
      </c>
      <c r="H2864" s="50" t="s">
        <v>7523</v>
      </c>
      <c r="I2864" s="50" t="s">
        <v>8680</v>
      </c>
      <c r="J2864" s="50" t="s">
        <v>7524</v>
      </c>
      <c r="K2864" s="50" t="s">
        <v>291</v>
      </c>
      <c r="L2864" s="50" t="s">
        <v>188</v>
      </c>
      <c r="M2864" s="54">
        <v>2</v>
      </c>
      <c r="N2864" s="51" t="str">
        <f t="shared" si="189"/>
        <v>豊南</v>
      </c>
    </row>
    <row r="2865" spans="1:14" x14ac:dyDescent="0.2">
      <c r="A2865" s="50">
        <f t="shared" si="190"/>
        <v>35742</v>
      </c>
      <c r="B2865" s="50">
        <f t="shared" si="191"/>
        <v>3</v>
      </c>
      <c r="C2865" s="51">
        <f t="shared" si="192"/>
        <v>57</v>
      </c>
      <c r="D2865" s="50">
        <v>35742</v>
      </c>
      <c r="E2865" s="50" t="s">
        <v>121</v>
      </c>
      <c r="F2865" s="50" t="s">
        <v>737</v>
      </c>
      <c r="G2865" s="50" t="s">
        <v>1952</v>
      </c>
      <c r="H2865" s="50" t="s">
        <v>1595</v>
      </c>
      <c r="I2865" s="50" t="s">
        <v>8681</v>
      </c>
      <c r="J2865" s="50" t="s">
        <v>2044</v>
      </c>
      <c r="K2865" s="50" t="s">
        <v>291</v>
      </c>
      <c r="L2865" s="50" t="s">
        <v>188</v>
      </c>
      <c r="M2865" s="54">
        <v>2</v>
      </c>
      <c r="N2865" s="51" t="str">
        <f t="shared" si="189"/>
        <v>豊南</v>
      </c>
    </row>
    <row r="2866" spans="1:14" x14ac:dyDescent="0.2">
      <c r="A2866" s="50">
        <f t="shared" si="190"/>
        <v>35745</v>
      </c>
      <c r="B2866" s="50">
        <f t="shared" si="191"/>
        <v>3</v>
      </c>
      <c r="C2866" s="51">
        <f t="shared" si="192"/>
        <v>57</v>
      </c>
      <c r="D2866" s="50">
        <v>35745</v>
      </c>
      <c r="E2866" s="50" t="s">
        <v>4812</v>
      </c>
      <c r="F2866" s="50" t="s">
        <v>624</v>
      </c>
      <c r="G2866" s="50" t="s">
        <v>4813</v>
      </c>
      <c r="H2866" s="50" t="s">
        <v>1428</v>
      </c>
      <c r="I2866" s="50" t="s">
        <v>7322</v>
      </c>
      <c r="J2866" s="50" t="s">
        <v>1430</v>
      </c>
      <c r="K2866" s="50" t="s">
        <v>291</v>
      </c>
      <c r="L2866" s="50" t="s">
        <v>188</v>
      </c>
      <c r="M2866" s="54">
        <v>2</v>
      </c>
      <c r="N2866" s="51" t="str">
        <f t="shared" si="189"/>
        <v>豊南</v>
      </c>
    </row>
    <row r="2867" spans="1:14" x14ac:dyDescent="0.2">
      <c r="A2867" s="50">
        <f t="shared" si="190"/>
        <v>35746</v>
      </c>
      <c r="B2867" s="50">
        <f t="shared" si="191"/>
        <v>3</v>
      </c>
      <c r="C2867" s="51">
        <f t="shared" si="192"/>
        <v>57</v>
      </c>
      <c r="D2867" s="50">
        <v>35746</v>
      </c>
      <c r="E2867" s="50" t="s">
        <v>8682</v>
      </c>
      <c r="F2867" s="50" t="s">
        <v>8683</v>
      </c>
      <c r="G2867" s="50" t="s">
        <v>8684</v>
      </c>
      <c r="H2867" s="50" t="s">
        <v>8685</v>
      </c>
      <c r="I2867" s="50" t="s">
        <v>8686</v>
      </c>
      <c r="J2867" s="50" t="s">
        <v>8687</v>
      </c>
      <c r="K2867" s="50" t="s">
        <v>291</v>
      </c>
      <c r="L2867" s="50" t="s">
        <v>1029</v>
      </c>
      <c r="M2867" s="54">
        <v>3</v>
      </c>
      <c r="N2867" s="51" t="str">
        <f t="shared" si="189"/>
        <v>豊南</v>
      </c>
    </row>
    <row r="2868" spans="1:14" x14ac:dyDescent="0.2">
      <c r="A2868" s="50">
        <f t="shared" si="190"/>
        <v>35751</v>
      </c>
      <c r="B2868" s="50">
        <f t="shared" si="191"/>
        <v>3</v>
      </c>
      <c r="C2868" s="51">
        <f t="shared" si="192"/>
        <v>57</v>
      </c>
      <c r="D2868" s="50">
        <v>35751</v>
      </c>
      <c r="E2868" s="50" t="s">
        <v>22</v>
      </c>
      <c r="F2868" s="50" t="s">
        <v>653</v>
      </c>
      <c r="G2868" s="50" t="s">
        <v>1070</v>
      </c>
      <c r="H2868" s="50" t="s">
        <v>1079</v>
      </c>
      <c r="I2868" s="50" t="s">
        <v>1610</v>
      </c>
      <c r="J2868" s="50" t="s">
        <v>1080</v>
      </c>
      <c r="K2868" s="50" t="s">
        <v>292</v>
      </c>
      <c r="L2868" s="50" t="s">
        <v>189</v>
      </c>
      <c r="M2868" s="54">
        <v>1</v>
      </c>
      <c r="N2868" s="51" t="str">
        <f t="shared" si="189"/>
        <v>豊南</v>
      </c>
    </row>
    <row r="2869" spans="1:14" x14ac:dyDescent="0.2">
      <c r="A2869" s="50">
        <f t="shared" si="190"/>
        <v>35752</v>
      </c>
      <c r="B2869" s="50">
        <f t="shared" si="191"/>
        <v>3</v>
      </c>
      <c r="C2869" s="51">
        <f t="shared" si="192"/>
        <v>57</v>
      </c>
      <c r="D2869" s="50">
        <v>35752</v>
      </c>
      <c r="E2869" s="50" t="s">
        <v>4064</v>
      </c>
      <c r="F2869" s="50" t="s">
        <v>829</v>
      </c>
      <c r="G2869" s="50" t="s">
        <v>4066</v>
      </c>
      <c r="H2869" s="50" t="s">
        <v>1815</v>
      </c>
      <c r="I2869" s="50" t="s">
        <v>4067</v>
      </c>
      <c r="J2869" s="50" t="s">
        <v>1816</v>
      </c>
      <c r="K2869" s="50" t="s">
        <v>292</v>
      </c>
      <c r="L2869" s="50" t="s">
        <v>189</v>
      </c>
      <c r="M2869" s="54">
        <v>1</v>
      </c>
      <c r="N2869" s="51" t="str">
        <f t="shared" si="189"/>
        <v>豊南</v>
      </c>
    </row>
    <row r="2870" spans="1:14" x14ac:dyDescent="0.2">
      <c r="A2870" s="50">
        <f t="shared" si="190"/>
        <v>35753</v>
      </c>
      <c r="B2870" s="50">
        <f t="shared" si="191"/>
        <v>3</v>
      </c>
      <c r="C2870" s="51">
        <f t="shared" si="192"/>
        <v>57</v>
      </c>
      <c r="D2870" s="50">
        <v>35753</v>
      </c>
      <c r="E2870" s="50" t="s">
        <v>8688</v>
      </c>
      <c r="F2870" s="50" t="s">
        <v>8689</v>
      </c>
      <c r="G2870" s="50" t="s">
        <v>8690</v>
      </c>
      <c r="H2870" s="50" t="s">
        <v>8691</v>
      </c>
      <c r="I2870" s="50" t="s">
        <v>8692</v>
      </c>
      <c r="J2870" s="50" t="s">
        <v>8693</v>
      </c>
      <c r="K2870" s="50" t="s">
        <v>292</v>
      </c>
      <c r="L2870" s="50" t="s">
        <v>189</v>
      </c>
      <c r="M2870" s="54">
        <v>1</v>
      </c>
      <c r="N2870" s="51" t="str">
        <f t="shared" si="189"/>
        <v>豊南</v>
      </c>
    </row>
    <row r="2871" spans="1:14" x14ac:dyDescent="0.2">
      <c r="A2871" s="50">
        <f t="shared" si="190"/>
        <v>35788</v>
      </c>
      <c r="B2871" s="50">
        <f t="shared" si="191"/>
        <v>3</v>
      </c>
      <c r="C2871" s="51">
        <f t="shared" si="192"/>
        <v>57</v>
      </c>
      <c r="D2871" s="50">
        <v>35788</v>
      </c>
      <c r="E2871" s="50" t="s">
        <v>8694</v>
      </c>
      <c r="F2871" s="50" t="s">
        <v>472</v>
      </c>
      <c r="G2871" s="50" t="s">
        <v>8695</v>
      </c>
      <c r="H2871" s="50" t="s">
        <v>1920</v>
      </c>
      <c r="I2871" s="50" t="s">
        <v>8696</v>
      </c>
      <c r="J2871" s="50" t="s">
        <v>1921</v>
      </c>
      <c r="K2871" s="50" t="s">
        <v>292</v>
      </c>
      <c r="L2871" s="50" t="s">
        <v>188</v>
      </c>
      <c r="M2871" s="54">
        <v>3</v>
      </c>
      <c r="N2871" s="51" t="str">
        <f t="shared" si="189"/>
        <v>豊南</v>
      </c>
    </row>
    <row r="2872" spans="1:14" x14ac:dyDescent="0.2">
      <c r="A2872" s="50">
        <f t="shared" si="190"/>
        <v>35789</v>
      </c>
      <c r="B2872" s="50">
        <f t="shared" si="191"/>
        <v>3</v>
      </c>
      <c r="C2872" s="51">
        <f t="shared" si="192"/>
        <v>57</v>
      </c>
      <c r="D2872" s="50">
        <v>35789</v>
      </c>
      <c r="E2872" s="50" t="s">
        <v>952</v>
      </c>
      <c r="F2872" s="50" t="s">
        <v>8697</v>
      </c>
      <c r="G2872" s="50" t="s">
        <v>3151</v>
      </c>
      <c r="H2872" s="50" t="s">
        <v>8698</v>
      </c>
      <c r="I2872" s="50" t="s">
        <v>8699</v>
      </c>
      <c r="J2872" s="50" t="s">
        <v>8700</v>
      </c>
      <c r="K2872" s="50" t="s">
        <v>292</v>
      </c>
      <c r="L2872" s="50" t="s">
        <v>188</v>
      </c>
      <c r="M2872" s="54">
        <v>2</v>
      </c>
      <c r="N2872" s="51" t="str">
        <f t="shared" si="189"/>
        <v>豊南</v>
      </c>
    </row>
    <row r="2873" spans="1:14" x14ac:dyDescent="0.2">
      <c r="A2873" s="50">
        <f t="shared" si="190"/>
        <v>35790</v>
      </c>
      <c r="B2873" s="50">
        <f t="shared" si="191"/>
        <v>3</v>
      </c>
      <c r="C2873" s="51">
        <f t="shared" si="192"/>
        <v>57</v>
      </c>
      <c r="D2873" s="50">
        <v>35790</v>
      </c>
      <c r="E2873" s="50" t="s">
        <v>863</v>
      </c>
      <c r="F2873" s="50" t="s">
        <v>8701</v>
      </c>
      <c r="G2873" s="50" t="s">
        <v>2362</v>
      </c>
      <c r="H2873" s="50" t="s">
        <v>5470</v>
      </c>
      <c r="I2873" s="50" t="s">
        <v>2363</v>
      </c>
      <c r="J2873" s="50" t="s">
        <v>5471</v>
      </c>
      <c r="K2873" s="50" t="s">
        <v>292</v>
      </c>
      <c r="L2873" s="50" t="s">
        <v>188</v>
      </c>
      <c r="M2873" s="54">
        <v>2</v>
      </c>
      <c r="N2873" s="51" t="str">
        <f t="shared" si="189"/>
        <v>豊南</v>
      </c>
    </row>
    <row r="2874" spans="1:14" x14ac:dyDescent="0.2">
      <c r="A2874" s="50">
        <f t="shared" si="190"/>
        <v>35801</v>
      </c>
      <c r="B2874" s="50">
        <f t="shared" si="191"/>
        <v>3</v>
      </c>
      <c r="C2874" s="51">
        <f t="shared" si="192"/>
        <v>58</v>
      </c>
      <c r="D2874" s="50">
        <v>35801</v>
      </c>
      <c r="E2874" s="50" t="s">
        <v>8702</v>
      </c>
      <c r="F2874" s="50" t="s">
        <v>8703</v>
      </c>
      <c r="G2874" s="50" t="s">
        <v>8704</v>
      </c>
      <c r="H2874" s="50" t="s">
        <v>1185</v>
      </c>
      <c r="I2874" s="50" t="s">
        <v>8705</v>
      </c>
      <c r="J2874" s="50" t="s">
        <v>1187</v>
      </c>
      <c r="K2874" s="50" t="s">
        <v>291</v>
      </c>
      <c r="L2874" s="50" t="s">
        <v>189</v>
      </c>
      <c r="M2874" s="54">
        <v>1</v>
      </c>
      <c r="N2874" s="51" t="str">
        <f t="shared" si="189"/>
        <v>本郷</v>
      </c>
    </row>
    <row r="2875" spans="1:14" x14ac:dyDescent="0.2">
      <c r="A2875" s="50">
        <f t="shared" si="190"/>
        <v>35806</v>
      </c>
      <c r="B2875" s="50">
        <f t="shared" si="191"/>
        <v>3</v>
      </c>
      <c r="C2875" s="51">
        <f t="shared" si="192"/>
        <v>58</v>
      </c>
      <c r="D2875" s="50">
        <v>35806</v>
      </c>
      <c r="E2875" s="50" t="s">
        <v>392</v>
      </c>
      <c r="F2875" s="50" t="s">
        <v>8706</v>
      </c>
      <c r="G2875" s="50" t="s">
        <v>1065</v>
      </c>
      <c r="H2875" s="50" t="s">
        <v>4667</v>
      </c>
      <c r="I2875" s="50" t="s">
        <v>1067</v>
      </c>
      <c r="J2875" s="50" t="s">
        <v>4668</v>
      </c>
      <c r="K2875" s="50" t="s">
        <v>291</v>
      </c>
      <c r="L2875" s="50" t="s">
        <v>188</v>
      </c>
      <c r="M2875" s="54">
        <v>2</v>
      </c>
      <c r="N2875" s="51" t="str">
        <f t="shared" si="189"/>
        <v>本郷</v>
      </c>
    </row>
    <row r="2876" spans="1:14" x14ac:dyDescent="0.2">
      <c r="A2876" s="50">
        <f t="shared" si="190"/>
        <v>35811</v>
      </c>
      <c r="B2876" s="50">
        <f t="shared" si="191"/>
        <v>3</v>
      </c>
      <c r="C2876" s="51">
        <f t="shared" si="192"/>
        <v>58</v>
      </c>
      <c r="D2876" s="50">
        <v>35811</v>
      </c>
      <c r="E2876" s="50" t="s">
        <v>5285</v>
      </c>
      <c r="F2876" s="50" t="s">
        <v>8707</v>
      </c>
      <c r="G2876" s="50" t="s">
        <v>1210</v>
      </c>
      <c r="H2876" s="50" t="s">
        <v>8708</v>
      </c>
      <c r="I2876" s="50" t="s">
        <v>1211</v>
      </c>
      <c r="J2876" s="50" t="s">
        <v>8709</v>
      </c>
      <c r="K2876" s="50" t="s">
        <v>291</v>
      </c>
      <c r="L2876" s="50" t="s">
        <v>189</v>
      </c>
      <c r="M2876" s="54">
        <v>1</v>
      </c>
      <c r="N2876" s="51" t="str">
        <f t="shared" si="189"/>
        <v>本郷</v>
      </c>
    </row>
    <row r="2877" spans="1:14" x14ac:dyDescent="0.2">
      <c r="A2877" s="50">
        <f t="shared" si="190"/>
        <v>35818</v>
      </c>
      <c r="B2877" s="50">
        <f t="shared" si="191"/>
        <v>3</v>
      </c>
      <c r="C2877" s="51">
        <f t="shared" si="192"/>
        <v>58</v>
      </c>
      <c r="D2877" s="50">
        <v>35818</v>
      </c>
      <c r="E2877" s="50" t="s">
        <v>6791</v>
      </c>
      <c r="F2877" s="50" t="s">
        <v>8710</v>
      </c>
      <c r="G2877" s="50" t="s">
        <v>6793</v>
      </c>
      <c r="H2877" s="50" t="s">
        <v>8711</v>
      </c>
      <c r="I2877" s="50" t="s">
        <v>6795</v>
      </c>
      <c r="J2877" s="50" t="s">
        <v>8712</v>
      </c>
      <c r="K2877" s="50" t="s">
        <v>291</v>
      </c>
      <c r="L2877" s="50" t="s">
        <v>189</v>
      </c>
      <c r="M2877" s="54">
        <v>1</v>
      </c>
      <c r="N2877" s="51" t="str">
        <f t="shared" si="189"/>
        <v>本郷</v>
      </c>
    </row>
    <row r="2878" spans="1:14" x14ac:dyDescent="0.2">
      <c r="A2878" s="50">
        <f t="shared" si="190"/>
        <v>35827</v>
      </c>
      <c r="B2878" s="50">
        <f t="shared" si="191"/>
        <v>3</v>
      </c>
      <c r="C2878" s="51">
        <f t="shared" si="192"/>
        <v>58</v>
      </c>
      <c r="D2878" s="50">
        <v>35827</v>
      </c>
      <c r="E2878" s="50" t="s">
        <v>8713</v>
      </c>
      <c r="F2878" s="50" t="s">
        <v>8714</v>
      </c>
      <c r="G2878" s="50" t="s">
        <v>8715</v>
      </c>
      <c r="H2878" s="50" t="s">
        <v>8716</v>
      </c>
      <c r="I2878" s="50" t="s">
        <v>8717</v>
      </c>
      <c r="J2878" s="50" t="s">
        <v>8718</v>
      </c>
      <c r="K2878" s="50" t="s">
        <v>291</v>
      </c>
      <c r="L2878" s="50" t="s">
        <v>189</v>
      </c>
      <c r="M2878" s="54">
        <v>1</v>
      </c>
      <c r="N2878" s="51" t="str">
        <f t="shared" si="189"/>
        <v>本郷</v>
      </c>
    </row>
    <row r="2879" spans="1:14" x14ac:dyDescent="0.2">
      <c r="A2879" s="50">
        <f t="shared" si="190"/>
        <v>35833</v>
      </c>
      <c r="B2879" s="50">
        <f t="shared" si="191"/>
        <v>3</v>
      </c>
      <c r="C2879" s="51">
        <f t="shared" si="192"/>
        <v>58</v>
      </c>
      <c r="D2879" s="50">
        <v>35833</v>
      </c>
      <c r="E2879" s="50" t="s">
        <v>2045</v>
      </c>
      <c r="F2879" s="50" t="s">
        <v>8719</v>
      </c>
      <c r="G2879" s="50" t="s">
        <v>2047</v>
      </c>
      <c r="H2879" s="50" t="s">
        <v>5524</v>
      </c>
      <c r="I2879" s="50" t="s">
        <v>2049</v>
      </c>
      <c r="J2879" s="50" t="s">
        <v>5526</v>
      </c>
      <c r="K2879" s="50" t="s">
        <v>291</v>
      </c>
      <c r="L2879" s="50" t="s">
        <v>189</v>
      </c>
      <c r="M2879" s="54">
        <v>1</v>
      </c>
      <c r="N2879" s="51" t="str">
        <f t="shared" si="189"/>
        <v>本郷</v>
      </c>
    </row>
    <row r="2880" spans="1:14" x14ac:dyDescent="0.2">
      <c r="A2880" s="50">
        <f t="shared" si="190"/>
        <v>35838</v>
      </c>
      <c r="B2880" s="50">
        <f t="shared" si="191"/>
        <v>3</v>
      </c>
      <c r="C2880" s="51">
        <f t="shared" si="192"/>
        <v>58</v>
      </c>
      <c r="D2880" s="50">
        <v>35838</v>
      </c>
      <c r="E2880" s="50" t="s">
        <v>8720</v>
      </c>
      <c r="F2880" s="50" t="s">
        <v>672</v>
      </c>
      <c r="G2880" s="50" t="s">
        <v>8721</v>
      </c>
      <c r="H2880" s="50" t="s">
        <v>1125</v>
      </c>
      <c r="I2880" s="50" t="s">
        <v>8722</v>
      </c>
      <c r="J2880" s="50" t="s">
        <v>1914</v>
      </c>
      <c r="K2880" s="50" t="s">
        <v>291</v>
      </c>
      <c r="L2880" s="50" t="s">
        <v>189</v>
      </c>
      <c r="M2880" s="54">
        <v>1</v>
      </c>
      <c r="N2880" s="51" t="str">
        <f t="shared" si="189"/>
        <v>本郷</v>
      </c>
    </row>
    <row r="2881" spans="1:14" x14ac:dyDescent="0.2">
      <c r="A2881" s="50">
        <f t="shared" si="190"/>
        <v>35839</v>
      </c>
      <c r="B2881" s="50">
        <f t="shared" si="191"/>
        <v>3</v>
      </c>
      <c r="C2881" s="51">
        <f t="shared" si="192"/>
        <v>58</v>
      </c>
      <c r="D2881" s="50">
        <v>35839</v>
      </c>
      <c r="E2881" s="50" t="s">
        <v>8723</v>
      </c>
      <c r="F2881" s="50" t="s">
        <v>4240</v>
      </c>
      <c r="G2881" s="50" t="s">
        <v>8724</v>
      </c>
      <c r="H2881" s="50" t="s">
        <v>2333</v>
      </c>
      <c r="I2881" s="50" t="s">
        <v>8725</v>
      </c>
      <c r="J2881" s="50" t="s">
        <v>2373</v>
      </c>
      <c r="K2881" s="50" t="s">
        <v>291</v>
      </c>
      <c r="L2881" s="50" t="s">
        <v>185</v>
      </c>
      <c r="M2881" s="54">
        <v>1</v>
      </c>
      <c r="N2881" s="51" t="str">
        <f t="shared" si="189"/>
        <v>本郷</v>
      </c>
    </row>
    <row r="2882" spans="1:14" x14ac:dyDescent="0.2">
      <c r="A2882" s="50">
        <f t="shared" si="190"/>
        <v>35840</v>
      </c>
      <c r="B2882" s="50">
        <f t="shared" si="191"/>
        <v>3</v>
      </c>
      <c r="C2882" s="51">
        <f t="shared" si="192"/>
        <v>58</v>
      </c>
      <c r="D2882" s="50">
        <v>35840</v>
      </c>
      <c r="E2882" s="50" t="s">
        <v>863</v>
      </c>
      <c r="F2882" s="50" t="s">
        <v>8726</v>
      </c>
      <c r="G2882" s="50" t="s">
        <v>2362</v>
      </c>
      <c r="H2882" s="50" t="s">
        <v>1198</v>
      </c>
      <c r="I2882" s="50" t="s">
        <v>2363</v>
      </c>
      <c r="J2882" s="50" t="s">
        <v>1200</v>
      </c>
      <c r="K2882" s="50" t="s">
        <v>291</v>
      </c>
      <c r="L2882" s="50" t="s">
        <v>189</v>
      </c>
      <c r="M2882" s="54">
        <v>1</v>
      </c>
      <c r="N2882" s="51" t="str">
        <f t="shared" ref="N2882:N2945" si="193">VLOOKUP(B2882*100+C2882,$AB$2:$AF$400,2,0)</f>
        <v>本郷</v>
      </c>
    </row>
    <row r="2883" spans="1:14" x14ac:dyDescent="0.2">
      <c r="A2883" s="50">
        <f t="shared" si="190"/>
        <v>35841</v>
      </c>
      <c r="B2883" s="50">
        <f t="shared" si="191"/>
        <v>3</v>
      </c>
      <c r="C2883" s="51">
        <f t="shared" si="192"/>
        <v>58</v>
      </c>
      <c r="D2883" s="50">
        <v>35841</v>
      </c>
      <c r="E2883" s="50" t="s">
        <v>118</v>
      </c>
      <c r="F2883" s="50" t="s">
        <v>3731</v>
      </c>
      <c r="G2883" s="50" t="s">
        <v>1135</v>
      </c>
      <c r="H2883" s="50" t="s">
        <v>2434</v>
      </c>
      <c r="I2883" s="50" t="s">
        <v>1136</v>
      </c>
      <c r="J2883" s="50" t="s">
        <v>2435</v>
      </c>
      <c r="K2883" s="50" t="s">
        <v>291</v>
      </c>
      <c r="L2883" s="50" t="s">
        <v>189</v>
      </c>
      <c r="M2883" s="54">
        <v>1</v>
      </c>
      <c r="N2883" s="51" t="str">
        <f t="shared" si="193"/>
        <v>本郷</v>
      </c>
    </row>
    <row r="2884" spans="1:14" x14ac:dyDescent="0.2">
      <c r="A2884" s="50">
        <f t="shared" si="190"/>
        <v>35842</v>
      </c>
      <c r="B2884" s="50">
        <f t="shared" si="191"/>
        <v>3</v>
      </c>
      <c r="C2884" s="51">
        <f t="shared" si="192"/>
        <v>58</v>
      </c>
      <c r="D2884" s="50">
        <v>35842</v>
      </c>
      <c r="E2884" s="50" t="s">
        <v>677</v>
      </c>
      <c r="F2884" s="50" t="s">
        <v>7188</v>
      </c>
      <c r="G2884" s="50" t="s">
        <v>1380</v>
      </c>
      <c r="H2884" s="50" t="s">
        <v>1241</v>
      </c>
      <c r="I2884" s="50" t="s">
        <v>1382</v>
      </c>
      <c r="J2884" s="50" t="s">
        <v>1242</v>
      </c>
      <c r="K2884" s="50" t="s">
        <v>291</v>
      </c>
      <c r="L2884" s="50" t="s">
        <v>185</v>
      </c>
      <c r="M2884" s="54">
        <v>1</v>
      </c>
      <c r="N2884" s="51" t="str">
        <f t="shared" si="193"/>
        <v>本郷</v>
      </c>
    </row>
    <row r="2885" spans="1:14" x14ac:dyDescent="0.2">
      <c r="A2885" s="50">
        <f t="shared" si="190"/>
        <v>35843</v>
      </c>
      <c r="B2885" s="50">
        <f t="shared" si="191"/>
        <v>3</v>
      </c>
      <c r="C2885" s="51">
        <f t="shared" si="192"/>
        <v>58</v>
      </c>
      <c r="D2885" s="50">
        <v>35843</v>
      </c>
      <c r="E2885" s="50" t="s">
        <v>8727</v>
      </c>
      <c r="F2885" s="50" t="s">
        <v>8728</v>
      </c>
      <c r="G2885" s="50" t="s">
        <v>8729</v>
      </c>
      <c r="H2885" s="50" t="s">
        <v>1773</v>
      </c>
      <c r="I2885" s="50" t="s">
        <v>8730</v>
      </c>
      <c r="J2885" s="50" t="s">
        <v>1775</v>
      </c>
      <c r="K2885" s="50" t="s">
        <v>291</v>
      </c>
      <c r="L2885" s="50" t="s">
        <v>189</v>
      </c>
      <c r="M2885" s="54">
        <v>1</v>
      </c>
      <c r="N2885" s="51" t="str">
        <f t="shared" si="193"/>
        <v>本郷</v>
      </c>
    </row>
    <row r="2886" spans="1:14" x14ac:dyDescent="0.2">
      <c r="A2886" s="50">
        <f t="shared" si="190"/>
        <v>35844</v>
      </c>
      <c r="B2886" s="50">
        <f t="shared" si="191"/>
        <v>3</v>
      </c>
      <c r="C2886" s="51">
        <f t="shared" si="192"/>
        <v>58</v>
      </c>
      <c r="D2886" s="50">
        <v>35844</v>
      </c>
      <c r="E2886" s="50" t="s">
        <v>8731</v>
      </c>
      <c r="F2886" s="50" t="s">
        <v>36</v>
      </c>
      <c r="G2886" s="50" t="s">
        <v>3092</v>
      </c>
      <c r="H2886" s="50" t="s">
        <v>1179</v>
      </c>
      <c r="I2886" s="50" t="s">
        <v>8732</v>
      </c>
      <c r="J2886" s="50" t="s">
        <v>1180</v>
      </c>
      <c r="K2886" s="50" t="s">
        <v>291</v>
      </c>
      <c r="L2886" s="50" t="s">
        <v>189</v>
      </c>
      <c r="M2886" s="54">
        <v>1</v>
      </c>
      <c r="N2886" s="51" t="str">
        <f t="shared" si="193"/>
        <v>本郷</v>
      </c>
    </row>
    <row r="2887" spans="1:14" x14ac:dyDescent="0.2">
      <c r="A2887" s="50">
        <f t="shared" si="190"/>
        <v>35845</v>
      </c>
      <c r="B2887" s="50">
        <f t="shared" si="191"/>
        <v>3</v>
      </c>
      <c r="C2887" s="51">
        <f t="shared" si="192"/>
        <v>58</v>
      </c>
      <c r="D2887" s="50">
        <v>35845</v>
      </c>
      <c r="E2887" s="50" t="s">
        <v>8733</v>
      </c>
      <c r="F2887" s="50" t="s">
        <v>8734</v>
      </c>
      <c r="G2887" s="50" t="s">
        <v>8735</v>
      </c>
      <c r="H2887" s="50" t="s">
        <v>6117</v>
      </c>
      <c r="I2887" s="50" t="s">
        <v>8736</v>
      </c>
      <c r="J2887" s="50" t="s">
        <v>6118</v>
      </c>
      <c r="K2887" s="50" t="s">
        <v>291</v>
      </c>
      <c r="L2887" s="50" t="s">
        <v>188</v>
      </c>
      <c r="M2887" s="54">
        <v>2</v>
      </c>
      <c r="N2887" s="51" t="str">
        <f t="shared" si="193"/>
        <v>本郷</v>
      </c>
    </row>
    <row r="2888" spans="1:14" x14ac:dyDescent="0.2">
      <c r="A2888" s="50">
        <f t="shared" si="190"/>
        <v>35846</v>
      </c>
      <c r="B2888" s="50">
        <f t="shared" si="191"/>
        <v>3</v>
      </c>
      <c r="C2888" s="51">
        <f t="shared" si="192"/>
        <v>58</v>
      </c>
      <c r="D2888" s="50">
        <v>35846</v>
      </c>
      <c r="E2888" s="50" t="s">
        <v>8737</v>
      </c>
      <c r="F2888" s="50" t="s">
        <v>8738</v>
      </c>
      <c r="G2888" s="50" t="s">
        <v>8739</v>
      </c>
      <c r="H2888" s="50" t="s">
        <v>2097</v>
      </c>
      <c r="I2888" s="50" t="s">
        <v>8740</v>
      </c>
      <c r="J2888" s="50" t="s">
        <v>2098</v>
      </c>
      <c r="K2888" s="50" t="s">
        <v>291</v>
      </c>
      <c r="L2888" s="50" t="s">
        <v>189</v>
      </c>
      <c r="M2888" s="54">
        <v>2</v>
      </c>
      <c r="N2888" s="51" t="str">
        <f t="shared" si="193"/>
        <v>本郷</v>
      </c>
    </row>
    <row r="2889" spans="1:14" x14ac:dyDescent="0.2">
      <c r="A2889" s="50">
        <f t="shared" si="190"/>
        <v>35847</v>
      </c>
      <c r="B2889" s="50">
        <f t="shared" si="191"/>
        <v>3</v>
      </c>
      <c r="C2889" s="51">
        <f t="shared" si="192"/>
        <v>58</v>
      </c>
      <c r="D2889" s="50">
        <v>35847</v>
      </c>
      <c r="E2889" s="50" t="s">
        <v>2797</v>
      </c>
      <c r="F2889" s="50" t="s">
        <v>8741</v>
      </c>
      <c r="G2889" s="50" t="s">
        <v>2799</v>
      </c>
      <c r="H2889" s="50" t="s">
        <v>1542</v>
      </c>
      <c r="I2889" s="50" t="s">
        <v>2800</v>
      </c>
      <c r="J2889" s="50" t="s">
        <v>2161</v>
      </c>
      <c r="K2889" s="50" t="s">
        <v>291</v>
      </c>
      <c r="L2889" s="50" t="s">
        <v>189</v>
      </c>
      <c r="M2889" s="54">
        <v>1</v>
      </c>
      <c r="N2889" s="51" t="str">
        <f t="shared" si="193"/>
        <v>本郷</v>
      </c>
    </row>
    <row r="2890" spans="1:14" x14ac:dyDescent="0.2">
      <c r="A2890" s="50">
        <f t="shared" si="190"/>
        <v>35848</v>
      </c>
      <c r="B2890" s="50">
        <f t="shared" si="191"/>
        <v>3</v>
      </c>
      <c r="C2890" s="51">
        <f t="shared" si="192"/>
        <v>58</v>
      </c>
      <c r="D2890" s="50">
        <v>35848</v>
      </c>
      <c r="E2890" s="50" t="s">
        <v>626</v>
      </c>
      <c r="F2890" s="50" t="s">
        <v>3275</v>
      </c>
      <c r="G2890" s="50" t="s">
        <v>1585</v>
      </c>
      <c r="H2890" s="50" t="s">
        <v>1847</v>
      </c>
      <c r="I2890" s="50" t="s">
        <v>1587</v>
      </c>
      <c r="J2890" s="50" t="s">
        <v>1849</v>
      </c>
      <c r="K2890" s="50" t="s">
        <v>291</v>
      </c>
      <c r="L2890" s="50" t="s">
        <v>188</v>
      </c>
      <c r="M2890" s="54">
        <v>2</v>
      </c>
      <c r="N2890" s="51" t="str">
        <f t="shared" si="193"/>
        <v>本郷</v>
      </c>
    </row>
    <row r="2891" spans="1:14" x14ac:dyDescent="0.2">
      <c r="A2891" s="50">
        <f t="shared" si="190"/>
        <v>35849</v>
      </c>
      <c r="B2891" s="50">
        <f t="shared" si="191"/>
        <v>3</v>
      </c>
      <c r="C2891" s="51">
        <f t="shared" si="192"/>
        <v>58</v>
      </c>
      <c r="D2891" s="50">
        <v>35849</v>
      </c>
      <c r="E2891" s="50" t="s">
        <v>357</v>
      </c>
      <c r="F2891" s="50" t="s">
        <v>4038</v>
      </c>
      <c r="G2891" s="50" t="s">
        <v>1301</v>
      </c>
      <c r="H2891" s="50" t="s">
        <v>3620</v>
      </c>
      <c r="I2891" s="50" t="s">
        <v>1431</v>
      </c>
      <c r="J2891" s="50" t="s">
        <v>3622</v>
      </c>
      <c r="K2891" s="50" t="s">
        <v>291</v>
      </c>
      <c r="L2891" s="50" t="s">
        <v>189</v>
      </c>
      <c r="M2891" s="54">
        <v>1</v>
      </c>
      <c r="N2891" s="51" t="str">
        <f t="shared" si="193"/>
        <v>本郷</v>
      </c>
    </row>
    <row r="2892" spans="1:14" x14ac:dyDescent="0.2">
      <c r="A2892" s="50">
        <f t="shared" si="190"/>
        <v>35852</v>
      </c>
      <c r="B2892" s="50">
        <f t="shared" si="191"/>
        <v>3</v>
      </c>
      <c r="C2892" s="51">
        <f t="shared" si="192"/>
        <v>58</v>
      </c>
      <c r="D2892" s="50">
        <v>35852</v>
      </c>
      <c r="E2892" s="50" t="s">
        <v>42</v>
      </c>
      <c r="F2892" s="50" t="s">
        <v>8742</v>
      </c>
      <c r="G2892" s="50" t="s">
        <v>1582</v>
      </c>
      <c r="H2892" s="50" t="s">
        <v>1314</v>
      </c>
      <c r="I2892" s="50" t="s">
        <v>1583</v>
      </c>
      <c r="J2892" s="50" t="s">
        <v>1316</v>
      </c>
      <c r="K2892" s="50" t="s">
        <v>291</v>
      </c>
      <c r="L2892" s="50" t="s">
        <v>188</v>
      </c>
      <c r="M2892" s="54">
        <v>3</v>
      </c>
      <c r="N2892" s="51" t="str">
        <f t="shared" si="193"/>
        <v>本郷</v>
      </c>
    </row>
    <row r="2893" spans="1:14" x14ac:dyDescent="0.2">
      <c r="A2893" s="50">
        <f t="shared" si="190"/>
        <v>35853</v>
      </c>
      <c r="B2893" s="50">
        <f t="shared" si="191"/>
        <v>3</v>
      </c>
      <c r="C2893" s="51">
        <f t="shared" si="192"/>
        <v>58</v>
      </c>
      <c r="D2893" s="50">
        <v>35853</v>
      </c>
      <c r="E2893" s="50" t="s">
        <v>7116</v>
      </c>
      <c r="F2893" s="50" t="s">
        <v>8743</v>
      </c>
      <c r="G2893" s="50" t="s">
        <v>7117</v>
      </c>
      <c r="H2893" s="50" t="s">
        <v>8744</v>
      </c>
      <c r="I2893" s="50" t="s">
        <v>7118</v>
      </c>
      <c r="J2893" s="50" t="s">
        <v>8745</v>
      </c>
      <c r="K2893" s="50" t="s">
        <v>291</v>
      </c>
      <c r="L2893" s="50" t="s">
        <v>188</v>
      </c>
      <c r="M2893" s="54">
        <v>3</v>
      </c>
      <c r="N2893" s="51" t="str">
        <f t="shared" si="193"/>
        <v>本郷</v>
      </c>
    </row>
    <row r="2894" spans="1:14" x14ac:dyDescent="0.2">
      <c r="A2894" s="50">
        <f t="shared" si="190"/>
        <v>35854</v>
      </c>
      <c r="B2894" s="50">
        <f t="shared" si="191"/>
        <v>3</v>
      </c>
      <c r="C2894" s="51">
        <f t="shared" si="192"/>
        <v>58</v>
      </c>
      <c r="D2894" s="50">
        <v>35854</v>
      </c>
      <c r="E2894" s="50" t="s">
        <v>8633</v>
      </c>
      <c r="F2894" s="50" t="s">
        <v>1936</v>
      </c>
      <c r="G2894" s="50" t="s">
        <v>8634</v>
      </c>
      <c r="H2894" s="50" t="s">
        <v>1009</v>
      </c>
      <c r="I2894" s="50" t="s">
        <v>8635</v>
      </c>
      <c r="J2894" s="50" t="s">
        <v>1028</v>
      </c>
      <c r="K2894" s="50" t="s">
        <v>291</v>
      </c>
      <c r="L2894" s="50" t="s">
        <v>1029</v>
      </c>
      <c r="M2894" s="54">
        <v>3</v>
      </c>
      <c r="N2894" s="51" t="str">
        <f t="shared" si="193"/>
        <v>本郷</v>
      </c>
    </row>
    <row r="2895" spans="1:14" x14ac:dyDescent="0.2">
      <c r="A2895" s="50">
        <f t="shared" si="190"/>
        <v>35856</v>
      </c>
      <c r="B2895" s="50">
        <f t="shared" si="191"/>
        <v>3</v>
      </c>
      <c r="C2895" s="51">
        <f t="shared" si="192"/>
        <v>58</v>
      </c>
      <c r="D2895" s="50">
        <v>35856</v>
      </c>
      <c r="E2895" s="50" t="s">
        <v>8746</v>
      </c>
      <c r="F2895" s="50" t="s">
        <v>7730</v>
      </c>
      <c r="G2895" s="50" t="s">
        <v>8747</v>
      </c>
      <c r="H2895" s="50" t="s">
        <v>1875</v>
      </c>
      <c r="I2895" s="50" t="s">
        <v>8748</v>
      </c>
      <c r="J2895" s="50" t="s">
        <v>1877</v>
      </c>
      <c r="K2895" s="50" t="s">
        <v>291</v>
      </c>
      <c r="L2895" s="50" t="s">
        <v>1029</v>
      </c>
      <c r="M2895" s="54">
        <v>3</v>
      </c>
      <c r="N2895" s="51" t="str">
        <f t="shared" si="193"/>
        <v>本郷</v>
      </c>
    </row>
    <row r="2896" spans="1:14" x14ac:dyDescent="0.2">
      <c r="A2896" s="50">
        <f t="shared" si="190"/>
        <v>35858</v>
      </c>
      <c r="B2896" s="50">
        <f t="shared" si="191"/>
        <v>3</v>
      </c>
      <c r="C2896" s="51">
        <f t="shared" si="192"/>
        <v>58</v>
      </c>
      <c r="D2896" s="50">
        <v>35858</v>
      </c>
      <c r="E2896" s="50" t="s">
        <v>7030</v>
      </c>
      <c r="F2896" s="50" t="s">
        <v>88</v>
      </c>
      <c r="G2896" s="50" t="s">
        <v>7031</v>
      </c>
      <c r="H2896" s="50" t="s">
        <v>1009</v>
      </c>
      <c r="I2896" s="50" t="s">
        <v>7032</v>
      </c>
      <c r="J2896" s="50" t="s">
        <v>1028</v>
      </c>
      <c r="K2896" s="50" t="s">
        <v>291</v>
      </c>
      <c r="L2896" s="50" t="s">
        <v>1029</v>
      </c>
      <c r="M2896" s="54">
        <v>3</v>
      </c>
      <c r="N2896" s="51" t="str">
        <f t="shared" si="193"/>
        <v>本郷</v>
      </c>
    </row>
    <row r="2897" spans="1:14" x14ac:dyDescent="0.2">
      <c r="A2897" s="50">
        <f t="shared" si="190"/>
        <v>35859</v>
      </c>
      <c r="B2897" s="50">
        <f t="shared" si="191"/>
        <v>3</v>
      </c>
      <c r="C2897" s="51">
        <f t="shared" si="192"/>
        <v>58</v>
      </c>
      <c r="D2897" s="50">
        <v>35859</v>
      </c>
      <c r="E2897" s="50" t="s">
        <v>8749</v>
      </c>
      <c r="F2897" s="50" t="s">
        <v>8750</v>
      </c>
      <c r="G2897" s="50" t="s">
        <v>8751</v>
      </c>
      <c r="H2897" s="50" t="s">
        <v>1009</v>
      </c>
      <c r="I2897" s="50" t="s">
        <v>8752</v>
      </c>
      <c r="J2897" s="50" t="s">
        <v>1028</v>
      </c>
      <c r="K2897" s="50" t="s">
        <v>291</v>
      </c>
      <c r="L2897" s="50" t="s">
        <v>188</v>
      </c>
      <c r="M2897" s="54">
        <v>2</v>
      </c>
      <c r="N2897" s="51" t="str">
        <f t="shared" si="193"/>
        <v>本郷</v>
      </c>
    </row>
    <row r="2898" spans="1:14" x14ac:dyDescent="0.2">
      <c r="A2898" s="50">
        <f t="shared" si="190"/>
        <v>35860</v>
      </c>
      <c r="B2898" s="50">
        <f t="shared" si="191"/>
        <v>3</v>
      </c>
      <c r="C2898" s="51">
        <f t="shared" si="192"/>
        <v>58</v>
      </c>
      <c r="D2898" s="50">
        <v>35860</v>
      </c>
      <c r="E2898" s="50" t="s">
        <v>917</v>
      </c>
      <c r="F2898" s="50" t="s">
        <v>8753</v>
      </c>
      <c r="G2898" s="50" t="s">
        <v>1224</v>
      </c>
      <c r="H2898" s="50" t="s">
        <v>1030</v>
      </c>
      <c r="I2898" s="50" t="s">
        <v>1225</v>
      </c>
      <c r="J2898" s="50" t="s">
        <v>1282</v>
      </c>
      <c r="K2898" s="50" t="s">
        <v>291</v>
      </c>
      <c r="L2898" s="50" t="s">
        <v>189</v>
      </c>
      <c r="M2898" s="54">
        <v>1</v>
      </c>
      <c r="N2898" s="51" t="str">
        <f t="shared" si="193"/>
        <v>本郷</v>
      </c>
    </row>
    <row r="2899" spans="1:14" x14ac:dyDescent="0.2">
      <c r="A2899" s="50">
        <f t="shared" si="190"/>
        <v>35862</v>
      </c>
      <c r="B2899" s="50">
        <f t="shared" si="191"/>
        <v>3</v>
      </c>
      <c r="C2899" s="51">
        <f t="shared" si="192"/>
        <v>58</v>
      </c>
      <c r="D2899" s="50">
        <v>35862</v>
      </c>
      <c r="E2899" s="50" t="s">
        <v>8754</v>
      </c>
      <c r="F2899" s="50" t="s">
        <v>8755</v>
      </c>
      <c r="G2899" s="50" t="s">
        <v>8756</v>
      </c>
      <c r="H2899" s="50" t="s">
        <v>8757</v>
      </c>
      <c r="I2899" s="50" t="s">
        <v>8758</v>
      </c>
      <c r="J2899" s="50" t="s">
        <v>8759</v>
      </c>
      <c r="K2899" s="50" t="s">
        <v>291</v>
      </c>
      <c r="L2899" s="50" t="s">
        <v>185</v>
      </c>
      <c r="M2899" s="54">
        <v>1</v>
      </c>
      <c r="N2899" s="51" t="str">
        <f t="shared" si="193"/>
        <v>本郷</v>
      </c>
    </row>
    <row r="2900" spans="1:14" x14ac:dyDescent="0.2">
      <c r="A2900" s="50">
        <f t="shared" si="190"/>
        <v>35863</v>
      </c>
      <c r="B2900" s="50">
        <f t="shared" si="191"/>
        <v>3</v>
      </c>
      <c r="C2900" s="51">
        <f t="shared" si="192"/>
        <v>58</v>
      </c>
      <c r="D2900" s="50">
        <v>35863</v>
      </c>
      <c r="E2900" s="50" t="s">
        <v>6055</v>
      </c>
      <c r="F2900" s="50" t="s">
        <v>8760</v>
      </c>
      <c r="G2900" s="50" t="s">
        <v>6056</v>
      </c>
      <c r="H2900" s="50" t="s">
        <v>1930</v>
      </c>
      <c r="I2900" s="50" t="s">
        <v>6057</v>
      </c>
      <c r="J2900" s="50" t="s">
        <v>1931</v>
      </c>
      <c r="K2900" s="50" t="s">
        <v>291</v>
      </c>
      <c r="L2900" s="50" t="s">
        <v>189</v>
      </c>
      <c r="M2900" s="54">
        <v>1</v>
      </c>
      <c r="N2900" s="51" t="str">
        <f t="shared" si="193"/>
        <v>本郷</v>
      </c>
    </row>
    <row r="2901" spans="1:14" x14ac:dyDescent="0.2">
      <c r="A2901" s="50">
        <f t="shared" si="190"/>
        <v>35864</v>
      </c>
      <c r="B2901" s="50">
        <f t="shared" si="191"/>
        <v>3</v>
      </c>
      <c r="C2901" s="51">
        <f t="shared" si="192"/>
        <v>58</v>
      </c>
      <c r="D2901" s="50">
        <v>35864</v>
      </c>
      <c r="E2901" s="50" t="s">
        <v>38</v>
      </c>
      <c r="F2901" s="50" t="s">
        <v>8761</v>
      </c>
      <c r="G2901" s="50" t="s">
        <v>1447</v>
      </c>
      <c r="H2901" s="50" t="s">
        <v>1924</v>
      </c>
      <c r="I2901" s="50" t="s">
        <v>1449</v>
      </c>
      <c r="J2901" s="50" t="s">
        <v>1925</v>
      </c>
      <c r="K2901" s="50" t="s">
        <v>291</v>
      </c>
      <c r="L2901" s="50" t="s">
        <v>188</v>
      </c>
      <c r="M2901" s="54">
        <v>2</v>
      </c>
      <c r="N2901" s="51" t="str">
        <f t="shared" si="193"/>
        <v>本郷</v>
      </c>
    </row>
    <row r="2902" spans="1:14" x14ac:dyDescent="0.2">
      <c r="A2902" s="50">
        <f t="shared" si="190"/>
        <v>35879</v>
      </c>
      <c r="B2902" s="50">
        <f t="shared" si="191"/>
        <v>3</v>
      </c>
      <c r="C2902" s="51">
        <f t="shared" si="192"/>
        <v>58</v>
      </c>
      <c r="D2902" s="50">
        <v>35879</v>
      </c>
      <c r="E2902" s="50" t="s">
        <v>8762</v>
      </c>
      <c r="F2902" s="50" t="s">
        <v>8763</v>
      </c>
      <c r="G2902" s="50" t="s">
        <v>7627</v>
      </c>
      <c r="H2902" s="50" t="s">
        <v>5807</v>
      </c>
      <c r="I2902" s="50" t="s">
        <v>8764</v>
      </c>
      <c r="J2902" s="50" t="s">
        <v>5809</v>
      </c>
      <c r="K2902" s="50" t="s">
        <v>291</v>
      </c>
      <c r="L2902" s="50" t="s">
        <v>189</v>
      </c>
      <c r="M2902" s="54">
        <v>1</v>
      </c>
      <c r="N2902" s="51" t="str">
        <f t="shared" si="193"/>
        <v>本郷</v>
      </c>
    </row>
    <row r="2903" spans="1:14" x14ac:dyDescent="0.2">
      <c r="A2903" s="50">
        <f t="shared" si="190"/>
        <v>35880</v>
      </c>
      <c r="B2903" s="50">
        <f t="shared" si="191"/>
        <v>3</v>
      </c>
      <c r="C2903" s="51">
        <f t="shared" si="192"/>
        <v>58</v>
      </c>
      <c r="D2903" s="50">
        <v>35880</v>
      </c>
      <c r="E2903" s="50" t="s">
        <v>8765</v>
      </c>
      <c r="F2903" s="50" t="s">
        <v>8766</v>
      </c>
      <c r="G2903" s="50" t="s">
        <v>8767</v>
      </c>
      <c r="H2903" s="50" t="s">
        <v>3760</v>
      </c>
      <c r="I2903" s="50" t="s">
        <v>8768</v>
      </c>
      <c r="J2903" s="50" t="s">
        <v>3762</v>
      </c>
      <c r="K2903" s="50" t="s">
        <v>291</v>
      </c>
      <c r="L2903" s="50" t="s">
        <v>189</v>
      </c>
      <c r="M2903" s="54">
        <v>1</v>
      </c>
      <c r="N2903" s="51" t="str">
        <f t="shared" si="193"/>
        <v>本郷</v>
      </c>
    </row>
    <row r="2904" spans="1:14" x14ac:dyDescent="0.2">
      <c r="A2904" s="50">
        <f t="shared" si="190"/>
        <v>35881</v>
      </c>
      <c r="B2904" s="50">
        <f t="shared" si="191"/>
        <v>3</v>
      </c>
      <c r="C2904" s="51">
        <f t="shared" si="192"/>
        <v>58</v>
      </c>
      <c r="D2904" s="50">
        <v>35881</v>
      </c>
      <c r="E2904" s="50" t="s">
        <v>3992</v>
      </c>
      <c r="F2904" s="50" t="s">
        <v>8769</v>
      </c>
      <c r="G2904" s="50" t="s">
        <v>3994</v>
      </c>
      <c r="H2904" s="50" t="s">
        <v>1139</v>
      </c>
      <c r="I2904" s="50" t="s">
        <v>3995</v>
      </c>
      <c r="J2904" s="50" t="s">
        <v>1140</v>
      </c>
      <c r="K2904" s="50" t="s">
        <v>291</v>
      </c>
      <c r="L2904" s="50" t="s">
        <v>188</v>
      </c>
      <c r="M2904" s="54">
        <v>2</v>
      </c>
      <c r="N2904" s="51" t="str">
        <f t="shared" si="193"/>
        <v>本郷</v>
      </c>
    </row>
    <row r="2905" spans="1:14" x14ac:dyDescent="0.2">
      <c r="A2905" s="50">
        <f t="shared" si="190"/>
        <v>35882</v>
      </c>
      <c r="B2905" s="50">
        <f t="shared" si="191"/>
        <v>3</v>
      </c>
      <c r="C2905" s="51">
        <f t="shared" si="192"/>
        <v>58</v>
      </c>
      <c r="D2905" s="50">
        <v>35882</v>
      </c>
      <c r="E2905" s="50" t="s">
        <v>64</v>
      </c>
      <c r="F2905" s="50" t="s">
        <v>8770</v>
      </c>
      <c r="G2905" s="50" t="s">
        <v>2409</v>
      </c>
      <c r="H2905" s="50" t="s">
        <v>1009</v>
      </c>
      <c r="I2905" s="50" t="s">
        <v>2411</v>
      </c>
      <c r="J2905" s="50" t="s">
        <v>1028</v>
      </c>
      <c r="K2905" s="50" t="s">
        <v>291</v>
      </c>
      <c r="L2905" s="50" t="s">
        <v>189</v>
      </c>
      <c r="M2905" s="54">
        <v>1</v>
      </c>
      <c r="N2905" s="51" t="str">
        <f t="shared" si="193"/>
        <v>本郷</v>
      </c>
    </row>
    <row r="2906" spans="1:14" x14ac:dyDescent="0.2">
      <c r="A2906" s="50">
        <f t="shared" si="190"/>
        <v>35883</v>
      </c>
      <c r="B2906" s="50">
        <f t="shared" si="191"/>
        <v>3</v>
      </c>
      <c r="C2906" s="51">
        <f t="shared" si="192"/>
        <v>58</v>
      </c>
      <c r="D2906" s="50">
        <v>35883</v>
      </c>
      <c r="E2906" s="50" t="s">
        <v>3357</v>
      </c>
      <c r="F2906" s="50" t="s">
        <v>8771</v>
      </c>
      <c r="G2906" s="50" t="s">
        <v>3359</v>
      </c>
      <c r="H2906" s="50" t="s">
        <v>8772</v>
      </c>
      <c r="I2906" s="50" t="s">
        <v>3360</v>
      </c>
      <c r="J2906" s="50" t="s">
        <v>8773</v>
      </c>
      <c r="K2906" s="50" t="s">
        <v>291</v>
      </c>
      <c r="L2906" s="50" t="s">
        <v>189</v>
      </c>
      <c r="M2906" s="54">
        <v>2</v>
      </c>
      <c r="N2906" s="51" t="str">
        <f t="shared" si="193"/>
        <v>本郷</v>
      </c>
    </row>
    <row r="2907" spans="1:14" x14ac:dyDescent="0.2">
      <c r="A2907" s="50">
        <f t="shared" si="190"/>
        <v>35884</v>
      </c>
      <c r="B2907" s="50">
        <f t="shared" si="191"/>
        <v>3</v>
      </c>
      <c r="C2907" s="51">
        <f t="shared" si="192"/>
        <v>58</v>
      </c>
      <c r="D2907" s="50">
        <v>35884</v>
      </c>
      <c r="E2907" s="50" t="s">
        <v>496</v>
      </c>
      <c r="F2907" s="50" t="s">
        <v>8774</v>
      </c>
      <c r="G2907" s="50" t="s">
        <v>1728</v>
      </c>
      <c r="H2907" s="50" t="s">
        <v>3006</v>
      </c>
      <c r="I2907" s="50" t="s">
        <v>1730</v>
      </c>
      <c r="J2907" s="50" t="s">
        <v>3007</v>
      </c>
      <c r="K2907" s="50" t="s">
        <v>291</v>
      </c>
      <c r="L2907" s="50" t="s">
        <v>188</v>
      </c>
      <c r="M2907" s="54">
        <v>2</v>
      </c>
      <c r="N2907" s="51" t="str">
        <f t="shared" si="193"/>
        <v>本郷</v>
      </c>
    </row>
    <row r="2908" spans="1:14" x14ac:dyDescent="0.2">
      <c r="A2908" s="50">
        <f t="shared" si="190"/>
        <v>35886</v>
      </c>
      <c r="B2908" s="50">
        <f t="shared" si="191"/>
        <v>3</v>
      </c>
      <c r="C2908" s="51">
        <f t="shared" si="192"/>
        <v>58</v>
      </c>
      <c r="D2908" s="50">
        <v>35886</v>
      </c>
      <c r="E2908" s="50" t="s">
        <v>7003</v>
      </c>
      <c r="F2908" s="50" t="s">
        <v>969</v>
      </c>
      <c r="G2908" s="50" t="s">
        <v>7004</v>
      </c>
      <c r="H2908" s="50" t="s">
        <v>1040</v>
      </c>
      <c r="I2908" s="50" t="s">
        <v>7005</v>
      </c>
      <c r="J2908" s="50" t="s">
        <v>1041</v>
      </c>
      <c r="K2908" s="50" t="s">
        <v>291</v>
      </c>
      <c r="L2908" s="50" t="s">
        <v>188</v>
      </c>
      <c r="M2908" s="54">
        <v>2</v>
      </c>
      <c r="N2908" s="51" t="str">
        <f t="shared" si="193"/>
        <v>本郷</v>
      </c>
    </row>
    <row r="2909" spans="1:14" x14ac:dyDescent="0.2">
      <c r="A2909" s="50">
        <f t="shared" si="190"/>
        <v>35887</v>
      </c>
      <c r="B2909" s="50">
        <f t="shared" si="191"/>
        <v>3</v>
      </c>
      <c r="C2909" s="51">
        <f t="shared" si="192"/>
        <v>58</v>
      </c>
      <c r="D2909" s="50">
        <v>35887</v>
      </c>
      <c r="E2909" s="50" t="s">
        <v>634</v>
      </c>
      <c r="F2909" s="50" t="s">
        <v>7084</v>
      </c>
      <c r="G2909" s="50" t="s">
        <v>8775</v>
      </c>
      <c r="H2909" s="50" t="s">
        <v>1195</v>
      </c>
      <c r="I2909" s="50" t="s">
        <v>8776</v>
      </c>
      <c r="J2909" s="50" t="s">
        <v>1196</v>
      </c>
      <c r="K2909" s="50" t="s">
        <v>291</v>
      </c>
      <c r="L2909" s="50" t="s">
        <v>188</v>
      </c>
      <c r="M2909" s="54">
        <v>2</v>
      </c>
      <c r="N2909" s="51" t="str">
        <f t="shared" si="193"/>
        <v>本郷</v>
      </c>
    </row>
    <row r="2910" spans="1:14" x14ac:dyDescent="0.2">
      <c r="A2910" s="50">
        <f t="shared" si="190"/>
        <v>35888</v>
      </c>
      <c r="B2910" s="50">
        <f t="shared" si="191"/>
        <v>3</v>
      </c>
      <c r="C2910" s="51">
        <f t="shared" si="192"/>
        <v>58</v>
      </c>
      <c r="D2910" s="50">
        <v>35888</v>
      </c>
      <c r="E2910" s="50" t="s">
        <v>8777</v>
      </c>
      <c r="F2910" s="50" t="s">
        <v>8778</v>
      </c>
      <c r="G2910" s="50" t="s">
        <v>8779</v>
      </c>
      <c r="H2910" s="50" t="s">
        <v>8780</v>
      </c>
      <c r="I2910" s="50" t="s">
        <v>8781</v>
      </c>
      <c r="J2910" s="50" t="s">
        <v>8782</v>
      </c>
      <c r="K2910" s="50" t="s">
        <v>291</v>
      </c>
      <c r="L2910" s="50" t="s">
        <v>189</v>
      </c>
      <c r="M2910" s="54">
        <v>1</v>
      </c>
      <c r="N2910" s="51" t="str">
        <f t="shared" si="193"/>
        <v>本郷</v>
      </c>
    </row>
    <row r="2911" spans="1:14" x14ac:dyDescent="0.2">
      <c r="A2911" s="50">
        <f t="shared" si="190"/>
        <v>35889</v>
      </c>
      <c r="B2911" s="50">
        <f t="shared" si="191"/>
        <v>3</v>
      </c>
      <c r="C2911" s="51">
        <f t="shared" si="192"/>
        <v>58</v>
      </c>
      <c r="D2911" s="50">
        <v>35889</v>
      </c>
      <c r="E2911" s="50" t="s">
        <v>7065</v>
      </c>
      <c r="F2911" s="50" t="s">
        <v>5922</v>
      </c>
      <c r="G2911" s="50" t="s">
        <v>7067</v>
      </c>
      <c r="H2911" s="50" t="s">
        <v>5684</v>
      </c>
      <c r="I2911" s="50" t="s">
        <v>7068</v>
      </c>
      <c r="J2911" s="50" t="s">
        <v>5686</v>
      </c>
      <c r="K2911" s="50" t="s">
        <v>291</v>
      </c>
      <c r="L2911" s="50" t="s">
        <v>189</v>
      </c>
      <c r="M2911" s="54">
        <v>1</v>
      </c>
      <c r="N2911" s="51" t="str">
        <f t="shared" si="193"/>
        <v>本郷</v>
      </c>
    </row>
    <row r="2912" spans="1:14" x14ac:dyDescent="0.2">
      <c r="A2912" s="50">
        <f t="shared" si="190"/>
        <v>35890</v>
      </c>
      <c r="B2912" s="50">
        <f t="shared" si="191"/>
        <v>3</v>
      </c>
      <c r="C2912" s="51">
        <f t="shared" si="192"/>
        <v>58</v>
      </c>
      <c r="D2912" s="50">
        <v>35890</v>
      </c>
      <c r="E2912" s="50" t="s">
        <v>2576</v>
      </c>
      <c r="F2912" s="50" t="s">
        <v>8783</v>
      </c>
      <c r="G2912" s="50" t="s">
        <v>2578</v>
      </c>
      <c r="H2912" s="50" t="s">
        <v>1298</v>
      </c>
      <c r="I2912" s="50" t="s">
        <v>2580</v>
      </c>
      <c r="J2912" s="50" t="s">
        <v>1300</v>
      </c>
      <c r="K2912" s="50" t="s">
        <v>291</v>
      </c>
      <c r="L2912" s="50" t="s">
        <v>189</v>
      </c>
      <c r="M2912" s="54">
        <v>1</v>
      </c>
      <c r="N2912" s="51" t="str">
        <f t="shared" si="193"/>
        <v>本郷</v>
      </c>
    </row>
    <row r="2913" spans="1:14" x14ac:dyDescent="0.2">
      <c r="A2913" s="50">
        <f t="shared" si="190"/>
        <v>35893</v>
      </c>
      <c r="B2913" s="50">
        <f t="shared" si="191"/>
        <v>3</v>
      </c>
      <c r="C2913" s="51">
        <f t="shared" si="192"/>
        <v>58</v>
      </c>
      <c r="D2913" s="50">
        <v>35893</v>
      </c>
      <c r="E2913" s="50" t="s">
        <v>8784</v>
      </c>
      <c r="F2913" s="50" t="s">
        <v>8785</v>
      </c>
      <c r="G2913" s="50" t="s">
        <v>8786</v>
      </c>
      <c r="H2913" s="50" t="s">
        <v>5730</v>
      </c>
      <c r="I2913" s="50" t="s">
        <v>8787</v>
      </c>
      <c r="J2913" s="50" t="s">
        <v>8524</v>
      </c>
      <c r="K2913" s="50" t="s">
        <v>291</v>
      </c>
      <c r="L2913" s="50" t="s">
        <v>189</v>
      </c>
      <c r="M2913" s="54">
        <v>1</v>
      </c>
      <c r="N2913" s="51" t="str">
        <f t="shared" si="193"/>
        <v>本郷</v>
      </c>
    </row>
    <row r="2914" spans="1:14" x14ac:dyDescent="0.2">
      <c r="A2914" s="50">
        <f t="shared" si="190"/>
        <v>35901</v>
      </c>
      <c r="B2914" s="50">
        <f t="shared" si="191"/>
        <v>3</v>
      </c>
      <c r="C2914" s="51">
        <f t="shared" si="192"/>
        <v>59</v>
      </c>
      <c r="D2914" s="50">
        <v>35901</v>
      </c>
      <c r="E2914" s="50" t="s">
        <v>8788</v>
      </c>
      <c r="F2914" s="50" t="s">
        <v>684</v>
      </c>
      <c r="G2914" s="50" t="s">
        <v>3255</v>
      </c>
      <c r="H2914" s="50" t="s">
        <v>1283</v>
      </c>
      <c r="I2914" s="50" t="s">
        <v>3256</v>
      </c>
      <c r="J2914" s="50" t="s">
        <v>1284</v>
      </c>
      <c r="K2914" s="50" t="s">
        <v>291</v>
      </c>
      <c r="L2914" s="50" t="s">
        <v>188</v>
      </c>
      <c r="M2914" s="54">
        <v>2</v>
      </c>
      <c r="N2914" s="51" t="str">
        <f t="shared" si="193"/>
        <v>立教池袋</v>
      </c>
    </row>
    <row r="2915" spans="1:14" x14ac:dyDescent="0.2">
      <c r="A2915" s="50">
        <f t="shared" si="190"/>
        <v>35902</v>
      </c>
      <c r="B2915" s="50">
        <f t="shared" si="191"/>
        <v>3</v>
      </c>
      <c r="C2915" s="51">
        <f t="shared" si="192"/>
        <v>59</v>
      </c>
      <c r="D2915" s="50">
        <v>35902</v>
      </c>
      <c r="E2915" s="50" t="s">
        <v>1389</v>
      </c>
      <c r="F2915" s="50" t="s">
        <v>8789</v>
      </c>
      <c r="G2915" s="50" t="s">
        <v>1391</v>
      </c>
      <c r="H2915" s="50" t="s">
        <v>2330</v>
      </c>
      <c r="I2915" s="50" t="s">
        <v>1056</v>
      </c>
      <c r="J2915" s="50" t="s">
        <v>2332</v>
      </c>
      <c r="K2915" s="50" t="s">
        <v>291</v>
      </c>
      <c r="L2915" s="50" t="s">
        <v>188</v>
      </c>
      <c r="M2915" s="54">
        <v>2</v>
      </c>
      <c r="N2915" s="51" t="str">
        <f t="shared" si="193"/>
        <v>立教池袋</v>
      </c>
    </row>
    <row r="2916" spans="1:14" x14ac:dyDescent="0.2">
      <c r="A2916" s="50">
        <f t="shared" si="190"/>
        <v>35903</v>
      </c>
      <c r="B2916" s="50">
        <f t="shared" si="191"/>
        <v>3</v>
      </c>
      <c r="C2916" s="51">
        <f t="shared" si="192"/>
        <v>59</v>
      </c>
      <c r="D2916" s="50">
        <v>35903</v>
      </c>
      <c r="E2916" s="50" t="s">
        <v>8790</v>
      </c>
      <c r="F2916" s="50" t="s">
        <v>8791</v>
      </c>
      <c r="G2916" s="50" t="s">
        <v>2663</v>
      </c>
      <c r="H2916" s="50" t="s">
        <v>8792</v>
      </c>
      <c r="I2916" s="50" t="s">
        <v>2664</v>
      </c>
      <c r="J2916" s="50" t="s">
        <v>8793</v>
      </c>
      <c r="K2916" s="50" t="s">
        <v>291</v>
      </c>
      <c r="L2916" s="50" t="s">
        <v>188</v>
      </c>
      <c r="M2916" s="54">
        <v>2</v>
      </c>
      <c r="N2916" s="51" t="str">
        <f t="shared" si="193"/>
        <v>立教池袋</v>
      </c>
    </row>
    <row r="2917" spans="1:14" x14ac:dyDescent="0.2">
      <c r="A2917" s="50">
        <f t="shared" si="190"/>
        <v>35904</v>
      </c>
      <c r="B2917" s="50">
        <f t="shared" si="191"/>
        <v>3</v>
      </c>
      <c r="C2917" s="51">
        <f t="shared" si="192"/>
        <v>59</v>
      </c>
      <c r="D2917" s="50">
        <v>35904</v>
      </c>
      <c r="E2917" s="50" t="s">
        <v>40</v>
      </c>
      <c r="F2917" s="50" t="s">
        <v>4130</v>
      </c>
      <c r="G2917" s="50" t="s">
        <v>1704</v>
      </c>
      <c r="H2917" s="50" t="s">
        <v>1030</v>
      </c>
      <c r="I2917" s="50" t="s">
        <v>1706</v>
      </c>
      <c r="J2917" s="50" t="s">
        <v>8794</v>
      </c>
      <c r="K2917" s="50" t="s">
        <v>291</v>
      </c>
      <c r="L2917" s="50" t="s">
        <v>188</v>
      </c>
      <c r="M2917" s="54">
        <v>2</v>
      </c>
      <c r="N2917" s="51" t="str">
        <f t="shared" si="193"/>
        <v>立教池袋</v>
      </c>
    </row>
    <row r="2918" spans="1:14" x14ac:dyDescent="0.2">
      <c r="A2918" s="50">
        <f t="shared" si="190"/>
        <v>35905</v>
      </c>
      <c r="B2918" s="50">
        <f t="shared" si="191"/>
        <v>3</v>
      </c>
      <c r="C2918" s="51">
        <f t="shared" si="192"/>
        <v>59</v>
      </c>
      <c r="D2918" s="50">
        <v>35905</v>
      </c>
      <c r="E2918" s="50" t="s">
        <v>7297</v>
      </c>
      <c r="F2918" s="50" t="s">
        <v>8795</v>
      </c>
      <c r="G2918" s="50" t="s">
        <v>7299</v>
      </c>
      <c r="H2918" s="50" t="s">
        <v>8796</v>
      </c>
      <c r="I2918" s="50" t="s">
        <v>8797</v>
      </c>
      <c r="J2918" s="50" t="s">
        <v>8798</v>
      </c>
      <c r="K2918" s="50" t="s">
        <v>291</v>
      </c>
      <c r="L2918" s="50" t="s">
        <v>188</v>
      </c>
      <c r="M2918" s="54">
        <v>3</v>
      </c>
      <c r="N2918" s="51" t="str">
        <f t="shared" si="193"/>
        <v>立教池袋</v>
      </c>
    </row>
    <row r="2919" spans="1:14" x14ac:dyDescent="0.2">
      <c r="A2919" s="50">
        <f t="shared" si="190"/>
        <v>35906</v>
      </c>
      <c r="B2919" s="50">
        <f t="shared" si="191"/>
        <v>3</v>
      </c>
      <c r="C2919" s="51">
        <f t="shared" si="192"/>
        <v>59</v>
      </c>
      <c r="D2919" s="50">
        <v>35906</v>
      </c>
      <c r="E2919" s="50" t="s">
        <v>5006</v>
      </c>
      <c r="F2919" s="50" t="s">
        <v>8799</v>
      </c>
      <c r="G2919" s="50" t="s">
        <v>5008</v>
      </c>
      <c r="H2919" s="50" t="s">
        <v>1844</v>
      </c>
      <c r="I2919" s="50" t="s">
        <v>5009</v>
      </c>
      <c r="J2919" s="50" t="s">
        <v>1845</v>
      </c>
      <c r="K2919" s="50" t="s">
        <v>291</v>
      </c>
      <c r="L2919" s="50" t="s">
        <v>188</v>
      </c>
      <c r="M2919" s="54">
        <v>2</v>
      </c>
      <c r="N2919" s="51" t="str">
        <f t="shared" si="193"/>
        <v>立教池袋</v>
      </c>
    </row>
    <row r="2920" spans="1:14" x14ac:dyDescent="0.2">
      <c r="A2920" s="50">
        <f t="shared" si="190"/>
        <v>35907</v>
      </c>
      <c r="B2920" s="50">
        <f t="shared" si="191"/>
        <v>3</v>
      </c>
      <c r="C2920" s="51">
        <f t="shared" si="192"/>
        <v>59</v>
      </c>
      <c r="D2920" s="50">
        <v>35907</v>
      </c>
      <c r="E2920" s="50" t="s">
        <v>4560</v>
      </c>
      <c r="F2920" s="50" t="s">
        <v>8800</v>
      </c>
      <c r="G2920" s="50" t="s">
        <v>4562</v>
      </c>
      <c r="H2920" s="50" t="s">
        <v>8801</v>
      </c>
      <c r="I2920" s="50" t="s">
        <v>4564</v>
      </c>
      <c r="J2920" s="50" t="s">
        <v>8802</v>
      </c>
      <c r="K2920" s="50" t="s">
        <v>291</v>
      </c>
      <c r="L2920" s="50" t="s">
        <v>1029</v>
      </c>
      <c r="M2920" s="54">
        <v>3</v>
      </c>
      <c r="N2920" s="51" t="str">
        <f t="shared" si="193"/>
        <v>立教池袋</v>
      </c>
    </row>
    <row r="2921" spans="1:14" x14ac:dyDescent="0.2">
      <c r="A2921" s="50">
        <f t="shared" si="190"/>
        <v>35908</v>
      </c>
      <c r="B2921" s="50">
        <f t="shared" si="191"/>
        <v>3</v>
      </c>
      <c r="C2921" s="51">
        <f t="shared" si="192"/>
        <v>59</v>
      </c>
      <c r="D2921" s="50">
        <v>35908</v>
      </c>
      <c r="E2921" s="50" t="s">
        <v>700</v>
      </c>
      <c r="F2921" s="50" t="s">
        <v>8803</v>
      </c>
      <c r="G2921" s="50" t="s">
        <v>1133</v>
      </c>
      <c r="H2921" s="50" t="s">
        <v>8804</v>
      </c>
      <c r="I2921" s="50" t="s">
        <v>1134</v>
      </c>
      <c r="J2921" s="50" t="s">
        <v>8805</v>
      </c>
      <c r="K2921" s="50" t="s">
        <v>291</v>
      </c>
      <c r="L2921" s="50" t="s">
        <v>189</v>
      </c>
      <c r="M2921" s="54">
        <v>1</v>
      </c>
      <c r="N2921" s="51" t="str">
        <f t="shared" si="193"/>
        <v>立教池袋</v>
      </c>
    </row>
    <row r="2922" spans="1:14" x14ac:dyDescent="0.2">
      <c r="A2922" s="50">
        <f t="shared" si="190"/>
        <v>35909</v>
      </c>
      <c r="B2922" s="50">
        <f t="shared" si="191"/>
        <v>3</v>
      </c>
      <c r="C2922" s="51">
        <f t="shared" si="192"/>
        <v>59</v>
      </c>
      <c r="D2922" s="50">
        <v>35909</v>
      </c>
      <c r="E2922" s="50" t="s">
        <v>2794</v>
      </c>
      <c r="F2922" s="50" t="s">
        <v>2325</v>
      </c>
      <c r="G2922" s="50" t="s">
        <v>2795</v>
      </c>
      <c r="H2922" s="50" t="s">
        <v>2326</v>
      </c>
      <c r="I2922" s="50" t="s">
        <v>2796</v>
      </c>
      <c r="J2922" s="50" t="s">
        <v>2328</v>
      </c>
      <c r="K2922" s="50" t="s">
        <v>291</v>
      </c>
      <c r="L2922" s="50" t="s">
        <v>189</v>
      </c>
      <c r="M2922" s="54">
        <v>1</v>
      </c>
      <c r="N2922" s="51" t="str">
        <f t="shared" si="193"/>
        <v>立教池袋</v>
      </c>
    </row>
    <row r="2923" spans="1:14" x14ac:dyDescent="0.2">
      <c r="A2923" s="50">
        <f t="shared" si="190"/>
        <v>35910</v>
      </c>
      <c r="B2923" s="50">
        <f t="shared" si="191"/>
        <v>3</v>
      </c>
      <c r="C2923" s="51">
        <f t="shared" si="192"/>
        <v>59</v>
      </c>
      <c r="D2923" s="50">
        <v>35910</v>
      </c>
      <c r="E2923" s="50" t="s">
        <v>8806</v>
      </c>
      <c r="F2923" s="50" t="s">
        <v>8807</v>
      </c>
      <c r="G2923" s="50" t="s">
        <v>8808</v>
      </c>
      <c r="H2923" s="50" t="s">
        <v>5198</v>
      </c>
      <c r="I2923" s="50" t="s">
        <v>8809</v>
      </c>
      <c r="J2923" s="50" t="s">
        <v>5425</v>
      </c>
      <c r="K2923" s="50" t="s">
        <v>291</v>
      </c>
      <c r="L2923" s="50" t="s">
        <v>189</v>
      </c>
      <c r="M2923" s="54">
        <v>1</v>
      </c>
      <c r="N2923" s="51" t="str">
        <f t="shared" si="193"/>
        <v>立教池袋</v>
      </c>
    </row>
    <row r="2924" spans="1:14" x14ac:dyDescent="0.2">
      <c r="A2924" s="50">
        <f t="shared" ref="A2924:A2987" si="194">D2924</f>
        <v>35911</v>
      </c>
      <c r="B2924" s="50">
        <f t="shared" ref="B2924:B2987" si="195">ROUNDDOWN(D2924/10000,0)</f>
        <v>3</v>
      </c>
      <c r="C2924" s="51">
        <f t="shared" ref="C2924:C2987" si="196">ROUNDDOWN((D2924-B2924*10000)/100,0)</f>
        <v>59</v>
      </c>
      <c r="D2924" s="50">
        <v>35911</v>
      </c>
      <c r="E2924" s="50" t="s">
        <v>2794</v>
      </c>
      <c r="F2924" s="50" t="s">
        <v>8810</v>
      </c>
      <c r="G2924" s="50" t="s">
        <v>2795</v>
      </c>
      <c r="H2924" s="50" t="s">
        <v>7016</v>
      </c>
      <c r="I2924" s="50" t="s">
        <v>2796</v>
      </c>
      <c r="J2924" s="50" t="s">
        <v>7017</v>
      </c>
      <c r="K2924" s="50" t="s">
        <v>291</v>
      </c>
      <c r="L2924" s="50" t="s">
        <v>189</v>
      </c>
      <c r="M2924" s="54">
        <v>1</v>
      </c>
      <c r="N2924" s="51" t="str">
        <f t="shared" si="193"/>
        <v>立教池袋</v>
      </c>
    </row>
    <row r="2925" spans="1:14" x14ac:dyDescent="0.2">
      <c r="A2925" s="50">
        <f t="shared" si="194"/>
        <v>35912</v>
      </c>
      <c r="B2925" s="50">
        <f t="shared" si="195"/>
        <v>3</v>
      </c>
      <c r="C2925" s="51">
        <f t="shared" si="196"/>
        <v>59</v>
      </c>
      <c r="D2925" s="50">
        <v>35912</v>
      </c>
      <c r="E2925" s="50" t="s">
        <v>6843</v>
      </c>
      <c r="F2925" s="50" t="s">
        <v>6182</v>
      </c>
      <c r="G2925" s="50" t="s">
        <v>6844</v>
      </c>
      <c r="H2925" s="50" t="s">
        <v>1844</v>
      </c>
      <c r="I2925" s="50" t="s">
        <v>8811</v>
      </c>
      <c r="J2925" s="50" t="s">
        <v>1845</v>
      </c>
      <c r="K2925" s="50" t="s">
        <v>291</v>
      </c>
      <c r="L2925" s="50" t="s">
        <v>189</v>
      </c>
      <c r="M2925" s="54">
        <v>1</v>
      </c>
      <c r="N2925" s="51" t="str">
        <f t="shared" si="193"/>
        <v>立教池袋</v>
      </c>
    </row>
    <row r="2926" spans="1:14" x14ac:dyDescent="0.2">
      <c r="A2926" s="50">
        <f t="shared" si="194"/>
        <v>35913</v>
      </c>
      <c r="B2926" s="50">
        <f t="shared" si="195"/>
        <v>3</v>
      </c>
      <c r="C2926" s="51">
        <f t="shared" si="196"/>
        <v>59</v>
      </c>
      <c r="D2926" s="50">
        <v>35913</v>
      </c>
      <c r="E2926" s="50" t="s">
        <v>8812</v>
      </c>
      <c r="F2926" s="50" t="s">
        <v>624</v>
      </c>
      <c r="G2926" s="50" t="s">
        <v>8813</v>
      </c>
      <c r="H2926" s="50" t="s">
        <v>1428</v>
      </c>
      <c r="I2926" s="50" t="s">
        <v>8814</v>
      </c>
      <c r="J2926" s="50" t="s">
        <v>1430</v>
      </c>
      <c r="K2926" s="50" t="s">
        <v>291</v>
      </c>
      <c r="L2926" s="50" t="s">
        <v>185</v>
      </c>
      <c r="M2926" s="54">
        <v>1</v>
      </c>
      <c r="N2926" s="51" t="str">
        <f t="shared" si="193"/>
        <v>立教池袋</v>
      </c>
    </row>
    <row r="2927" spans="1:14" x14ac:dyDescent="0.2">
      <c r="A2927" s="50">
        <f t="shared" si="194"/>
        <v>35931</v>
      </c>
      <c r="B2927" s="50">
        <f t="shared" si="195"/>
        <v>3</v>
      </c>
      <c r="C2927" s="51">
        <f t="shared" si="196"/>
        <v>59</v>
      </c>
      <c r="D2927" s="50">
        <v>35931</v>
      </c>
      <c r="E2927" s="50" t="s">
        <v>483</v>
      </c>
      <c r="F2927" s="50" t="s">
        <v>3591</v>
      </c>
      <c r="G2927" s="50" t="s">
        <v>1650</v>
      </c>
      <c r="H2927" s="50" t="s">
        <v>2476</v>
      </c>
      <c r="I2927" s="50" t="s">
        <v>1651</v>
      </c>
      <c r="J2927" s="50" t="s">
        <v>2478</v>
      </c>
      <c r="K2927" s="50" t="s">
        <v>291</v>
      </c>
      <c r="L2927" s="50" t="s">
        <v>8815</v>
      </c>
      <c r="M2927" s="54">
        <v>3</v>
      </c>
      <c r="N2927" s="51" t="str">
        <f t="shared" si="193"/>
        <v>立教池袋</v>
      </c>
    </row>
    <row r="2928" spans="1:14" x14ac:dyDescent="0.2">
      <c r="A2928" s="50">
        <f t="shared" si="194"/>
        <v>35933</v>
      </c>
      <c r="B2928" s="50">
        <f t="shared" si="195"/>
        <v>3</v>
      </c>
      <c r="C2928" s="51">
        <f t="shared" si="196"/>
        <v>59</v>
      </c>
      <c r="D2928" s="50">
        <v>35933</v>
      </c>
      <c r="E2928" s="50" t="s">
        <v>40</v>
      </c>
      <c r="F2928" s="50" t="s">
        <v>493</v>
      </c>
      <c r="G2928" s="50" t="s">
        <v>1704</v>
      </c>
      <c r="H2928" s="50" t="s">
        <v>1176</v>
      </c>
      <c r="I2928" s="50" t="s">
        <v>1706</v>
      </c>
      <c r="J2928" s="50" t="s">
        <v>1178</v>
      </c>
      <c r="K2928" s="50" t="s">
        <v>291</v>
      </c>
      <c r="L2928" s="50" t="s">
        <v>1029</v>
      </c>
      <c r="M2928" s="54">
        <v>3</v>
      </c>
      <c r="N2928" s="51" t="str">
        <f t="shared" si="193"/>
        <v>立教池袋</v>
      </c>
    </row>
    <row r="2929" spans="1:14" x14ac:dyDescent="0.2">
      <c r="A2929" s="50">
        <f t="shared" si="194"/>
        <v>35934</v>
      </c>
      <c r="B2929" s="50">
        <f t="shared" si="195"/>
        <v>3</v>
      </c>
      <c r="C2929" s="51">
        <f t="shared" si="196"/>
        <v>59</v>
      </c>
      <c r="D2929" s="50">
        <v>35934</v>
      </c>
      <c r="E2929" s="50" t="s">
        <v>8816</v>
      </c>
      <c r="F2929" s="50" t="s">
        <v>8817</v>
      </c>
      <c r="G2929" s="50" t="s">
        <v>8818</v>
      </c>
      <c r="H2929" s="50" t="s">
        <v>1228</v>
      </c>
      <c r="I2929" s="50" t="s">
        <v>8819</v>
      </c>
      <c r="J2929" s="50" t="s">
        <v>1229</v>
      </c>
      <c r="K2929" s="50" t="s">
        <v>291</v>
      </c>
      <c r="L2929" s="50" t="s">
        <v>1029</v>
      </c>
      <c r="M2929" s="54">
        <v>3</v>
      </c>
      <c r="N2929" s="51" t="str">
        <f t="shared" si="193"/>
        <v>立教池袋</v>
      </c>
    </row>
    <row r="2930" spans="1:14" x14ac:dyDescent="0.2">
      <c r="A2930" s="50">
        <f t="shared" si="194"/>
        <v>35935</v>
      </c>
      <c r="B2930" s="50">
        <f t="shared" si="195"/>
        <v>3</v>
      </c>
      <c r="C2930" s="51">
        <f t="shared" si="196"/>
        <v>59</v>
      </c>
      <c r="D2930" s="50">
        <v>35935</v>
      </c>
      <c r="E2930" s="50" t="s">
        <v>22</v>
      </c>
      <c r="F2930" s="50" t="s">
        <v>8820</v>
      </c>
      <c r="G2930" s="50" t="s">
        <v>1070</v>
      </c>
      <c r="H2930" s="50" t="s">
        <v>1741</v>
      </c>
      <c r="I2930" s="50" t="s">
        <v>1610</v>
      </c>
      <c r="J2930" s="50" t="s">
        <v>1743</v>
      </c>
      <c r="K2930" s="50" t="s">
        <v>291</v>
      </c>
      <c r="L2930" s="50" t="s">
        <v>1029</v>
      </c>
      <c r="M2930" s="54">
        <v>3</v>
      </c>
      <c r="N2930" s="51" t="str">
        <f t="shared" si="193"/>
        <v>立教池袋</v>
      </c>
    </row>
    <row r="2931" spans="1:14" x14ac:dyDescent="0.2">
      <c r="A2931" s="50">
        <f t="shared" si="194"/>
        <v>35936</v>
      </c>
      <c r="B2931" s="50">
        <f t="shared" si="195"/>
        <v>3</v>
      </c>
      <c r="C2931" s="51">
        <f t="shared" si="196"/>
        <v>59</v>
      </c>
      <c r="D2931" s="50">
        <v>35936</v>
      </c>
      <c r="E2931" s="50" t="s">
        <v>650</v>
      </c>
      <c r="F2931" s="50" t="s">
        <v>448</v>
      </c>
      <c r="G2931" s="50" t="s">
        <v>2218</v>
      </c>
      <c r="H2931" s="50" t="s">
        <v>1869</v>
      </c>
      <c r="I2931" s="50" t="s">
        <v>2219</v>
      </c>
      <c r="J2931" s="50" t="s">
        <v>1870</v>
      </c>
      <c r="K2931" s="50" t="s">
        <v>291</v>
      </c>
      <c r="L2931" s="50" t="s">
        <v>1029</v>
      </c>
      <c r="M2931" s="54">
        <v>3</v>
      </c>
      <c r="N2931" s="51" t="str">
        <f t="shared" si="193"/>
        <v>立教池袋</v>
      </c>
    </row>
    <row r="2932" spans="1:14" x14ac:dyDescent="0.2">
      <c r="A2932" s="50">
        <f t="shared" si="194"/>
        <v>35938</v>
      </c>
      <c r="B2932" s="50">
        <f t="shared" si="195"/>
        <v>3</v>
      </c>
      <c r="C2932" s="51">
        <f t="shared" si="196"/>
        <v>59</v>
      </c>
      <c r="D2932" s="50">
        <v>35938</v>
      </c>
      <c r="E2932" s="50" t="s">
        <v>2794</v>
      </c>
      <c r="F2932" s="50" t="s">
        <v>8821</v>
      </c>
      <c r="G2932" s="50" t="s">
        <v>2795</v>
      </c>
      <c r="H2932" s="50" t="s">
        <v>1030</v>
      </c>
      <c r="I2932" s="50" t="s">
        <v>2796</v>
      </c>
      <c r="J2932" s="50" t="s">
        <v>1282</v>
      </c>
      <c r="K2932" s="50" t="s">
        <v>291</v>
      </c>
      <c r="L2932" s="50" t="s">
        <v>1029</v>
      </c>
      <c r="M2932" s="54">
        <v>3</v>
      </c>
      <c r="N2932" s="51" t="str">
        <f t="shared" si="193"/>
        <v>立教池袋</v>
      </c>
    </row>
    <row r="2933" spans="1:14" x14ac:dyDescent="0.2">
      <c r="A2933" s="50">
        <f t="shared" si="194"/>
        <v>35939</v>
      </c>
      <c r="B2933" s="50">
        <f t="shared" si="195"/>
        <v>3</v>
      </c>
      <c r="C2933" s="51">
        <f t="shared" si="196"/>
        <v>59</v>
      </c>
      <c r="D2933" s="50">
        <v>35939</v>
      </c>
      <c r="E2933" s="50" t="s">
        <v>8822</v>
      </c>
      <c r="F2933" s="50" t="s">
        <v>8823</v>
      </c>
      <c r="G2933" s="50" t="s">
        <v>8824</v>
      </c>
      <c r="H2933" s="50" t="s">
        <v>1125</v>
      </c>
      <c r="I2933" s="50" t="s">
        <v>8825</v>
      </c>
      <c r="J2933" s="50" t="s">
        <v>1914</v>
      </c>
      <c r="K2933" s="50" t="s">
        <v>291</v>
      </c>
      <c r="L2933" s="50" t="s">
        <v>188</v>
      </c>
      <c r="M2933" s="54">
        <v>3</v>
      </c>
      <c r="N2933" s="51" t="str">
        <f t="shared" si="193"/>
        <v>立教池袋</v>
      </c>
    </row>
    <row r="2934" spans="1:14" x14ac:dyDescent="0.2">
      <c r="A2934" s="50">
        <f t="shared" si="194"/>
        <v>35940</v>
      </c>
      <c r="B2934" s="50">
        <f t="shared" si="195"/>
        <v>3</v>
      </c>
      <c r="C2934" s="51">
        <f t="shared" si="196"/>
        <v>59</v>
      </c>
      <c r="D2934" s="50">
        <v>35940</v>
      </c>
      <c r="E2934" s="50" t="s">
        <v>8826</v>
      </c>
      <c r="F2934" s="50" t="s">
        <v>1257</v>
      </c>
      <c r="G2934" s="50" t="s">
        <v>8827</v>
      </c>
      <c r="H2934" s="50" t="s">
        <v>1259</v>
      </c>
      <c r="I2934" s="50" t="s">
        <v>8828</v>
      </c>
      <c r="J2934" s="50" t="s">
        <v>1261</v>
      </c>
      <c r="K2934" s="50" t="s">
        <v>291</v>
      </c>
      <c r="L2934" s="50" t="s">
        <v>188</v>
      </c>
      <c r="M2934" s="54">
        <v>3</v>
      </c>
      <c r="N2934" s="51" t="str">
        <f t="shared" si="193"/>
        <v>立教池袋</v>
      </c>
    </row>
    <row r="2935" spans="1:14" x14ac:dyDescent="0.2">
      <c r="A2935" s="50">
        <f t="shared" si="194"/>
        <v>35941</v>
      </c>
      <c r="B2935" s="50">
        <f t="shared" si="195"/>
        <v>3</v>
      </c>
      <c r="C2935" s="51">
        <f t="shared" si="196"/>
        <v>59</v>
      </c>
      <c r="D2935" s="50">
        <v>35941</v>
      </c>
      <c r="E2935" s="50" t="s">
        <v>8829</v>
      </c>
      <c r="F2935" s="50" t="s">
        <v>3708</v>
      </c>
      <c r="G2935" s="50" t="s">
        <v>8830</v>
      </c>
      <c r="H2935" s="50" t="s">
        <v>3710</v>
      </c>
      <c r="I2935" s="50" t="s">
        <v>8831</v>
      </c>
      <c r="J2935" s="50" t="s">
        <v>3712</v>
      </c>
      <c r="K2935" s="50" t="s">
        <v>291</v>
      </c>
      <c r="L2935" s="50" t="s">
        <v>1029</v>
      </c>
      <c r="M2935" s="54">
        <v>2</v>
      </c>
      <c r="N2935" s="51" t="str">
        <f t="shared" si="193"/>
        <v>立教池袋</v>
      </c>
    </row>
    <row r="2936" spans="1:14" x14ac:dyDescent="0.2">
      <c r="A2936" s="50">
        <f t="shared" si="194"/>
        <v>35944</v>
      </c>
      <c r="B2936" s="50">
        <f t="shared" si="195"/>
        <v>3</v>
      </c>
      <c r="C2936" s="51">
        <f t="shared" si="196"/>
        <v>59</v>
      </c>
      <c r="D2936" s="50">
        <v>35944</v>
      </c>
      <c r="E2936" s="50" t="s">
        <v>66</v>
      </c>
      <c r="F2936" s="50" t="s">
        <v>8268</v>
      </c>
      <c r="G2936" s="50" t="s">
        <v>1266</v>
      </c>
      <c r="H2936" s="50" t="s">
        <v>8269</v>
      </c>
      <c r="I2936" s="50" t="s">
        <v>1268</v>
      </c>
      <c r="J2936" s="50" t="s">
        <v>8270</v>
      </c>
      <c r="K2936" s="50" t="s">
        <v>291</v>
      </c>
      <c r="L2936" s="50" t="s">
        <v>1029</v>
      </c>
      <c r="M2936" s="54">
        <v>3</v>
      </c>
      <c r="N2936" s="51" t="str">
        <f t="shared" si="193"/>
        <v>立教池袋</v>
      </c>
    </row>
    <row r="2937" spans="1:14" x14ac:dyDescent="0.2">
      <c r="A2937" s="50">
        <f t="shared" si="194"/>
        <v>35945</v>
      </c>
      <c r="B2937" s="50">
        <f t="shared" si="195"/>
        <v>3</v>
      </c>
      <c r="C2937" s="51">
        <f t="shared" si="196"/>
        <v>59</v>
      </c>
      <c r="D2937" s="50">
        <v>35945</v>
      </c>
      <c r="E2937" s="50" t="s">
        <v>8832</v>
      </c>
      <c r="F2937" s="50" t="s">
        <v>2130</v>
      </c>
      <c r="G2937" s="50" t="s">
        <v>8833</v>
      </c>
      <c r="H2937" s="50" t="s">
        <v>2916</v>
      </c>
      <c r="I2937" s="50" t="s">
        <v>8834</v>
      </c>
      <c r="J2937" s="50" t="s">
        <v>2917</v>
      </c>
      <c r="K2937" s="50" t="s">
        <v>291</v>
      </c>
      <c r="L2937" s="50" t="s">
        <v>1029</v>
      </c>
      <c r="M2937" s="54">
        <v>3</v>
      </c>
      <c r="N2937" s="51" t="str">
        <f t="shared" si="193"/>
        <v>立教池袋</v>
      </c>
    </row>
    <row r="2938" spans="1:14" x14ac:dyDescent="0.2">
      <c r="A2938" s="50">
        <f t="shared" si="194"/>
        <v>35948</v>
      </c>
      <c r="B2938" s="50">
        <f t="shared" si="195"/>
        <v>3</v>
      </c>
      <c r="C2938" s="51">
        <f t="shared" si="196"/>
        <v>59</v>
      </c>
      <c r="D2938" s="50">
        <v>35948</v>
      </c>
      <c r="E2938" s="50" t="s">
        <v>26</v>
      </c>
      <c r="F2938" s="50" t="s">
        <v>8835</v>
      </c>
      <c r="G2938" s="50" t="s">
        <v>1451</v>
      </c>
      <c r="H2938" s="50" t="s">
        <v>1037</v>
      </c>
      <c r="I2938" s="50" t="s">
        <v>1544</v>
      </c>
      <c r="J2938" s="50" t="s">
        <v>1156</v>
      </c>
      <c r="K2938" s="50" t="s">
        <v>291</v>
      </c>
      <c r="L2938" s="50" t="s">
        <v>188</v>
      </c>
      <c r="M2938" s="54">
        <v>2</v>
      </c>
      <c r="N2938" s="51" t="str">
        <f t="shared" si="193"/>
        <v>立教池袋</v>
      </c>
    </row>
    <row r="2939" spans="1:14" x14ac:dyDescent="0.2">
      <c r="A2939" s="50">
        <f t="shared" si="194"/>
        <v>35949</v>
      </c>
      <c r="B2939" s="50">
        <f t="shared" si="195"/>
        <v>3</v>
      </c>
      <c r="C2939" s="51">
        <f t="shared" si="196"/>
        <v>59</v>
      </c>
      <c r="D2939" s="50">
        <v>35949</v>
      </c>
      <c r="E2939" s="50" t="s">
        <v>8836</v>
      </c>
      <c r="F2939" s="50" t="s">
        <v>8837</v>
      </c>
      <c r="G2939" s="50" t="s">
        <v>3174</v>
      </c>
      <c r="H2939" s="50" t="s">
        <v>1283</v>
      </c>
      <c r="I2939" s="50" t="s">
        <v>3175</v>
      </c>
      <c r="J2939" s="50" t="s">
        <v>1284</v>
      </c>
      <c r="K2939" s="50" t="s">
        <v>291</v>
      </c>
      <c r="L2939" s="50" t="s">
        <v>188</v>
      </c>
      <c r="M2939" s="54">
        <v>2</v>
      </c>
      <c r="N2939" s="51" t="str">
        <f t="shared" si="193"/>
        <v>立教池袋</v>
      </c>
    </row>
    <row r="2940" spans="1:14" x14ac:dyDescent="0.2">
      <c r="A2940" s="50">
        <f t="shared" si="194"/>
        <v>35950</v>
      </c>
      <c r="B2940" s="50">
        <f t="shared" si="195"/>
        <v>3</v>
      </c>
      <c r="C2940" s="51">
        <f t="shared" si="196"/>
        <v>59</v>
      </c>
      <c r="D2940" s="50">
        <v>35950</v>
      </c>
      <c r="E2940" s="50" t="s">
        <v>8838</v>
      </c>
      <c r="F2940" s="50" t="s">
        <v>8839</v>
      </c>
      <c r="G2940" s="50" t="s">
        <v>8840</v>
      </c>
      <c r="H2940" s="50" t="s">
        <v>8841</v>
      </c>
      <c r="I2940" s="50" t="s">
        <v>8842</v>
      </c>
      <c r="J2940" s="50" t="s">
        <v>8843</v>
      </c>
      <c r="K2940" s="50" t="s">
        <v>291</v>
      </c>
      <c r="L2940" s="50" t="s">
        <v>188</v>
      </c>
      <c r="M2940" s="54">
        <v>2</v>
      </c>
      <c r="N2940" s="51" t="str">
        <f t="shared" si="193"/>
        <v>立教池袋</v>
      </c>
    </row>
    <row r="2941" spans="1:14" x14ac:dyDescent="0.2">
      <c r="A2941" s="50">
        <f t="shared" si="194"/>
        <v>36049</v>
      </c>
      <c r="B2941" s="50">
        <f t="shared" si="195"/>
        <v>3</v>
      </c>
      <c r="C2941" s="51">
        <f t="shared" si="196"/>
        <v>60</v>
      </c>
      <c r="D2941" s="50">
        <v>36049</v>
      </c>
      <c r="E2941" s="50" t="s">
        <v>15329</v>
      </c>
      <c r="F2941" s="50" t="s">
        <v>7667</v>
      </c>
      <c r="G2941" s="50" t="s">
        <v>15330</v>
      </c>
      <c r="H2941" s="50" t="s">
        <v>2872</v>
      </c>
      <c r="I2941" s="50" t="s">
        <v>15331</v>
      </c>
      <c r="J2941" s="50" t="s">
        <v>2873</v>
      </c>
      <c r="K2941" s="50" t="s">
        <v>291</v>
      </c>
      <c r="L2941" s="50" t="s">
        <v>189</v>
      </c>
      <c r="M2941" s="54">
        <v>1</v>
      </c>
      <c r="N2941" s="51" t="str">
        <f t="shared" si="193"/>
        <v>都井草</v>
      </c>
    </row>
    <row r="2942" spans="1:14" x14ac:dyDescent="0.2">
      <c r="A2942" s="50">
        <f t="shared" si="194"/>
        <v>36050</v>
      </c>
      <c r="B2942" s="50">
        <f t="shared" si="195"/>
        <v>3</v>
      </c>
      <c r="C2942" s="51">
        <f t="shared" si="196"/>
        <v>60</v>
      </c>
      <c r="D2942" s="50">
        <v>36050</v>
      </c>
      <c r="E2942" s="50" t="s">
        <v>30</v>
      </c>
      <c r="F2942" s="50" t="s">
        <v>585</v>
      </c>
      <c r="G2942" s="50" t="s">
        <v>1081</v>
      </c>
      <c r="H2942" s="50" t="s">
        <v>1023</v>
      </c>
      <c r="I2942" s="50" t="s">
        <v>1082</v>
      </c>
      <c r="J2942" s="50" t="s">
        <v>1024</v>
      </c>
      <c r="K2942" s="50" t="s">
        <v>291</v>
      </c>
      <c r="L2942" s="50" t="s">
        <v>189</v>
      </c>
      <c r="M2942" s="54">
        <v>1</v>
      </c>
      <c r="N2942" s="51" t="str">
        <f t="shared" si="193"/>
        <v>都井草</v>
      </c>
    </row>
    <row r="2943" spans="1:14" x14ac:dyDescent="0.2">
      <c r="A2943" s="50">
        <f t="shared" si="194"/>
        <v>36108</v>
      </c>
      <c r="B2943" s="50">
        <f t="shared" si="195"/>
        <v>3</v>
      </c>
      <c r="C2943" s="51">
        <f t="shared" si="196"/>
        <v>61</v>
      </c>
      <c r="D2943" s="50">
        <v>36108</v>
      </c>
      <c r="E2943" s="50" t="s">
        <v>4318</v>
      </c>
      <c r="F2943" s="50" t="s">
        <v>8844</v>
      </c>
      <c r="G2943" s="50" t="s">
        <v>4320</v>
      </c>
      <c r="H2943" s="50" t="s">
        <v>8258</v>
      </c>
      <c r="I2943" s="50" t="s">
        <v>4321</v>
      </c>
      <c r="J2943" s="50" t="s">
        <v>8259</v>
      </c>
      <c r="K2943" s="50" t="s">
        <v>291</v>
      </c>
      <c r="L2943" s="50" t="s">
        <v>188</v>
      </c>
      <c r="M2943" s="54">
        <v>2</v>
      </c>
      <c r="N2943" s="51" t="str">
        <f t="shared" si="193"/>
        <v>都大泉</v>
      </c>
    </row>
    <row r="2944" spans="1:14" x14ac:dyDescent="0.2">
      <c r="A2944" s="50">
        <f t="shared" si="194"/>
        <v>36109</v>
      </c>
      <c r="B2944" s="50">
        <f t="shared" si="195"/>
        <v>3</v>
      </c>
      <c r="C2944" s="51">
        <f t="shared" si="196"/>
        <v>61</v>
      </c>
      <c r="D2944" s="50">
        <v>36109</v>
      </c>
      <c r="E2944" s="50" t="s">
        <v>5114</v>
      </c>
      <c r="F2944" s="50" t="s">
        <v>8845</v>
      </c>
      <c r="G2944" s="50" t="s">
        <v>5116</v>
      </c>
      <c r="H2944" s="50" t="s">
        <v>1139</v>
      </c>
      <c r="I2944" s="50" t="s">
        <v>5117</v>
      </c>
      <c r="J2944" s="50" t="s">
        <v>1140</v>
      </c>
      <c r="K2944" s="50" t="s">
        <v>291</v>
      </c>
      <c r="L2944" s="50" t="s">
        <v>189</v>
      </c>
      <c r="M2944" s="54">
        <v>1</v>
      </c>
      <c r="N2944" s="51" t="str">
        <f t="shared" si="193"/>
        <v>都大泉</v>
      </c>
    </row>
    <row r="2945" spans="1:14" x14ac:dyDescent="0.2">
      <c r="A2945" s="50">
        <f t="shared" si="194"/>
        <v>36110</v>
      </c>
      <c r="B2945" s="50">
        <f t="shared" si="195"/>
        <v>3</v>
      </c>
      <c r="C2945" s="51">
        <f t="shared" si="196"/>
        <v>61</v>
      </c>
      <c r="D2945" s="50">
        <v>36110</v>
      </c>
      <c r="E2945" s="50" t="s">
        <v>8846</v>
      </c>
      <c r="F2945" s="50" t="s">
        <v>8847</v>
      </c>
      <c r="G2945" s="50" t="s">
        <v>8848</v>
      </c>
      <c r="H2945" s="50" t="s">
        <v>2439</v>
      </c>
      <c r="I2945" s="50" t="s">
        <v>8849</v>
      </c>
      <c r="J2945" s="50" t="s">
        <v>2440</v>
      </c>
      <c r="K2945" s="50" t="s">
        <v>291</v>
      </c>
      <c r="L2945" s="50" t="s">
        <v>185</v>
      </c>
      <c r="M2945" s="54">
        <v>1</v>
      </c>
      <c r="N2945" s="51" t="str">
        <f t="shared" si="193"/>
        <v>都大泉</v>
      </c>
    </row>
    <row r="2946" spans="1:14" x14ac:dyDescent="0.2">
      <c r="A2946" s="50">
        <f t="shared" si="194"/>
        <v>36111</v>
      </c>
      <c r="B2946" s="50">
        <f t="shared" si="195"/>
        <v>3</v>
      </c>
      <c r="C2946" s="51">
        <f t="shared" si="196"/>
        <v>61</v>
      </c>
      <c r="D2946" s="50">
        <v>36111</v>
      </c>
      <c r="E2946" s="50" t="s">
        <v>25</v>
      </c>
      <c r="F2946" s="50" t="s">
        <v>8850</v>
      </c>
      <c r="G2946" s="50" t="s">
        <v>2603</v>
      </c>
      <c r="H2946" s="50" t="s">
        <v>8851</v>
      </c>
      <c r="I2946" s="50" t="s">
        <v>2604</v>
      </c>
      <c r="J2946" s="50" t="s">
        <v>8852</v>
      </c>
      <c r="K2946" s="50" t="s">
        <v>291</v>
      </c>
      <c r="L2946" s="50" t="s">
        <v>189</v>
      </c>
      <c r="M2946" s="54">
        <v>1</v>
      </c>
      <c r="N2946" s="51" t="str">
        <f t="shared" ref="N2946:N3009" si="197">VLOOKUP(B2946*100+C2946,$AB$2:$AF$400,2,0)</f>
        <v>都大泉</v>
      </c>
    </row>
    <row r="2947" spans="1:14" x14ac:dyDescent="0.2">
      <c r="A2947" s="50">
        <f t="shared" si="194"/>
        <v>36172</v>
      </c>
      <c r="B2947" s="50">
        <f t="shared" si="195"/>
        <v>3</v>
      </c>
      <c r="C2947" s="51">
        <f t="shared" si="196"/>
        <v>61</v>
      </c>
      <c r="D2947" s="50">
        <v>36172</v>
      </c>
      <c r="E2947" s="50" t="s">
        <v>8853</v>
      </c>
      <c r="F2947" s="50" t="s">
        <v>4108</v>
      </c>
      <c r="G2947" s="50" t="s">
        <v>6216</v>
      </c>
      <c r="H2947" s="50" t="s">
        <v>1172</v>
      </c>
      <c r="I2947" s="50" t="s">
        <v>6217</v>
      </c>
      <c r="J2947" s="50" t="s">
        <v>1174</v>
      </c>
      <c r="K2947" s="50" t="s">
        <v>292</v>
      </c>
      <c r="L2947" s="50" t="s">
        <v>189</v>
      </c>
      <c r="M2947" s="54">
        <v>1</v>
      </c>
      <c r="N2947" s="51" t="str">
        <f t="shared" si="197"/>
        <v>都大泉</v>
      </c>
    </row>
    <row r="2948" spans="1:14" x14ac:dyDescent="0.2">
      <c r="A2948" s="50">
        <f t="shared" si="194"/>
        <v>36173</v>
      </c>
      <c r="B2948" s="50">
        <f t="shared" si="195"/>
        <v>3</v>
      </c>
      <c r="C2948" s="51">
        <f t="shared" si="196"/>
        <v>61</v>
      </c>
      <c r="D2948" s="50">
        <v>36173</v>
      </c>
      <c r="E2948" s="50" t="s">
        <v>8854</v>
      </c>
      <c r="F2948" s="50" t="s">
        <v>8855</v>
      </c>
      <c r="G2948" s="50" t="s">
        <v>3401</v>
      </c>
      <c r="H2948" s="50" t="s">
        <v>6261</v>
      </c>
      <c r="I2948" s="50" t="s">
        <v>3402</v>
      </c>
      <c r="J2948" s="50" t="s">
        <v>6263</v>
      </c>
      <c r="K2948" s="50" t="s">
        <v>292</v>
      </c>
      <c r="L2948" s="50" t="s">
        <v>189</v>
      </c>
      <c r="M2948" s="54">
        <v>1</v>
      </c>
      <c r="N2948" s="51" t="str">
        <f t="shared" si="197"/>
        <v>都大泉</v>
      </c>
    </row>
    <row r="2949" spans="1:14" x14ac:dyDescent="0.2">
      <c r="A2949" s="50">
        <f t="shared" si="194"/>
        <v>36174</v>
      </c>
      <c r="B2949" s="50">
        <f t="shared" si="195"/>
        <v>3</v>
      </c>
      <c r="C2949" s="51">
        <f t="shared" si="196"/>
        <v>61</v>
      </c>
      <c r="D2949" s="50">
        <v>36174</v>
      </c>
      <c r="E2949" s="50" t="s">
        <v>70</v>
      </c>
      <c r="F2949" s="50" t="s">
        <v>8856</v>
      </c>
      <c r="G2949" s="50" t="s">
        <v>2334</v>
      </c>
      <c r="H2949" s="50" t="s">
        <v>8857</v>
      </c>
      <c r="I2949" s="50" t="s">
        <v>2335</v>
      </c>
      <c r="J2949" s="50" t="s">
        <v>8858</v>
      </c>
      <c r="K2949" s="50" t="s">
        <v>292</v>
      </c>
      <c r="L2949" s="50" t="s">
        <v>189</v>
      </c>
      <c r="M2949" s="54">
        <v>1</v>
      </c>
      <c r="N2949" s="51" t="str">
        <f t="shared" si="197"/>
        <v>都大泉</v>
      </c>
    </row>
    <row r="2950" spans="1:14" x14ac:dyDescent="0.2">
      <c r="A2950" s="50">
        <f t="shared" si="194"/>
        <v>36175</v>
      </c>
      <c r="B2950" s="50">
        <f t="shared" si="195"/>
        <v>3</v>
      </c>
      <c r="C2950" s="51">
        <f t="shared" si="196"/>
        <v>61</v>
      </c>
      <c r="D2950" s="50">
        <v>36175</v>
      </c>
      <c r="E2950" s="50" t="s">
        <v>8859</v>
      </c>
      <c r="F2950" s="50" t="s">
        <v>8860</v>
      </c>
      <c r="G2950" s="50" t="s">
        <v>8861</v>
      </c>
      <c r="H2950" s="50" t="s">
        <v>8862</v>
      </c>
      <c r="I2950" s="50" t="s">
        <v>8863</v>
      </c>
      <c r="J2950" s="50" t="s">
        <v>8864</v>
      </c>
      <c r="K2950" s="50" t="s">
        <v>292</v>
      </c>
      <c r="L2950" s="50" t="s">
        <v>185</v>
      </c>
      <c r="M2950" s="54">
        <v>1</v>
      </c>
      <c r="N2950" s="51" t="str">
        <f t="shared" si="197"/>
        <v>都大泉</v>
      </c>
    </row>
    <row r="2951" spans="1:14" x14ac:dyDescent="0.2">
      <c r="A2951" s="50">
        <f t="shared" si="194"/>
        <v>36176</v>
      </c>
      <c r="B2951" s="50">
        <f t="shared" si="195"/>
        <v>3</v>
      </c>
      <c r="C2951" s="51">
        <f t="shared" si="196"/>
        <v>61</v>
      </c>
      <c r="D2951" s="50">
        <v>36176</v>
      </c>
      <c r="E2951" s="50" t="s">
        <v>3682</v>
      </c>
      <c r="F2951" s="50" t="s">
        <v>8865</v>
      </c>
      <c r="G2951" s="50" t="s">
        <v>5048</v>
      </c>
      <c r="H2951" s="50" t="s">
        <v>7740</v>
      </c>
      <c r="I2951" s="50" t="s">
        <v>1142</v>
      </c>
      <c r="J2951" s="50" t="s">
        <v>7741</v>
      </c>
      <c r="K2951" s="50" t="s">
        <v>292</v>
      </c>
      <c r="L2951" s="50" t="s">
        <v>189</v>
      </c>
      <c r="M2951" s="54">
        <v>1</v>
      </c>
      <c r="N2951" s="51" t="str">
        <f t="shared" si="197"/>
        <v>都大泉</v>
      </c>
    </row>
    <row r="2952" spans="1:14" x14ac:dyDescent="0.2">
      <c r="A2952" s="50">
        <f t="shared" si="194"/>
        <v>36177</v>
      </c>
      <c r="B2952" s="50">
        <f t="shared" si="195"/>
        <v>3</v>
      </c>
      <c r="C2952" s="51">
        <f t="shared" si="196"/>
        <v>61</v>
      </c>
      <c r="D2952" s="50">
        <v>36177</v>
      </c>
      <c r="E2952" s="50" t="s">
        <v>863</v>
      </c>
      <c r="F2952" s="50" t="s">
        <v>8866</v>
      </c>
      <c r="G2952" s="50" t="s">
        <v>2362</v>
      </c>
      <c r="H2952" s="50" t="s">
        <v>5470</v>
      </c>
      <c r="I2952" s="50" t="s">
        <v>2363</v>
      </c>
      <c r="J2952" s="50" t="s">
        <v>5471</v>
      </c>
      <c r="K2952" s="50" t="s">
        <v>292</v>
      </c>
      <c r="L2952" s="50" t="s">
        <v>189</v>
      </c>
      <c r="M2952" s="54">
        <v>1</v>
      </c>
      <c r="N2952" s="51" t="str">
        <f t="shared" si="197"/>
        <v>都大泉</v>
      </c>
    </row>
    <row r="2953" spans="1:14" x14ac:dyDescent="0.2">
      <c r="A2953" s="50">
        <f t="shared" si="194"/>
        <v>36178</v>
      </c>
      <c r="B2953" s="50">
        <f t="shared" si="195"/>
        <v>3</v>
      </c>
      <c r="C2953" s="51">
        <f t="shared" si="196"/>
        <v>61</v>
      </c>
      <c r="D2953" s="50">
        <v>36178</v>
      </c>
      <c r="E2953" s="50" t="s">
        <v>8867</v>
      </c>
      <c r="F2953" s="50" t="s">
        <v>8868</v>
      </c>
      <c r="G2953" s="50" t="s">
        <v>8869</v>
      </c>
      <c r="H2953" s="50" t="s">
        <v>8870</v>
      </c>
      <c r="I2953" s="50" t="s">
        <v>8871</v>
      </c>
      <c r="J2953" s="50" t="s">
        <v>8872</v>
      </c>
      <c r="K2953" s="50" t="s">
        <v>292</v>
      </c>
      <c r="L2953" s="50" t="s">
        <v>189</v>
      </c>
      <c r="M2953" s="54">
        <v>1</v>
      </c>
      <c r="N2953" s="51" t="str">
        <f t="shared" si="197"/>
        <v>都大泉</v>
      </c>
    </row>
    <row r="2954" spans="1:14" x14ac:dyDescent="0.2">
      <c r="A2954" s="50">
        <f t="shared" si="194"/>
        <v>36220</v>
      </c>
      <c r="B2954" s="50">
        <f t="shared" si="195"/>
        <v>3</v>
      </c>
      <c r="C2954" s="51">
        <f t="shared" si="196"/>
        <v>62</v>
      </c>
      <c r="D2954" s="50">
        <v>36220</v>
      </c>
      <c r="E2954" s="50" t="s">
        <v>392</v>
      </c>
      <c r="F2954" s="50" t="s">
        <v>8873</v>
      </c>
      <c r="G2954" s="50" t="s">
        <v>1065</v>
      </c>
      <c r="H2954" s="50" t="s">
        <v>6131</v>
      </c>
      <c r="I2954" s="50" t="s">
        <v>1067</v>
      </c>
      <c r="J2954" s="50" t="s">
        <v>6133</v>
      </c>
      <c r="K2954" s="50" t="s">
        <v>291</v>
      </c>
      <c r="L2954" s="50" t="s">
        <v>189</v>
      </c>
      <c r="M2954" s="54">
        <v>2</v>
      </c>
      <c r="N2954" s="51" t="str">
        <f t="shared" si="197"/>
        <v>都大泉桜</v>
      </c>
    </row>
    <row r="2955" spans="1:14" x14ac:dyDescent="0.2">
      <c r="A2955" s="50">
        <f t="shared" si="194"/>
        <v>36260</v>
      </c>
      <c r="B2955" s="50">
        <f t="shared" si="195"/>
        <v>3</v>
      </c>
      <c r="C2955" s="51">
        <f t="shared" si="196"/>
        <v>62</v>
      </c>
      <c r="D2955" s="50">
        <v>36260</v>
      </c>
      <c r="E2955" s="50" t="s">
        <v>705</v>
      </c>
      <c r="F2955" s="50" t="s">
        <v>8874</v>
      </c>
      <c r="G2955" s="50" t="s">
        <v>1330</v>
      </c>
      <c r="H2955" s="50" t="s">
        <v>7914</v>
      </c>
      <c r="I2955" s="50" t="s">
        <v>1331</v>
      </c>
      <c r="J2955" s="50" t="s">
        <v>8875</v>
      </c>
      <c r="K2955" s="50" t="s">
        <v>292</v>
      </c>
      <c r="L2955" s="50" t="s">
        <v>189</v>
      </c>
      <c r="M2955" s="54">
        <v>2</v>
      </c>
      <c r="N2955" s="51" t="str">
        <f t="shared" si="197"/>
        <v>都大泉桜</v>
      </c>
    </row>
    <row r="2956" spans="1:14" x14ac:dyDescent="0.2">
      <c r="A2956" s="50">
        <f t="shared" si="194"/>
        <v>36261</v>
      </c>
      <c r="B2956" s="50">
        <f t="shared" si="195"/>
        <v>3</v>
      </c>
      <c r="C2956" s="51">
        <f t="shared" si="196"/>
        <v>62</v>
      </c>
      <c r="D2956" s="50">
        <v>36261</v>
      </c>
      <c r="E2956" s="50" t="s">
        <v>8876</v>
      </c>
      <c r="F2956" s="50" t="s">
        <v>8877</v>
      </c>
      <c r="G2956" s="50" t="s">
        <v>8878</v>
      </c>
      <c r="H2956" s="50" t="s">
        <v>8629</v>
      </c>
      <c r="I2956" s="50" t="s">
        <v>8879</v>
      </c>
      <c r="J2956" s="50" t="s">
        <v>8630</v>
      </c>
      <c r="K2956" s="50" t="s">
        <v>292</v>
      </c>
      <c r="L2956" s="50" t="s">
        <v>188</v>
      </c>
      <c r="M2956" s="54">
        <v>2</v>
      </c>
      <c r="N2956" s="51" t="str">
        <f t="shared" si="197"/>
        <v>都大泉桜</v>
      </c>
    </row>
    <row r="2957" spans="1:14" x14ac:dyDescent="0.2">
      <c r="A2957" s="50">
        <f t="shared" si="194"/>
        <v>36262</v>
      </c>
      <c r="B2957" s="50">
        <f t="shared" si="195"/>
        <v>3</v>
      </c>
      <c r="C2957" s="51">
        <f t="shared" si="196"/>
        <v>62</v>
      </c>
      <c r="D2957" s="50">
        <v>36262</v>
      </c>
      <c r="E2957" s="50" t="s">
        <v>8880</v>
      </c>
      <c r="F2957" s="50" t="s">
        <v>2620</v>
      </c>
      <c r="G2957" s="50" t="s">
        <v>8881</v>
      </c>
      <c r="H2957" s="50" t="s">
        <v>1100</v>
      </c>
      <c r="I2957" s="50" t="s">
        <v>8882</v>
      </c>
      <c r="J2957" s="50" t="s">
        <v>2163</v>
      </c>
      <c r="K2957" s="50" t="s">
        <v>292</v>
      </c>
      <c r="L2957" s="50" t="s">
        <v>189</v>
      </c>
      <c r="M2957" s="54">
        <v>1</v>
      </c>
      <c r="N2957" s="51" t="str">
        <f t="shared" si="197"/>
        <v>都大泉桜</v>
      </c>
    </row>
    <row r="2958" spans="1:14" x14ac:dyDescent="0.2">
      <c r="A2958" s="50">
        <f t="shared" si="194"/>
        <v>36436</v>
      </c>
      <c r="B2958" s="50">
        <f t="shared" si="195"/>
        <v>3</v>
      </c>
      <c r="C2958" s="51">
        <f t="shared" si="196"/>
        <v>64</v>
      </c>
      <c r="D2958" s="50">
        <v>36436</v>
      </c>
      <c r="E2958" s="50" t="s">
        <v>8883</v>
      </c>
      <c r="F2958" s="50" t="s">
        <v>8884</v>
      </c>
      <c r="G2958" s="50" t="s">
        <v>8885</v>
      </c>
      <c r="H2958" s="50" t="s">
        <v>1989</v>
      </c>
      <c r="I2958" s="50" t="s">
        <v>8886</v>
      </c>
      <c r="J2958" s="50" t="s">
        <v>1990</v>
      </c>
      <c r="K2958" s="50" t="s">
        <v>291</v>
      </c>
      <c r="L2958" s="50" t="s">
        <v>1029</v>
      </c>
      <c r="M2958" s="54">
        <v>3</v>
      </c>
      <c r="N2958" s="51" t="str">
        <f t="shared" si="197"/>
        <v>都石神井</v>
      </c>
    </row>
    <row r="2959" spans="1:14" x14ac:dyDescent="0.2">
      <c r="A2959" s="50">
        <f t="shared" si="194"/>
        <v>36437</v>
      </c>
      <c r="B2959" s="50">
        <f t="shared" si="195"/>
        <v>3</v>
      </c>
      <c r="C2959" s="51">
        <f t="shared" si="196"/>
        <v>64</v>
      </c>
      <c r="D2959" s="50">
        <v>36437</v>
      </c>
      <c r="E2959" s="50" t="s">
        <v>8542</v>
      </c>
      <c r="F2959" s="50" t="s">
        <v>8887</v>
      </c>
      <c r="G2959" s="50" t="s">
        <v>8543</v>
      </c>
      <c r="H2959" s="50" t="s">
        <v>3620</v>
      </c>
      <c r="I2959" s="50" t="s">
        <v>8544</v>
      </c>
      <c r="J2959" s="50" t="s">
        <v>3622</v>
      </c>
      <c r="K2959" s="50" t="s">
        <v>291</v>
      </c>
      <c r="L2959" s="50" t="s">
        <v>1029</v>
      </c>
      <c r="M2959" s="54">
        <v>3</v>
      </c>
      <c r="N2959" s="51" t="str">
        <f t="shared" si="197"/>
        <v>都石神井</v>
      </c>
    </row>
    <row r="2960" spans="1:14" x14ac:dyDescent="0.2">
      <c r="A2960" s="50">
        <f t="shared" si="194"/>
        <v>36443</v>
      </c>
      <c r="B2960" s="50">
        <f t="shared" si="195"/>
        <v>3</v>
      </c>
      <c r="C2960" s="51">
        <f t="shared" si="196"/>
        <v>64</v>
      </c>
      <c r="D2960" s="50">
        <v>36443</v>
      </c>
      <c r="E2960" s="50" t="s">
        <v>6565</v>
      </c>
      <c r="F2960" s="50" t="s">
        <v>8888</v>
      </c>
      <c r="G2960" s="50" t="s">
        <v>6566</v>
      </c>
      <c r="H2960" s="50" t="s">
        <v>1185</v>
      </c>
      <c r="I2960" s="50" t="s">
        <v>6567</v>
      </c>
      <c r="J2960" s="50" t="s">
        <v>1305</v>
      </c>
      <c r="K2960" s="50" t="s">
        <v>291</v>
      </c>
      <c r="L2960" s="50" t="s">
        <v>188</v>
      </c>
      <c r="M2960" s="54">
        <v>2</v>
      </c>
      <c r="N2960" s="51" t="str">
        <f t="shared" si="197"/>
        <v>都石神井</v>
      </c>
    </row>
    <row r="2961" spans="1:14" x14ac:dyDescent="0.2">
      <c r="A2961" s="50">
        <f t="shared" si="194"/>
        <v>36445</v>
      </c>
      <c r="B2961" s="50">
        <f t="shared" si="195"/>
        <v>3</v>
      </c>
      <c r="C2961" s="51">
        <f t="shared" si="196"/>
        <v>64</v>
      </c>
      <c r="D2961" s="50">
        <v>36445</v>
      </c>
      <c r="E2961" s="50" t="s">
        <v>35</v>
      </c>
      <c r="F2961" s="50" t="s">
        <v>8889</v>
      </c>
      <c r="G2961" s="50" t="s">
        <v>1239</v>
      </c>
      <c r="H2961" s="50" t="s">
        <v>4546</v>
      </c>
      <c r="I2961" s="50" t="s">
        <v>1240</v>
      </c>
      <c r="J2961" s="50" t="s">
        <v>4552</v>
      </c>
      <c r="K2961" s="50" t="s">
        <v>291</v>
      </c>
      <c r="L2961" s="50" t="s">
        <v>188</v>
      </c>
      <c r="M2961" s="54">
        <v>2</v>
      </c>
      <c r="N2961" s="51" t="str">
        <f t="shared" si="197"/>
        <v>都石神井</v>
      </c>
    </row>
    <row r="2962" spans="1:14" x14ac:dyDescent="0.2">
      <c r="A2962" s="50">
        <f t="shared" si="194"/>
        <v>36448</v>
      </c>
      <c r="B2962" s="50">
        <f t="shared" si="195"/>
        <v>3</v>
      </c>
      <c r="C2962" s="51">
        <f t="shared" si="196"/>
        <v>64</v>
      </c>
      <c r="D2962" s="50">
        <v>36448</v>
      </c>
      <c r="E2962" s="50" t="s">
        <v>8890</v>
      </c>
      <c r="F2962" s="50" t="s">
        <v>5115</v>
      </c>
      <c r="G2962" s="50" t="s">
        <v>8891</v>
      </c>
      <c r="H2962" s="50" t="s">
        <v>1590</v>
      </c>
      <c r="I2962" s="50" t="s">
        <v>8892</v>
      </c>
      <c r="J2962" s="50" t="s">
        <v>1592</v>
      </c>
      <c r="K2962" s="50" t="s">
        <v>291</v>
      </c>
      <c r="L2962" s="50" t="s">
        <v>189</v>
      </c>
      <c r="M2962" s="54">
        <v>2</v>
      </c>
      <c r="N2962" s="51" t="str">
        <f t="shared" si="197"/>
        <v>都石神井</v>
      </c>
    </row>
    <row r="2963" spans="1:14" x14ac:dyDescent="0.2">
      <c r="A2963" s="50">
        <f t="shared" si="194"/>
        <v>36450</v>
      </c>
      <c r="B2963" s="50">
        <f t="shared" si="195"/>
        <v>3</v>
      </c>
      <c r="C2963" s="51">
        <f t="shared" si="196"/>
        <v>64</v>
      </c>
      <c r="D2963" s="50">
        <v>36450</v>
      </c>
      <c r="E2963" s="50" t="s">
        <v>42</v>
      </c>
      <c r="F2963" s="50" t="s">
        <v>8893</v>
      </c>
      <c r="G2963" s="50" t="s">
        <v>1582</v>
      </c>
      <c r="H2963" s="50" t="s">
        <v>3304</v>
      </c>
      <c r="I2963" s="50" t="s">
        <v>1583</v>
      </c>
      <c r="J2963" s="50" t="s">
        <v>3305</v>
      </c>
      <c r="K2963" s="50" t="s">
        <v>291</v>
      </c>
      <c r="L2963" s="50" t="s">
        <v>185</v>
      </c>
      <c r="M2963" s="54">
        <v>1</v>
      </c>
      <c r="N2963" s="51" t="str">
        <f t="shared" si="197"/>
        <v>都石神井</v>
      </c>
    </row>
    <row r="2964" spans="1:14" x14ac:dyDescent="0.2">
      <c r="A2964" s="50">
        <f t="shared" si="194"/>
        <v>36452</v>
      </c>
      <c r="B2964" s="50">
        <f t="shared" si="195"/>
        <v>3</v>
      </c>
      <c r="C2964" s="51">
        <f t="shared" si="196"/>
        <v>64</v>
      </c>
      <c r="D2964" s="50">
        <v>36452</v>
      </c>
      <c r="E2964" s="50" t="s">
        <v>399</v>
      </c>
      <c r="F2964" s="50" t="s">
        <v>3120</v>
      </c>
      <c r="G2964" s="50" t="s">
        <v>1517</v>
      </c>
      <c r="H2964" s="50" t="s">
        <v>1164</v>
      </c>
      <c r="I2964" s="50" t="s">
        <v>1518</v>
      </c>
      <c r="J2964" s="50" t="s">
        <v>1166</v>
      </c>
      <c r="K2964" s="50" t="s">
        <v>292</v>
      </c>
      <c r="L2964" s="50" t="s">
        <v>189</v>
      </c>
      <c r="M2964" s="54">
        <v>2</v>
      </c>
      <c r="N2964" s="51" t="str">
        <f t="shared" si="197"/>
        <v>都石神井</v>
      </c>
    </row>
    <row r="2965" spans="1:14" x14ac:dyDescent="0.2">
      <c r="A2965" s="50">
        <f t="shared" si="194"/>
        <v>36453</v>
      </c>
      <c r="B2965" s="50">
        <f t="shared" si="195"/>
        <v>3</v>
      </c>
      <c r="C2965" s="51">
        <f t="shared" si="196"/>
        <v>64</v>
      </c>
      <c r="D2965" s="50">
        <v>36453</v>
      </c>
      <c r="E2965" s="50" t="s">
        <v>5577</v>
      </c>
      <c r="F2965" s="50" t="s">
        <v>480</v>
      </c>
      <c r="G2965" s="50" t="s">
        <v>5578</v>
      </c>
      <c r="H2965" s="50" t="s">
        <v>1359</v>
      </c>
      <c r="I2965" s="50" t="s">
        <v>5579</v>
      </c>
      <c r="J2965" s="50" t="s">
        <v>1360</v>
      </c>
      <c r="K2965" s="50" t="s">
        <v>292</v>
      </c>
      <c r="L2965" s="50" t="s">
        <v>189</v>
      </c>
      <c r="M2965" s="54">
        <v>2</v>
      </c>
      <c r="N2965" s="51" t="str">
        <f t="shared" si="197"/>
        <v>都石神井</v>
      </c>
    </row>
    <row r="2966" spans="1:14" x14ac:dyDescent="0.2">
      <c r="A2966" s="50">
        <f t="shared" si="194"/>
        <v>36454</v>
      </c>
      <c r="B2966" s="50">
        <f t="shared" si="195"/>
        <v>3</v>
      </c>
      <c r="C2966" s="51">
        <f t="shared" si="196"/>
        <v>64</v>
      </c>
      <c r="D2966" s="50">
        <v>36454</v>
      </c>
      <c r="E2966" s="50" t="s">
        <v>35</v>
      </c>
      <c r="F2966" s="50" t="s">
        <v>8894</v>
      </c>
      <c r="G2966" s="50" t="s">
        <v>1239</v>
      </c>
      <c r="H2966" s="50" t="s">
        <v>2544</v>
      </c>
      <c r="I2966" s="50" t="s">
        <v>1240</v>
      </c>
      <c r="J2966" s="50" t="s">
        <v>2545</v>
      </c>
      <c r="K2966" s="50" t="s">
        <v>292</v>
      </c>
      <c r="L2966" s="50" t="s">
        <v>188</v>
      </c>
      <c r="M2966" s="54">
        <v>2</v>
      </c>
      <c r="N2966" s="51" t="str">
        <f t="shared" si="197"/>
        <v>都石神井</v>
      </c>
    </row>
    <row r="2967" spans="1:14" x14ac:dyDescent="0.2">
      <c r="A2967" s="50">
        <f t="shared" si="194"/>
        <v>36455</v>
      </c>
      <c r="B2967" s="50">
        <f t="shared" si="195"/>
        <v>3</v>
      </c>
      <c r="C2967" s="51">
        <f t="shared" si="196"/>
        <v>64</v>
      </c>
      <c r="D2967" s="50">
        <v>36455</v>
      </c>
      <c r="E2967" s="50" t="s">
        <v>8895</v>
      </c>
      <c r="F2967" s="50" t="s">
        <v>8896</v>
      </c>
      <c r="G2967" s="50" t="s">
        <v>8897</v>
      </c>
      <c r="H2967" s="50" t="s">
        <v>1519</v>
      </c>
      <c r="I2967" s="50" t="s">
        <v>8898</v>
      </c>
      <c r="J2967" s="50" t="s">
        <v>1520</v>
      </c>
      <c r="K2967" s="50" t="s">
        <v>292</v>
      </c>
      <c r="L2967" s="50" t="s">
        <v>189</v>
      </c>
      <c r="M2967" s="54">
        <v>2</v>
      </c>
      <c r="N2967" s="51" t="str">
        <f t="shared" si="197"/>
        <v>都石神井</v>
      </c>
    </row>
    <row r="2968" spans="1:14" x14ac:dyDescent="0.2">
      <c r="A2968" s="50">
        <f t="shared" si="194"/>
        <v>36456</v>
      </c>
      <c r="B2968" s="50">
        <f t="shared" si="195"/>
        <v>3</v>
      </c>
      <c r="C2968" s="51">
        <f t="shared" si="196"/>
        <v>64</v>
      </c>
      <c r="D2968" s="50">
        <v>36456</v>
      </c>
      <c r="E2968" s="50" t="s">
        <v>8899</v>
      </c>
      <c r="F2968" s="50" t="s">
        <v>7298</v>
      </c>
      <c r="G2968" s="50" t="s">
        <v>8900</v>
      </c>
      <c r="H2968" s="50" t="s">
        <v>2540</v>
      </c>
      <c r="I2968" s="50" t="s">
        <v>8901</v>
      </c>
      <c r="J2968" s="50" t="s">
        <v>2541</v>
      </c>
      <c r="K2968" s="50" t="s">
        <v>292</v>
      </c>
      <c r="L2968" s="50" t="s">
        <v>188</v>
      </c>
      <c r="M2968" s="54">
        <v>2</v>
      </c>
      <c r="N2968" s="51" t="str">
        <f t="shared" si="197"/>
        <v>都石神井</v>
      </c>
    </row>
    <row r="2969" spans="1:14" x14ac:dyDescent="0.2">
      <c r="A2969" s="50">
        <f t="shared" si="194"/>
        <v>36457</v>
      </c>
      <c r="B2969" s="50">
        <f t="shared" si="195"/>
        <v>3</v>
      </c>
      <c r="C2969" s="51">
        <f t="shared" si="196"/>
        <v>64</v>
      </c>
      <c r="D2969" s="50">
        <v>36457</v>
      </c>
      <c r="E2969" s="50" t="s">
        <v>45</v>
      </c>
      <c r="F2969" s="50" t="s">
        <v>8564</v>
      </c>
      <c r="G2969" s="50" t="s">
        <v>1184</v>
      </c>
      <c r="H2969" s="50" t="s">
        <v>1112</v>
      </c>
      <c r="I2969" s="50" t="s">
        <v>1186</v>
      </c>
      <c r="J2969" s="50" t="s">
        <v>1114</v>
      </c>
      <c r="K2969" s="50" t="s">
        <v>292</v>
      </c>
      <c r="L2969" s="50" t="s">
        <v>185</v>
      </c>
      <c r="M2969" s="54">
        <v>1</v>
      </c>
      <c r="N2969" s="51" t="str">
        <f t="shared" si="197"/>
        <v>都石神井</v>
      </c>
    </row>
    <row r="2970" spans="1:14" x14ac:dyDescent="0.2">
      <c r="A2970" s="50">
        <f t="shared" si="194"/>
        <v>36458</v>
      </c>
      <c r="B2970" s="50">
        <f t="shared" si="195"/>
        <v>3</v>
      </c>
      <c r="C2970" s="51">
        <f t="shared" si="196"/>
        <v>64</v>
      </c>
      <c r="D2970" s="50">
        <v>36458</v>
      </c>
      <c r="E2970" s="50" t="s">
        <v>8902</v>
      </c>
      <c r="F2970" s="50" t="s">
        <v>8903</v>
      </c>
      <c r="G2970" s="50" t="s">
        <v>8904</v>
      </c>
      <c r="H2970" s="50" t="s">
        <v>8905</v>
      </c>
      <c r="I2970" s="50" t="s">
        <v>8906</v>
      </c>
      <c r="J2970" s="50" t="s">
        <v>8907</v>
      </c>
      <c r="K2970" s="50" t="s">
        <v>292</v>
      </c>
      <c r="L2970" s="50" t="s">
        <v>189</v>
      </c>
      <c r="M2970" s="54">
        <v>1</v>
      </c>
      <c r="N2970" s="51" t="str">
        <f t="shared" si="197"/>
        <v>都石神井</v>
      </c>
    </row>
    <row r="2971" spans="1:14" x14ac:dyDescent="0.2">
      <c r="A2971" s="50">
        <f t="shared" si="194"/>
        <v>36459</v>
      </c>
      <c r="B2971" s="50">
        <f t="shared" si="195"/>
        <v>3</v>
      </c>
      <c r="C2971" s="51">
        <f t="shared" si="196"/>
        <v>64</v>
      </c>
      <c r="D2971" s="50">
        <v>36459</v>
      </c>
      <c r="E2971" s="50" t="s">
        <v>42</v>
      </c>
      <c r="F2971" s="50" t="s">
        <v>3708</v>
      </c>
      <c r="G2971" s="50" t="s">
        <v>1582</v>
      </c>
      <c r="H2971" s="50" t="s">
        <v>3710</v>
      </c>
      <c r="I2971" s="50" t="s">
        <v>1583</v>
      </c>
      <c r="J2971" s="50" t="s">
        <v>3712</v>
      </c>
      <c r="K2971" s="50" t="s">
        <v>292</v>
      </c>
      <c r="L2971" s="50" t="s">
        <v>189</v>
      </c>
      <c r="M2971" s="54">
        <v>1</v>
      </c>
      <c r="N2971" s="51" t="str">
        <f t="shared" si="197"/>
        <v>都石神井</v>
      </c>
    </row>
    <row r="2972" spans="1:14" x14ac:dyDescent="0.2">
      <c r="A2972" s="50">
        <f t="shared" si="194"/>
        <v>36460</v>
      </c>
      <c r="B2972" s="50">
        <f t="shared" si="195"/>
        <v>3</v>
      </c>
      <c r="C2972" s="51">
        <f t="shared" si="196"/>
        <v>64</v>
      </c>
      <c r="D2972" s="50">
        <v>36460</v>
      </c>
      <c r="E2972" s="50" t="s">
        <v>6394</v>
      </c>
      <c r="F2972" s="50" t="s">
        <v>8908</v>
      </c>
      <c r="G2972" s="50" t="s">
        <v>3994</v>
      </c>
      <c r="H2972" s="50" t="s">
        <v>3908</v>
      </c>
      <c r="I2972" s="50" t="s">
        <v>3995</v>
      </c>
      <c r="J2972" s="50" t="s">
        <v>3909</v>
      </c>
      <c r="K2972" s="50" t="s">
        <v>292</v>
      </c>
      <c r="L2972" s="50" t="s">
        <v>189</v>
      </c>
      <c r="M2972" s="54">
        <v>1</v>
      </c>
      <c r="N2972" s="51" t="str">
        <f t="shared" si="197"/>
        <v>都石神井</v>
      </c>
    </row>
    <row r="2973" spans="1:14" x14ac:dyDescent="0.2">
      <c r="A2973" s="50">
        <f t="shared" si="194"/>
        <v>36461</v>
      </c>
      <c r="B2973" s="50">
        <f t="shared" si="195"/>
        <v>3</v>
      </c>
      <c r="C2973" s="51">
        <f t="shared" si="196"/>
        <v>64</v>
      </c>
      <c r="D2973" s="50">
        <v>36461</v>
      </c>
      <c r="E2973" s="50" t="s">
        <v>8909</v>
      </c>
      <c r="F2973" s="50" t="s">
        <v>8910</v>
      </c>
      <c r="G2973" s="50" t="s">
        <v>8911</v>
      </c>
      <c r="H2973" s="50" t="s">
        <v>8912</v>
      </c>
      <c r="I2973" s="50" t="s">
        <v>8913</v>
      </c>
      <c r="J2973" s="50" t="s">
        <v>8914</v>
      </c>
      <c r="K2973" s="50" t="s">
        <v>292</v>
      </c>
      <c r="L2973" s="50" t="s">
        <v>189</v>
      </c>
      <c r="M2973" s="54">
        <v>1</v>
      </c>
      <c r="N2973" s="51" t="str">
        <f t="shared" si="197"/>
        <v>都石神井</v>
      </c>
    </row>
    <row r="2974" spans="1:14" x14ac:dyDescent="0.2">
      <c r="A2974" s="50">
        <f t="shared" si="194"/>
        <v>36601</v>
      </c>
      <c r="B2974" s="50">
        <f t="shared" si="195"/>
        <v>3</v>
      </c>
      <c r="C2974" s="51">
        <f t="shared" si="196"/>
        <v>66</v>
      </c>
      <c r="D2974" s="50">
        <v>36601</v>
      </c>
      <c r="E2974" s="50" t="s">
        <v>656</v>
      </c>
      <c r="F2974" s="50" t="s">
        <v>6310</v>
      </c>
      <c r="G2974" s="50" t="s">
        <v>1867</v>
      </c>
      <c r="H2974" s="50" t="s">
        <v>1613</v>
      </c>
      <c r="I2974" s="50" t="s">
        <v>1868</v>
      </c>
      <c r="J2974" s="50" t="s">
        <v>1614</v>
      </c>
      <c r="K2974" s="50" t="s">
        <v>291</v>
      </c>
      <c r="L2974" s="50" t="s">
        <v>188</v>
      </c>
      <c r="M2974" s="54">
        <v>2</v>
      </c>
      <c r="N2974" s="51" t="str">
        <f t="shared" si="197"/>
        <v>都田柄</v>
      </c>
    </row>
    <row r="2975" spans="1:14" x14ac:dyDescent="0.2">
      <c r="A2975" s="50">
        <f t="shared" si="194"/>
        <v>36602</v>
      </c>
      <c r="B2975" s="50">
        <f t="shared" si="195"/>
        <v>3</v>
      </c>
      <c r="C2975" s="51">
        <f t="shared" si="196"/>
        <v>66</v>
      </c>
      <c r="D2975" s="50">
        <v>36602</v>
      </c>
      <c r="E2975" s="50" t="s">
        <v>5477</v>
      </c>
      <c r="F2975" s="50" t="s">
        <v>4414</v>
      </c>
      <c r="G2975" s="50" t="s">
        <v>5479</v>
      </c>
      <c r="H2975" s="50" t="s">
        <v>2761</v>
      </c>
      <c r="I2975" s="50" t="s">
        <v>5480</v>
      </c>
      <c r="J2975" s="50" t="s">
        <v>4170</v>
      </c>
      <c r="K2975" s="50" t="s">
        <v>291</v>
      </c>
      <c r="L2975" s="50" t="s">
        <v>188</v>
      </c>
      <c r="M2975" s="54">
        <v>2</v>
      </c>
      <c r="N2975" s="51" t="str">
        <f t="shared" si="197"/>
        <v>都田柄</v>
      </c>
    </row>
    <row r="2976" spans="1:14" x14ac:dyDescent="0.2">
      <c r="A2976" s="50">
        <f t="shared" si="194"/>
        <v>36603</v>
      </c>
      <c r="B2976" s="50">
        <f t="shared" si="195"/>
        <v>3</v>
      </c>
      <c r="C2976" s="51">
        <f t="shared" si="196"/>
        <v>66</v>
      </c>
      <c r="D2976" s="50">
        <v>36603</v>
      </c>
      <c r="E2976" s="50" t="s">
        <v>8296</v>
      </c>
      <c r="F2976" s="50" t="s">
        <v>8915</v>
      </c>
      <c r="G2976" s="50" t="s">
        <v>8298</v>
      </c>
      <c r="H2976" s="50" t="s">
        <v>8916</v>
      </c>
      <c r="I2976" s="50" t="s">
        <v>8917</v>
      </c>
      <c r="J2976" s="50" t="s">
        <v>8918</v>
      </c>
      <c r="K2976" s="50" t="s">
        <v>291</v>
      </c>
      <c r="L2976" s="50" t="s">
        <v>189</v>
      </c>
      <c r="M2976" s="54">
        <v>1</v>
      </c>
      <c r="N2976" s="51" t="str">
        <f t="shared" si="197"/>
        <v>都田柄</v>
      </c>
    </row>
    <row r="2977" spans="1:14" x14ac:dyDescent="0.2">
      <c r="A2977" s="50">
        <f t="shared" si="194"/>
        <v>36604</v>
      </c>
      <c r="B2977" s="50">
        <f t="shared" si="195"/>
        <v>3</v>
      </c>
      <c r="C2977" s="51">
        <f t="shared" si="196"/>
        <v>66</v>
      </c>
      <c r="D2977" s="50">
        <v>36604</v>
      </c>
      <c r="E2977" s="50" t="s">
        <v>8919</v>
      </c>
      <c r="F2977" s="50" t="s">
        <v>8920</v>
      </c>
      <c r="G2977" s="50" t="s">
        <v>8921</v>
      </c>
      <c r="H2977" s="50" t="s">
        <v>8920</v>
      </c>
      <c r="I2977" s="50" t="s">
        <v>8922</v>
      </c>
      <c r="J2977" s="50" t="s">
        <v>8923</v>
      </c>
      <c r="K2977" s="50" t="s">
        <v>291</v>
      </c>
      <c r="L2977" s="50" t="s">
        <v>189</v>
      </c>
      <c r="M2977" s="54">
        <v>1</v>
      </c>
      <c r="N2977" s="51" t="str">
        <f t="shared" si="197"/>
        <v>都田柄</v>
      </c>
    </row>
    <row r="2978" spans="1:14" x14ac:dyDescent="0.2">
      <c r="A2978" s="50">
        <f t="shared" si="194"/>
        <v>36802</v>
      </c>
      <c r="B2978" s="50">
        <f t="shared" si="195"/>
        <v>3</v>
      </c>
      <c r="C2978" s="51">
        <f t="shared" si="196"/>
        <v>68</v>
      </c>
      <c r="D2978" s="50">
        <v>36802</v>
      </c>
      <c r="E2978" s="50" t="s">
        <v>20</v>
      </c>
      <c r="F2978" s="50" t="s">
        <v>8924</v>
      </c>
      <c r="G2978" s="50" t="s">
        <v>2657</v>
      </c>
      <c r="H2978" s="50" t="s">
        <v>1875</v>
      </c>
      <c r="I2978" s="50" t="s">
        <v>2658</v>
      </c>
      <c r="J2978" s="50" t="s">
        <v>1877</v>
      </c>
      <c r="K2978" s="50" t="s">
        <v>291</v>
      </c>
      <c r="L2978" s="50" t="s">
        <v>189</v>
      </c>
      <c r="M2978" s="54">
        <v>2</v>
      </c>
      <c r="N2978" s="51" t="str">
        <f t="shared" si="197"/>
        <v>都練馬</v>
      </c>
    </row>
    <row r="2979" spans="1:14" x14ac:dyDescent="0.2">
      <c r="A2979" s="50">
        <f t="shared" si="194"/>
        <v>36803</v>
      </c>
      <c r="B2979" s="50">
        <f t="shared" si="195"/>
        <v>3</v>
      </c>
      <c r="C2979" s="51">
        <f t="shared" si="196"/>
        <v>68</v>
      </c>
      <c r="D2979" s="50">
        <v>36803</v>
      </c>
      <c r="E2979" s="50" t="s">
        <v>4051</v>
      </c>
      <c r="F2979" s="50" t="s">
        <v>7571</v>
      </c>
      <c r="G2979" s="50" t="s">
        <v>4053</v>
      </c>
      <c r="H2979" s="50" t="s">
        <v>1121</v>
      </c>
      <c r="I2979" s="50" t="s">
        <v>4055</v>
      </c>
      <c r="J2979" s="50" t="s">
        <v>1584</v>
      </c>
      <c r="K2979" s="50" t="s">
        <v>291</v>
      </c>
      <c r="L2979" s="50" t="s">
        <v>189</v>
      </c>
      <c r="M2979" s="54">
        <v>2</v>
      </c>
      <c r="N2979" s="51" t="str">
        <f t="shared" si="197"/>
        <v>都練馬</v>
      </c>
    </row>
    <row r="2980" spans="1:14" x14ac:dyDescent="0.2">
      <c r="A2980" s="50">
        <f t="shared" si="194"/>
        <v>36805</v>
      </c>
      <c r="B2980" s="50">
        <f t="shared" si="195"/>
        <v>3</v>
      </c>
      <c r="C2980" s="51">
        <f t="shared" si="196"/>
        <v>68</v>
      </c>
      <c r="D2980" s="50">
        <v>36805</v>
      </c>
      <c r="E2980" s="50" t="s">
        <v>8925</v>
      </c>
      <c r="F2980" s="50" t="s">
        <v>8926</v>
      </c>
      <c r="G2980" s="50" t="s">
        <v>8927</v>
      </c>
      <c r="H2980" s="50" t="s">
        <v>1859</v>
      </c>
      <c r="I2980" s="50" t="s">
        <v>8928</v>
      </c>
      <c r="J2980" s="50" t="s">
        <v>1861</v>
      </c>
      <c r="K2980" s="50" t="s">
        <v>291</v>
      </c>
      <c r="L2980" s="50" t="s">
        <v>189</v>
      </c>
      <c r="M2980" s="54">
        <v>2</v>
      </c>
      <c r="N2980" s="51" t="str">
        <f t="shared" si="197"/>
        <v>都練馬</v>
      </c>
    </row>
    <row r="2981" spans="1:14" x14ac:dyDescent="0.2">
      <c r="A2981" s="50">
        <f t="shared" si="194"/>
        <v>36806</v>
      </c>
      <c r="B2981" s="50">
        <f t="shared" si="195"/>
        <v>3</v>
      </c>
      <c r="C2981" s="51">
        <f t="shared" si="196"/>
        <v>68</v>
      </c>
      <c r="D2981" s="50">
        <v>36806</v>
      </c>
      <c r="E2981" s="50" t="s">
        <v>28</v>
      </c>
      <c r="F2981" s="50" t="s">
        <v>8929</v>
      </c>
      <c r="G2981" s="50" t="s">
        <v>1083</v>
      </c>
      <c r="H2981" s="50" t="s">
        <v>8930</v>
      </c>
      <c r="I2981" s="50" t="s">
        <v>1084</v>
      </c>
      <c r="J2981" s="50" t="s">
        <v>8931</v>
      </c>
      <c r="K2981" s="50" t="s">
        <v>291</v>
      </c>
      <c r="L2981" s="50" t="s">
        <v>189</v>
      </c>
      <c r="M2981" s="54">
        <v>2</v>
      </c>
      <c r="N2981" s="51" t="str">
        <f t="shared" si="197"/>
        <v>都練馬</v>
      </c>
    </row>
    <row r="2982" spans="1:14" x14ac:dyDescent="0.2">
      <c r="A2982" s="50">
        <f t="shared" si="194"/>
        <v>36807</v>
      </c>
      <c r="B2982" s="50">
        <f t="shared" si="195"/>
        <v>3</v>
      </c>
      <c r="C2982" s="51">
        <f t="shared" si="196"/>
        <v>68</v>
      </c>
      <c r="D2982" s="50">
        <v>36807</v>
      </c>
      <c r="E2982" s="50" t="s">
        <v>8932</v>
      </c>
      <c r="F2982" s="50" t="s">
        <v>8933</v>
      </c>
      <c r="G2982" s="50" t="s">
        <v>8934</v>
      </c>
      <c r="H2982" s="50" t="s">
        <v>8935</v>
      </c>
      <c r="I2982" s="50" t="s">
        <v>8936</v>
      </c>
      <c r="J2982" s="50" t="s">
        <v>1017</v>
      </c>
      <c r="K2982" s="50" t="s">
        <v>291</v>
      </c>
      <c r="L2982" s="50" t="s">
        <v>188</v>
      </c>
      <c r="M2982" s="54">
        <v>2</v>
      </c>
      <c r="N2982" s="51" t="str">
        <f t="shared" si="197"/>
        <v>都練馬</v>
      </c>
    </row>
    <row r="2983" spans="1:14" x14ac:dyDescent="0.2">
      <c r="A2983" s="50">
        <f t="shared" si="194"/>
        <v>36811</v>
      </c>
      <c r="B2983" s="50">
        <f t="shared" si="195"/>
        <v>3</v>
      </c>
      <c r="C2983" s="51">
        <f t="shared" si="196"/>
        <v>68</v>
      </c>
      <c r="D2983" s="50">
        <v>36811</v>
      </c>
      <c r="E2983" s="50" t="s">
        <v>7317</v>
      </c>
      <c r="F2983" s="50" t="s">
        <v>8937</v>
      </c>
      <c r="G2983" s="50" t="s">
        <v>7318</v>
      </c>
      <c r="H2983" s="50" t="s">
        <v>8938</v>
      </c>
      <c r="I2983" s="50" t="s">
        <v>7319</v>
      </c>
      <c r="J2983" s="50" t="s">
        <v>8939</v>
      </c>
      <c r="K2983" s="50" t="s">
        <v>291</v>
      </c>
      <c r="L2983" s="50" t="s">
        <v>189</v>
      </c>
      <c r="M2983" s="54">
        <v>1</v>
      </c>
      <c r="N2983" s="51" t="str">
        <f t="shared" si="197"/>
        <v>都練馬</v>
      </c>
    </row>
    <row r="2984" spans="1:14" x14ac:dyDescent="0.2">
      <c r="A2984" s="50">
        <f t="shared" si="194"/>
        <v>36812</v>
      </c>
      <c r="B2984" s="50">
        <f t="shared" si="195"/>
        <v>3</v>
      </c>
      <c r="C2984" s="51">
        <f t="shared" si="196"/>
        <v>68</v>
      </c>
      <c r="D2984" s="50">
        <v>36812</v>
      </c>
      <c r="E2984" s="50" t="s">
        <v>8940</v>
      </c>
      <c r="F2984" s="50" t="s">
        <v>4582</v>
      </c>
      <c r="G2984" s="50" t="s">
        <v>8941</v>
      </c>
      <c r="H2984" s="50" t="s">
        <v>1217</v>
      </c>
      <c r="I2984" s="50" t="s">
        <v>8942</v>
      </c>
      <c r="J2984" s="50" t="s">
        <v>1218</v>
      </c>
      <c r="K2984" s="50" t="s">
        <v>291</v>
      </c>
      <c r="L2984" s="50" t="s">
        <v>189</v>
      </c>
      <c r="M2984" s="54">
        <v>1</v>
      </c>
      <c r="N2984" s="51" t="str">
        <f t="shared" si="197"/>
        <v>都練馬</v>
      </c>
    </row>
    <row r="2985" spans="1:14" x14ac:dyDescent="0.2">
      <c r="A2985" s="50">
        <f t="shared" si="194"/>
        <v>36813</v>
      </c>
      <c r="B2985" s="50">
        <f t="shared" si="195"/>
        <v>3</v>
      </c>
      <c r="C2985" s="51">
        <f t="shared" si="196"/>
        <v>68</v>
      </c>
      <c r="D2985" s="50">
        <v>36813</v>
      </c>
      <c r="E2985" s="50" t="s">
        <v>89</v>
      </c>
      <c r="F2985" s="50" t="s">
        <v>8943</v>
      </c>
      <c r="G2985" s="50" t="s">
        <v>1993</v>
      </c>
      <c r="H2985" s="50" t="s">
        <v>1491</v>
      </c>
      <c r="I2985" s="50" t="s">
        <v>1994</v>
      </c>
      <c r="J2985" s="50" t="s">
        <v>1493</v>
      </c>
      <c r="K2985" s="50" t="s">
        <v>291</v>
      </c>
      <c r="L2985" s="50" t="s">
        <v>189</v>
      </c>
      <c r="M2985" s="54">
        <v>1</v>
      </c>
      <c r="N2985" s="51" t="str">
        <f t="shared" si="197"/>
        <v>都練馬</v>
      </c>
    </row>
    <row r="2986" spans="1:14" x14ac:dyDescent="0.2">
      <c r="A2986" s="50">
        <f t="shared" si="194"/>
        <v>36814</v>
      </c>
      <c r="B2986" s="50">
        <f t="shared" si="195"/>
        <v>3</v>
      </c>
      <c r="C2986" s="51">
        <f t="shared" si="196"/>
        <v>68</v>
      </c>
      <c r="D2986" s="50">
        <v>36814</v>
      </c>
      <c r="E2986" s="50" t="s">
        <v>794</v>
      </c>
      <c r="F2986" s="50" t="s">
        <v>8534</v>
      </c>
      <c r="G2986" s="50" t="s">
        <v>2113</v>
      </c>
      <c r="H2986" s="50" t="s">
        <v>2595</v>
      </c>
      <c r="I2986" s="50" t="s">
        <v>2114</v>
      </c>
      <c r="J2986" s="50" t="s">
        <v>6090</v>
      </c>
      <c r="K2986" s="50" t="s">
        <v>291</v>
      </c>
      <c r="L2986" s="50" t="s">
        <v>189</v>
      </c>
      <c r="M2986" s="54">
        <v>1</v>
      </c>
      <c r="N2986" s="51" t="str">
        <f t="shared" si="197"/>
        <v>都練馬</v>
      </c>
    </row>
    <row r="2987" spans="1:14" x14ac:dyDescent="0.2">
      <c r="A2987" s="50">
        <f t="shared" si="194"/>
        <v>36901</v>
      </c>
      <c r="B2987" s="50">
        <f t="shared" si="195"/>
        <v>3</v>
      </c>
      <c r="C2987" s="51">
        <f t="shared" si="196"/>
        <v>69</v>
      </c>
      <c r="D2987" s="50">
        <v>36901</v>
      </c>
      <c r="E2987" s="50" t="s">
        <v>34</v>
      </c>
      <c r="F2987" s="50" t="s">
        <v>3618</v>
      </c>
      <c r="G2987" s="50" t="s">
        <v>1285</v>
      </c>
      <c r="H2987" s="50" t="s">
        <v>3620</v>
      </c>
      <c r="I2987" s="50" t="s">
        <v>1287</v>
      </c>
      <c r="J2987" s="50" t="s">
        <v>3622</v>
      </c>
      <c r="K2987" s="50" t="s">
        <v>291</v>
      </c>
      <c r="L2987" s="50" t="s">
        <v>189</v>
      </c>
      <c r="M2987" s="54">
        <v>1</v>
      </c>
      <c r="N2987" s="51" t="str">
        <f t="shared" si="197"/>
        <v>都練馬工</v>
      </c>
    </row>
    <row r="2988" spans="1:14" x14ac:dyDescent="0.2">
      <c r="A2988" s="50">
        <f t="shared" ref="A2988:A3051" si="198">D2988</f>
        <v>36902</v>
      </c>
      <c r="B2988" s="50">
        <f t="shared" ref="B2988:B3051" si="199">ROUNDDOWN(D2988/10000,0)</f>
        <v>3</v>
      </c>
      <c r="C2988" s="51">
        <f t="shared" ref="C2988:C3051" si="200">ROUNDDOWN((D2988-B2988*10000)/100,0)</f>
        <v>69</v>
      </c>
      <c r="D2988" s="50">
        <v>36902</v>
      </c>
      <c r="E2988" s="50" t="s">
        <v>51</v>
      </c>
      <c r="F2988" s="50" t="s">
        <v>8944</v>
      </c>
      <c r="G2988" s="50" t="s">
        <v>1303</v>
      </c>
      <c r="H2988" s="50" t="s">
        <v>3070</v>
      </c>
      <c r="I2988" s="50" t="s">
        <v>1304</v>
      </c>
      <c r="J2988" s="50" t="s">
        <v>3071</v>
      </c>
      <c r="K2988" s="50" t="s">
        <v>291</v>
      </c>
      <c r="L2988" s="50" t="s">
        <v>185</v>
      </c>
      <c r="M2988" s="54">
        <v>1</v>
      </c>
      <c r="N2988" s="51" t="str">
        <f t="shared" si="197"/>
        <v>都練馬工</v>
      </c>
    </row>
    <row r="2989" spans="1:14" x14ac:dyDescent="0.2">
      <c r="A2989" s="50">
        <f t="shared" si="198"/>
        <v>36911</v>
      </c>
      <c r="B2989" s="50">
        <f t="shared" si="199"/>
        <v>3</v>
      </c>
      <c r="C2989" s="51">
        <f t="shared" si="200"/>
        <v>69</v>
      </c>
      <c r="D2989" s="50">
        <v>36911</v>
      </c>
      <c r="E2989" s="50" t="s">
        <v>6588</v>
      </c>
      <c r="F2989" s="50" t="s">
        <v>5988</v>
      </c>
      <c r="G2989" s="50" t="s">
        <v>6590</v>
      </c>
      <c r="H2989" s="50" t="s">
        <v>1283</v>
      </c>
      <c r="I2989" s="50" t="s">
        <v>6592</v>
      </c>
      <c r="J2989" s="50" t="s">
        <v>1284</v>
      </c>
      <c r="K2989" s="50" t="s">
        <v>291</v>
      </c>
      <c r="L2989" s="50" t="s">
        <v>1029</v>
      </c>
      <c r="M2989" s="54">
        <v>3</v>
      </c>
      <c r="N2989" s="51" t="str">
        <f t="shared" si="197"/>
        <v>都練馬工</v>
      </c>
    </row>
    <row r="2990" spans="1:14" x14ac:dyDescent="0.2">
      <c r="A2990" s="50">
        <f t="shared" si="198"/>
        <v>36912</v>
      </c>
      <c r="B2990" s="50">
        <f t="shared" si="199"/>
        <v>3</v>
      </c>
      <c r="C2990" s="51">
        <f t="shared" si="200"/>
        <v>69</v>
      </c>
      <c r="D2990" s="50">
        <v>36912</v>
      </c>
      <c r="E2990" s="50" t="s">
        <v>8945</v>
      </c>
      <c r="F2990" s="50" t="s">
        <v>737</v>
      </c>
      <c r="G2990" s="50" t="s">
        <v>8946</v>
      </c>
      <c r="H2990" s="50" t="s">
        <v>1595</v>
      </c>
      <c r="I2990" s="50" t="s">
        <v>8947</v>
      </c>
      <c r="J2990" s="50" t="s">
        <v>1597</v>
      </c>
      <c r="K2990" s="50" t="s">
        <v>291</v>
      </c>
      <c r="L2990" s="50" t="s">
        <v>1029</v>
      </c>
      <c r="M2990" s="54">
        <v>3</v>
      </c>
      <c r="N2990" s="51" t="str">
        <f t="shared" si="197"/>
        <v>都練馬工</v>
      </c>
    </row>
    <row r="2991" spans="1:14" x14ac:dyDescent="0.2">
      <c r="A2991" s="50">
        <f t="shared" si="198"/>
        <v>36913</v>
      </c>
      <c r="B2991" s="50">
        <f t="shared" si="199"/>
        <v>3</v>
      </c>
      <c r="C2991" s="51">
        <f t="shared" si="200"/>
        <v>69</v>
      </c>
      <c r="D2991" s="50">
        <v>36913</v>
      </c>
      <c r="E2991" s="50" t="s">
        <v>6692</v>
      </c>
      <c r="F2991" s="50" t="s">
        <v>8948</v>
      </c>
      <c r="G2991" s="50" t="s">
        <v>6694</v>
      </c>
      <c r="H2991" s="50" t="s">
        <v>651</v>
      </c>
      <c r="I2991" s="50" t="s">
        <v>6695</v>
      </c>
      <c r="J2991" s="50" t="s">
        <v>1948</v>
      </c>
      <c r="K2991" s="50" t="s">
        <v>291</v>
      </c>
      <c r="L2991" s="50" t="s">
        <v>1029</v>
      </c>
      <c r="M2991" s="54">
        <v>3</v>
      </c>
      <c r="N2991" s="51" t="str">
        <f t="shared" si="197"/>
        <v>都練馬工</v>
      </c>
    </row>
    <row r="2992" spans="1:14" x14ac:dyDescent="0.2">
      <c r="A2992" s="50">
        <f t="shared" si="198"/>
        <v>36917</v>
      </c>
      <c r="B2992" s="50">
        <f t="shared" si="199"/>
        <v>3</v>
      </c>
      <c r="C2992" s="51">
        <f t="shared" si="200"/>
        <v>69</v>
      </c>
      <c r="D2992" s="50">
        <v>36917</v>
      </c>
      <c r="E2992" s="50" t="s">
        <v>8949</v>
      </c>
      <c r="F2992" s="50" t="s">
        <v>8950</v>
      </c>
      <c r="G2992" s="50" t="s">
        <v>8949</v>
      </c>
      <c r="H2992" s="50" t="s">
        <v>8950</v>
      </c>
      <c r="I2992" s="50" t="s">
        <v>8951</v>
      </c>
      <c r="J2992" s="50" t="s">
        <v>8952</v>
      </c>
      <c r="K2992" s="50" t="s">
        <v>291</v>
      </c>
      <c r="L2992" s="50" t="s">
        <v>189</v>
      </c>
      <c r="M2992" s="54">
        <v>2</v>
      </c>
      <c r="N2992" s="51" t="str">
        <f t="shared" si="197"/>
        <v>都練馬工</v>
      </c>
    </row>
    <row r="2993" spans="1:14" x14ac:dyDescent="0.2">
      <c r="A2993" s="50">
        <f t="shared" si="198"/>
        <v>36918</v>
      </c>
      <c r="B2993" s="50">
        <f t="shared" si="199"/>
        <v>3</v>
      </c>
      <c r="C2993" s="51">
        <f t="shared" si="200"/>
        <v>69</v>
      </c>
      <c r="D2993" s="50">
        <v>36918</v>
      </c>
      <c r="E2993" s="50" t="s">
        <v>598</v>
      </c>
      <c r="F2993" s="50" t="s">
        <v>8953</v>
      </c>
      <c r="G2993" s="50" t="s">
        <v>5324</v>
      </c>
      <c r="H2993" s="50" t="s">
        <v>8954</v>
      </c>
      <c r="I2993" s="50" t="s">
        <v>8955</v>
      </c>
      <c r="J2993" s="50" t="s">
        <v>8956</v>
      </c>
      <c r="K2993" s="50" t="s">
        <v>291</v>
      </c>
      <c r="L2993" s="50" t="s">
        <v>189</v>
      </c>
      <c r="M2993" s="54">
        <v>2</v>
      </c>
      <c r="N2993" s="51" t="str">
        <f t="shared" si="197"/>
        <v>都練馬工</v>
      </c>
    </row>
    <row r="2994" spans="1:14" x14ac:dyDescent="0.2">
      <c r="A2994" s="50">
        <f t="shared" si="198"/>
        <v>37001</v>
      </c>
      <c r="B2994" s="50">
        <f t="shared" si="199"/>
        <v>3</v>
      </c>
      <c r="C2994" s="51">
        <f t="shared" si="200"/>
        <v>70</v>
      </c>
      <c r="D2994" s="50">
        <v>37001</v>
      </c>
      <c r="E2994" s="50" t="s">
        <v>8957</v>
      </c>
      <c r="F2994" s="50" t="s">
        <v>490</v>
      </c>
      <c r="G2994" s="50" t="s">
        <v>8958</v>
      </c>
      <c r="H2994" s="50" t="s">
        <v>1042</v>
      </c>
      <c r="I2994" s="50" t="s">
        <v>8959</v>
      </c>
      <c r="J2994" s="50" t="s">
        <v>1043</v>
      </c>
      <c r="K2994" s="50" t="s">
        <v>291</v>
      </c>
      <c r="L2994" s="50" t="s">
        <v>188</v>
      </c>
      <c r="M2994" s="54">
        <v>3</v>
      </c>
      <c r="N2994" s="51" t="str">
        <f t="shared" si="197"/>
        <v>都光丘</v>
      </c>
    </row>
    <row r="2995" spans="1:14" x14ac:dyDescent="0.2">
      <c r="A2995" s="50">
        <f t="shared" si="198"/>
        <v>37003</v>
      </c>
      <c r="B2995" s="50">
        <f t="shared" si="199"/>
        <v>3</v>
      </c>
      <c r="C2995" s="51">
        <f t="shared" si="200"/>
        <v>70</v>
      </c>
      <c r="D2995" s="50">
        <v>37003</v>
      </c>
      <c r="E2995" s="50" t="s">
        <v>2235</v>
      </c>
      <c r="F2995" s="50" t="s">
        <v>585</v>
      </c>
      <c r="G2995" s="50" t="s">
        <v>2237</v>
      </c>
      <c r="H2995" s="50" t="s">
        <v>1579</v>
      </c>
      <c r="I2995" s="50" t="s">
        <v>2239</v>
      </c>
      <c r="J2995" s="50" t="s">
        <v>1581</v>
      </c>
      <c r="K2995" s="50" t="s">
        <v>291</v>
      </c>
      <c r="L2995" s="50" t="s">
        <v>1029</v>
      </c>
      <c r="M2995" s="54">
        <v>3</v>
      </c>
      <c r="N2995" s="51" t="str">
        <f t="shared" si="197"/>
        <v>都光丘</v>
      </c>
    </row>
    <row r="2996" spans="1:14" x14ac:dyDescent="0.2">
      <c r="A2996" s="50">
        <f t="shared" si="198"/>
        <v>37004</v>
      </c>
      <c r="B2996" s="50">
        <f t="shared" si="199"/>
        <v>3</v>
      </c>
      <c r="C2996" s="51">
        <f t="shared" si="200"/>
        <v>70</v>
      </c>
      <c r="D2996" s="50">
        <v>37004</v>
      </c>
      <c r="E2996" s="50" t="s">
        <v>8960</v>
      </c>
      <c r="F2996" s="50" t="s">
        <v>8961</v>
      </c>
      <c r="G2996" s="50" t="s">
        <v>8962</v>
      </c>
      <c r="H2996" s="50" t="s">
        <v>8961</v>
      </c>
      <c r="I2996" s="50" t="s">
        <v>8963</v>
      </c>
      <c r="J2996" s="50" t="s">
        <v>8964</v>
      </c>
      <c r="K2996" s="50" t="s">
        <v>291</v>
      </c>
      <c r="L2996" s="50" t="s">
        <v>188</v>
      </c>
      <c r="M2996" s="54">
        <v>2</v>
      </c>
      <c r="N2996" s="51" t="str">
        <f t="shared" si="197"/>
        <v>都光丘</v>
      </c>
    </row>
    <row r="2997" spans="1:14" x14ac:dyDescent="0.2">
      <c r="A2997" s="50">
        <f t="shared" si="198"/>
        <v>37006</v>
      </c>
      <c r="B2997" s="50">
        <f t="shared" si="199"/>
        <v>3</v>
      </c>
      <c r="C2997" s="51">
        <f t="shared" si="200"/>
        <v>70</v>
      </c>
      <c r="D2997" s="50">
        <v>37006</v>
      </c>
      <c r="E2997" s="50" t="s">
        <v>51</v>
      </c>
      <c r="F2997" s="50" t="s">
        <v>8965</v>
      </c>
      <c r="G2997" s="50" t="s">
        <v>1303</v>
      </c>
      <c r="H2997" s="50" t="s">
        <v>1847</v>
      </c>
      <c r="I2997" s="50" t="s">
        <v>1304</v>
      </c>
      <c r="J2997" s="50" t="s">
        <v>5563</v>
      </c>
      <c r="K2997" s="50" t="s">
        <v>291</v>
      </c>
      <c r="L2997" s="50" t="s">
        <v>188</v>
      </c>
      <c r="M2997" s="54">
        <v>3</v>
      </c>
      <c r="N2997" s="51" t="str">
        <f t="shared" si="197"/>
        <v>都光丘</v>
      </c>
    </row>
    <row r="2998" spans="1:14" x14ac:dyDescent="0.2">
      <c r="A2998" s="50">
        <f t="shared" si="198"/>
        <v>37008</v>
      </c>
      <c r="B2998" s="50">
        <f t="shared" si="199"/>
        <v>3</v>
      </c>
      <c r="C2998" s="51">
        <f t="shared" si="200"/>
        <v>70</v>
      </c>
      <c r="D2998" s="50">
        <v>37008</v>
      </c>
      <c r="E2998" s="50" t="s">
        <v>22</v>
      </c>
      <c r="F2998" s="50" t="s">
        <v>5457</v>
      </c>
      <c r="G2998" s="50" t="s">
        <v>1070</v>
      </c>
      <c r="H2998" s="50" t="s">
        <v>3383</v>
      </c>
      <c r="I2998" s="50" t="s">
        <v>1072</v>
      </c>
      <c r="J2998" s="50" t="s">
        <v>3384</v>
      </c>
      <c r="K2998" s="50" t="s">
        <v>291</v>
      </c>
      <c r="L2998" s="50" t="s">
        <v>188</v>
      </c>
      <c r="M2998" s="54">
        <v>2</v>
      </c>
      <c r="N2998" s="51" t="str">
        <f t="shared" si="197"/>
        <v>都光丘</v>
      </c>
    </row>
    <row r="2999" spans="1:14" x14ac:dyDescent="0.2">
      <c r="A2999" s="50">
        <f t="shared" si="198"/>
        <v>37009</v>
      </c>
      <c r="B2999" s="50">
        <f t="shared" si="199"/>
        <v>3</v>
      </c>
      <c r="C2999" s="51">
        <f t="shared" si="200"/>
        <v>70</v>
      </c>
      <c r="D2999" s="50">
        <v>37009</v>
      </c>
      <c r="E2999" s="50" t="s">
        <v>53</v>
      </c>
      <c r="F2999" s="50" t="s">
        <v>391</v>
      </c>
      <c r="G2999" s="50" t="s">
        <v>1239</v>
      </c>
      <c r="H2999" s="50" t="s">
        <v>1930</v>
      </c>
      <c r="I2999" s="50" t="s">
        <v>1240</v>
      </c>
      <c r="J2999" s="50" t="s">
        <v>2075</v>
      </c>
      <c r="K2999" s="50" t="s">
        <v>291</v>
      </c>
      <c r="L2999" s="50" t="s">
        <v>188</v>
      </c>
      <c r="M2999" s="54">
        <v>2</v>
      </c>
      <c r="N2999" s="51" t="str">
        <f t="shared" si="197"/>
        <v>都光丘</v>
      </c>
    </row>
    <row r="3000" spans="1:14" x14ac:dyDescent="0.2">
      <c r="A3000" s="50">
        <f t="shared" si="198"/>
        <v>37010</v>
      </c>
      <c r="B3000" s="50">
        <f t="shared" si="199"/>
        <v>3</v>
      </c>
      <c r="C3000" s="51">
        <f t="shared" si="200"/>
        <v>70</v>
      </c>
      <c r="D3000" s="50">
        <v>37010</v>
      </c>
      <c r="E3000" s="50" t="s">
        <v>8966</v>
      </c>
      <c r="F3000" s="50" t="s">
        <v>8967</v>
      </c>
      <c r="G3000" s="50" t="s">
        <v>8966</v>
      </c>
      <c r="H3000" s="50" t="s">
        <v>8967</v>
      </c>
      <c r="I3000" s="50" t="s">
        <v>8968</v>
      </c>
      <c r="J3000" s="50" t="s">
        <v>8969</v>
      </c>
      <c r="K3000" s="50" t="s">
        <v>291</v>
      </c>
      <c r="L3000" s="50" t="s">
        <v>8815</v>
      </c>
      <c r="M3000" s="54">
        <v>3</v>
      </c>
      <c r="N3000" s="51" t="str">
        <f t="shared" si="197"/>
        <v>都光丘</v>
      </c>
    </row>
    <row r="3001" spans="1:14" x14ac:dyDescent="0.2">
      <c r="A3001" s="50">
        <f t="shared" si="198"/>
        <v>37011</v>
      </c>
      <c r="B3001" s="50">
        <f t="shared" si="199"/>
        <v>3</v>
      </c>
      <c r="C3001" s="51">
        <f t="shared" si="200"/>
        <v>70</v>
      </c>
      <c r="D3001" s="50">
        <v>37011</v>
      </c>
      <c r="E3001" s="50" t="s">
        <v>35</v>
      </c>
      <c r="F3001" s="50" t="s">
        <v>65</v>
      </c>
      <c r="G3001" s="50" t="s">
        <v>1239</v>
      </c>
      <c r="H3001" s="50" t="s">
        <v>1040</v>
      </c>
      <c r="I3001" s="50" t="s">
        <v>1240</v>
      </c>
      <c r="J3001" s="50" t="s">
        <v>1482</v>
      </c>
      <c r="K3001" s="50" t="s">
        <v>291</v>
      </c>
      <c r="L3001" s="50" t="s">
        <v>188</v>
      </c>
      <c r="M3001" s="54">
        <v>2</v>
      </c>
      <c r="N3001" s="51" t="str">
        <f t="shared" si="197"/>
        <v>都光丘</v>
      </c>
    </row>
    <row r="3002" spans="1:14" x14ac:dyDescent="0.2">
      <c r="A3002" s="50">
        <f t="shared" si="198"/>
        <v>37014</v>
      </c>
      <c r="B3002" s="50">
        <f t="shared" si="199"/>
        <v>3</v>
      </c>
      <c r="C3002" s="51">
        <f t="shared" si="200"/>
        <v>70</v>
      </c>
      <c r="D3002" s="50">
        <v>37014</v>
      </c>
      <c r="E3002" s="50" t="s">
        <v>8970</v>
      </c>
      <c r="F3002" s="50" t="s">
        <v>8971</v>
      </c>
      <c r="G3002" s="50" t="s">
        <v>8972</v>
      </c>
      <c r="H3002" s="50" t="s">
        <v>1321</v>
      </c>
      <c r="I3002" s="50" t="s">
        <v>8973</v>
      </c>
      <c r="J3002" s="50" t="s">
        <v>2054</v>
      </c>
      <c r="K3002" s="50" t="s">
        <v>291</v>
      </c>
      <c r="L3002" s="50" t="s">
        <v>188</v>
      </c>
      <c r="M3002" s="54">
        <v>2</v>
      </c>
      <c r="N3002" s="51" t="str">
        <f t="shared" si="197"/>
        <v>都光丘</v>
      </c>
    </row>
    <row r="3003" spans="1:14" x14ac:dyDescent="0.2">
      <c r="A3003" s="50">
        <f t="shared" si="198"/>
        <v>37015</v>
      </c>
      <c r="B3003" s="50">
        <f t="shared" si="199"/>
        <v>3</v>
      </c>
      <c r="C3003" s="51">
        <f t="shared" si="200"/>
        <v>70</v>
      </c>
      <c r="D3003" s="50">
        <v>37015</v>
      </c>
      <c r="E3003" s="50" t="s">
        <v>6766</v>
      </c>
      <c r="F3003" s="50" t="s">
        <v>8974</v>
      </c>
      <c r="G3003" s="50" t="s">
        <v>6768</v>
      </c>
      <c r="H3003" s="50" t="s">
        <v>1118</v>
      </c>
      <c r="I3003" s="50" t="s">
        <v>6769</v>
      </c>
      <c r="J3003" s="50" t="s">
        <v>8975</v>
      </c>
      <c r="K3003" s="50" t="s">
        <v>291</v>
      </c>
      <c r="L3003" s="50" t="s">
        <v>189</v>
      </c>
      <c r="M3003" s="54">
        <v>2</v>
      </c>
      <c r="N3003" s="51" t="str">
        <f t="shared" si="197"/>
        <v>都光丘</v>
      </c>
    </row>
    <row r="3004" spans="1:14" x14ac:dyDescent="0.2">
      <c r="A3004" s="50">
        <f t="shared" si="198"/>
        <v>37016</v>
      </c>
      <c r="B3004" s="50">
        <f t="shared" si="199"/>
        <v>3</v>
      </c>
      <c r="C3004" s="51">
        <f t="shared" si="200"/>
        <v>70</v>
      </c>
      <c r="D3004" s="50">
        <v>37016</v>
      </c>
      <c r="E3004" s="50" t="s">
        <v>82</v>
      </c>
      <c r="F3004" s="50" t="s">
        <v>8976</v>
      </c>
      <c r="G3004" s="50" t="s">
        <v>1202</v>
      </c>
      <c r="H3004" s="50" t="s">
        <v>8977</v>
      </c>
      <c r="I3004" s="50" t="s">
        <v>1204</v>
      </c>
      <c r="J3004" s="50" t="s">
        <v>8978</v>
      </c>
      <c r="K3004" s="50" t="s">
        <v>291</v>
      </c>
      <c r="L3004" s="50" t="s">
        <v>189</v>
      </c>
      <c r="M3004" s="54">
        <v>2</v>
      </c>
      <c r="N3004" s="51" t="str">
        <f t="shared" si="197"/>
        <v>都光丘</v>
      </c>
    </row>
    <row r="3005" spans="1:14" x14ac:dyDescent="0.2">
      <c r="A3005" s="50">
        <f t="shared" si="198"/>
        <v>37017</v>
      </c>
      <c r="B3005" s="50">
        <f t="shared" si="199"/>
        <v>3</v>
      </c>
      <c r="C3005" s="51">
        <f t="shared" si="200"/>
        <v>70</v>
      </c>
      <c r="D3005" s="50">
        <v>37017</v>
      </c>
      <c r="E3005" s="50" t="s">
        <v>40</v>
      </c>
      <c r="F3005" s="50" t="s">
        <v>8979</v>
      </c>
      <c r="G3005" s="50" t="s">
        <v>1704</v>
      </c>
      <c r="H3005" s="50" t="s">
        <v>5237</v>
      </c>
      <c r="I3005" s="50" t="s">
        <v>1706</v>
      </c>
      <c r="J3005" s="50" t="s">
        <v>5238</v>
      </c>
      <c r="K3005" s="50" t="s">
        <v>291</v>
      </c>
      <c r="L3005" s="50" t="s">
        <v>189</v>
      </c>
      <c r="M3005" s="54">
        <v>1</v>
      </c>
      <c r="N3005" s="51" t="str">
        <f t="shared" si="197"/>
        <v>都光丘</v>
      </c>
    </row>
    <row r="3006" spans="1:14" x14ac:dyDescent="0.2">
      <c r="A3006" s="50">
        <f t="shared" si="198"/>
        <v>37018</v>
      </c>
      <c r="B3006" s="50">
        <f t="shared" si="199"/>
        <v>3</v>
      </c>
      <c r="C3006" s="51">
        <f t="shared" si="200"/>
        <v>70</v>
      </c>
      <c r="D3006" s="50">
        <v>37018</v>
      </c>
      <c r="E3006" s="50" t="s">
        <v>8980</v>
      </c>
      <c r="F3006" s="50" t="s">
        <v>8981</v>
      </c>
      <c r="G3006" s="50" t="s">
        <v>8982</v>
      </c>
      <c r="H3006" s="50" t="s">
        <v>8983</v>
      </c>
      <c r="I3006" s="50" t="s">
        <v>8984</v>
      </c>
      <c r="J3006" s="50" t="s">
        <v>8985</v>
      </c>
      <c r="K3006" s="50" t="s">
        <v>291</v>
      </c>
      <c r="L3006" s="50" t="s">
        <v>189</v>
      </c>
      <c r="M3006" s="54">
        <v>1</v>
      </c>
      <c r="N3006" s="51" t="str">
        <f t="shared" si="197"/>
        <v>都光丘</v>
      </c>
    </row>
    <row r="3007" spans="1:14" x14ac:dyDescent="0.2">
      <c r="A3007" s="50">
        <f t="shared" si="198"/>
        <v>37019</v>
      </c>
      <c r="B3007" s="50">
        <f t="shared" si="199"/>
        <v>3</v>
      </c>
      <c r="C3007" s="51">
        <f t="shared" si="200"/>
        <v>70</v>
      </c>
      <c r="D3007" s="50">
        <v>37019</v>
      </c>
      <c r="E3007" s="50" t="s">
        <v>7030</v>
      </c>
      <c r="F3007" s="50" t="s">
        <v>585</v>
      </c>
      <c r="G3007" s="50" t="s">
        <v>7031</v>
      </c>
      <c r="H3007" s="50" t="s">
        <v>1579</v>
      </c>
      <c r="I3007" s="50" t="s">
        <v>7032</v>
      </c>
      <c r="J3007" s="50" t="s">
        <v>1581</v>
      </c>
      <c r="K3007" s="50" t="s">
        <v>291</v>
      </c>
      <c r="L3007" s="50" t="s">
        <v>189</v>
      </c>
      <c r="M3007" s="54">
        <v>1</v>
      </c>
      <c r="N3007" s="51" t="str">
        <f t="shared" si="197"/>
        <v>都光丘</v>
      </c>
    </row>
    <row r="3008" spans="1:14" x14ac:dyDescent="0.2">
      <c r="A3008" s="50">
        <f t="shared" si="198"/>
        <v>37020</v>
      </c>
      <c r="B3008" s="50">
        <f t="shared" si="199"/>
        <v>3</v>
      </c>
      <c r="C3008" s="51">
        <f t="shared" si="200"/>
        <v>70</v>
      </c>
      <c r="D3008" s="50">
        <v>37020</v>
      </c>
      <c r="E3008" s="50" t="s">
        <v>8986</v>
      </c>
      <c r="F3008" s="50" t="s">
        <v>4930</v>
      </c>
      <c r="G3008" s="50" t="s">
        <v>8987</v>
      </c>
      <c r="H3008" s="50" t="s">
        <v>1448</v>
      </c>
      <c r="I3008" s="50" t="s">
        <v>8988</v>
      </c>
      <c r="J3008" s="50" t="s">
        <v>1450</v>
      </c>
      <c r="K3008" s="50" t="s">
        <v>291</v>
      </c>
      <c r="L3008" s="50" t="s">
        <v>189</v>
      </c>
      <c r="M3008" s="54">
        <v>1</v>
      </c>
      <c r="N3008" s="51" t="str">
        <f t="shared" si="197"/>
        <v>都光丘</v>
      </c>
    </row>
    <row r="3009" spans="1:14" x14ac:dyDescent="0.2">
      <c r="A3009" s="50">
        <f t="shared" si="198"/>
        <v>37021</v>
      </c>
      <c r="B3009" s="50">
        <f t="shared" si="199"/>
        <v>3</v>
      </c>
      <c r="C3009" s="51">
        <f t="shared" si="200"/>
        <v>70</v>
      </c>
      <c r="D3009" s="50">
        <v>37021</v>
      </c>
      <c r="E3009" s="50" t="s">
        <v>8989</v>
      </c>
      <c r="F3009" s="50" t="s">
        <v>5723</v>
      </c>
      <c r="G3009" s="50" t="s">
        <v>8990</v>
      </c>
      <c r="H3009" s="50" t="s">
        <v>4054</v>
      </c>
      <c r="I3009" s="50" t="s">
        <v>8991</v>
      </c>
      <c r="J3009" s="50" t="s">
        <v>4056</v>
      </c>
      <c r="K3009" s="50" t="s">
        <v>291</v>
      </c>
      <c r="L3009" s="50" t="s">
        <v>189</v>
      </c>
      <c r="M3009" s="54">
        <v>1</v>
      </c>
      <c r="N3009" s="51" t="str">
        <f t="shared" si="197"/>
        <v>都光丘</v>
      </c>
    </row>
    <row r="3010" spans="1:14" x14ac:dyDescent="0.2">
      <c r="A3010" s="50">
        <f t="shared" si="198"/>
        <v>37022</v>
      </c>
      <c r="B3010" s="50">
        <f t="shared" si="199"/>
        <v>3</v>
      </c>
      <c r="C3010" s="51">
        <f t="shared" si="200"/>
        <v>70</v>
      </c>
      <c r="D3010" s="50">
        <v>37022</v>
      </c>
      <c r="E3010" s="50" t="s">
        <v>8992</v>
      </c>
      <c r="F3010" s="50" t="s">
        <v>8993</v>
      </c>
      <c r="G3010" s="50" t="s">
        <v>8994</v>
      </c>
      <c r="H3010" s="50" t="s">
        <v>1643</v>
      </c>
      <c r="I3010" s="50" t="s">
        <v>8995</v>
      </c>
      <c r="J3010" s="50" t="s">
        <v>1645</v>
      </c>
      <c r="K3010" s="50" t="s">
        <v>291</v>
      </c>
      <c r="L3010" s="50" t="s">
        <v>189</v>
      </c>
      <c r="M3010" s="54">
        <v>1</v>
      </c>
      <c r="N3010" s="51" t="str">
        <f t="shared" ref="N3010:N3073" si="201">VLOOKUP(B3010*100+C3010,$AB$2:$AF$400,2,0)</f>
        <v>都光丘</v>
      </c>
    </row>
    <row r="3011" spans="1:14" x14ac:dyDescent="0.2">
      <c r="A3011" s="50">
        <f t="shared" si="198"/>
        <v>37278</v>
      </c>
      <c r="B3011" s="50">
        <f t="shared" si="199"/>
        <v>3</v>
      </c>
      <c r="C3011" s="51">
        <f t="shared" si="200"/>
        <v>72</v>
      </c>
      <c r="D3011" s="50">
        <v>37278</v>
      </c>
      <c r="E3011" s="50" t="s">
        <v>8996</v>
      </c>
      <c r="F3011" s="50" t="s">
        <v>3409</v>
      </c>
      <c r="G3011" s="50" t="s">
        <v>8997</v>
      </c>
      <c r="H3011" s="50" t="s">
        <v>2544</v>
      </c>
      <c r="I3011" s="50" t="s">
        <v>8998</v>
      </c>
      <c r="J3011" s="50" t="s">
        <v>2545</v>
      </c>
      <c r="K3011" s="50" t="s">
        <v>292</v>
      </c>
      <c r="L3011" s="50" t="s">
        <v>1029</v>
      </c>
      <c r="M3011" s="54">
        <v>3</v>
      </c>
      <c r="N3011" s="51" t="str">
        <f t="shared" si="201"/>
        <v>富士見</v>
      </c>
    </row>
    <row r="3012" spans="1:14" x14ac:dyDescent="0.2">
      <c r="A3012" s="50">
        <f t="shared" si="198"/>
        <v>37279</v>
      </c>
      <c r="B3012" s="50">
        <f t="shared" si="199"/>
        <v>3</v>
      </c>
      <c r="C3012" s="51">
        <f t="shared" si="200"/>
        <v>72</v>
      </c>
      <c r="D3012" s="50">
        <v>37279</v>
      </c>
      <c r="E3012" s="50" t="s">
        <v>8999</v>
      </c>
      <c r="F3012" s="50" t="s">
        <v>9000</v>
      </c>
      <c r="G3012" s="50" t="s">
        <v>9001</v>
      </c>
      <c r="H3012" s="50" t="s">
        <v>9002</v>
      </c>
      <c r="I3012" s="50" t="s">
        <v>9003</v>
      </c>
      <c r="J3012" s="50" t="s">
        <v>9004</v>
      </c>
      <c r="K3012" s="50" t="s">
        <v>292</v>
      </c>
      <c r="L3012" s="50" t="s">
        <v>188</v>
      </c>
      <c r="M3012" s="54">
        <v>3</v>
      </c>
      <c r="N3012" s="51" t="str">
        <f t="shared" si="201"/>
        <v>富士見</v>
      </c>
    </row>
    <row r="3013" spans="1:14" x14ac:dyDescent="0.2">
      <c r="A3013" s="50">
        <f t="shared" si="198"/>
        <v>37281</v>
      </c>
      <c r="B3013" s="50">
        <f t="shared" si="199"/>
        <v>3</v>
      </c>
      <c r="C3013" s="51">
        <f t="shared" si="200"/>
        <v>72</v>
      </c>
      <c r="D3013" s="50">
        <v>37281</v>
      </c>
      <c r="E3013" s="50" t="s">
        <v>8244</v>
      </c>
      <c r="F3013" s="50" t="s">
        <v>9005</v>
      </c>
      <c r="G3013" s="50" t="s">
        <v>8246</v>
      </c>
      <c r="H3013" s="50" t="s">
        <v>1716</v>
      </c>
      <c r="I3013" s="50" t="s">
        <v>8247</v>
      </c>
      <c r="J3013" s="50" t="s">
        <v>1717</v>
      </c>
      <c r="K3013" s="50" t="s">
        <v>292</v>
      </c>
      <c r="L3013" s="50" t="s">
        <v>188</v>
      </c>
      <c r="M3013" s="54">
        <v>3</v>
      </c>
      <c r="N3013" s="51" t="str">
        <f t="shared" si="201"/>
        <v>富士見</v>
      </c>
    </row>
    <row r="3014" spans="1:14" x14ac:dyDescent="0.2">
      <c r="A3014" s="50">
        <f t="shared" si="198"/>
        <v>37282</v>
      </c>
      <c r="B3014" s="50">
        <f t="shared" si="199"/>
        <v>3</v>
      </c>
      <c r="C3014" s="51">
        <f t="shared" si="200"/>
        <v>72</v>
      </c>
      <c r="D3014" s="50">
        <v>37282</v>
      </c>
      <c r="E3014" s="50" t="s">
        <v>9006</v>
      </c>
      <c r="F3014" s="50" t="s">
        <v>9007</v>
      </c>
      <c r="G3014" s="50" t="s">
        <v>9008</v>
      </c>
      <c r="H3014" s="50" t="s">
        <v>9009</v>
      </c>
      <c r="I3014" s="50" t="s">
        <v>9010</v>
      </c>
      <c r="J3014" s="50" t="s">
        <v>9011</v>
      </c>
      <c r="K3014" s="50" t="s">
        <v>292</v>
      </c>
      <c r="L3014" s="50" t="s">
        <v>1029</v>
      </c>
      <c r="M3014" s="54">
        <v>3</v>
      </c>
      <c r="N3014" s="51" t="str">
        <f t="shared" si="201"/>
        <v>富士見</v>
      </c>
    </row>
    <row r="3015" spans="1:14" x14ac:dyDescent="0.2">
      <c r="A3015" s="50">
        <f t="shared" si="198"/>
        <v>37283</v>
      </c>
      <c r="B3015" s="50">
        <f t="shared" si="199"/>
        <v>3</v>
      </c>
      <c r="C3015" s="51">
        <f t="shared" si="200"/>
        <v>72</v>
      </c>
      <c r="D3015" s="50">
        <v>37283</v>
      </c>
      <c r="E3015" s="50" t="s">
        <v>1469</v>
      </c>
      <c r="F3015" s="50" t="s">
        <v>9012</v>
      </c>
      <c r="G3015" s="50" t="s">
        <v>1471</v>
      </c>
      <c r="H3015" s="50" t="s">
        <v>1131</v>
      </c>
      <c r="I3015" s="50" t="s">
        <v>1473</v>
      </c>
      <c r="J3015" s="50" t="s">
        <v>1132</v>
      </c>
      <c r="K3015" s="50" t="s">
        <v>292</v>
      </c>
      <c r="L3015" s="50" t="s">
        <v>188</v>
      </c>
      <c r="M3015" s="54">
        <v>2</v>
      </c>
      <c r="N3015" s="51" t="str">
        <f t="shared" si="201"/>
        <v>富士見</v>
      </c>
    </row>
    <row r="3016" spans="1:14" x14ac:dyDescent="0.2">
      <c r="A3016" s="50">
        <f t="shared" si="198"/>
        <v>37284</v>
      </c>
      <c r="B3016" s="50">
        <f t="shared" si="199"/>
        <v>3</v>
      </c>
      <c r="C3016" s="51">
        <f t="shared" si="200"/>
        <v>72</v>
      </c>
      <c r="D3016" s="50">
        <v>37284</v>
      </c>
      <c r="E3016" s="50" t="s">
        <v>6293</v>
      </c>
      <c r="F3016" s="50" t="s">
        <v>9013</v>
      </c>
      <c r="G3016" s="50" t="s">
        <v>6295</v>
      </c>
      <c r="H3016" s="50" t="s">
        <v>2544</v>
      </c>
      <c r="I3016" s="50" t="s">
        <v>6296</v>
      </c>
      <c r="J3016" s="50" t="s">
        <v>2545</v>
      </c>
      <c r="K3016" s="50" t="s">
        <v>292</v>
      </c>
      <c r="L3016" s="50" t="s">
        <v>189</v>
      </c>
      <c r="M3016" s="54">
        <v>2</v>
      </c>
      <c r="N3016" s="51" t="str">
        <f t="shared" si="201"/>
        <v>富士見</v>
      </c>
    </row>
    <row r="3017" spans="1:14" x14ac:dyDescent="0.2">
      <c r="A3017" s="50">
        <f t="shared" si="198"/>
        <v>37285</v>
      </c>
      <c r="B3017" s="50">
        <f t="shared" si="199"/>
        <v>3</v>
      </c>
      <c r="C3017" s="51">
        <f t="shared" si="200"/>
        <v>72</v>
      </c>
      <c r="D3017" s="50">
        <v>37285</v>
      </c>
      <c r="E3017" s="50" t="s">
        <v>9014</v>
      </c>
      <c r="F3017" s="50" t="s">
        <v>9015</v>
      </c>
      <c r="G3017" s="50" t="s">
        <v>9016</v>
      </c>
      <c r="H3017" s="50" t="s">
        <v>2547</v>
      </c>
      <c r="I3017" s="50" t="s">
        <v>9017</v>
      </c>
      <c r="J3017" s="50" t="s">
        <v>2549</v>
      </c>
      <c r="K3017" s="50" t="s">
        <v>292</v>
      </c>
      <c r="L3017" s="50" t="s">
        <v>188</v>
      </c>
      <c r="M3017" s="54">
        <v>2</v>
      </c>
      <c r="N3017" s="51" t="str">
        <f t="shared" si="201"/>
        <v>富士見</v>
      </c>
    </row>
    <row r="3018" spans="1:14" x14ac:dyDescent="0.2">
      <c r="A3018" s="50">
        <f t="shared" si="198"/>
        <v>37286</v>
      </c>
      <c r="B3018" s="50">
        <f t="shared" si="199"/>
        <v>3</v>
      </c>
      <c r="C3018" s="51">
        <f t="shared" si="200"/>
        <v>72</v>
      </c>
      <c r="D3018" s="50">
        <v>37286</v>
      </c>
      <c r="E3018" s="50" t="s">
        <v>4051</v>
      </c>
      <c r="F3018" s="50" t="s">
        <v>3411</v>
      </c>
      <c r="G3018" s="50" t="s">
        <v>4053</v>
      </c>
      <c r="H3018" s="50" t="s">
        <v>3030</v>
      </c>
      <c r="I3018" s="50" t="s">
        <v>4055</v>
      </c>
      <c r="J3018" s="50" t="s">
        <v>3031</v>
      </c>
      <c r="K3018" s="50" t="s">
        <v>292</v>
      </c>
      <c r="L3018" s="50" t="s">
        <v>188</v>
      </c>
      <c r="M3018" s="54">
        <v>2</v>
      </c>
      <c r="N3018" s="51" t="str">
        <f t="shared" si="201"/>
        <v>富士見</v>
      </c>
    </row>
    <row r="3019" spans="1:14" x14ac:dyDescent="0.2">
      <c r="A3019" s="50">
        <f t="shared" si="198"/>
        <v>37287</v>
      </c>
      <c r="B3019" s="50">
        <f t="shared" si="199"/>
        <v>3</v>
      </c>
      <c r="C3019" s="51">
        <f t="shared" si="200"/>
        <v>72</v>
      </c>
      <c r="D3019" s="50">
        <v>37287</v>
      </c>
      <c r="E3019" s="50" t="s">
        <v>4985</v>
      </c>
      <c r="F3019" s="50" t="s">
        <v>9018</v>
      </c>
      <c r="G3019" s="50" t="s">
        <v>3867</v>
      </c>
      <c r="H3019" s="50" t="s">
        <v>4839</v>
      </c>
      <c r="I3019" s="50" t="s">
        <v>3868</v>
      </c>
      <c r="J3019" s="50" t="s">
        <v>9019</v>
      </c>
      <c r="K3019" s="50" t="s">
        <v>292</v>
      </c>
      <c r="L3019" s="50" t="s">
        <v>188</v>
      </c>
      <c r="M3019" s="54">
        <v>2</v>
      </c>
      <c r="N3019" s="51" t="str">
        <f t="shared" si="201"/>
        <v>富士見</v>
      </c>
    </row>
    <row r="3020" spans="1:14" x14ac:dyDescent="0.2">
      <c r="A3020" s="50">
        <f t="shared" si="198"/>
        <v>37288</v>
      </c>
      <c r="B3020" s="50">
        <f t="shared" si="199"/>
        <v>3</v>
      </c>
      <c r="C3020" s="51">
        <f t="shared" si="200"/>
        <v>72</v>
      </c>
      <c r="D3020" s="50">
        <v>37288</v>
      </c>
      <c r="E3020" s="50" t="s">
        <v>42</v>
      </c>
      <c r="F3020" s="50" t="s">
        <v>9020</v>
      </c>
      <c r="G3020" s="50" t="s">
        <v>1582</v>
      </c>
      <c r="H3020" s="50" t="s">
        <v>1063</v>
      </c>
      <c r="I3020" s="50" t="s">
        <v>1583</v>
      </c>
      <c r="J3020" s="50" t="s">
        <v>1064</v>
      </c>
      <c r="K3020" s="50" t="s">
        <v>292</v>
      </c>
      <c r="L3020" s="50" t="s">
        <v>188</v>
      </c>
      <c r="M3020" s="54">
        <v>2</v>
      </c>
      <c r="N3020" s="51" t="str">
        <f t="shared" si="201"/>
        <v>富士見</v>
      </c>
    </row>
    <row r="3021" spans="1:14" x14ac:dyDescent="0.2">
      <c r="A3021" s="50">
        <f t="shared" si="198"/>
        <v>37289</v>
      </c>
      <c r="B3021" s="50">
        <f t="shared" si="199"/>
        <v>3</v>
      </c>
      <c r="C3021" s="51">
        <f t="shared" si="200"/>
        <v>72</v>
      </c>
      <c r="D3021" s="50">
        <v>37289</v>
      </c>
      <c r="E3021" s="50" t="s">
        <v>9021</v>
      </c>
      <c r="F3021" s="50" t="s">
        <v>9022</v>
      </c>
      <c r="G3021" s="50" t="s">
        <v>9023</v>
      </c>
      <c r="H3021" s="50" t="s">
        <v>1878</v>
      </c>
      <c r="I3021" s="50" t="s">
        <v>9024</v>
      </c>
      <c r="J3021" s="50" t="s">
        <v>1879</v>
      </c>
      <c r="K3021" s="50" t="s">
        <v>292</v>
      </c>
      <c r="L3021" s="50" t="s">
        <v>189</v>
      </c>
      <c r="M3021" s="54">
        <v>2</v>
      </c>
      <c r="N3021" s="51" t="str">
        <f t="shared" si="201"/>
        <v>富士見</v>
      </c>
    </row>
    <row r="3022" spans="1:14" x14ac:dyDescent="0.2">
      <c r="A3022" s="50">
        <f t="shared" si="198"/>
        <v>37290</v>
      </c>
      <c r="B3022" s="50">
        <f t="shared" si="199"/>
        <v>3</v>
      </c>
      <c r="C3022" s="51">
        <f t="shared" si="200"/>
        <v>72</v>
      </c>
      <c r="D3022" s="50">
        <v>37290</v>
      </c>
      <c r="E3022" s="50" t="s">
        <v>1617</v>
      </c>
      <c r="F3022" s="50" t="s">
        <v>9025</v>
      </c>
      <c r="G3022" s="50" t="s">
        <v>1619</v>
      </c>
      <c r="H3022" s="50" t="s">
        <v>3699</v>
      </c>
      <c r="I3022" s="50" t="s">
        <v>1621</v>
      </c>
      <c r="J3022" s="50" t="s">
        <v>3700</v>
      </c>
      <c r="K3022" s="50" t="s">
        <v>292</v>
      </c>
      <c r="L3022" s="50" t="s">
        <v>188</v>
      </c>
      <c r="M3022" s="54">
        <v>2</v>
      </c>
      <c r="N3022" s="51" t="str">
        <f t="shared" si="201"/>
        <v>富士見</v>
      </c>
    </row>
    <row r="3023" spans="1:14" x14ac:dyDescent="0.2">
      <c r="A3023" s="50">
        <f t="shared" si="198"/>
        <v>37291</v>
      </c>
      <c r="B3023" s="50">
        <f t="shared" si="199"/>
        <v>3</v>
      </c>
      <c r="C3023" s="51">
        <f t="shared" si="200"/>
        <v>72</v>
      </c>
      <c r="D3023" s="50">
        <v>37291</v>
      </c>
      <c r="E3023" s="50" t="s">
        <v>9026</v>
      </c>
      <c r="F3023" s="50" t="s">
        <v>9027</v>
      </c>
      <c r="G3023" s="50" t="s">
        <v>9028</v>
      </c>
      <c r="H3023" s="50" t="s">
        <v>9029</v>
      </c>
      <c r="I3023" s="50" t="s">
        <v>9030</v>
      </c>
      <c r="J3023" s="50" t="s">
        <v>9031</v>
      </c>
      <c r="K3023" s="50" t="s">
        <v>292</v>
      </c>
      <c r="L3023" s="50" t="s">
        <v>189</v>
      </c>
      <c r="M3023" s="54">
        <v>2</v>
      </c>
      <c r="N3023" s="51" t="str">
        <f t="shared" si="201"/>
        <v>富士見</v>
      </c>
    </row>
    <row r="3024" spans="1:14" x14ac:dyDescent="0.2">
      <c r="A3024" s="50">
        <f t="shared" si="198"/>
        <v>37292</v>
      </c>
      <c r="B3024" s="50">
        <f t="shared" si="199"/>
        <v>3</v>
      </c>
      <c r="C3024" s="51">
        <f t="shared" si="200"/>
        <v>72</v>
      </c>
      <c r="D3024" s="50">
        <v>37292</v>
      </c>
      <c r="E3024" s="50" t="s">
        <v>660</v>
      </c>
      <c r="F3024" s="50" t="s">
        <v>9032</v>
      </c>
      <c r="G3024" s="50" t="s">
        <v>2535</v>
      </c>
      <c r="H3024" s="50" t="s">
        <v>5298</v>
      </c>
      <c r="I3024" s="50" t="s">
        <v>6011</v>
      </c>
      <c r="J3024" s="50" t="s">
        <v>5299</v>
      </c>
      <c r="K3024" s="50" t="s">
        <v>292</v>
      </c>
      <c r="L3024" s="50" t="s">
        <v>185</v>
      </c>
      <c r="M3024" s="54">
        <v>1</v>
      </c>
      <c r="N3024" s="51" t="str">
        <f t="shared" si="201"/>
        <v>富士見</v>
      </c>
    </row>
    <row r="3025" spans="1:14" x14ac:dyDescent="0.2">
      <c r="A3025" s="50">
        <f t="shared" si="198"/>
        <v>37293</v>
      </c>
      <c r="B3025" s="50">
        <f t="shared" si="199"/>
        <v>3</v>
      </c>
      <c r="C3025" s="51">
        <f t="shared" si="200"/>
        <v>72</v>
      </c>
      <c r="D3025" s="50">
        <v>37293</v>
      </c>
      <c r="E3025" s="50" t="s">
        <v>641</v>
      </c>
      <c r="F3025" s="50" t="s">
        <v>9033</v>
      </c>
      <c r="G3025" s="50" t="s">
        <v>1059</v>
      </c>
      <c r="H3025" s="50" t="s">
        <v>2253</v>
      </c>
      <c r="I3025" s="50" t="s">
        <v>3276</v>
      </c>
      <c r="J3025" s="50" t="s">
        <v>2255</v>
      </c>
      <c r="K3025" s="50" t="s">
        <v>292</v>
      </c>
      <c r="L3025" s="50" t="s">
        <v>189</v>
      </c>
      <c r="M3025" s="54">
        <v>1</v>
      </c>
      <c r="N3025" s="51" t="str">
        <f t="shared" si="201"/>
        <v>富士見</v>
      </c>
    </row>
    <row r="3026" spans="1:14" x14ac:dyDescent="0.2">
      <c r="A3026" s="50">
        <f t="shared" si="198"/>
        <v>37294</v>
      </c>
      <c r="B3026" s="50">
        <f t="shared" si="199"/>
        <v>3</v>
      </c>
      <c r="C3026" s="51">
        <f t="shared" si="200"/>
        <v>72</v>
      </c>
      <c r="D3026" s="50">
        <v>37294</v>
      </c>
      <c r="E3026" s="50" t="s">
        <v>9034</v>
      </c>
      <c r="F3026" s="50" t="s">
        <v>9035</v>
      </c>
      <c r="G3026" s="50" t="s">
        <v>1477</v>
      </c>
      <c r="H3026" s="50" t="s">
        <v>9036</v>
      </c>
      <c r="I3026" s="50" t="s">
        <v>9037</v>
      </c>
      <c r="J3026" s="50" t="s">
        <v>9038</v>
      </c>
      <c r="K3026" s="50" t="s">
        <v>292</v>
      </c>
      <c r="L3026" s="50" t="s">
        <v>189</v>
      </c>
      <c r="M3026" s="54">
        <v>1</v>
      </c>
      <c r="N3026" s="51" t="str">
        <f t="shared" si="201"/>
        <v>富士見</v>
      </c>
    </row>
    <row r="3027" spans="1:14" x14ac:dyDescent="0.2">
      <c r="A3027" s="50">
        <f t="shared" si="198"/>
        <v>37295</v>
      </c>
      <c r="B3027" s="50">
        <f t="shared" si="199"/>
        <v>3</v>
      </c>
      <c r="C3027" s="51">
        <f t="shared" si="200"/>
        <v>72</v>
      </c>
      <c r="D3027" s="50">
        <v>37295</v>
      </c>
      <c r="E3027" s="50" t="s">
        <v>9039</v>
      </c>
      <c r="F3027" s="50" t="s">
        <v>9040</v>
      </c>
      <c r="G3027" s="50" t="s">
        <v>1642</v>
      </c>
      <c r="H3027" s="50" t="s">
        <v>3396</v>
      </c>
      <c r="I3027" s="50" t="s">
        <v>1644</v>
      </c>
      <c r="J3027" s="50" t="s">
        <v>3398</v>
      </c>
      <c r="K3027" s="50" t="s">
        <v>292</v>
      </c>
      <c r="L3027" s="50" t="s">
        <v>189</v>
      </c>
      <c r="M3027" s="54">
        <v>1</v>
      </c>
      <c r="N3027" s="51" t="str">
        <f t="shared" si="201"/>
        <v>富士見</v>
      </c>
    </row>
    <row r="3028" spans="1:14" x14ac:dyDescent="0.2">
      <c r="A3028" s="50">
        <f t="shared" si="198"/>
        <v>37296</v>
      </c>
      <c r="B3028" s="50">
        <f t="shared" si="199"/>
        <v>3</v>
      </c>
      <c r="C3028" s="51">
        <f t="shared" si="200"/>
        <v>72</v>
      </c>
      <c r="D3028" s="50">
        <v>37296</v>
      </c>
      <c r="E3028" s="50" t="s">
        <v>26</v>
      </c>
      <c r="F3028" s="50" t="s">
        <v>9041</v>
      </c>
      <c r="G3028" s="50" t="s">
        <v>1451</v>
      </c>
      <c r="H3028" s="50" t="s">
        <v>9042</v>
      </c>
      <c r="I3028" s="50" t="s">
        <v>1544</v>
      </c>
      <c r="J3028" s="50" t="s">
        <v>9043</v>
      </c>
      <c r="K3028" s="50" t="s">
        <v>292</v>
      </c>
      <c r="L3028" s="50" t="s">
        <v>189</v>
      </c>
      <c r="M3028" s="54">
        <v>1</v>
      </c>
      <c r="N3028" s="51" t="str">
        <f t="shared" si="201"/>
        <v>富士見</v>
      </c>
    </row>
    <row r="3029" spans="1:14" x14ac:dyDescent="0.2">
      <c r="A3029" s="50">
        <f t="shared" si="198"/>
        <v>37302</v>
      </c>
      <c r="B3029" s="50">
        <f t="shared" si="199"/>
        <v>3</v>
      </c>
      <c r="C3029" s="51">
        <f t="shared" si="200"/>
        <v>73</v>
      </c>
      <c r="D3029" s="50">
        <v>37302</v>
      </c>
      <c r="E3029" s="50" t="s">
        <v>53</v>
      </c>
      <c r="F3029" s="50" t="s">
        <v>9044</v>
      </c>
      <c r="G3029" s="50" t="s">
        <v>1239</v>
      </c>
      <c r="H3029" s="50" t="s">
        <v>9045</v>
      </c>
      <c r="I3029" s="50" t="s">
        <v>1240</v>
      </c>
      <c r="J3029" s="50" t="s">
        <v>9046</v>
      </c>
      <c r="K3029" s="50" t="s">
        <v>291</v>
      </c>
      <c r="L3029" s="50" t="s">
        <v>189</v>
      </c>
      <c r="M3029" s="54">
        <v>1</v>
      </c>
      <c r="N3029" s="51" t="str">
        <f t="shared" si="201"/>
        <v>武蔵</v>
      </c>
    </row>
    <row r="3030" spans="1:14" x14ac:dyDescent="0.2">
      <c r="A3030" s="50">
        <f t="shared" si="198"/>
        <v>37304</v>
      </c>
      <c r="B3030" s="50">
        <f t="shared" si="199"/>
        <v>3</v>
      </c>
      <c r="C3030" s="51">
        <f t="shared" si="200"/>
        <v>73</v>
      </c>
      <c r="D3030" s="50">
        <v>37304</v>
      </c>
      <c r="E3030" s="50" t="s">
        <v>9047</v>
      </c>
      <c r="F3030" s="50" t="s">
        <v>9048</v>
      </c>
      <c r="G3030" s="50" t="s">
        <v>9049</v>
      </c>
      <c r="H3030" s="50" t="s">
        <v>1832</v>
      </c>
      <c r="I3030" s="50" t="s">
        <v>9050</v>
      </c>
      <c r="J3030" s="50" t="s">
        <v>1833</v>
      </c>
      <c r="K3030" s="50" t="s">
        <v>291</v>
      </c>
      <c r="L3030" s="50" t="s">
        <v>189</v>
      </c>
      <c r="M3030" s="54">
        <v>1</v>
      </c>
      <c r="N3030" s="51" t="str">
        <f t="shared" si="201"/>
        <v>武蔵</v>
      </c>
    </row>
    <row r="3031" spans="1:14" x14ac:dyDescent="0.2">
      <c r="A3031" s="50">
        <f t="shared" si="198"/>
        <v>37305</v>
      </c>
      <c r="B3031" s="50">
        <f t="shared" si="199"/>
        <v>3</v>
      </c>
      <c r="C3031" s="51">
        <f t="shared" si="200"/>
        <v>73</v>
      </c>
      <c r="D3031" s="50">
        <v>37305</v>
      </c>
      <c r="E3031" s="50" t="s">
        <v>22</v>
      </c>
      <c r="F3031" s="50" t="s">
        <v>9051</v>
      </c>
      <c r="G3031" s="50" t="s">
        <v>1070</v>
      </c>
      <c r="H3031" s="50" t="s">
        <v>2655</v>
      </c>
      <c r="I3031" s="50" t="s">
        <v>1610</v>
      </c>
      <c r="J3031" s="50" t="s">
        <v>2656</v>
      </c>
      <c r="K3031" s="50" t="s">
        <v>291</v>
      </c>
      <c r="L3031" s="50" t="s">
        <v>189</v>
      </c>
      <c r="M3031" s="54">
        <v>1</v>
      </c>
      <c r="N3031" s="51" t="str">
        <f t="shared" si="201"/>
        <v>武蔵</v>
      </c>
    </row>
    <row r="3032" spans="1:14" x14ac:dyDescent="0.2">
      <c r="A3032" s="50">
        <f t="shared" si="198"/>
        <v>37306</v>
      </c>
      <c r="B3032" s="50">
        <f t="shared" si="199"/>
        <v>3</v>
      </c>
      <c r="C3032" s="51">
        <f t="shared" si="200"/>
        <v>73</v>
      </c>
      <c r="D3032" s="50">
        <v>37306</v>
      </c>
      <c r="E3032" s="50" t="s">
        <v>9052</v>
      </c>
      <c r="F3032" s="50" t="s">
        <v>9053</v>
      </c>
      <c r="G3032" s="50" t="s">
        <v>9054</v>
      </c>
      <c r="H3032" s="50" t="s">
        <v>1122</v>
      </c>
      <c r="I3032" s="50" t="s">
        <v>9055</v>
      </c>
      <c r="J3032" s="50" t="s">
        <v>1918</v>
      </c>
      <c r="K3032" s="50" t="s">
        <v>291</v>
      </c>
      <c r="L3032" s="50" t="s">
        <v>189</v>
      </c>
      <c r="M3032" s="54">
        <v>1</v>
      </c>
      <c r="N3032" s="51" t="str">
        <f t="shared" si="201"/>
        <v>武蔵</v>
      </c>
    </row>
    <row r="3033" spans="1:14" x14ac:dyDescent="0.2">
      <c r="A3033" s="50">
        <f t="shared" si="198"/>
        <v>37309</v>
      </c>
      <c r="B3033" s="50">
        <f t="shared" si="199"/>
        <v>3</v>
      </c>
      <c r="C3033" s="51">
        <f t="shared" si="200"/>
        <v>73</v>
      </c>
      <c r="D3033" s="50">
        <v>37309</v>
      </c>
      <c r="E3033" s="50" t="s">
        <v>634</v>
      </c>
      <c r="F3033" s="50" t="s">
        <v>9056</v>
      </c>
      <c r="G3033" s="50" t="s">
        <v>1834</v>
      </c>
      <c r="H3033" s="50" t="s">
        <v>9057</v>
      </c>
      <c r="I3033" s="50" t="s">
        <v>2971</v>
      </c>
      <c r="J3033" s="50" t="s">
        <v>9058</v>
      </c>
      <c r="K3033" s="50" t="s">
        <v>291</v>
      </c>
      <c r="L3033" s="50" t="s">
        <v>189</v>
      </c>
      <c r="M3033" s="54">
        <v>1</v>
      </c>
      <c r="N3033" s="51" t="str">
        <f t="shared" si="201"/>
        <v>武蔵</v>
      </c>
    </row>
    <row r="3034" spans="1:14" x14ac:dyDescent="0.2">
      <c r="A3034" s="50">
        <f t="shared" si="198"/>
        <v>37310</v>
      </c>
      <c r="B3034" s="50">
        <f t="shared" si="199"/>
        <v>3</v>
      </c>
      <c r="C3034" s="51">
        <f t="shared" si="200"/>
        <v>73</v>
      </c>
      <c r="D3034" s="50">
        <v>37310</v>
      </c>
      <c r="E3034" s="50" t="s">
        <v>45</v>
      </c>
      <c r="F3034" s="50" t="s">
        <v>9059</v>
      </c>
      <c r="G3034" s="50" t="s">
        <v>1184</v>
      </c>
      <c r="H3034" s="50" t="s">
        <v>9060</v>
      </c>
      <c r="I3034" s="50" t="s">
        <v>1186</v>
      </c>
      <c r="J3034" s="50" t="s">
        <v>3737</v>
      </c>
      <c r="K3034" s="50" t="s">
        <v>291</v>
      </c>
      <c r="L3034" s="50" t="s">
        <v>189</v>
      </c>
      <c r="M3034" s="54">
        <v>1</v>
      </c>
      <c r="N3034" s="51" t="str">
        <f t="shared" si="201"/>
        <v>武蔵</v>
      </c>
    </row>
    <row r="3035" spans="1:14" x14ac:dyDescent="0.2">
      <c r="A3035" s="50">
        <f t="shared" si="198"/>
        <v>37311</v>
      </c>
      <c r="B3035" s="50">
        <f t="shared" si="199"/>
        <v>3</v>
      </c>
      <c r="C3035" s="51">
        <f t="shared" si="200"/>
        <v>73</v>
      </c>
      <c r="D3035" s="50">
        <v>37311</v>
      </c>
      <c r="E3035" s="50" t="s">
        <v>9061</v>
      </c>
      <c r="F3035" s="50" t="s">
        <v>9062</v>
      </c>
      <c r="G3035" s="50" t="s">
        <v>8833</v>
      </c>
      <c r="H3035" s="50" t="s">
        <v>1930</v>
      </c>
      <c r="I3035" s="50" t="s">
        <v>8834</v>
      </c>
      <c r="J3035" s="50" t="s">
        <v>1931</v>
      </c>
      <c r="K3035" s="50" t="s">
        <v>291</v>
      </c>
      <c r="L3035" s="50" t="s">
        <v>189</v>
      </c>
      <c r="M3035" s="54">
        <v>1</v>
      </c>
      <c r="N3035" s="51" t="str">
        <f t="shared" si="201"/>
        <v>武蔵</v>
      </c>
    </row>
    <row r="3036" spans="1:14" x14ac:dyDescent="0.2">
      <c r="A3036" s="50">
        <f t="shared" si="198"/>
        <v>37314</v>
      </c>
      <c r="B3036" s="50">
        <f t="shared" si="199"/>
        <v>3</v>
      </c>
      <c r="C3036" s="51">
        <f t="shared" si="200"/>
        <v>73</v>
      </c>
      <c r="D3036" s="50">
        <v>37314</v>
      </c>
      <c r="E3036" s="50" t="s">
        <v>2301</v>
      </c>
      <c r="F3036" s="50" t="s">
        <v>9063</v>
      </c>
      <c r="G3036" s="50" t="s">
        <v>2303</v>
      </c>
      <c r="H3036" s="50" t="s">
        <v>9064</v>
      </c>
      <c r="I3036" s="50" t="s">
        <v>2305</v>
      </c>
      <c r="J3036" s="50" t="s">
        <v>9065</v>
      </c>
      <c r="K3036" s="50" t="s">
        <v>291</v>
      </c>
      <c r="L3036" s="50" t="s">
        <v>189</v>
      </c>
      <c r="M3036" s="54">
        <v>1</v>
      </c>
      <c r="N3036" s="51" t="str">
        <f t="shared" si="201"/>
        <v>武蔵</v>
      </c>
    </row>
    <row r="3037" spans="1:14" x14ac:dyDescent="0.2">
      <c r="A3037" s="50">
        <f t="shared" si="198"/>
        <v>37318</v>
      </c>
      <c r="B3037" s="50">
        <f t="shared" si="199"/>
        <v>3</v>
      </c>
      <c r="C3037" s="51">
        <f t="shared" si="200"/>
        <v>73</v>
      </c>
      <c r="D3037" s="50">
        <v>37318</v>
      </c>
      <c r="E3037" s="50" t="s">
        <v>128</v>
      </c>
      <c r="F3037" s="50" t="s">
        <v>9066</v>
      </c>
      <c r="G3037" s="50" t="s">
        <v>1995</v>
      </c>
      <c r="H3037" s="50" t="s">
        <v>9067</v>
      </c>
      <c r="I3037" s="50" t="s">
        <v>1996</v>
      </c>
      <c r="J3037" s="50" t="s">
        <v>9068</v>
      </c>
      <c r="K3037" s="50" t="s">
        <v>291</v>
      </c>
      <c r="L3037" s="50" t="s">
        <v>188</v>
      </c>
      <c r="M3037" s="54">
        <v>2</v>
      </c>
      <c r="N3037" s="51" t="str">
        <f t="shared" si="201"/>
        <v>武蔵</v>
      </c>
    </row>
    <row r="3038" spans="1:14" x14ac:dyDescent="0.2">
      <c r="A3038" s="50">
        <f t="shared" si="198"/>
        <v>37319</v>
      </c>
      <c r="B3038" s="50">
        <f t="shared" si="199"/>
        <v>3</v>
      </c>
      <c r="C3038" s="51">
        <f t="shared" si="200"/>
        <v>73</v>
      </c>
      <c r="D3038" s="50">
        <v>37319</v>
      </c>
      <c r="E3038" s="50" t="s">
        <v>61</v>
      </c>
      <c r="F3038" s="50" t="s">
        <v>1623</v>
      </c>
      <c r="G3038" s="50" t="s">
        <v>1901</v>
      </c>
      <c r="H3038" s="50" t="s">
        <v>1625</v>
      </c>
      <c r="I3038" s="50" t="s">
        <v>1902</v>
      </c>
      <c r="J3038" s="50" t="s">
        <v>1627</v>
      </c>
      <c r="K3038" s="50" t="s">
        <v>291</v>
      </c>
      <c r="L3038" s="50" t="s">
        <v>188</v>
      </c>
      <c r="M3038" s="54">
        <v>2</v>
      </c>
      <c r="N3038" s="51" t="str">
        <f t="shared" si="201"/>
        <v>武蔵</v>
      </c>
    </row>
    <row r="3039" spans="1:14" x14ac:dyDescent="0.2">
      <c r="A3039" s="50">
        <f t="shared" si="198"/>
        <v>37335</v>
      </c>
      <c r="B3039" s="50">
        <f t="shared" si="199"/>
        <v>3</v>
      </c>
      <c r="C3039" s="51">
        <f t="shared" si="200"/>
        <v>73</v>
      </c>
      <c r="D3039" s="50">
        <v>37335</v>
      </c>
      <c r="E3039" s="50" t="s">
        <v>9069</v>
      </c>
      <c r="F3039" s="50" t="s">
        <v>989</v>
      </c>
      <c r="G3039" s="50" t="s">
        <v>9070</v>
      </c>
      <c r="H3039" s="50" t="s">
        <v>2831</v>
      </c>
      <c r="I3039" s="50" t="s">
        <v>9071</v>
      </c>
      <c r="J3039" s="50" t="s">
        <v>9072</v>
      </c>
      <c r="K3039" s="50" t="s">
        <v>291</v>
      </c>
      <c r="L3039" s="50" t="s">
        <v>188</v>
      </c>
      <c r="M3039" s="54">
        <v>2</v>
      </c>
      <c r="N3039" s="51" t="str">
        <f t="shared" si="201"/>
        <v>武蔵</v>
      </c>
    </row>
    <row r="3040" spans="1:14" x14ac:dyDescent="0.2">
      <c r="A3040" s="50">
        <f t="shared" si="198"/>
        <v>37336</v>
      </c>
      <c r="B3040" s="50">
        <f t="shared" si="199"/>
        <v>3</v>
      </c>
      <c r="C3040" s="51">
        <f t="shared" si="200"/>
        <v>73</v>
      </c>
      <c r="D3040" s="50">
        <v>37336</v>
      </c>
      <c r="E3040" s="50" t="s">
        <v>50</v>
      </c>
      <c r="F3040" s="50" t="s">
        <v>9073</v>
      </c>
      <c r="G3040" s="50" t="s">
        <v>1937</v>
      </c>
      <c r="H3040" s="50" t="s">
        <v>9074</v>
      </c>
      <c r="I3040" s="50" t="s">
        <v>1938</v>
      </c>
      <c r="J3040" s="50" t="s">
        <v>9075</v>
      </c>
      <c r="K3040" s="50" t="s">
        <v>291</v>
      </c>
      <c r="L3040" s="50" t="s">
        <v>189</v>
      </c>
      <c r="M3040" s="54">
        <v>2</v>
      </c>
      <c r="N3040" s="51" t="str">
        <f t="shared" si="201"/>
        <v>武蔵</v>
      </c>
    </row>
    <row r="3041" spans="1:14" x14ac:dyDescent="0.2">
      <c r="A3041" s="50">
        <f t="shared" si="198"/>
        <v>37337</v>
      </c>
      <c r="B3041" s="50">
        <f t="shared" si="199"/>
        <v>3</v>
      </c>
      <c r="C3041" s="51">
        <f t="shared" si="200"/>
        <v>73</v>
      </c>
      <c r="D3041" s="50">
        <v>37337</v>
      </c>
      <c r="E3041" s="50" t="s">
        <v>608</v>
      </c>
      <c r="F3041" s="50" t="s">
        <v>9076</v>
      </c>
      <c r="G3041" s="50" t="s">
        <v>1427</v>
      </c>
      <c r="H3041" s="50" t="s">
        <v>1235</v>
      </c>
      <c r="I3041" s="50" t="s">
        <v>1429</v>
      </c>
      <c r="J3041" s="50" t="s">
        <v>1236</v>
      </c>
      <c r="K3041" s="50" t="s">
        <v>291</v>
      </c>
      <c r="L3041" s="50" t="s">
        <v>188</v>
      </c>
      <c r="M3041" s="54">
        <v>2</v>
      </c>
      <c r="N3041" s="51" t="str">
        <f t="shared" si="201"/>
        <v>武蔵</v>
      </c>
    </row>
    <row r="3042" spans="1:14" x14ac:dyDescent="0.2">
      <c r="A3042" s="50">
        <f t="shared" si="198"/>
        <v>37338</v>
      </c>
      <c r="B3042" s="50">
        <f t="shared" si="199"/>
        <v>3</v>
      </c>
      <c r="C3042" s="51">
        <f t="shared" si="200"/>
        <v>73</v>
      </c>
      <c r="D3042" s="50">
        <v>37338</v>
      </c>
      <c r="E3042" s="50" t="s">
        <v>640</v>
      </c>
      <c r="F3042" s="50" t="s">
        <v>9077</v>
      </c>
      <c r="G3042" s="50" t="s">
        <v>1846</v>
      </c>
      <c r="H3042" s="50" t="s">
        <v>9078</v>
      </c>
      <c r="I3042" s="50" t="s">
        <v>1848</v>
      </c>
      <c r="J3042" s="50" t="s">
        <v>9079</v>
      </c>
      <c r="K3042" s="50" t="s">
        <v>291</v>
      </c>
      <c r="L3042" s="50" t="s">
        <v>189</v>
      </c>
      <c r="M3042" s="54">
        <v>2</v>
      </c>
      <c r="N3042" s="51" t="str">
        <f t="shared" si="201"/>
        <v>武蔵</v>
      </c>
    </row>
    <row r="3043" spans="1:14" x14ac:dyDescent="0.2">
      <c r="A3043" s="50">
        <f t="shared" si="198"/>
        <v>37339</v>
      </c>
      <c r="B3043" s="50">
        <f t="shared" si="199"/>
        <v>3</v>
      </c>
      <c r="C3043" s="51">
        <f t="shared" si="200"/>
        <v>73</v>
      </c>
      <c r="D3043" s="50">
        <v>37339</v>
      </c>
      <c r="E3043" s="50" t="s">
        <v>53</v>
      </c>
      <c r="F3043" s="50" t="s">
        <v>9080</v>
      </c>
      <c r="G3043" s="50" t="s">
        <v>1239</v>
      </c>
      <c r="H3043" s="50" t="s">
        <v>4160</v>
      </c>
      <c r="I3043" s="50" t="s">
        <v>1240</v>
      </c>
      <c r="J3043" s="50" t="s">
        <v>4161</v>
      </c>
      <c r="K3043" s="50" t="s">
        <v>291</v>
      </c>
      <c r="L3043" s="50" t="s">
        <v>188</v>
      </c>
      <c r="M3043" s="54">
        <v>2</v>
      </c>
      <c r="N3043" s="51" t="str">
        <f t="shared" si="201"/>
        <v>武蔵</v>
      </c>
    </row>
    <row r="3044" spans="1:14" x14ac:dyDescent="0.2">
      <c r="A3044" s="50">
        <f t="shared" si="198"/>
        <v>37340</v>
      </c>
      <c r="B3044" s="50">
        <f t="shared" si="199"/>
        <v>3</v>
      </c>
      <c r="C3044" s="51">
        <f t="shared" si="200"/>
        <v>73</v>
      </c>
      <c r="D3044" s="50">
        <v>37340</v>
      </c>
      <c r="E3044" s="50" t="s">
        <v>45</v>
      </c>
      <c r="F3044" s="50" t="s">
        <v>9081</v>
      </c>
      <c r="G3044" s="50" t="s">
        <v>1184</v>
      </c>
      <c r="H3044" s="50" t="s">
        <v>9082</v>
      </c>
      <c r="I3044" s="50" t="s">
        <v>1186</v>
      </c>
      <c r="J3044" s="50" t="s">
        <v>9083</v>
      </c>
      <c r="K3044" s="50" t="s">
        <v>291</v>
      </c>
      <c r="L3044" s="50" t="s">
        <v>188</v>
      </c>
      <c r="M3044" s="54">
        <v>2</v>
      </c>
      <c r="N3044" s="51" t="str">
        <f t="shared" si="201"/>
        <v>武蔵</v>
      </c>
    </row>
    <row r="3045" spans="1:14" x14ac:dyDescent="0.2">
      <c r="A3045" s="50">
        <f t="shared" si="198"/>
        <v>37341</v>
      </c>
      <c r="B3045" s="50">
        <f t="shared" si="199"/>
        <v>3</v>
      </c>
      <c r="C3045" s="51">
        <f t="shared" si="200"/>
        <v>73</v>
      </c>
      <c r="D3045" s="50">
        <v>37341</v>
      </c>
      <c r="E3045" s="50" t="s">
        <v>9084</v>
      </c>
      <c r="F3045" s="50" t="s">
        <v>9085</v>
      </c>
      <c r="G3045" s="50" t="s">
        <v>9086</v>
      </c>
      <c r="H3045" s="50" t="s">
        <v>3437</v>
      </c>
      <c r="I3045" s="50" t="s">
        <v>9087</v>
      </c>
      <c r="J3045" s="50" t="s">
        <v>3439</v>
      </c>
      <c r="K3045" s="50" t="s">
        <v>291</v>
      </c>
      <c r="L3045" s="50" t="s">
        <v>189</v>
      </c>
      <c r="M3045" s="54">
        <v>2</v>
      </c>
      <c r="N3045" s="51" t="str">
        <f t="shared" si="201"/>
        <v>武蔵</v>
      </c>
    </row>
    <row r="3046" spans="1:14" x14ac:dyDescent="0.2">
      <c r="A3046" s="50">
        <f t="shared" si="198"/>
        <v>37342</v>
      </c>
      <c r="B3046" s="50">
        <f t="shared" si="199"/>
        <v>3</v>
      </c>
      <c r="C3046" s="51">
        <f t="shared" si="200"/>
        <v>73</v>
      </c>
      <c r="D3046" s="50">
        <v>37342</v>
      </c>
      <c r="E3046" s="50" t="s">
        <v>643</v>
      </c>
      <c r="F3046" s="50" t="s">
        <v>9088</v>
      </c>
      <c r="G3046" s="50" t="s">
        <v>9089</v>
      </c>
      <c r="H3046" s="50" t="s">
        <v>9090</v>
      </c>
      <c r="I3046" s="50" t="s">
        <v>9091</v>
      </c>
      <c r="J3046" s="50" t="s">
        <v>9092</v>
      </c>
      <c r="K3046" s="50" t="s">
        <v>291</v>
      </c>
      <c r="L3046" s="50" t="s">
        <v>188</v>
      </c>
      <c r="M3046" s="54">
        <v>2</v>
      </c>
      <c r="N3046" s="51" t="str">
        <f t="shared" si="201"/>
        <v>武蔵</v>
      </c>
    </row>
    <row r="3047" spans="1:14" x14ac:dyDescent="0.2">
      <c r="A3047" s="50">
        <f t="shared" si="198"/>
        <v>37401</v>
      </c>
      <c r="B3047" s="50">
        <f t="shared" si="199"/>
        <v>3</v>
      </c>
      <c r="C3047" s="51">
        <f t="shared" si="200"/>
        <v>74</v>
      </c>
      <c r="D3047" s="50">
        <v>37401</v>
      </c>
      <c r="E3047" s="50" t="s">
        <v>9093</v>
      </c>
      <c r="F3047" s="50" t="s">
        <v>9094</v>
      </c>
      <c r="G3047" s="50" t="s">
        <v>9095</v>
      </c>
      <c r="H3047" s="50" t="s">
        <v>1121</v>
      </c>
      <c r="I3047" s="50" t="s">
        <v>9096</v>
      </c>
      <c r="J3047" s="50" t="s">
        <v>1584</v>
      </c>
      <c r="K3047" s="50" t="s">
        <v>291</v>
      </c>
      <c r="L3047" s="50" t="s">
        <v>1029</v>
      </c>
      <c r="M3047" s="54">
        <v>3</v>
      </c>
      <c r="N3047" s="51" t="str">
        <f t="shared" si="201"/>
        <v>早大学院</v>
      </c>
    </row>
    <row r="3048" spans="1:14" x14ac:dyDescent="0.2">
      <c r="A3048" s="50">
        <f t="shared" si="198"/>
        <v>37403</v>
      </c>
      <c r="B3048" s="50">
        <f t="shared" si="199"/>
        <v>3</v>
      </c>
      <c r="C3048" s="51">
        <f t="shared" si="200"/>
        <v>74</v>
      </c>
      <c r="D3048" s="50">
        <v>37403</v>
      </c>
      <c r="E3048" s="50" t="s">
        <v>932</v>
      </c>
      <c r="F3048" s="50" t="s">
        <v>69</v>
      </c>
      <c r="G3048" s="50" t="s">
        <v>1970</v>
      </c>
      <c r="H3048" s="50" t="s">
        <v>1625</v>
      </c>
      <c r="I3048" s="50" t="s">
        <v>1971</v>
      </c>
      <c r="J3048" s="50" t="s">
        <v>1627</v>
      </c>
      <c r="K3048" s="50" t="s">
        <v>291</v>
      </c>
      <c r="L3048" s="50" t="s">
        <v>1029</v>
      </c>
      <c r="M3048" s="54">
        <v>3</v>
      </c>
      <c r="N3048" s="51" t="str">
        <f t="shared" si="201"/>
        <v>早大学院</v>
      </c>
    </row>
    <row r="3049" spans="1:14" x14ac:dyDescent="0.2">
      <c r="A3049" s="50">
        <f t="shared" si="198"/>
        <v>37404</v>
      </c>
      <c r="B3049" s="50">
        <f t="shared" si="199"/>
        <v>3</v>
      </c>
      <c r="C3049" s="51">
        <f t="shared" si="200"/>
        <v>74</v>
      </c>
      <c r="D3049" s="50">
        <v>37404</v>
      </c>
      <c r="E3049" s="50" t="s">
        <v>5977</v>
      </c>
      <c r="F3049" s="50" t="s">
        <v>761</v>
      </c>
      <c r="G3049" s="50" t="s">
        <v>5978</v>
      </c>
      <c r="H3049" s="50" t="s">
        <v>1439</v>
      </c>
      <c r="I3049" s="50" t="s">
        <v>9097</v>
      </c>
      <c r="J3049" s="50" t="s">
        <v>1440</v>
      </c>
      <c r="K3049" s="50" t="s">
        <v>291</v>
      </c>
      <c r="L3049" s="50" t="s">
        <v>1029</v>
      </c>
      <c r="M3049" s="54">
        <v>3</v>
      </c>
      <c r="N3049" s="51" t="str">
        <f t="shared" si="201"/>
        <v>早大学院</v>
      </c>
    </row>
    <row r="3050" spans="1:14" x14ac:dyDescent="0.2">
      <c r="A3050" s="50">
        <f t="shared" si="198"/>
        <v>37405</v>
      </c>
      <c r="B3050" s="50">
        <f t="shared" si="199"/>
        <v>3</v>
      </c>
      <c r="C3050" s="51">
        <f t="shared" si="200"/>
        <v>74</v>
      </c>
      <c r="D3050" s="50">
        <v>37405</v>
      </c>
      <c r="E3050" s="50" t="s">
        <v>2967</v>
      </c>
      <c r="F3050" s="50" t="s">
        <v>9098</v>
      </c>
      <c r="G3050" s="50" t="s">
        <v>2968</v>
      </c>
      <c r="H3050" s="50" t="s">
        <v>1042</v>
      </c>
      <c r="I3050" s="50" t="s">
        <v>2969</v>
      </c>
      <c r="J3050" s="50" t="s">
        <v>1043</v>
      </c>
      <c r="K3050" s="50" t="s">
        <v>291</v>
      </c>
      <c r="L3050" s="50" t="s">
        <v>188</v>
      </c>
      <c r="M3050" s="54">
        <v>3</v>
      </c>
      <c r="N3050" s="51" t="str">
        <f t="shared" si="201"/>
        <v>早大学院</v>
      </c>
    </row>
    <row r="3051" spans="1:14" x14ac:dyDescent="0.2">
      <c r="A3051" s="50">
        <f t="shared" si="198"/>
        <v>37406</v>
      </c>
      <c r="B3051" s="50">
        <f t="shared" si="199"/>
        <v>3</v>
      </c>
      <c r="C3051" s="51">
        <f t="shared" si="200"/>
        <v>74</v>
      </c>
      <c r="D3051" s="50">
        <v>37406</v>
      </c>
      <c r="E3051" s="50" t="s">
        <v>9099</v>
      </c>
      <c r="F3051" s="50" t="s">
        <v>2325</v>
      </c>
      <c r="G3051" s="50" t="s">
        <v>9100</v>
      </c>
      <c r="H3051" s="50" t="s">
        <v>2326</v>
      </c>
      <c r="I3051" s="50" t="s">
        <v>9101</v>
      </c>
      <c r="J3051" s="50" t="s">
        <v>6999</v>
      </c>
      <c r="K3051" s="50" t="s">
        <v>291</v>
      </c>
      <c r="L3051" s="50" t="s">
        <v>188</v>
      </c>
      <c r="M3051" s="54">
        <v>2</v>
      </c>
      <c r="N3051" s="51" t="str">
        <f t="shared" si="201"/>
        <v>早大学院</v>
      </c>
    </row>
    <row r="3052" spans="1:14" x14ac:dyDescent="0.2">
      <c r="A3052" s="50">
        <f t="shared" ref="A3052:A3115" si="202">D3052</f>
        <v>37407</v>
      </c>
      <c r="B3052" s="50">
        <f t="shared" ref="B3052:B3115" si="203">ROUNDDOWN(D3052/10000,0)</f>
        <v>3</v>
      </c>
      <c r="C3052" s="51">
        <f t="shared" ref="C3052:C3115" si="204">ROUNDDOWN((D3052-B3052*10000)/100,0)</f>
        <v>74</v>
      </c>
      <c r="D3052" s="50">
        <v>37407</v>
      </c>
      <c r="E3052" s="50" t="s">
        <v>9102</v>
      </c>
      <c r="F3052" s="50" t="s">
        <v>9103</v>
      </c>
      <c r="G3052" s="50" t="s">
        <v>9104</v>
      </c>
      <c r="H3052" s="50" t="s">
        <v>1432</v>
      </c>
      <c r="I3052" s="50" t="s">
        <v>9105</v>
      </c>
      <c r="J3052" s="50" t="s">
        <v>1433</v>
      </c>
      <c r="K3052" s="50" t="s">
        <v>291</v>
      </c>
      <c r="L3052" s="50" t="s">
        <v>189</v>
      </c>
      <c r="M3052" s="54">
        <v>2</v>
      </c>
      <c r="N3052" s="51" t="str">
        <f t="shared" si="201"/>
        <v>早大学院</v>
      </c>
    </row>
    <row r="3053" spans="1:14" x14ac:dyDescent="0.2">
      <c r="A3053" s="50">
        <f t="shared" si="202"/>
        <v>37408</v>
      </c>
      <c r="B3053" s="50">
        <f t="shared" si="203"/>
        <v>3</v>
      </c>
      <c r="C3053" s="51">
        <f t="shared" si="204"/>
        <v>74</v>
      </c>
      <c r="D3053" s="50">
        <v>37408</v>
      </c>
      <c r="E3053" s="50" t="s">
        <v>395</v>
      </c>
      <c r="F3053" s="50" t="s">
        <v>9106</v>
      </c>
      <c r="G3053" s="50" t="s">
        <v>1397</v>
      </c>
      <c r="H3053" s="50" t="s">
        <v>6000</v>
      </c>
      <c r="I3053" s="50" t="s">
        <v>1398</v>
      </c>
      <c r="J3053" s="50" t="s">
        <v>6001</v>
      </c>
      <c r="K3053" s="50" t="s">
        <v>291</v>
      </c>
      <c r="L3053" s="50" t="s">
        <v>188</v>
      </c>
      <c r="M3053" s="54">
        <v>2</v>
      </c>
      <c r="N3053" s="51" t="str">
        <f t="shared" si="201"/>
        <v>早大学院</v>
      </c>
    </row>
    <row r="3054" spans="1:14" x14ac:dyDescent="0.2">
      <c r="A3054" s="50">
        <f t="shared" si="202"/>
        <v>37409</v>
      </c>
      <c r="B3054" s="50">
        <f t="shared" si="203"/>
        <v>3</v>
      </c>
      <c r="C3054" s="51">
        <f t="shared" si="204"/>
        <v>74</v>
      </c>
      <c r="D3054" s="50">
        <v>37409</v>
      </c>
      <c r="E3054" s="50" t="s">
        <v>56</v>
      </c>
      <c r="F3054" s="50" t="s">
        <v>9107</v>
      </c>
      <c r="G3054" s="50" t="s">
        <v>2851</v>
      </c>
      <c r="H3054" s="50" t="s">
        <v>9108</v>
      </c>
      <c r="I3054" s="50" t="s">
        <v>2852</v>
      </c>
      <c r="J3054" s="50" t="s">
        <v>9109</v>
      </c>
      <c r="K3054" s="50" t="s">
        <v>291</v>
      </c>
      <c r="L3054" s="50" t="s">
        <v>188</v>
      </c>
      <c r="M3054" s="54">
        <v>2</v>
      </c>
      <c r="N3054" s="51" t="str">
        <f t="shared" si="201"/>
        <v>早大学院</v>
      </c>
    </row>
    <row r="3055" spans="1:14" x14ac:dyDescent="0.2">
      <c r="A3055" s="50">
        <f t="shared" si="202"/>
        <v>37410</v>
      </c>
      <c r="B3055" s="50">
        <f t="shared" si="203"/>
        <v>3</v>
      </c>
      <c r="C3055" s="51">
        <f t="shared" si="204"/>
        <v>74</v>
      </c>
      <c r="D3055" s="50">
        <v>37410</v>
      </c>
      <c r="E3055" s="50" t="s">
        <v>677</v>
      </c>
      <c r="F3055" s="50" t="s">
        <v>5426</v>
      </c>
      <c r="G3055" s="50" t="s">
        <v>1380</v>
      </c>
      <c r="H3055" s="50" t="s">
        <v>2084</v>
      </c>
      <c r="I3055" s="50" t="s">
        <v>1382</v>
      </c>
      <c r="J3055" s="50" t="s">
        <v>2086</v>
      </c>
      <c r="K3055" s="50" t="s">
        <v>291</v>
      </c>
      <c r="L3055" s="50" t="s">
        <v>188</v>
      </c>
      <c r="M3055" s="54">
        <v>2</v>
      </c>
      <c r="N3055" s="51" t="str">
        <f t="shared" si="201"/>
        <v>早大学院</v>
      </c>
    </row>
    <row r="3056" spans="1:14" x14ac:dyDescent="0.2">
      <c r="A3056" s="50">
        <f t="shared" si="202"/>
        <v>37411</v>
      </c>
      <c r="B3056" s="50">
        <f t="shared" si="203"/>
        <v>3</v>
      </c>
      <c r="C3056" s="51">
        <f t="shared" si="204"/>
        <v>74</v>
      </c>
      <c r="D3056" s="50">
        <v>37411</v>
      </c>
      <c r="E3056" s="50" t="s">
        <v>52</v>
      </c>
      <c r="F3056" s="50" t="s">
        <v>4332</v>
      </c>
      <c r="G3056" s="50" t="s">
        <v>1842</v>
      </c>
      <c r="H3056" s="50" t="s">
        <v>1844</v>
      </c>
      <c r="I3056" s="50" t="s">
        <v>1843</v>
      </c>
      <c r="J3056" s="50" t="s">
        <v>1845</v>
      </c>
      <c r="K3056" s="50" t="s">
        <v>291</v>
      </c>
      <c r="L3056" s="50" t="s">
        <v>188</v>
      </c>
      <c r="M3056" s="54">
        <v>2</v>
      </c>
      <c r="N3056" s="51" t="str">
        <f t="shared" si="201"/>
        <v>早大学院</v>
      </c>
    </row>
    <row r="3057" spans="1:14" x14ac:dyDescent="0.2">
      <c r="A3057" s="50">
        <f t="shared" si="202"/>
        <v>37412</v>
      </c>
      <c r="B3057" s="50">
        <f t="shared" si="203"/>
        <v>3</v>
      </c>
      <c r="C3057" s="51">
        <f t="shared" si="204"/>
        <v>74</v>
      </c>
      <c r="D3057" s="50">
        <v>37412</v>
      </c>
      <c r="E3057" s="50" t="s">
        <v>9110</v>
      </c>
      <c r="F3057" s="50" t="s">
        <v>9111</v>
      </c>
      <c r="G3057" s="50" t="s">
        <v>9112</v>
      </c>
      <c r="H3057" s="50" t="s">
        <v>1810</v>
      </c>
      <c r="I3057" s="50" t="s">
        <v>9113</v>
      </c>
      <c r="J3057" s="50" t="s">
        <v>1811</v>
      </c>
      <c r="K3057" s="50" t="s">
        <v>291</v>
      </c>
      <c r="L3057" s="50" t="s">
        <v>188</v>
      </c>
      <c r="M3057" s="54">
        <v>2</v>
      </c>
      <c r="N3057" s="51" t="str">
        <f t="shared" si="201"/>
        <v>早大学院</v>
      </c>
    </row>
    <row r="3058" spans="1:14" x14ac:dyDescent="0.2">
      <c r="A3058" s="50">
        <f t="shared" si="202"/>
        <v>37413</v>
      </c>
      <c r="B3058" s="50">
        <f t="shared" si="203"/>
        <v>3</v>
      </c>
      <c r="C3058" s="51">
        <f t="shared" si="204"/>
        <v>74</v>
      </c>
      <c r="D3058" s="50">
        <v>37413</v>
      </c>
      <c r="E3058" s="50" t="s">
        <v>61</v>
      </c>
      <c r="F3058" s="50" t="s">
        <v>9114</v>
      </c>
      <c r="G3058" s="50" t="s">
        <v>1901</v>
      </c>
      <c r="H3058" s="50" t="s">
        <v>6990</v>
      </c>
      <c r="I3058" s="50" t="s">
        <v>1902</v>
      </c>
      <c r="J3058" s="50" t="s">
        <v>6991</v>
      </c>
      <c r="K3058" s="50" t="s">
        <v>291</v>
      </c>
      <c r="L3058" s="50" t="s">
        <v>188</v>
      </c>
      <c r="M3058" s="54">
        <v>2</v>
      </c>
      <c r="N3058" s="51" t="str">
        <f t="shared" si="201"/>
        <v>早大学院</v>
      </c>
    </row>
    <row r="3059" spans="1:14" x14ac:dyDescent="0.2">
      <c r="A3059" s="50">
        <f t="shared" si="202"/>
        <v>37414</v>
      </c>
      <c r="B3059" s="50">
        <f t="shared" si="203"/>
        <v>3</v>
      </c>
      <c r="C3059" s="51">
        <f t="shared" si="204"/>
        <v>74</v>
      </c>
      <c r="D3059" s="50">
        <v>37414</v>
      </c>
      <c r="E3059" s="50" t="s">
        <v>3020</v>
      </c>
      <c r="F3059" s="50" t="s">
        <v>489</v>
      </c>
      <c r="G3059" s="50" t="s">
        <v>3022</v>
      </c>
      <c r="H3059" s="50" t="s">
        <v>1648</v>
      </c>
      <c r="I3059" s="50" t="s">
        <v>3023</v>
      </c>
      <c r="J3059" s="50" t="s">
        <v>1649</v>
      </c>
      <c r="K3059" s="50" t="s">
        <v>291</v>
      </c>
      <c r="L3059" s="50" t="s">
        <v>188</v>
      </c>
      <c r="M3059" s="54">
        <v>2</v>
      </c>
      <c r="N3059" s="51" t="str">
        <f t="shared" si="201"/>
        <v>早大学院</v>
      </c>
    </row>
    <row r="3060" spans="1:14" x14ac:dyDescent="0.2">
      <c r="A3060" s="50">
        <f t="shared" si="202"/>
        <v>37415</v>
      </c>
      <c r="B3060" s="50">
        <f t="shared" si="203"/>
        <v>3</v>
      </c>
      <c r="C3060" s="51">
        <f t="shared" si="204"/>
        <v>74</v>
      </c>
      <c r="D3060" s="50">
        <v>37415</v>
      </c>
      <c r="E3060" s="50" t="s">
        <v>22</v>
      </c>
      <c r="F3060" s="50" t="s">
        <v>8257</v>
      </c>
      <c r="G3060" s="50" t="s">
        <v>1070</v>
      </c>
      <c r="H3060" s="50" t="s">
        <v>8258</v>
      </c>
      <c r="I3060" s="50" t="s">
        <v>1610</v>
      </c>
      <c r="J3060" s="50" t="s">
        <v>8259</v>
      </c>
      <c r="K3060" s="50" t="s">
        <v>291</v>
      </c>
      <c r="L3060" s="50" t="s">
        <v>1029</v>
      </c>
      <c r="M3060" s="54">
        <v>2</v>
      </c>
      <c r="N3060" s="51" t="str">
        <f t="shared" si="201"/>
        <v>早大学院</v>
      </c>
    </row>
    <row r="3061" spans="1:14" x14ac:dyDescent="0.2">
      <c r="A3061" s="50">
        <f t="shared" si="202"/>
        <v>37416</v>
      </c>
      <c r="B3061" s="50">
        <f t="shared" si="203"/>
        <v>3</v>
      </c>
      <c r="C3061" s="51">
        <f t="shared" si="204"/>
        <v>74</v>
      </c>
      <c r="D3061" s="50">
        <v>37416</v>
      </c>
      <c r="E3061" s="50" t="s">
        <v>7297</v>
      </c>
      <c r="F3061" s="50" t="s">
        <v>9115</v>
      </c>
      <c r="G3061" s="50" t="s">
        <v>7299</v>
      </c>
      <c r="H3061" s="50" t="s">
        <v>6586</v>
      </c>
      <c r="I3061" s="50" t="s">
        <v>8797</v>
      </c>
      <c r="J3061" s="50" t="s">
        <v>6587</v>
      </c>
      <c r="K3061" s="50" t="s">
        <v>291</v>
      </c>
      <c r="L3061" s="50" t="s">
        <v>189</v>
      </c>
      <c r="M3061" s="54">
        <v>2</v>
      </c>
      <c r="N3061" s="51" t="str">
        <f t="shared" si="201"/>
        <v>早大学院</v>
      </c>
    </row>
    <row r="3062" spans="1:14" x14ac:dyDescent="0.2">
      <c r="A3062" s="50">
        <f t="shared" si="202"/>
        <v>37417</v>
      </c>
      <c r="B3062" s="50">
        <f t="shared" si="203"/>
        <v>3</v>
      </c>
      <c r="C3062" s="51">
        <f t="shared" si="204"/>
        <v>74</v>
      </c>
      <c r="D3062" s="50">
        <v>37417</v>
      </c>
      <c r="E3062" s="50" t="s">
        <v>121</v>
      </c>
      <c r="F3062" s="50" t="s">
        <v>9116</v>
      </c>
      <c r="G3062" s="50" t="s">
        <v>1952</v>
      </c>
      <c r="H3062" s="50" t="s">
        <v>1034</v>
      </c>
      <c r="I3062" s="50" t="s">
        <v>1953</v>
      </c>
      <c r="J3062" s="50" t="s">
        <v>1036</v>
      </c>
      <c r="K3062" s="50" t="s">
        <v>291</v>
      </c>
      <c r="L3062" s="50" t="s">
        <v>189</v>
      </c>
      <c r="M3062" s="54">
        <v>2</v>
      </c>
      <c r="N3062" s="51" t="str">
        <f t="shared" si="201"/>
        <v>早大学院</v>
      </c>
    </row>
    <row r="3063" spans="1:14" x14ac:dyDescent="0.2">
      <c r="A3063" s="50">
        <f t="shared" si="202"/>
        <v>37418</v>
      </c>
      <c r="B3063" s="50">
        <f t="shared" si="203"/>
        <v>3</v>
      </c>
      <c r="C3063" s="51">
        <f t="shared" si="204"/>
        <v>74</v>
      </c>
      <c r="D3063" s="50">
        <v>37418</v>
      </c>
      <c r="E3063" s="50" t="s">
        <v>8659</v>
      </c>
      <c r="F3063" s="50" t="s">
        <v>624</v>
      </c>
      <c r="G3063" s="50" t="s">
        <v>8661</v>
      </c>
      <c r="H3063" s="50" t="s">
        <v>1428</v>
      </c>
      <c r="I3063" s="50" t="s">
        <v>8663</v>
      </c>
      <c r="J3063" s="50" t="s">
        <v>1430</v>
      </c>
      <c r="K3063" s="50" t="s">
        <v>291</v>
      </c>
      <c r="L3063" s="50" t="s">
        <v>1029</v>
      </c>
      <c r="M3063" s="54">
        <v>3</v>
      </c>
      <c r="N3063" s="51" t="str">
        <f t="shared" si="201"/>
        <v>早大学院</v>
      </c>
    </row>
    <row r="3064" spans="1:14" x14ac:dyDescent="0.2">
      <c r="A3064" s="50">
        <f t="shared" si="202"/>
        <v>37419</v>
      </c>
      <c r="B3064" s="50">
        <f t="shared" si="203"/>
        <v>3</v>
      </c>
      <c r="C3064" s="51">
        <f t="shared" si="204"/>
        <v>74</v>
      </c>
      <c r="D3064" s="50">
        <v>37419</v>
      </c>
      <c r="E3064" s="50" t="s">
        <v>439</v>
      </c>
      <c r="F3064" s="50" t="s">
        <v>5495</v>
      </c>
      <c r="G3064" s="50" t="s">
        <v>1163</v>
      </c>
      <c r="H3064" s="50" t="s">
        <v>2742</v>
      </c>
      <c r="I3064" s="50" t="s">
        <v>1165</v>
      </c>
      <c r="J3064" s="50" t="s">
        <v>2743</v>
      </c>
      <c r="K3064" s="50" t="s">
        <v>291</v>
      </c>
      <c r="L3064" s="50" t="s">
        <v>1029</v>
      </c>
      <c r="M3064" s="54">
        <v>3</v>
      </c>
      <c r="N3064" s="51" t="str">
        <f t="shared" si="201"/>
        <v>早大学院</v>
      </c>
    </row>
    <row r="3065" spans="1:14" x14ac:dyDescent="0.2">
      <c r="A3065" s="50">
        <f t="shared" si="202"/>
        <v>37420</v>
      </c>
      <c r="B3065" s="50">
        <f t="shared" si="203"/>
        <v>3</v>
      </c>
      <c r="C3065" s="51">
        <f t="shared" si="204"/>
        <v>74</v>
      </c>
      <c r="D3065" s="50">
        <v>37420</v>
      </c>
      <c r="E3065" s="50" t="s">
        <v>9117</v>
      </c>
      <c r="F3065" s="50" t="s">
        <v>9118</v>
      </c>
      <c r="G3065" s="50" t="s">
        <v>5411</v>
      </c>
      <c r="H3065" s="50" t="s">
        <v>9119</v>
      </c>
      <c r="I3065" s="50" t="s">
        <v>5412</v>
      </c>
      <c r="J3065" s="50" t="s">
        <v>9120</v>
      </c>
      <c r="K3065" s="50" t="s">
        <v>291</v>
      </c>
      <c r="L3065" s="50" t="s">
        <v>189</v>
      </c>
      <c r="M3065" s="54">
        <v>1</v>
      </c>
      <c r="N3065" s="51" t="str">
        <f t="shared" si="201"/>
        <v>早大学院</v>
      </c>
    </row>
    <row r="3066" spans="1:14" x14ac:dyDescent="0.2">
      <c r="A3066" s="50">
        <f t="shared" si="202"/>
        <v>37421</v>
      </c>
      <c r="B3066" s="50">
        <f t="shared" si="203"/>
        <v>3</v>
      </c>
      <c r="C3066" s="51">
        <f t="shared" si="204"/>
        <v>74</v>
      </c>
      <c r="D3066" s="50">
        <v>37421</v>
      </c>
      <c r="E3066" s="50" t="s">
        <v>34</v>
      </c>
      <c r="F3066" s="50" t="s">
        <v>585</v>
      </c>
      <c r="G3066" s="50" t="s">
        <v>1285</v>
      </c>
      <c r="H3066" s="50" t="s">
        <v>9121</v>
      </c>
      <c r="I3066" s="50" t="s">
        <v>1287</v>
      </c>
      <c r="J3066" s="50" t="s">
        <v>9122</v>
      </c>
      <c r="K3066" s="50" t="s">
        <v>291</v>
      </c>
      <c r="L3066" s="50" t="s">
        <v>189</v>
      </c>
      <c r="M3066" s="54">
        <v>1</v>
      </c>
      <c r="N3066" s="51" t="str">
        <f t="shared" si="201"/>
        <v>早大学院</v>
      </c>
    </row>
    <row r="3067" spans="1:14" x14ac:dyDescent="0.2">
      <c r="A3067" s="50">
        <f t="shared" si="202"/>
        <v>37422</v>
      </c>
      <c r="B3067" s="50">
        <f t="shared" si="203"/>
        <v>3</v>
      </c>
      <c r="C3067" s="51">
        <f t="shared" si="204"/>
        <v>74</v>
      </c>
      <c r="D3067" s="50">
        <v>37422</v>
      </c>
      <c r="E3067" s="50" t="s">
        <v>9123</v>
      </c>
      <c r="F3067" s="50" t="s">
        <v>9124</v>
      </c>
      <c r="G3067" s="50" t="s">
        <v>2080</v>
      </c>
      <c r="H3067" s="50" t="s">
        <v>2994</v>
      </c>
      <c r="I3067" s="50" t="s">
        <v>2081</v>
      </c>
      <c r="J3067" s="50" t="s">
        <v>2996</v>
      </c>
      <c r="K3067" s="50" t="s">
        <v>291</v>
      </c>
      <c r="L3067" s="50" t="s">
        <v>189</v>
      </c>
      <c r="M3067" s="54">
        <v>1</v>
      </c>
      <c r="N3067" s="51" t="str">
        <f t="shared" si="201"/>
        <v>早大学院</v>
      </c>
    </row>
    <row r="3068" spans="1:14" x14ac:dyDescent="0.2">
      <c r="A3068" s="50">
        <f t="shared" si="202"/>
        <v>37423</v>
      </c>
      <c r="B3068" s="50">
        <f t="shared" si="203"/>
        <v>3</v>
      </c>
      <c r="C3068" s="51">
        <f t="shared" si="204"/>
        <v>74</v>
      </c>
      <c r="D3068" s="50">
        <v>37423</v>
      </c>
      <c r="E3068" s="50" t="s">
        <v>7579</v>
      </c>
      <c r="F3068" s="50" t="s">
        <v>9125</v>
      </c>
      <c r="G3068" s="50" t="s">
        <v>3880</v>
      </c>
      <c r="H3068" s="50" t="s">
        <v>9126</v>
      </c>
      <c r="I3068" s="50" t="s">
        <v>3882</v>
      </c>
      <c r="J3068" s="50" t="s">
        <v>9127</v>
      </c>
      <c r="K3068" s="50" t="s">
        <v>291</v>
      </c>
      <c r="L3068" s="50" t="s">
        <v>188</v>
      </c>
      <c r="M3068" s="54">
        <v>2</v>
      </c>
      <c r="N3068" s="51" t="str">
        <f t="shared" si="201"/>
        <v>早大学院</v>
      </c>
    </row>
    <row r="3069" spans="1:14" x14ac:dyDescent="0.2">
      <c r="A3069" s="50">
        <f t="shared" si="202"/>
        <v>37424</v>
      </c>
      <c r="B3069" s="50">
        <f t="shared" si="203"/>
        <v>3</v>
      </c>
      <c r="C3069" s="51">
        <f t="shared" si="204"/>
        <v>74</v>
      </c>
      <c r="D3069" s="50">
        <v>37424</v>
      </c>
      <c r="E3069" s="50" t="s">
        <v>918</v>
      </c>
      <c r="F3069" s="50" t="s">
        <v>9128</v>
      </c>
      <c r="G3069" s="50" t="s">
        <v>1362</v>
      </c>
      <c r="H3069" s="50" t="s">
        <v>5275</v>
      </c>
      <c r="I3069" s="50" t="s">
        <v>1364</v>
      </c>
      <c r="J3069" s="50" t="s">
        <v>8497</v>
      </c>
      <c r="K3069" s="50" t="s">
        <v>291</v>
      </c>
      <c r="L3069" s="50" t="s">
        <v>185</v>
      </c>
      <c r="M3069" s="54">
        <v>1</v>
      </c>
      <c r="N3069" s="51" t="str">
        <f t="shared" si="201"/>
        <v>早大学院</v>
      </c>
    </row>
    <row r="3070" spans="1:14" x14ac:dyDescent="0.2">
      <c r="A3070" s="50">
        <f t="shared" si="202"/>
        <v>37425</v>
      </c>
      <c r="B3070" s="50">
        <f t="shared" si="203"/>
        <v>3</v>
      </c>
      <c r="C3070" s="51">
        <f t="shared" si="204"/>
        <v>74</v>
      </c>
      <c r="D3070" s="50">
        <v>37425</v>
      </c>
      <c r="E3070" s="50" t="s">
        <v>7030</v>
      </c>
      <c r="F3070" s="50" t="s">
        <v>9129</v>
      </c>
      <c r="G3070" s="50" t="s">
        <v>7031</v>
      </c>
      <c r="H3070" s="50" t="s">
        <v>1222</v>
      </c>
      <c r="I3070" s="50" t="s">
        <v>7032</v>
      </c>
      <c r="J3070" s="50" t="s">
        <v>1223</v>
      </c>
      <c r="K3070" s="50" t="s">
        <v>291</v>
      </c>
      <c r="L3070" s="50" t="s">
        <v>185</v>
      </c>
      <c r="M3070" s="54">
        <v>1</v>
      </c>
      <c r="N3070" s="51" t="str">
        <f t="shared" si="201"/>
        <v>早大学院</v>
      </c>
    </row>
    <row r="3071" spans="1:14" x14ac:dyDescent="0.2">
      <c r="A3071" s="50">
        <f t="shared" si="202"/>
        <v>37426</v>
      </c>
      <c r="B3071" s="50">
        <f t="shared" si="203"/>
        <v>3</v>
      </c>
      <c r="C3071" s="51">
        <f t="shared" si="204"/>
        <v>74</v>
      </c>
      <c r="D3071" s="50">
        <v>37426</v>
      </c>
      <c r="E3071" s="50" t="s">
        <v>8999</v>
      </c>
      <c r="F3071" s="50" t="s">
        <v>9130</v>
      </c>
      <c r="G3071" s="50" t="s">
        <v>9001</v>
      </c>
      <c r="H3071" s="50" t="s">
        <v>2033</v>
      </c>
      <c r="I3071" s="50" t="s">
        <v>9003</v>
      </c>
      <c r="J3071" s="50" t="s">
        <v>2920</v>
      </c>
      <c r="K3071" s="50" t="s">
        <v>291</v>
      </c>
      <c r="L3071" s="50" t="s">
        <v>189</v>
      </c>
      <c r="M3071" s="54">
        <v>1</v>
      </c>
      <c r="N3071" s="51" t="str">
        <f t="shared" si="201"/>
        <v>早大学院</v>
      </c>
    </row>
    <row r="3072" spans="1:14" x14ac:dyDescent="0.2">
      <c r="A3072" s="50">
        <f t="shared" si="202"/>
        <v>37427</v>
      </c>
      <c r="B3072" s="50">
        <f t="shared" si="203"/>
        <v>3</v>
      </c>
      <c r="C3072" s="51">
        <f t="shared" si="204"/>
        <v>74</v>
      </c>
      <c r="D3072" s="50">
        <v>37427</v>
      </c>
      <c r="E3072" s="50" t="s">
        <v>9131</v>
      </c>
      <c r="F3072" s="50" t="s">
        <v>9132</v>
      </c>
      <c r="G3072" s="50" t="s">
        <v>9133</v>
      </c>
      <c r="H3072" s="50" t="s">
        <v>9134</v>
      </c>
      <c r="I3072" s="50" t="s">
        <v>9135</v>
      </c>
      <c r="J3072" s="50" t="s">
        <v>9136</v>
      </c>
      <c r="K3072" s="50" t="s">
        <v>291</v>
      </c>
      <c r="L3072" s="50" t="s">
        <v>189</v>
      </c>
      <c r="M3072" s="54">
        <v>1</v>
      </c>
      <c r="N3072" s="51" t="str">
        <f t="shared" si="201"/>
        <v>早大学院</v>
      </c>
    </row>
    <row r="3073" spans="1:14" x14ac:dyDescent="0.2">
      <c r="A3073" s="50">
        <f t="shared" si="202"/>
        <v>37428</v>
      </c>
      <c r="B3073" s="50">
        <f t="shared" si="203"/>
        <v>3</v>
      </c>
      <c r="C3073" s="51">
        <f t="shared" si="204"/>
        <v>74</v>
      </c>
      <c r="D3073" s="50">
        <v>37428</v>
      </c>
      <c r="E3073" s="50" t="s">
        <v>9137</v>
      </c>
      <c r="F3073" s="50" t="s">
        <v>8618</v>
      </c>
      <c r="G3073" s="50" t="s">
        <v>9138</v>
      </c>
      <c r="H3073" s="50" t="s">
        <v>2434</v>
      </c>
      <c r="I3073" s="50" t="s">
        <v>9139</v>
      </c>
      <c r="J3073" s="50" t="s">
        <v>2435</v>
      </c>
      <c r="K3073" s="50" t="s">
        <v>291</v>
      </c>
      <c r="L3073" s="50" t="s">
        <v>189</v>
      </c>
      <c r="M3073" s="54">
        <v>1</v>
      </c>
      <c r="N3073" s="51" t="str">
        <f t="shared" si="201"/>
        <v>早大学院</v>
      </c>
    </row>
    <row r="3074" spans="1:14" x14ac:dyDescent="0.2">
      <c r="A3074" s="50">
        <f t="shared" si="202"/>
        <v>37429</v>
      </c>
      <c r="B3074" s="50">
        <f t="shared" si="203"/>
        <v>3</v>
      </c>
      <c r="C3074" s="51">
        <f t="shared" si="204"/>
        <v>74</v>
      </c>
      <c r="D3074" s="50">
        <v>37429</v>
      </c>
      <c r="E3074" s="50" t="s">
        <v>9140</v>
      </c>
      <c r="F3074" s="50" t="s">
        <v>9141</v>
      </c>
      <c r="G3074" s="50" t="s">
        <v>9142</v>
      </c>
      <c r="H3074" s="50" t="s">
        <v>8801</v>
      </c>
      <c r="I3074" s="50" t="s">
        <v>9143</v>
      </c>
      <c r="J3074" s="50" t="s">
        <v>8802</v>
      </c>
      <c r="K3074" s="50" t="s">
        <v>291</v>
      </c>
      <c r="L3074" s="50" t="s">
        <v>185</v>
      </c>
      <c r="M3074" s="54">
        <v>1</v>
      </c>
      <c r="N3074" s="51" t="str">
        <f t="shared" ref="N3074:N3137" si="205">VLOOKUP(B3074*100+C3074,$AB$2:$AF$400,2,0)</f>
        <v>早大学院</v>
      </c>
    </row>
    <row r="3075" spans="1:14" x14ac:dyDescent="0.2">
      <c r="A3075" s="50">
        <f t="shared" si="202"/>
        <v>37430</v>
      </c>
      <c r="B3075" s="50">
        <f t="shared" si="203"/>
        <v>3</v>
      </c>
      <c r="C3075" s="51">
        <f t="shared" si="204"/>
        <v>74</v>
      </c>
      <c r="D3075" s="50">
        <v>37430</v>
      </c>
      <c r="E3075" s="50" t="s">
        <v>660</v>
      </c>
      <c r="F3075" s="50" t="s">
        <v>449</v>
      </c>
      <c r="G3075" s="50" t="s">
        <v>2535</v>
      </c>
      <c r="H3075" s="50" t="s">
        <v>1034</v>
      </c>
      <c r="I3075" s="50" t="s">
        <v>6011</v>
      </c>
      <c r="J3075" s="50" t="s">
        <v>1036</v>
      </c>
      <c r="K3075" s="50" t="s">
        <v>291</v>
      </c>
      <c r="L3075" s="50" t="s">
        <v>1029</v>
      </c>
      <c r="M3075" s="54">
        <v>3</v>
      </c>
      <c r="N3075" s="51" t="str">
        <f t="shared" si="205"/>
        <v>早大学院</v>
      </c>
    </row>
    <row r="3076" spans="1:14" x14ac:dyDescent="0.2">
      <c r="A3076" s="50">
        <f t="shared" si="202"/>
        <v>37431</v>
      </c>
      <c r="B3076" s="50">
        <f t="shared" si="203"/>
        <v>3</v>
      </c>
      <c r="C3076" s="51">
        <f t="shared" si="204"/>
        <v>74</v>
      </c>
      <c r="D3076" s="50">
        <v>37431</v>
      </c>
      <c r="E3076" s="50" t="s">
        <v>605</v>
      </c>
      <c r="F3076" s="50" t="s">
        <v>4189</v>
      </c>
      <c r="G3076" s="50" t="s">
        <v>1685</v>
      </c>
      <c r="H3076" s="50" t="s">
        <v>1195</v>
      </c>
      <c r="I3076" s="50" t="s">
        <v>1686</v>
      </c>
      <c r="J3076" s="50" t="s">
        <v>1196</v>
      </c>
      <c r="K3076" s="50" t="s">
        <v>291</v>
      </c>
      <c r="L3076" s="50" t="s">
        <v>1029</v>
      </c>
      <c r="M3076" s="54">
        <v>3</v>
      </c>
      <c r="N3076" s="51" t="str">
        <f t="shared" si="205"/>
        <v>早大学院</v>
      </c>
    </row>
    <row r="3077" spans="1:14" x14ac:dyDescent="0.2">
      <c r="A3077" s="50">
        <f t="shared" si="202"/>
        <v>37432</v>
      </c>
      <c r="B3077" s="50">
        <f t="shared" si="203"/>
        <v>3</v>
      </c>
      <c r="C3077" s="51">
        <f t="shared" si="204"/>
        <v>74</v>
      </c>
      <c r="D3077" s="50">
        <v>37432</v>
      </c>
      <c r="E3077" s="50" t="s">
        <v>592</v>
      </c>
      <c r="F3077" s="50" t="s">
        <v>9144</v>
      </c>
      <c r="G3077" s="50" t="s">
        <v>2052</v>
      </c>
      <c r="H3077" s="50" t="s">
        <v>9145</v>
      </c>
      <c r="I3077" s="50" t="s">
        <v>2053</v>
      </c>
      <c r="J3077" s="50" t="s">
        <v>9146</v>
      </c>
      <c r="K3077" s="50" t="s">
        <v>291</v>
      </c>
      <c r="L3077" s="50" t="s">
        <v>189</v>
      </c>
      <c r="M3077" s="54">
        <v>1</v>
      </c>
      <c r="N3077" s="51" t="str">
        <f t="shared" si="205"/>
        <v>早大学院</v>
      </c>
    </row>
    <row r="3078" spans="1:14" x14ac:dyDescent="0.2">
      <c r="A3078" s="50">
        <f t="shared" si="202"/>
        <v>37433</v>
      </c>
      <c r="B3078" s="50">
        <f t="shared" si="203"/>
        <v>3</v>
      </c>
      <c r="C3078" s="51">
        <f t="shared" si="204"/>
        <v>74</v>
      </c>
      <c r="D3078" s="50">
        <v>37433</v>
      </c>
      <c r="E3078" s="50" t="s">
        <v>31</v>
      </c>
      <c r="F3078" s="50" t="s">
        <v>7571</v>
      </c>
      <c r="G3078" s="50" t="s">
        <v>1202</v>
      </c>
      <c r="H3078" s="50" t="s">
        <v>1121</v>
      </c>
      <c r="I3078" s="50" t="s">
        <v>1204</v>
      </c>
      <c r="J3078" s="50" t="s">
        <v>1584</v>
      </c>
      <c r="K3078" s="50" t="s">
        <v>291</v>
      </c>
      <c r="L3078" s="50" t="s">
        <v>189</v>
      </c>
      <c r="M3078" s="54">
        <v>1</v>
      </c>
      <c r="N3078" s="51" t="str">
        <f t="shared" si="205"/>
        <v>早大学院</v>
      </c>
    </row>
    <row r="3079" spans="1:14" x14ac:dyDescent="0.2">
      <c r="A3079" s="50">
        <f t="shared" si="202"/>
        <v>37434</v>
      </c>
      <c r="B3079" s="50">
        <f t="shared" si="203"/>
        <v>3</v>
      </c>
      <c r="C3079" s="51">
        <f t="shared" si="204"/>
        <v>74</v>
      </c>
      <c r="D3079" s="50">
        <v>37434</v>
      </c>
      <c r="E3079" s="50" t="s">
        <v>9147</v>
      </c>
      <c r="F3079" s="50" t="s">
        <v>1612</v>
      </c>
      <c r="G3079" s="50" t="s">
        <v>9148</v>
      </c>
      <c r="H3079" s="50" t="s">
        <v>1613</v>
      </c>
      <c r="I3079" s="50" t="s">
        <v>9149</v>
      </c>
      <c r="J3079" s="50" t="s">
        <v>1614</v>
      </c>
      <c r="K3079" s="50" t="s">
        <v>291</v>
      </c>
      <c r="L3079" s="50" t="s">
        <v>189</v>
      </c>
      <c r="M3079" s="54">
        <v>1</v>
      </c>
      <c r="N3079" s="51" t="str">
        <f t="shared" si="205"/>
        <v>早大学院</v>
      </c>
    </row>
    <row r="3080" spans="1:14" x14ac:dyDescent="0.2">
      <c r="A3080" s="50">
        <f t="shared" si="202"/>
        <v>37435</v>
      </c>
      <c r="B3080" s="50">
        <f t="shared" si="203"/>
        <v>3</v>
      </c>
      <c r="C3080" s="51">
        <f t="shared" si="204"/>
        <v>74</v>
      </c>
      <c r="D3080" s="50">
        <v>37435</v>
      </c>
      <c r="E3080" s="50" t="s">
        <v>9150</v>
      </c>
      <c r="F3080" s="50" t="s">
        <v>91</v>
      </c>
      <c r="G3080" s="50" t="s">
        <v>2256</v>
      </c>
      <c r="H3080" s="50" t="s">
        <v>1222</v>
      </c>
      <c r="I3080" s="50" t="s">
        <v>9151</v>
      </c>
      <c r="J3080" s="50" t="s">
        <v>1223</v>
      </c>
      <c r="K3080" s="50" t="s">
        <v>291</v>
      </c>
      <c r="L3080" s="50" t="s">
        <v>185</v>
      </c>
      <c r="M3080" s="54">
        <v>1</v>
      </c>
      <c r="N3080" s="51" t="str">
        <f t="shared" si="205"/>
        <v>早大学院</v>
      </c>
    </row>
    <row r="3081" spans="1:14" x14ac:dyDescent="0.2">
      <c r="A3081" s="50">
        <f t="shared" si="202"/>
        <v>37436</v>
      </c>
      <c r="B3081" s="50">
        <f t="shared" si="203"/>
        <v>3</v>
      </c>
      <c r="C3081" s="51">
        <f t="shared" si="204"/>
        <v>74</v>
      </c>
      <c r="D3081" s="50">
        <v>37436</v>
      </c>
      <c r="E3081" s="50" t="s">
        <v>8091</v>
      </c>
      <c r="F3081" s="50" t="s">
        <v>9152</v>
      </c>
      <c r="G3081" s="50" t="s">
        <v>8093</v>
      </c>
      <c r="H3081" s="50" t="s">
        <v>1030</v>
      </c>
      <c r="I3081" s="50" t="s">
        <v>8095</v>
      </c>
      <c r="J3081" s="50" t="s">
        <v>1282</v>
      </c>
      <c r="K3081" s="50" t="s">
        <v>291</v>
      </c>
      <c r="L3081" s="50" t="s">
        <v>185</v>
      </c>
      <c r="M3081" s="54">
        <v>1</v>
      </c>
      <c r="N3081" s="51" t="str">
        <f t="shared" si="205"/>
        <v>早大学院</v>
      </c>
    </row>
    <row r="3082" spans="1:14" x14ac:dyDescent="0.2">
      <c r="A3082" s="50">
        <f t="shared" si="202"/>
        <v>37437</v>
      </c>
      <c r="B3082" s="50">
        <f t="shared" si="203"/>
        <v>3</v>
      </c>
      <c r="C3082" s="51">
        <f t="shared" si="204"/>
        <v>74</v>
      </c>
      <c r="D3082" s="50">
        <v>37437</v>
      </c>
      <c r="E3082" s="50" t="s">
        <v>5786</v>
      </c>
      <c r="F3082" s="50" t="s">
        <v>9153</v>
      </c>
      <c r="G3082" s="50" t="s">
        <v>5788</v>
      </c>
      <c r="H3082" s="50" t="s">
        <v>1150</v>
      </c>
      <c r="I3082" s="50" t="s">
        <v>5789</v>
      </c>
      <c r="J3082" s="50" t="s">
        <v>1151</v>
      </c>
      <c r="K3082" s="50" t="s">
        <v>291</v>
      </c>
      <c r="L3082" s="50" t="s">
        <v>188</v>
      </c>
      <c r="M3082" s="54">
        <v>2</v>
      </c>
      <c r="N3082" s="51" t="str">
        <f t="shared" si="205"/>
        <v>早大学院</v>
      </c>
    </row>
    <row r="3083" spans="1:14" x14ac:dyDescent="0.2">
      <c r="A3083" s="50">
        <f t="shared" si="202"/>
        <v>37438</v>
      </c>
      <c r="B3083" s="50">
        <f t="shared" si="203"/>
        <v>3</v>
      </c>
      <c r="C3083" s="51">
        <f t="shared" si="204"/>
        <v>74</v>
      </c>
      <c r="D3083" s="50">
        <v>37438</v>
      </c>
      <c r="E3083" s="50" t="s">
        <v>9154</v>
      </c>
      <c r="F3083" s="50" t="s">
        <v>9155</v>
      </c>
      <c r="G3083" s="50" t="s">
        <v>9156</v>
      </c>
      <c r="H3083" s="50" t="s">
        <v>9157</v>
      </c>
      <c r="I3083" s="50" t="s">
        <v>9158</v>
      </c>
      <c r="J3083" s="50" t="s">
        <v>9159</v>
      </c>
      <c r="K3083" s="50" t="s">
        <v>291</v>
      </c>
      <c r="L3083" s="50" t="s">
        <v>188</v>
      </c>
      <c r="M3083" s="54">
        <v>2</v>
      </c>
      <c r="N3083" s="51" t="str">
        <f t="shared" si="205"/>
        <v>早大学院</v>
      </c>
    </row>
    <row r="3084" spans="1:14" x14ac:dyDescent="0.2">
      <c r="A3084" s="50">
        <f t="shared" si="202"/>
        <v>37439</v>
      </c>
      <c r="B3084" s="50">
        <f t="shared" si="203"/>
        <v>3</v>
      </c>
      <c r="C3084" s="51">
        <f t="shared" si="204"/>
        <v>74</v>
      </c>
      <c r="D3084" s="50">
        <v>37439</v>
      </c>
      <c r="E3084" s="50" t="s">
        <v>7116</v>
      </c>
      <c r="F3084" s="50" t="s">
        <v>9160</v>
      </c>
      <c r="G3084" s="50" t="s">
        <v>7117</v>
      </c>
      <c r="H3084" s="50" t="s">
        <v>1432</v>
      </c>
      <c r="I3084" s="50" t="s">
        <v>7118</v>
      </c>
      <c r="J3084" s="50" t="s">
        <v>1433</v>
      </c>
      <c r="K3084" s="50" t="s">
        <v>291</v>
      </c>
      <c r="L3084" s="50" t="s">
        <v>188</v>
      </c>
      <c r="M3084" s="54">
        <v>3</v>
      </c>
      <c r="N3084" s="51" t="str">
        <f t="shared" si="205"/>
        <v>早大学院</v>
      </c>
    </row>
    <row r="3085" spans="1:14" x14ac:dyDescent="0.2">
      <c r="A3085" s="50">
        <f t="shared" si="202"/>
        <v>37440</v>
      </c>
      <c r="B3085" s="50">
        <f t="shared" si="203"/>
        <v>3</v>
      </c>
      <c r="C3085" s="51">
        <f t="shared" si="204"/>
        <v>74</v>
      </c>
      <c r="D3085" s="50">
        <v>37440</v>
      </c>
      <c r="E3085" s="50" t="s">
        <v>9161</v>
      </c>
      <c r="F3085" s="50" t="s">
        <v>67</v>
      </c>
      <c r="G3085" s="50" t="s">
        <v>9162</v>
      </c>
      <c r="H3085" s="50" t="s">
        <v>1160</v>
      </c>
      <c r="I3085" s="50" t="s">
        <v>9163</v>
      </c>
      <c r="J3085" s="50" t="s">
        <v>1767</v>
      </c>
      <c r="K3085" s="50" t="s">
        <v>291</v>
      </c>
      <c r="L3085" s="50" t="s">
        <v>188</v>
      </c>
      <c r="M3085" s="54">
        <v>2</v>
      </c>
      <c r="N3085" s="51" t="str">
        <f t="shared" si="205"/>
        <v>早大学院</v>
      </c>
    </row>
    <row r="3086" spans="1:14" x14ac:dyDescent="0.2">
      <c r="A3086" s="50">
        <f t="shared" si="202"/>
        <v>37441</v>
      </c>
      <c r="B3086" s="50">
        <f t="shared" si="203"/>
        <v>3</v>
      </c>
      <c r="C3086" s="51">
        <f t="shared" si="204"/>
        <v>74</v>
      </c>
      <c r="D3086" s="50">
        <v>37441</v>
      </c>
      <c r="E3086" s="50" t="s">
        <v>9164</v>
      </c>
      <c r="F3086" s="50" t="s">
        <v>9165</v>
      </c>
      <c r="G3086" s="50" t="s">
        <v>9166</v>
      </c>
      <c r="H3086" s="50" t="s">
        <v>1422</v>
      </c>
      <c r="I3086" s="50" t="s">
        <v>9167</v>
      </c>
      <c r="J3086" s="50" t="s">
        <v>1424</v>
      </c>
      <c r="K3086" s="50" t="s">
        <v>291</v>
      </c>
      <c r="L3086" s="50" t="s">
        <v>1029</v>
      </c>
      <c r="M3086" s="54">
        <v>3</v>
      </c>
      <c r="N3086" s="51" t="str">
        <f t="shared" si="205"/>
        <v>早大学院</v>
      </c>
    </row>
    <row r="3087" spans="1:14" x14ac:dyDescent="0.2">
      <c r="A3087" s="50">
        <f t="shared" si="202"/>
        <v>37442</v>
      </c>
      <c r="B3087" s="50">
        <f t="shared" si="203"/>
        <v>3</v>
      </c>
      <c r="C3087" s="51">
        <f t="shared" si="204"/>
        <v>74</v>
      </c>
      <c r="D3087" s="50">
        <v>37442</v>
      </c>
      <c r="E3087" s="50" t="s">
        <v>5402</v>
      </c>
      <c r="F3087" s="50" t="s">
        <v>58</v>
      </c>
      <c r="G3087" s="50" t="s">
        <v>5404</v>
      </c>
      <c r="H3087" s="50" t="s">
        <v>1023</v>
      </c>
      <c r="I3087" s="50" t="s">
        <v>5405</v>
      </c>
      <c r="J3087" s="50" t="s">
        <v>1024</v>
      </c>
      <c r="K3087" s="50" t="s">
        <v>291</v>
      </c>
      <c r="L3087" s="50" t="s">
        <v>1029</v>
      </c>
      <c r="M3087" s="54">
        <v>3</v>
      </c>
      <c r="N3087" s="51" t="str">
        <f t="shared" si="205"/>
        <v>早大学院</v>
      </c>
    </row>
    <row r="3088" spans="1:14" x14ac:dyDescent="0.2">
      <c r="A3088" s="50">
        <f t="shared" si="202"/>
        <v>37443</v>
      </c>
      <c r="B3088" s="50">
        <f t="shared" si="203"/>
        <v>3</v>
      </c>
      <c r="C3088" s="51">
        <f t="shared" si="204"/>
        <v>74</v>
      </c>
      <c r="D3088" s="50">
        <v>37443</v>
      </c>
      <c r="E3088" s="50" t="s">
        <v>9168</v>
      </c>
      <c r="F3088" s="50" t="s">
        <v>9169</v>
      </c>
      <c r="G3088" s="50" t="s">
        <v>9170</v>
      </c>
      <c r="H3088" s="50" t="s">
        <v>1125</v>
      </c>
      <c r="I3088" s="50" t="s">
        <v>9171</v>
      </c>
      <c r="J3088" s="50" t="s">
        <v>1914</v>
      </c>
      <c r="K3088" s="50" t="s">
        <v>291</v>
      </c>
      <c r="L3088" s="50" t="s">
        <v>188</v>
      </c>
      <c r="M3088" s="54">
        <v>2</v>
      </c>
      <c r="N3088" s="51" t="str">
        <f t="shared" si="205"/>
        <v>早大学院</v>
      </c>
    </row>
    <row r="3089" spans="1:14" x14ac:dyDescent="0.2">
      <c r="A3089" s="50">
        <f t="shared" si="202"/>
        <v>37444</v>
      </c>
      <c r="B3089" s="50">
        <f t="shared" si="203"/>
        <v>3</v>
      </c>
      <c r="C3089" s="51">
        <f t="shared" si="204"/>
        <v>74</v>
      </c>
      <c r="D3089" s="50">
        <v>37444</v>
      </c>
      <c r="E3089" s="50" t="s">
        <v>9172</v>
      </c>
      <c r="F3089" s="50" t="s">
        <v>9173</v>
      </c>
      <c r="G3089" s="50" t="s">
        <v>9174</v>
      </c>
      <c r="H3089" s="50" t="s">
        <v>8183</v>
      </c>
      <c r="I3089" s="50" t="s">
        <v>9175</v>
      </c>
      <c r="J3089" s="50" t="s">
        <v>8184</v>
      </c>
      <c r="K3089" s="50" t="s">
        <v>291</v>
      </c>
      <c r="L3089" s="50" t="s">
        <v>188</v>
      </c>
      <c r="M3089" s="54">
        <v>2</v>
      </c>
      <c r="N3089" s="51" t="str">
        <f t="shared" si="205"/>
        <v>早大学院</v>
      </c>
    </row>
    <row r="3090" spans="1:14" x14ac:dyDescent="0.2">
      <c r="A3090" s="50">
        <f t="shared" si="202"/>
        <v>37445</v>
      </c>
      <c r="B3090" s="50">
        <f t="shared" si="203"/>
        <v>3</v>
      </c>
      <c r="C3090" s="51">
        <f t="shared" si="204"/>
        <v>74</v>
      </c>
      <c r="D3090" s="50">
        <v>37445</v>
      </c>
      <c r="E3090" s="50" t="s">
        <v>2147</v>
      </c>
      <c r="F3090" s="50" t="s">
        <v>2325</v>
      </c>
      <c r="G3090" s="50" t="s">
        <v>9176</v>
      </c>
      <c r="H3090" s="50" t="s">
        <v>2326</v>
      </c>
      <c r="I3090" s="50" t="s">
        <v>9177</v>
      </c>
      <c r="J3090" s="50" t="s">
        <v>2328</v>
      </c>
      <c r="K3090" s="50" t="s">
        <v>291</v>
      </c>
      <c r="L3090" s="50" t="s">
        <v>188</v>
      </c>
      <c r="M3090" s="54">
        <v>2</v>
      </c>
      <c r="N3090" s="51" t="str">
        <f t="shared" si="205"/>
        <v>早大学院</v>
      </c>
    </row>
    <row r="3091" spans="1:14" x14ac:dyDescent="0.2">
      <c r="A3091" s="50">
        <f t="shared" si="202"/>
        <v>37446</v>
      </c>
      <c r="B3091" s="50">
        <f t="shared" si="203"/>
        <v>3</v>
      </c>
      <c r="C3091" s="51">
        <f t="shared" si="204"/>
        <v>74</v>
      </c>
      <c r="D3091" s="50">
        <v>37446</v>
      </c>
      <c r="E3091" s="50" t="s">
        <v>32</v>
      </c>
      <c r="F3091" s="50" t="s">
        <v>84</v>
      </c>
      <c r="G3091" s="50" t="s">
        <v>1991</v>
      </c>
      <c r="H3091" s="50" t="s">
        <v>1491</v>
      </c>
      <c r="I3091" s="50" t="s">
        <v>1992</v>
      </c>
      <c r="J3091" s="50" t="s">
        <v>1493</v>
      </c>
      <c r="K3091" s="50" t="s">
        <v>291</v>
      </c>
      <c r="L3091" s="50" t="s">
        <v>188</v>
      </c>
      <c r="M3091" s="54">
        <v>2</v>
      </c>
      <c r="N3091" s="51" t="str">
        <f t="shared" si="205"/>
        <v>早大学院</v>
      </c>
    </row>
    <row r="3092" spans="1:14" x14ac:dyDescent="0.2">
      <c r="A3092" s="50">
        <f t="shared" si="202"/>
        <v>37447</v>
      </c>
      <c r="B3092" s="50">
        <f t="shared" si="203"/>
        <v>3</v>
      </c>
      <c r="C3092" s="51">
        <f t="shared" si="204"/>
        <v>74</v>
      </c>
      <c r="D3092" s="50">
        <v>37447</v>
      </c>
      <c r="E3092" s="50" t="s">
        <v>674</v>
      </c>
      <c r="F3092" s="50" t="s">
        <v>869</v>
      </c>
      <c r="G3092" s="50" t="s">
        <v>3087</v>
      </c>
      <c r="H3092" s="50" t="s">
        <v>2529</v>
      </c>
      <c r="I3092" s="50" t="s">
        <v>3089</v>
      </c>
      <c r="J3092" s="50" t="s">
        <v>2531</v>
      </c>
      <c r="K3092" s="50" t="s">
        <v>291</v>
      </c>
      <c r="L3092" s="50" t="s">
        <v>188</v>
      </c>
      <c r="M3092" s="54">
        <v>2</v>
      </c>
      <c r="N3092" s="51" t="str">
        <f t="shared" si="205"/>
        <v>早大学院</v>
      </c>
    </row>
    <row r="3093" spans="1:14" x14ac:dyDescent="0.2">
      <c r="A3093" s="50">
        <f t="shared" si="202"/>
        <v>37448</v>
      </c>
      <c r="B3093" s="50">
        <f t="shared" si="203"/>
        <v>3</v>
      </c>
      <c r="C3093" s="51">
        <f t="shared" si="204"/>
        <v>74</v>
      </c>
      <c r="D3093" s="50">
        <v>37448</v>
      </c>
      <c r="E3093" s="50" t="s">
        <v>28</v>
      </c>
      <c r="F3093" s="50" t="s">
        <v>1495</v>
      </c>
      <c r="G3093" s="50" t="s">
        <v>1083</v>
      </c>
      <c r="H3093" s="50" t="s">
        <v>1220</v>
      </c>
      <c r="I3093" s="50" t="s">
        <v>1084</v>
      </c>
      <c r="J3093" s="50" t="s">
        <v>1221</v>
      </c>
      <c r="K3093" s="50" t="s">
        <v>291</v>
      </c>
      <c r="L3093" s="50" t="s">
        <v>188</v>
      </c>
      <c r="M3093" s="54">
        <v>2</v>
      </c>
      <c r="N3093" s="51" t="str">
        <f t="shared" si="205"/>
        <v>早大学院</v>
      </c>
    </row>
    <row r="3094" spans="1:14" x14ac:dyDescent="0.2">
      <c r="A3094" s="50">
        <f t="shared" si="202"/>
        <v>37449</v>
      </c>
      <c r="B3094" s="50">
        <f t="shared" si="203"/>
        <v>3</v>
      </c>
      <c r="C3094" s="51">
        <f t="shared" si="204"/>
        <v>74</v>
      </c>
      <c r="D3094" s="50">
        <v>37449</v>
      </c>
      <c r="E3094" s="50" t="s">
        <v>9178</v>
      </c>
      <c r="F3094" s="50" t="s">
        <v>2079</v>
      </c>
      <c r="G3094" s="50" t="s">
        <v>9179</v>
      </c>
      <c r="H3094" s="50" t="s">
        <v>1049</v>
      </c>
      <c r="I3094" s="50" t="s">
        <v>9180</v>
      </c>
      <c r="J3094" s="50" t="s">
        <v>1885</v>
      </c>
      <c r="K3094" s="50" t="s">
        <v>291</v>
      </c>
      <c r="L3094" s="50" t="s">
        <v>189</v>
      </c>
      <c r="M3094" s="54">
        <v>2</v>
      </c>
      <c r="N3094" s="51" t="str">
        <f t="shared" si="205"/>
        <v>早大学院</v>
      </c>
    </row>
    <row r="3095" spans="1:14" x14ac:dyDescent="0.2">
      <c r="A3095" s="50">
        <f t="shared" si="202"/>
        <v>37502</v>
      </c>
      <c r="B3095" s="50">
        <f t="shared" si="203"/>
        <v>3</v>
      </c>
      <c r="C3095" s="51">
        <f t="shared" si="204"/>
        <v>75</v>
      </c>
      <c r="D3095" s="50">
        <v>37502</v>
      </c>
      <c r="E3095" s="50" t="s">
        <v>458</v>
      </c>
      <c r="F3095" s="50" t="s">
        <v>9181</v>
      </c>
      <c r="G3095" s="50" t="s">
        <v>9182</v>
      </c>
      <c r="H3095" s="50" t="s">
        <v>9183</v>
      </c>
      <c r="I3095" s="50" t="s">
        <v>2784</v>
      </c>
      <c r="J3095" s="50" t="s">
        <v>9184</v>
      </c>
      <c r="K3095" s="50" t="s">
        <v>291</v>
      </c>
      <c r="L3095" s="50" t="s">
        <v>1029</v>
      </c>
      <c r="M3095" s="54">
        <v>3</v>
      </c>
      <c r="N3095" s="51" t="str">
        <f t="shared" si="205"/>
        <v>東京朝鮮</v>
      </c>
    </row>
    <row r="3096" spans="1:14" x14ac:dyDescent="0.2">
      <c r="A3096" s="50">
        <f t="shared" si="202"/>
        <v>37727</v>
      </c>
      <c r="B3096" s="50">
        <f t="shared" si="203"/>
        <v>3</v>
      </c>
      <c r="C3096" s="51">
        <f t="shared" si="204"/>
        <v>77</v>
      </c>
      <c r="D3096" s="50">
        <v>37727</v>
      </c>
      <c r="E3096" s="50" t="s">
        <v>751</v>
      </c>
      <c r="F3096" s="50" t="s">
        <v>6763</v>
      </c>
      <c r="G3096" s="50" t="s">
        <v>1779</v>
      </c>
      <c r="H3096" s="50" t="s">
        <v>1669</v>
      </c>
      <c r="I3096" s="50" t="s">
        <v>1781</v>
      </c>
      <c r="J3096" s="50" t="s">
        <v>1670</v>
      </c>
      <c r="K3096" s="50" t="s">
        <v>291</v>
      </c>
      <c r="L3096" s="50" t="s">
        <v>188</v>
      </c>
      <c r="M3096" s="54">
        <v>2</v>
      </c>
      <c r="N3096" s="51" t="str">
        <f t="shared" si="205"/>
        <v>ウェルネス</v>
      </c>
    </row>
    <row r="3097" spans="1:14" x14ac:dyDescent="0.2">
      <c r="A3097" s="50">
        <f t="shared" si="202"/>
        <v>37728</v>
      </c>
      <c r="B3097" s="50">
        <f t="shared" si="203"/>
        <v>3</v>
      </c>
      <c r="C3097" s="51">
        <f t="shared" si="204"/>
        <v>77</v>
      </c>
      <c r="D3097" s="50">
        <v>37728</v>
      </c>
      <c r="E3097" s="50" t="s">
        <v>34</v>
      </c>
      <c r="F3097" s="50" t="s">
        <v>9185</v>
      </c>
      <c r="G3097" s="50" t="s">
        <v>1285</v>
      </c>
      <c r="H3097" s="50" t="s">
        <v>9186</v>
      </c>
      <c r="I3097" s="50" t="s">
        <v>1287</v>
      </c>
      <c r="J3097" s="50" t="s">
        <v>9187</v>
      </c>
      <c r="K3097" s="50" t="s">
        <v>291</v>
      </c>
      <c r="L3097" s="50" t="s">
        <v>188</v>
      </c>
      <c r="M3097" s="54">
        <v>2</v>
      </c>
      <c r="N3097" s="51" t="str">
        <f t="shared" si="205"/>
        <v>ウェルネス</v>
      </c>
    </row>
    <row r="3098" spans="1:14" x14ac:dyDescent="0.2">
      <c r="A3098" s="50">
        <f t="shared" si="202"/>
        <v>37729</v>
      </c>
      <c r="B3098" s="50">
        <f t="shared" si="203"/>
        <v>3</v>
      </c>
      <c r="C3098" s="51">
        <f t="shared" si="204"/>
        <v>77</v>
      </c>
      <c r="D3098" s="50">
        <v>37729</v>
      </c>
      <c r="E3098" s="50" t="s">
        <v>442</v>
      </c>
      <c r="F3098" s="50" t="s">
        <v>9188</v>
      </c>
      <c r="G3098" s="50" t="s">
        <v>1805</v>
      </c>
      <c r="H3098" s="50" t="s">
        <v>4733</v>
      </c>
      <c r="I3098" s="50" t="s">
        <v>1806</v>
      </c>
      <c r="J3098" s="50" t="s">
        <v>4734</v>
      </c>
      <c r="K3098" s="50" t="s">
        <v>291</v>
      </c>
      <c r="L3098" s="50" t="s">
        <v>189</v>
      </c>
      <c r="M3098" s="54">
        <v>1</v>
      </c>
      <c r="N3098" s="51" t="str">
        <f t="shared" si="205"/>
        <v>ウェルネス</v>
      </c>
    </row>
    <row r="3099" spans="1:14" x14ac:dyDescent="0.2">
      <c r="A3099" s="50">
        <f t="shared" si="202"/>
        <v>37730</v>
      </c>
      <c r="B3099" s="50">
        <f t="shared" si="203"/>
        <v>3</v>
      </c>
      <c r="C3099" s="51">
        <f t="shared" si="204"/>
        <v>77</v>
      </c>
      <c r="D3099" s="50">
        <v>37730</v>
      </c>
      <c r="E3099" s="50" t="s">
        <v>9189</v>
      </c>
      <c r="F3099" s="50" t="s">
        <v>4189</v>
      </c>
      <c r="G3099" s="50" t="s">
        <v>9190</v>
      </c>
      <c r="H3099" s="50" t="s">
        <v>1195</v>
      </c>
      <c r="I3099" s="50" t="s">
        <v>9191</v>
      </c>
      <c r="J3099" s="50" t="s">
        <v>1196</v>
      </c>
      <c r="K3099" s="50" t="s">
        <v>291</v>
      </c>
      <c r="L3099" s="50" t="s">
        <v>189</v>
      </c>
      <c r="M3099" s="54">
        <v>1</v>
      </c>
      <c r="N3099" s="51" t="str">
        <f t="shared" si="205"/>
        <v>ウェルネス</v>
      </c>
    </row>
    <row r="3100" spans="1:14" x14ac:dyDescent="0.2">
      <c r="A3100" s="50">
        <f t="shared" si="202"/>
        <v>37731</v>
      </c>
      <c r="B3100" s="50">
        <f t="shared" si="203"/>
        <v>3</v>
      </c>
      <c r="C3100" s="51">
        <f t="shared" si="204"/>
        <v>77</v>
      </c>
      <c r="D3100" s="50">
        <v>37731</v>
      </c>
      <c r="E3100" s="50" t="s">
        <v>87</v>
      </c>
      <c r="F3100" s="50" t="s">
        <v>9192</v>
      </c>
      <c r="G3100" s="50" t="s">
        <v>1117</v>
      </c>
      <c r="H3100" s="50" t="s">
        <v>1034</v>
      </c>
      <c r="I3100" s="50" t="s">
        <v>1119</v>
      </c>
      <c r="J3100" s="50" t="s">
        <v>1036</v>
      </c>
      <c r="K3100" s="50" t="s">
        <v>291</v>
      </c>
      <c r="L3100" s="50" t="s">
        <v>188</v>
      </c>
      <c r="M3100" s="54">
        <v>2</v>
      </c>
      <c r="N3100" s="51" t="str">
        <f t="shared" si="205"/>
        <v>ウェルネス</v>
      </c>
    </row>
    <row r="3101" spans="1:14" x14ac:dyDescent="0.2">
      <c r="A3101" s="50">
        <f t="shared" si="202"/>
        <v>37732</v>
      </c>
      <c r="B3101" s="50">
        <f t="shared" si="203"/>
        <v>3</v>
      </c>
      <c r="C3101" s="51">
        <f t="shared" si="204"/>
        <v>77</v>
      </c>
      <c r="D3101" s="50">
        <v>37732</v>
      </c>
      <c r="E3101" s="50" t="s">
        <v>9193</v>
      </c>
      <c r="F3101" s="50" t="s">
        <v>9194</v>
      </c>
      <c r="G3101" s="50" t="s">
        <v>9195</v>
      </c>
      <c r="H3101" s="50" t="s">
        <v>1289</v>
      </c>
      <c r="I3101" s="50" t="s">
        <v>9196</v>
      </c>
      <c r="J3101" s="50" t="s">
        <v>1290</v>
      </c>
      <c r="K3101" s="50" t="s">
        <v>291</v>
      </c>
      <c r="L3101" s="50" t="s">
        <v>189</v>
      </c>
      <c r="M3101" s="54">
        <v>1</v>
      </c>
      <c r="N3101" s="51" t="str">
        <f t="shared" si="205"/>
        <v>ウェルネス</v>
      </c>
    </row>
    <row r="3102" spans="1:14" x14ac:dyDescent="0.2">
      <c r="A3102" s="50">
        <f t="shared" si="202"/>
        <v>37733</v>
      </c>
      <c r="B3102" s="50">
        <f t="shared" si="203"/>
        <v>3</v>
      </c>
      <c r="C3102" s="51">
        <f t="shared" si="204"/>
        <v>77</v>
      </c>
      <c r="D3102" s="50">
        <v>37733</v>
      </c>
      <c r="E3102" s="50" t="s">
        <v>9197</v>
      </c>
      <c r="F3102" s="50" t="s">
        <v>393</v>
      </c>
      <c r="G3102" s="50" t="s">
        <v>9197</v>
      </c>
      <c r="H3102" s="50" t="s">
        <v>1222</v>
      </c>
      <c r="I3102" s="50" t="s">
        <v>9198</v>
      </c>
      <c r="J3102" s="50" t="s">
        <v>1223</v>
      </c>
      <c r="K3102" s="50" t="s">
        <v>291</v>
      </c>
      <c r="L3102" s="50" t="s">
        <v>189</v>
      </c>
      <c r="M3102" s="54">
        <v>2</v>
      </c>
      <c r="N3102" s="51" t="str">
        <f t="shared" si="205"/>
        <v>ウェルネス</v>
      </c>
    </row>
    <row r="3103" spans="1:14" x14ac:dyDescent="0.2">
      <c r="A3103" s="50">
        <f t="shared" si="202"/>
        <v>37734</v>
      </c>
      <c r="B3103" s="50">
        <f t="shared" si="203"/>
        <v>3</v>
      </c>
      <c r="C3103" s="51">
        <f t="shared" si="204"/>
        <v>77</v>
      </c>
      <c r="D3103" s="50">
        <v>37734</v>
      </c>
      <c r="E3103" s="50" t="s">
        <v>26</v>
      </c>
      <c r="F3103" s="50" t="s">
        <v>1194</v>
      </c>
      <c r="G3103" s="50" t="s">
        <v>1451</v>
      </c>
      <c r="H3103" s="50" t="s">
        <v>1195</v>
      </c>
      <c r="I3103" s="50" t="s">
        <v>1544</v>
      </c>
      <c r="J3103" s="50" t="s">
        <v>1196</v>
      </c>
      <c r="K3103" s="50" t="s">
        <v>291</v>
      </c>
      <c r="L3103" s="50" t="s">
        <v>189</v>
      </c>
      <c r="M3103" s="54">
        <v>1</v>
      </c>
      <c r="N3103" s="51" t="str">
        <f t="shared" si="205"/>
        <v>ウェルネス</v>
      </c>
    </row>
    <row r="3104" spans="1:14" x14ac:dyDescent="0.2">
      <c r="A3104" s="50">
        <f t="shared" si="202"/>
        <v>37801</v>
      </c>
      <c r="B3104" s="50">
        <f t="shared" si="203"/>
        <v>3</v>
      </c>
      <c r="C3104" s="51">
        <f t="shared" si="204"/>
        <v>78</v>
      </c>
      <c r="D3104" s="50">
        <v>37801</v>
      </c>
      <c r="E3104" s="50" t="s">
        <v>863</v>
      </c>
      <c r="F3104" s="50" t="s">
        <v>9199</v>
      </c>
      <c r="G3104" s="50" t="s">
        <v>2362</v>
      </c>
      <c r="H3104" s="50" t="s">
        <v>9200</v>
      </c>
      <c r="I3104" s="50" t="s">
        <v>2363</v>
      </c>
      <c r="J3104" s="50" t="s">
        <v>9201</v>
      </c>
      <c r="K3104" s="50" t="s">
        <v>291</v>
      </c>
      <c r="L3104" s="50" t="s">
        <v>188</v>
      </c>
      <c r="M3104" s="54">
        <v>3</v>
      </c>
      <c r="N3104" s="51" t="str">
        <f t="shared" si="205"/>
        <v>都志村学園</v>
      </c>
    </row>
    <row r="3105" spans="1:14" x14ac:dyDescent="0.2">
      <c r="A3105" s="50">
        <f t="shared" si="202"/>
        <v>37805</v>
      </c>
      <c r="B3105" s="50">
        <f t="shared" si="203"/>
        <v>3</v>
      </c>
      <c r="C3105" s="51">
        <f t="shared" si="204"/>
        <v>78</v>
      </c>
      <c r="D3105" s="50">
        <v>37805</v>
      </c>
      <c r="E3105" s="50" t="s">
        <v>682</v>
      </c>
      <c r="F3105" s="50" t="s">
        <v>9202</v>
      </c>
      <c r="G3105" s="50" t="s">
        <v>9203</v>
      </c>
      <c r="H3105" s="50" t="s">
        <v>9204</v>
      </c>
      <c r="I3105" s="50" t="s">
        <v>9205</v>
      </c>
      <c r="J3105" s="50" t="s">
        <v>9206</v>
      </c>
      <c r="K3105" s="50" t="s">
        <v>291</v>
      </c>
      <c r="L3105" s="50" t="s">
        <v>1029</v>
      </c>
      <c r="M3105" s="54">
        <v>3</v>
      </c>
      <c r="N3105" s="51" t="str">
        <f t="shared" si="205"/>
        <v>都志村学園</v>
      </c>
    </row>
    <row r="3106" spans="1:14" x14ac:dyDescent="0.2">
      <c r="A3106" s="50">
        <f t="shared" si="202"/>
        <v>37807</v>
      </c>
      <c r="B3106" s="50">
        <f t="shared" si="203"/>
        <v>3</v>
      </c>
      <c r="C3106" s="51">
        <f t="shared" si="204"/>
        <v>78</v>
      </c>
      <c r="D3106" s="50">
        <v>37807</v>
      </c>
      <c r="E3106" s="50" t="s">
        <v>74</v>
      </c>
      <c r="F3106" s="50" t="s">
        <v>9207</v>
      </c>
      <c r="G3106" s="50" t="s">
        <v>2087</v>
      </c>
      <c r="H3106" s="50" t="s">
        <v>1669</v>
      </c>
      <c r="I3106" s="50" t="s">
        <v>2088</v>
      </c>
      <c r="J3106" s="50" t="s">
        <v>9208</v>
      </c>
      <c r="K3106" s="50" t="s">
        <v>291</v>
      </c>
      <c r="L3106" s="50" t="s">
        <v>1029</v>
      </c>
      <c r="M3106" s="54">
        <v>3</v>
      </c>
      <c r="N3106" s="51" t="str">
        <f t="shared" si="205"/>
        <v>都志村学園</v>
      </c>
    </row>
    <row r="3107" spans="1:14" x14ac:dyDescent="0.2">
      <c r="A3107" s="50">
        <f t="shared" si="202"/>
        <v>37808</v>
      </c>
      <c r="B3107" s="50">
        <f t="shared" si="203"/>
        <v>3</v>
      </c>
      <c r="C3107" s="51">
        <f t="shared" si="204"/>
        <v>78</v>
      </c>
      <c r="D3107" s="50">
        <v>37808</v>
      </c>
      <c r="E3107" s="50" t="s">
        <v>3986</v>
      </c>
      <c r="F3107" s="50" t="s">
        <v>391</v>
      </c>
      <c r="G3107" s="50" t="s">
        <v>3988</v>
      </c>
      <c r="H3107" s="50" t="s">
        <v>1930</v>
      </c>
      <c r="I3107" s="50" t="s">
        <v>3990</v>
      </c>
      <c r="J3107" s="50" t="s">
        <v>2075</v>
      </c>
      <c r="K3107" s="50" t="s">
        <v>291</v>
      </c>
      <c r="L3107" s="50" t="s">
        <v>189</v>
      </c>
      <c r="M3107" s="54">
        <v>2</v>
      </c>
      <c r="N3107" s="51" t="str">
        <f t="shared" si="205"/>
        <v>都志村学園</v>
      </c>
    </row>
    <row r="3108" spans="1:14" x14ac:dyDescent="0.2">
      <c r="A3108" s="50">
        <f t="shared" si="202"/>
        <v>37809</v>
      </c>
      <c r="B3108" s="50">
        <f t="shared" si="203"/>
        <v>3</v>
      </c>
      <c r="C3108" s="51">
        <f t="shared" si="204"/>
        <v>78</v>
      </c>
      <c r="D3108" s="50">
        <v>37809</v>
      </c>
      <c r="E3108" s="50" t="s">
        <v>4064</v>
      </c>
      <c r="F3108" s="50" t="s">
        <v>5728</v>
      </c>
      <c r="G3108" s="50" t="s">
        <v>4066</v>
      </c>
      <c r="H3108" s="50" t="s">
        <v>5730</v>
      </c>
      <c r="I3108" s="50" t="s">
        <v>4067</v>
      </c>
      <c r="J3108" s="50" t="s">
        <v>9209</v>
      </c>
      <c r="K3108" s="50" t="s">
        <v>291</v>
      </c>
      <c r="L3108" s="50" t="s">
        <v>188</v>
      </c>
      <c r="M3108" s="54">
        <v>2</v>
      </c>
      <c r="N3108" s="51" t="str">
        <f t="shared" si="205"/>
        <v>都志村学園</v>
      </c>
    </row>
    <row r="3109" spans="1:14" x14ac:dyDescent="0.2">
      <c r="A3109" s="50">
        <f t="shared" si="202"/>
        <v>37900</v>
      </c>
      <c r="B3109" s="50">
        <f t="shared" si="203"/>
        <v>3</v>
      </c>
      <c r="C3109" s="51">
        <f t="shared" si="204"/>
        <v>79</v>
      </c>
      <c r="D3109" s="50">
        <v>37900</v>
      </c>
      <c r="E3109" s="50" t="s">
        <v>9210</v>
      </c>
      <c r="F3109" s="50" t="s">
        <v>9211</v>
      </c>
      <c r="G3109" s="50" t="s">
        <v>9212</v>
      </c>
      <c r="H3109" s="50" t="s">
        <v>2097</v>
      </c>
      <c r="I3109" s="50" t="s">
        <v>9213</v>
      </c>
      <c r="J3109" s="50" t="s">
        <v>2098</v>
      </c>
      <c r="K3109" s="50" t="s">
        <v>291</v>
      </c>
      <c r="L3109" s="50" t="s">
        <v>188</v>
      </c>
      <c r="M3109" s="54">
        <v>3</v>
      </c>
      <c r="N3109" s="51" t="str">
        <f t="shared" si="205"/>
        <v>城西</v>
      </c>
    </row>
    <row r="3110" spans="1:14" x14ac:dyDescent="0.2">
      <c r="A3110" s="50">
        <f t="shared" si="202"/>
        <v>37901</v>
      </c>
      <c r="B3110" s="50">
        <f t="shared" si="203"/>
        <v>3</v>
      </c>
      <c r="C3110" s="51">
        <f t="shared" si="204"/>
        <v>79</v>
      </c>
      <c r="D3110" s="50">
        <v>37901</v>
      </c>
      <c r="E3110" s="50" t="s">
        <v>9214</v>
      </c>
      <c r="F3110" s="50" t="s">
        <v>910</v>
      </c>
      <c r="G3110" s="50" t="s">
        <v>9215</v>
      </c>
      <c r="H3110" s="50" t="s">
        <v>1875</v>
      </c>
      <c r="I3110" s="50" t="s">
        <v>9216</v>
      </c>
      <c r="J3110" s="50" t="s">
        <v>1877</v>
      </c>
      <c r="K3110" s="50" t="s">
        <v>291</v>
      </c>
      <c r="L3110" s="50" t="s">
        <v>1029</v>
      </c>
      <c r="M3110" s="54">
        <v>3</v>
      </c>
      <c r="N3110" s="51" t="str">
        <f t="shared" si="205"/>
        <v>城西</v>
      </c>
    </row>
    <row r="3111" spans="1:14" x14ac:dyDescent="0.2">
      <c r="A3111" s="50">
        <f t="shared" si="202"/>
        <v>37902</v>
      </c>
      <c r="B3111" s="50">
        <f t="shared" si="203"/>
        <v>3</v>
      </c>
      <c r="C3111" s="51">
        <f t="shared" si="204"/>
        <v>79</v>
      </c>
      <c r="D3111" s="50">
        <v>37902</v>
      </c>
      <c r="E3111" s="50" t="s">
        <v>9217</v>
      </c>
      <c r="F3111" s="50" t="s">
        <v>9218</v>
      </c>
      <c r="G3111" s="50" t="s">
        <v>9219</v>
      </c>
      <c r="H3111" s="50" t="s">
        <v>4396</v>
      </c>
      <c r="I3111" s="50" t="s">
        <v>9220</v>
      </c>
      <c r="J3111" s="50" t="s">
        <v>4398</v>
      </c>
      <c r="K3111" s="50" t="s">
        <v>291</v>
      </c>
      <c r="L3111" s="50" t="s">
        <v>1029</v>
      </c>
      <c r="M3111" s="54">
        <v>3</v>
      </c>
      <c r="N3111" s="51" t="str">
        <f t="shared" si="205"/>
        <v>城西</v>
      </c>
    </row>
    <row r="3112" spans="1:14" x14ac:dyDescent="0.2">
      <c r="A3112" s="50">
        <f t="shared" si="202"/>
        <v>37903</v>
      </c>
      <c r="B3112" s="50">
        <f t="shared" si="203"/>
        <v>3</v>
      </c>
      <c r="C3112" s="51">
        <f t="shared" si="204"/>
        <v>79</v>
      </c>
      <c r="D3112" s="50">
        <v>37903</v>
      </c>
      <c r="E3112" s="50" t="s">
        <v>9221</v>
      </c>
      <c r="F3112" s="50" t="s">
        <v>9222</v>
      </c>
      <c r="G3112" s="50" t="s">
        <v>9223</v>
      </c>
      <c r="H3112" s="50" t="s">
        <v>9224</v>
      </c>
      <c r="I3112" s="50" t="s">
        <v>9225</v>
      </c>
      <c r="J3112" s="50" t="s">
        <v>9226</v>
      </c>
      <c r="K3112" s="50" t="s">
        <v>291</v>
      </c>
      <c r="L3112" s="50" t="s">
        <v>1029</v>
      </c>
      <c r="M3112" s="54">
        <v>3</v>
      </c>
      <c r="N3112" s="51" t="str">
        <f t="shared" si="205"/>
        <v>城西</v>
      </c>
    </row>
    <row r="3113" spans="1:14" x14ac:dyDescent="0.2">
      <c r="A3113" s="50">
        <f t="shared" si="202"/>
        <v>37904</v>
      </c>
      <c r="B3113" s="50">
        <f t="shared" si="203"/>
        <v>3</v>
      </c>
      <c r="C3113" s="51">
        <f t="shared" si="204"/>
        <v>79</v>
      </c>
      <c r="D3113" s="50">
        <v>37904</v>
      </c>
      <c r="E3113" s="50" t="s">
        <v>2301</v>
      </c>
      <c r="F3113" s="50" t="s">
        <v>9227</v>
      </c>
      <c r="G3113" s="50" t="s">
        <v>2303</v>
      </c>
      <c r="H3113" s="50" t="s">
        <v>9228</v>
      </c>
      <c r="I3113" s="50" t="s">
        <v>2305</v>
      </c>
      <c r="J3113" s="50" t="s">
        <v>9229</v>
      </c>
      <c r="K3113" s="50" t="s">
        <v>291</v>
      </c>
      <c r="L3113" s="50" t="s">
        <v>188</v>
      </c>
      <c r="M3113" s="54">
        <v>3</v>
      </c>
      <c r="N3113" s="51" t="str">
        <f t="shared" si="205"/>
        <v>城西</v>
      </c>
    </row>
    <row r="3114" spans="1:14" x14ac:dyDescent="0.2">
      <c r="A3114" s="50">
        <f t="shared" si="202"/>
        <v>37905</v>
      </c>
      <c r="B3114" s="50">
        <f t="shared" si="203"/>
        <v>3</v>
      </c>
      <c r="C3114" s="51">
        <f t="shared" si="204"/>
        <v>79</v>
      </c>
      <c r="D3114" s="50">
        <v>37905</v>
      </c>
      <c r="E3114" s="50" t="s">
        <v>9230</v>
      </c>
      <c r="F3114" s="50" t="s">
        <v>9231</v>
      </c>
      <c r="G3114" s="50" t="s">
        <v>9232</v>
      </c>
      <c r="H3114" s="50" t="s">
        <v>7250</v>
      </c>
      <c r="I3114" s="50" t="s">
        <v>9233</v>
      </c>
      <c r="J3114" s="50" t="s">
        <v>7251</v>
      </c>
      <c r="K3114" s="50" t="s">
        <v>291</v>
      </c>
      <c r="L3114" s="50" t="s">
        <v>1029</v>
      </c>
      <c r="M3114" s="54">
        <v>3</v>
      </c>
      <c r="N3114" s="51" t="str">
        <f t="shared" si="205"/>
        <v>城西</v>
      </c>
    </row>
    <row r="3115" spans="1:14" x14ac:dyDescent="0.2">
      <c r="A3115" s="50">
        <f t="shared" si="202"/>
        <v>37909</v>
      </c>
      <c r="B3115" s="50">
        <f t="shared" si="203"/>
        <v>3</v>
      </c>
      <c r="C3115" s="51">
        <f t="shared" si="204"/>
        <v>79</v>
      </c>
      <c r="D3115" s="50">
        <v>37909</v>
      </c>
      <c r="E3115" s="50" t="s">
        <v>68</v>
      </c>
      <c r="F3115" s="50" t="s">
        <v>5126</v>
      </c>
      <c r="G3115" s="50" t="s">
        <v>1127</v>
      </c>
      <c r="H3115" s="50" t="s">
        <v>9234</v>
      </c>
      <c r="I3115" s="50" t="s">
        <v>1128</v>
      </c>
      <c r="J3115" s="50" t="s">
        <v>9235</v>
      </c>
      <c r="K3115" s="50" t="s">
        <v>291</v>
      </c>
      <c r="L3115" s="50" t="s">
        <v>189</v>
      </c>
      <c r="M3115" s="54">
        <v>1</v>
      </c>
      <c r="N3115" s="51" t="str">
        <f t="shared" si="205"/>
        <v>城西</v>
      </c>
    </row>
    <row r="3116" spans="1:14" x14ac:dyDescent="0.2">
      <c r="A3116" s="50">
        <f t="shared" ref="A3116:A3179" si="206">D3116</f>
        <v>37910</v>
      </c>
      <c r="B3116" s="50">
        <f t="shared" ref="B3116:B3179" si="207">ROUNDDOWN(D3116/10000,0)</f>
        <v>3</v>
      </c>
      <c r="C3116" s="51">
        <f t="shared" ref="C3116:C3179" si="208">ROUNDDOWN((D3116-B3116*10000)/100,0)</f>
        <v>79</v>
      </c>
      <c r="D3116" s="50">
        <v>37910</v>
      </c>
      <c r="E3116" s="50" t="s">
        <v>26</v>
      </c>
      <c r="F3116" s="50" t="s">
        <v>9236</v>
      </c>
      <c r="G3116" s="50" t="s">
        <v>1451</v>
      </c>
      <c r="H3116" s="50" t="s">
        <v>4507</v>
      </c>
      <c r="I3116" s="50" t="s">
        <v>1544</v>
      </c>
      <c r="J3116" s="50" t="s">
        <v>4508</v>
      </c>
      <c r="K3116" s="50" t="s">
        <v>291</v>
      </c>
      <c r="L3116" s="50" t="s">
        <v>1029</v>
      </c>
      <c r="M3116" s="54">
        <v>3</v>
      </c>
      <c r="N3116" s="51" t="str">
        <f t="shared" si="205"/>
        <v>城西</v>
      </c>
    </row>
    <row r="3117" spans="1:14" x14ac:dyDescent="0.2">
      <c r="A3117" s="50">
        <f t="shared" si="206"/>
        <v>37912</v>
      </c>
      <c r="B3117" s="50">
        <f t="shared" si="207"/>
        <v>3</v>
      </c>
      <c r="C3117" s="51">
        <f t="shared" si="208"/>
        <v>79</v>
      </c>
      <c r="D3117" s="50">
        <v>37912</v>
      </c>
      <c r="E3117" s="50" t="s">
        <v>395</v>
      </c>
      <c r="F3117" s="50" t="s">
        <v>9237</v>
      </c>
      <c r="G3117" s="50" t="s">
        <v>1397</v>
      </c>
      <c r="H3117" s="50" t="s">
        <v>1975</v>
      </c>
      <c r="I3117" s="50" t="s">
        <v>1398</v>
      </c>
      <c r="J3117" s="50" t="s">
        <v>1977</v>
      </c>
      <c r="K3117" s="50" t="s">
        <v>291</v>
      </c>
      <c r="L3117" s="50" t="s">
        <v>1029</v>
      </c>
      <c r="M3117" s="54">
        <v>3</v>
      </c>
      <c r="N3117" s="51" t="str">
        <f t="shared" si="205"/>
        <v>城西</v>
      </c>
    </row>
    <row r="3118" spans="1:14" x14ac:dyDescent="0.2">
      <c r="A3118" s="50">
        <f t="shared" si="206"/>
        <v>37914</v>
      </c>
      <c r="B3118" s="50">
        <f t="shared" si="207"/>
        <v>3</v>
      </c>
      <c r="C3118" s="51">
        <f t="shared" si="208"/>
        <v>79</v>
      </c>
      <c r="D3118" s="50">
        <v>37914</v>
      </c>
      <c r="E3118" s="50" t="s">
        <v>9238</v>
      </c>
      <c r="F3118" s="50" t="s">
        <v>9239</v>
      </c>
      <c r="G3118" s="50" t="s">
        <v>9240</v>
      </c>
      <c r="H3118" s="50" t="s">
        <v>1609</v>
      </c>
      <c r="I3118" s="50" t="s">
        <v>9241</v>
      </c>
      <c r="J3118" s="50" t="s">
        <v>1611</v>
      </c>
      <c r="K3118" s="50" t="s">
        <v>291</v>
      </c>
      <c r="L3118" s="50" t="s">
        <v>189</v>
      </c>
      <c r="M3118" s="54">
        <v>1</v>
      </c>
      <c r="N3118" s="51" t="str">
        <f t="shared" si="205"/>
        <v>城西</v>
      </c>
    </row>
    <row r="3119" spans="1:14" x14ac:dyDescent="0.2">
      <c r="A3119" s="50">
        <f t="shared" si="206"/>
        <v>37915</v>
      </c>
      <c r="B3119" s="50">
        <f t="shared" si="207"/>
        <v>3</v>
      </c>
      <c r="C3119" s="51">
        <f t="shared" si="208"/>
        <v>79</v>
      </c>
      <c r="D3119" s="50">
        <v>37915</v>
      </c>
      <c r="E3119" s="50" t="s">
        <v>115</v>
      </c>
      <c r="F3119" s="50" t="s">
        <v>9242</v>
      </c>
      <c r="G3119" s="50" t="s">
        <v>1124</v>
      </c>
      <c r="H3119" s="50" t="s">
        <v>7016</v>
      </c>
      <c r="I3119" s="50" t="s">
        <v>1126</v>
      </c>
      <c r="J3119" s="50" t="s">
        <v>7017</v>
      </c>
      <c r="K3119" s="50" t="s">
        <v>291</v>
      </c>
      <c r="L3119" s="50" t="s">
        <v>189</v>
      </c>
      <c r="M3119" s="54">
        <v>1</v>
      </c>
      <c r="N3119" s="51" t="str">
        <f t="shared" si="205"/>
        <v>城西</v>
      </c>
    </row>
    <row r="3120" spans="1:14" x14ac:dyDescent="0.2">
      <c r="A3120" s="50">
        <f t="shared" si="206"/>
        <v>37916</v>
      </c>
      <c r="B3120" s="50">
        <f t="shared" si="207"/>
        <v>3</v>
      </c>
      <c r="C3120" s="51">
        <f t="shared" si="208"/>
        <v>79</v>
      </c>
      <c r="D3120" s="50">
        <v>37916</v>
      </c>
      <c r="E3120" s="50" t="s">
        <v>124</v>
      </c>
      <c r="F3120" s="50" t="s">
        <v>4354</v>
      </c>
      <c r="G3120" s="50" t="s">
        <v>1115</v>
      </c>
      <c r="H3120" s="50" t="s">
        <v>5342</v>
      </c>
      <c r="I3120" s="50" t="s">
        <v>1116</v>
      </c>
      <c r="J3120" s="50" t="s">
        <v>5343</v>
      </c>
      <c r="K3120" s="50" t="s">
        <v>291</v>
      </c>
      <c r="L3120" s="50" t="s">
        <v>188</v>
      </c>
      <c r="M3120" s="54">
        <v>2</v>
      </c>
      <c r="N3120" s="51" t="str">
        <f t="shared" si="205"/>
        <v>城西</v>
      </c>
    </row>
    <row r="3121" spans="1:14" x14ac:dyDescent="0.2">
      <c r="A3121" s="50">
        <f t="shared" si="206"/>
        <v>37917</v>
      </c>
      <c r="B3121" s="50">
        <f t="shared" si="207"/>
        <v>3</v>
      </c>
      <c r="C3121" s="51">
        <f t="shared" si="208"/>
        <v>79</v>
      </c>
      <c r="D3121" s="50">
        <v>37917</v>
      </c>
      <c r="E3121" s="50" t="s">
        <v>9243</v>
      </c>
      <c r="F3121" s="50" t="s">
        <v>9244</v>
      </c>
      <c r="G3121" s="50" t="s">
        <v>9245</v>
      </c>
      <c r="H3121" s="50" t="s">
        <v>1741</v>
      </c>
      <c r="I3121" s="50" t="s">
        <v>9246</v>
      </c>
      <c r="J3121" s="50" t="s">
        <v>1743</v>
      </c>
      <c r="K3121" s="50" t="s">
        <v>291</v>
      </c>
      <c r="L3121" s="50" t="s">
        <v>188</v>
      </c>
      <c r="M3121" s="54">
        <v>2</v>
      </c>
      <c r="N3121" s="51" t="str">
        <f t="shared" si="205"/>
        <v>城西</v>
      </c>
    </row>
    <row r="3122" spans="1:14" x14ac:dyDescent="0.2">
      <c r="A3122" s="50">
        <f t="shared" si="206"/>
        <v>37918</v>
      </c>
      <c r="B3122" s="50">
        <f t="shared" si="207"/>
        <v>3</v>
      </c>
      <c r="C3122" s="51">
        <f t="shared" si="208"/>
        <v>79</v>
      </c>
      <c r="D3122" s="50">
        <v>37918</v>
      </c>
      <c r="E3122" s="50" t="s">
        <v>9247</v>
      </c>
      <c r="F3122" s="50" t="s">
        <v>632</v>
      </c>
      <c r="G3122" s="50" t="s">
        <v>9248</v>
      </c>
      <c r="H3122" s="50" t="s">
        <v>1121</v>
      </c>
      <c r="I3122" s="50" t="s">
        <v>9249</v>
      </c>
      <c r="J3122" s="50" t="s">
        <v>1584</v>
      </c>
      <c r="K3122" s="50" t="s">
        <v>291</v>
      </c>
      <c r="L3122" s="50" t="s">
        <v>189</v>
      </c>
      <c r="M3122" s="54">
        <v>2</v>
      </c>
      <c r="N3122" s="51" t="str">
        <f t="shared" si="205"/>
        <v>城西</v>
      </c>
    </row>
    <row r="3123" spans="1:14" x14ac:dyDescent="0.2">
      <c r="A3123" s="50">
        <f t="shared" si="206"/>
        <v>37919</v>
      </c>
      <c r="B3123" s="50">
        <f t="shared" si="207"/>
        <v>3</v>
      </c>
      <c r="C3123" s="51">
        <f t="shared" si="208"/>
        <v>79</v>
      </c>
      <c r="D3123" s="50">
        <v>37919</v>
      </c>
      <c r="E3123" s="50" t="s">
        <v>6692</v>
      </c>
      <c r="F3123" s="50" t="s">
        <v>9250</v>
      </c>
      <c r="G3123" s="50" t="s">
        <v>6694</v>
      </c>
      <c r="H3123" s="50" t="s">
        <v>1422</v>
      </c>
      <c r="I3123" s="50" t="s">
        <v>6695</v>
      </c>
      <c r="J3123" s="50" t="s">
        <v>1424</v>
      </c>
      <c r="K3123" s="50" t="s">
        <v>291</v>
      </c>
      <c r="L3123" s="50" t="s">
        <v>188</v>
      </c>
      <c r="M3123" s="54">
        <v>2</v>
      </c>
      <c r="N3123" s="51" t="str">
        <f t="shared" si="205"/>
        <v>城西</v>
      </c>
    </row>
    <row r="3124" spans="1:14" x14ac:dyDescent="0.2">
      <c r="A3124" s="50">
        <f t="shared" si="206"/>
        <v>37920</v>
      </c>
      <c r="B3124" s="50">
        <f t="shared" si="207"/>
        <v>3</v>
      </c>
      <c r="C3124" s="51">
        <f t="shared" si="208"/>
        <v>79</v>
      </c>
      <c r="D3124" s="50">
        <v>37920</v>
      </c>
      <c r="E3124" s="50" t="s">
        <v>9251</v>
      </c>
      <c r="F3124" s="50" t="s">
        <v>5426</v>
      </c>
      <c r="G3124" s="50" t="s">
        <v>1572</v>
      </c>
      <c r="H3124" s="50" t="s">
        <v>9252</v>
      </c>
      <c r="I3124" s="50" t="s">
        <v>2182</v>
      </c>
      <c r="J3124" s="50" t="s">
        <v>9253</v>
      </c>
      <c r="K3124" s="50" t="s">
        <v>291</v>
      </c>
      <c r="L3124" s="50" t="s">
        <v>188</v>
      </c>
      <c r="M3124" s="54">
        <v>2</v>
      </c>
      <c r="N3124" s="51" t="str">
        <f t="shared" si="205"/>
        <v>城西</v>
      </c>
    </row>
    <row r="3125" spans="1:14" x14ac:dyDescent="0.2">
      <c r="A3125" s="50">
        <f t="shared" si="206"/>
        <v>37921</v>
      </c>
      <c r="B3125" s="50">
        <f t="shared" si="207"/>
        <v>3</v>
      </c>
      <c r="C3125" s="51">
        <f t="shared" si="208"/>
        <v>79</v>
      </c>
      <c r="D3125" s="50">
        <v>37921</v>
      </c>
      <c r="E3125" s="50" t="s">
        <v>8645</v>
      </c>
      <c r="F3125" s="50" t="s">
        <v>9254</v>
      </c>
      <c r="G3125" s="50" t="s">
        <v>8647</v>
      </c>
      <c r="H3125" s="50" t="s">
        <v>1760</v>
      </c>
      <c r="I3125" s="50" t="s">
        <v>8648</v>
      </c>
      <c r="J3125" s="50" t="s">
        <v>1761</v>
      </c>
      <c r="K3125" s="50" t="s">
        <v>291</v>
      </c>
      <c r="L3125" s="50" t="s">
        <v>188</v>
      </c>
      <c r="M3125" s="54">
        <v>2</v>
      </c>
      <c r="N3125" s="51" t="str">
        <f t="shared" si="205"/>
        <v>城西</v>
      </c>
    </row>
    <row r="3126" spans="1:14" x14ac:dyDescent="0.2">
      <c r="A3126" s="50">
        <f t="shared" si="206"/>
        <v>37922</v>
      </c>
      <c r="B3126" s="50">
        <f t="shared" si="207"/>
        <v>3</v>
      </c>
      <c r="C3126" s="51">
        <f t="shared" si="208"/>
        <v>79</v>
      </c>
      <c r="D3126" s="50">
        <v>37922</v>
      </c>
      <c r="E3126" s="50" t="s">
        <v>3189</v>
      </c>
      <c r="F3126" s="50" t="s">
        <v>9255</v>
      </c>
      <c r="G3126" s="50" t="s">
        <v>9256</v>
      </c>
      <c r="H3126" s="50" t="s">
        <v>9257</v>
      </c>
      <c r="I3126" s="50" t="s">
        <v>9258</v>
      </c>
      <c r="J3126" s="50" t="s">
        <v>9259</v>
      </c>
      <c r="K3126" s="50" t="s">
        <v>291</v>
      </c>
      <c r="L3126" s="50" t="s">
        <v>188</v>
      </c>
      <c r="M3126" s="54">
        <v>2</v>
      </c>
      <c r="N3126" s="51" t="str">
        <f t="shared" si="205"/>
        <v>城西</v>
      </c>
    </row>
    <row r="3127" spans="1:14" x14ac:dyDescent="0.2">
      <c r="A3127" s="50">
        <f t="shared" si="206"/>
        <v>37923</v>
      </c>
      <c r="B3127" s="50">
        <f t="shared" si="207"/>
        <v>3</v>
      </c>
      <c r="C3127" s="51">
        <f t="shared" si="208"/>
        <v>79</v>
      </c>
      <c r="D3127" s="50">
        <v>37923</v>
      </c>
      <c r="E3127" s="50" t="s">
        <v>7297</v>
      </c>
      <c r="F3127" s="50" t="s">
        <v>9260</v>
      </c>
      <c r="G3127" s="50" t="s">
        <v>7299</v>
      </c>
      <c r="H3127" s="50" t="s">
        <v>1922</v>
      </c>
      <c r="I3127" s="50" t="s">
        <v>8797</v>
      </c>
      <c r="J3127" s="50" t="s">
        <v>1923</v>
      </c>
      <c r="K3127" s="50" t="s">
        <v>291</v>
      </c>
      <c r="L3127" s="50" t="s">
        <v>188</v>
      </c>
      <c r="M3127" s="54">
        <v>2</v>
      </c>
      <c r="N3127" s="51" t="str">
        <f t="shared" si="205"/>
        <v>城西</v>
      </c>
    </row>
    <row r="3128" spans="1:14" x14ac:dyDescent="0.2">
      <c r="A3128" s="50">
        <f t="shared" si="206"/>
        <v>37924</v>
      </c>
      <c r="B3128" s="50">
        <f t="shared" si="207"/>
        <v>3</v>
      </c>
      <c r="C3128" s="51">
        <f t="shared" si="208"/>
        <v>79</v>
      </c>
      <c r="D3128" s="50">
        <v>37924</v>
      </c>
      <c r="E3128" s="50" t="s">
        <v>9261</v>
      </c>
      <c r="F3128" s="50" t="s">
        <v>9262</v>
      </c>
      <c r="G3128" s="50" t="s">
        <v>9263</v>
      </c>
      <c r="H3128" s="50" t="s">
        <v>4533</v>
      </c>
      <c r="I3128" s="50" t="s">
        <v>9264</v>
      </c>
      <c r="J3128" s="50" t="s">
        <v>4534</v>
      </c>
      <c r="K3128" s="50" t="s">
        <v>291</v>
      </c>
      <c r="L3128" s="50" t="s">
        <v>188</v>
      </c>
      <c r="M3128" s="54">
        <v>2</v>
      </c>
      <c r="N3128" s="51" t="str">
        <f t="shared" si="205"/>
        <v>城西</v>
      </c>
    </row>
    <row r="3129" spans="1:14" x14ac:dyDescent="0.2">
      <c r="A3129" s="50">
        <f t="shared" si="206"/>
        <v>37925</v>
      </c>
      <c r="B3129" s="50">
        <f t="shared" si="207"/>
        <v>3</v>
      </c>
      <c r="C3129" s="51">
        <f t="shared" si="208"/>
        <v>79</v>
      </c>
      <c r="D3129" s="50">
        <v>37925</v>
      </c>
      <c r="E3129" s="50" t="s">
        <v>9265</v>
      </c>
      <c r="F3129" s="50" t="s">
        <v>9266</v>
      </c>
      <c r="G3129" s="50" t="s">
        <v>9267</v>
      </c>
      <c r="H3129" s="50" t="s">
        <v>9268</v>
      </c>
      <c r="I3129" s="50" t="s">
        <v>9269</v>
      </c>
      <c r="J3129" s="50" t="s">
        <v>9270</v>
      </c>
      <c r="K3129" s="50" t="s">
        <v>291</v>
      </c>
      <c r="L3129" s="50" t="s">
        <v>188</v>
      </c>
      <c r="M3129" s="54">
        <v>2</v>
      </c>
      <c r="N3129" s="51" t="str">
        <f t="shared" si="205"/>
        <v>城西</v>
      </c>
    </row>
    <row r="3130" spans="1:14" x14ac:dyDescent="0.2">
      <c r="A3130" s="50">
        <f t="shared" si="206"/>
        <v>37926</v>
      </c>
      <c r="B3130" s="50">
        <f t="shared" si="207"/>
        <v>3</v>
      </c>
      <c r="C3130" s="51">
        <f t="shared" si="208"/>
        <v>79</v>
      </c>
      <c r="D3130" s="50">
        <v>37926</v>
      </c>
      <c r="E3130" s="50" t="s">
        <v>8146</v>
      </c>
      <c r="F3130" s="50" t="s">
        <v>27</v>
      </c>
      <c r="G3130" s="50" t="s">
        <v>8148</v>
      </c>
      <c r="H3130" s="50" t="s">
        <v>2123</v>
      </c>
      <c r="I3130" s="50" t="s">
        <v>8149</v>
      </c>
      <c r="J3130" s="50" t="s">
        <v>2790</v>
      </c>
      <c r="K3130" s="50" t="s">
        <v>291</v>
      </c>
      <c r="L3130" s="50" t="s">
        <v>188</v>
      </c>
      <c r="M3130" s="54">
        <v>2</v>
      </c>
      <c r="N3130" s="51" t="str">
        <f t="shared" si="205"/>
        <v>城西</v>
      </c>
    </row>
    <row r="3131" spans="1:14" x14ac:dyDescent="0.2">
      <c r="A3131" s="50">
        <f t="shared" si="206"/>
        <v>37927</v>
      </c>
      <c r="B3131" s="50">
        <f t="shared" si="207"/>
        <v>3</v>
      </c>
      <c r="C3131" s="51">
        <f t="shared" si="208"/>
        <v>79</v>
      </c>
      <c r="D3131" s="50">
        <v>37927</v>
      </c>
      <c r="E3131" s="50" t="s">
        <v>44</v>
      </c>
      <c r="F3131" s="50" t="s">
        <v>84</v>
      </c>
      <c r="G3131" s="50" t="s">
        <v>2258</v>
      </c>
      <c r="H3131" s="50" t="s">
        <v>1491</v>
      </c>
      <c r="I3131" s="50" t="s">
        <v>2259</v>
      </c>
      <c r="J3131" s="50" t="s">
        <v>1493</v>
      </c>
      <c r="K3131" s="50" t="s">
        <v>291</v>
      </c>
      <c r="L3131" s="50" t="s">
        <v>188</v>
      </c>
      <c r="M3131" s="54">
        <v>2</v>
      </c>
      <c r="N3131" s="51" t="str">
        <f t="shared" si="205"/>
        <v>城西</v>
      </c>
    </row>
    <row r="3132" spans="1:14" x14ac:dyDescent="0.2">
      <c r="A3132" s="50">
        <f t="shared" si="206"/>
        <v>37928</v>
      </c>
      <c r="B3132" s="50">
        <f t="shared" si="207"/>
        <v>3</v>
      </c>
      <c r="C3132" s="51">
        <f t="shared" si="208"/>
        <v>79</v>
      </c>
      <c r="D3132" s="50">
        <v>37928</v>
      </c>
      <c r="E3132" s="50" t="s">
        <v>9271</v>
      </c>
      <c r="F3132" s="50" t="s">
        <v>9272</v>
      </c>
      <c r="G3132" s="50" t="s">
        <v>9273</v>
      </c>
      <c r="H3132" s="50" t="s">
        <v>2145</v>
      </c>
      <c r="I3132" s="50" t="s">
        <v>9274</v>
      </c>
      <c r="J3132" s="50" t="s">
        <v>2146</v>
      </c>
      <c r="K3132" s="50" t="s">
        <v>291</v>
      </c>
      <c r="L3132" s="50" t="s">
        <v>188</v>
      </c>
      <c r="M3132" s="54">
        <v>2</v>
      </c>
      <c r="N3132" s="51" t="str">
        <f t="shared" si="205"/>
        <v>城西</v>
      </c>
    </row>
    <row r="3133" spans="1:14" x14ac:dyDescent="0.2">
      <c r="A3133" s="50">
        <f t="shared" si="206"/>
        <v>37929</v>
      </c>
      <c r="B3133" s="50">
        <f t="shared" si="207"/>
        <v>3</v>
      </c>
      <c r="C3133" s="51">
        <f t="shared" si="208"/>
        <v>79</v>
      </c>
      <c r="D3133" s="50">
        <v>37929</v>
      </c>
      <c r="E3133" s="50" t="s">
        <v>4531</v>
      </c>
      <c r="F3133" s="50" t="s">
        <v>8496</v>
      </c>
      <c r="G3133" s="50" t="s">
        <v>4283</v>
      </c>
      <c r="H3133" s="50" t="s">
        <v>5275</v>
      </c>
      <c r="I3133" s="50" t="s">
        <v>4284</v>
      </c>
      <c r="J3133" s="50" t="s">
        <v>8497</v>
      </c>
      <c r="K3133" s="50" t="s">
        <v>291</v>
      </c>
      <c r="L3133" s="50" t="s">
        <v>188</v>
      </c>
      <c r="M3133" s="54">
        <v>2</v>
      </c>
      <c r="N3133" s="51" t="str">
        <f t="shared" si="205"/>
        <v>城西</v>
      </c>
    </row>
    <row r="3134" spans="1:14" x14ac:dyDescent="0.2">
      <c r="A3134" s="50">
        <f t="shared" si="206"/>
        <v>37930</v>
      </c>
      <c r="B3134" s="50">
        <f t="shared" si="207"/>
        <v>3</v>
      </c>
      <c r="C3134" s="51">
        <f t="shared" si="208"/>
        <v>79</v>
      </c>
      <c r="D3134" s="50">
        <v>37930</v>
      </c>
      <c r="E3134" s="50" t="s">
        <v>9275</v>
      </c>
      <c r="F3134" s="50" t="s">
        <v>6203</v>
      </c>
      <c r="G3134" s="50" t="s">
        <v>9276</v>
      </c>
      <c r="H3134" s="50" t="s">
        <v>5871</v>
      </c>
      <c r="I3134" s="50" t="s">
        <v>9277</v>
      </c>
      <c r="J3134" s="50" t="s">
        <v>5872</v>
      </c>
      <c r="K3134" s="50" t="s">
        <v>291</v>
      </c>
      <c r="L3134" s="50" t="s">
        <v>188</v>
      </c>
      <c r="M3134" s="54">
        <v>2</v>
      </c>
      <c r="N3134" s="51" t="str">
        <f t="shared" si="205"/>
        <v>城西</v>
      </c>
    </row>
    <row r="3135" spans="1:14" x14ac:dyDescent="0.2">
      <c r="A3135" s="50">
        <f t="shared" si="206"/>
        <v>37931</v>
      </c>
      <c r="B3135" s="50">
        <f t="shared" si="207"/>
        <v>3</v>
      </c>
      <c r="C3135" s="51">
        <f t="shared" si="208"/>
        <v>79</v>
      </c>
      <c r="D3135" s="50">
        <v>37931</v>
      </c>
      <c r="E3135" s="50" t="s">
        <v>74</v>
      </c>
      <c r="F3135" s="50" t="s">
        <v>4414</v>
      </c>
      <c r="G3135" s="50" t="s">
        <v>2087</v>
      </c>
      <c r="H3135" s="50" t="s">
        <v>4415</v>
      </c>
      <c r="I3135" s="50" t="s">
        <v>2088</v>
      </c>
      <c r="J3135" s="50" t="s">
        <v>4416</v>
      </c>
      <c r="K3135" s="50" t="s">
        <v>291</v>
      </c>
      <c r="L3135" s="50" t="s">
        <v>189</v>
      </c>
      <c r="M3135" s="54">
        <v>2</v>
      </c>
      <c r="N3135" s="51" t="str">
        <f t="shared" si="205"/>
        <v>城西</v>
      </c>
    </row>
    <row r="3136" spans="1:14" x14ac:dyDescent="0.2">
      <c r="A3136" s="50">
        <f t="shared" si="206"/>
        <v>37932</v>
      </c>
      <c r="B3136" s="50">
        <f t="shared" si="207"/>
        <v>3</v>
      </c>
      <c r="C3136" s="51">
        <f t="shared" si="208"/>
        <v>79</v>
      </c>
      <c r="D3136" s="50">
        <v>37932</v>
      </c>
      <c r="E3136" s="50" t="s">
        <v>47</v>
      </c>
      <c r="F3136" s="50" t="s">
        <v>9278</v>
      </c>
      <c r="G3136" s="50" t="s">
        <v>1087</v>
      </c>
      <c r="H3136" s="50" t="s">
        <v>5124</v>
      </c>
      <c r="I3136" s="50" t="s">
        <v>1089</v>
      </c>
      <c r="J3136" s="50" t="s">
        <v>5125</v>
      </c>
      <c r="K3136" s="50" t="s">
        <v>291</v>
      </c>
      <c r="L3136" s="50" t="s">
        <v>188</v>
      </c>
      <c r="M3136" s="54">
        <v>2</v>
      </c>
      <c r="N3136" s="51" t="str">
        <f t="shared" si="205"/>
        <v>城西</v>
      </c>
    </row>
    <row r="3137" spans="1:14" x14ac:dyDescent="0.2">
      <c r="A3137" s="50">
        <f t="shared" si="206"/>
        <v>37933</v>
      </c>
      <c r="B3137" s="50">
        <f t="shared" si="207"/>
        <v>3</v>
      </c>
      <c r="C3137" s="51">
        <f t="shared" si="208"/>
        <v>79</v>
      </c>
      <c r="D3137" s="50">
        <v>37933</v>
      </c>
      <c r="E3137" s="50" t="s">
        <v>9279</v>
      </c>
      <c r="F3137" s="50" t="s">
        <v>9280</v>
      </c>
      <c r="G3137" s="50" t="s">
        <v>9281</v>
      </c>
      <c r="H3137" s="50" t="s">
        <v>1009</v>
      </c>
      <c r="I3137" s="50" t="s">
        <v>9282</v>
      </c>
      <c r="J3137" s="50" t="s">
        <v>1028</v>
      </c>
      <c r="K3137" s="50" t="s">
        <v>291</v>
      </c>
      <c r="L3137" s="50" t="s">
        <v>188</v>
      </c>
      <c r="M3137" s="54">
        <v>2</v>
      </c>
      <c r="N3137" s="51" t="str">
        <f t="shared" si="205"/>
        <v>城西</v>
      </c>
    </row>
    <row r="3138" spans="1:14" x14ac:dyDescent="0.2">
      <c r="A3138" s="50">
        <f t="shared" si="206"/>
        <v>37934</v>
      </c>
      <c r="B3138" s="50">
        <f t="shared" si="207"/>
        <v>3</v>
      </c>
      <c r="C3138" s="51">
        <f t="shared" si="208"/>
        <v>79</v>
      </c>
      <c r="D3138" s="50">
        <v>37934</v>
      </c>
      <c r="E3138" s="50" t="s">
        <v>9283</v>
      </c>
      <c r="F3138" s="50" t="s">
        <v>9284</v>
      </c>
      <c r="G3138" s="50" t="s">
        <v>9100</v>
      </c>
      <c r="H3138" s="50" t="s">
        <v>1847</v>
      </c>
      <c r="I3138" s="50" t="s">
        <v>9101</v>
      </c>
      <c r="J3138" s="50" t="s">
        <v>1849</v>
      </c>
      <c r="K3138" s="50" t="s">
        <v>291</v>
      </c>
      <c r="L3138" s="50" t="s">
        <v>189</v>
      </c>
      <c r="M3138" s="54">
        <v>2</v>
      </c>
      <c r="N3138" s="51" t="str">
        <f t="shared" ref="N3138:N3201" si="209">VLOOKUP(B3138*100+C3138,$AB$2:$AF$400,2,0)</f>
        <v>城西</v>
      </c>
    </row>
    <row r="3139" spans="1:14" x14ac:dyDescent="0.2">
      <c r="A3139" s="50">
        <f t="shared" si="206"/>
        <v>37935</v>
      </c>
      <c r="B3139" s="50">
        <f t="shared" si="207"/>
        <v>3</v>
      </c>
      <c r="C3139" s="51">
        <f t="shared" si="208"/>
        <v>79</v>
      </c>
      <c r="D3139" s="50">
        <v>37935</v>
      </c>
      <c r="E3139" s="50" t="s">
        <v>9285</v>
      </c>
      <c r="F3139" s="50" t="s">
        <v>436</v>
      </c>
      <c r="G3139" s="50" t="s">
        <v>9286</v>
      </c>
      <c r="H3139" s="50" t="s">
        <v>1034</v>
      </c>
      <c r="I3139" s="50" t="s">
        <v>9287</v>
      </c>
      <c r="J3139" s="50" t="s">
        <v>2002</v>
      </c>
      <c r="K3139" s="50" t="s">
        <v>291</v>
      </c>
      <c r="L3139" s="50" t="s">
        <v>188</v>
      </c>
      <c r="M3139" s="54">
        <v>2</v>
      </c>
      <c r="N3139" s="51" t="str">
        <f t="shared" si="209"/>
        <v>城西</v>
      </c>
    </row>
    <row r="3140" spans="1:14" x14ac:dyDescent="0.2">
      <c r="A3140" s="50">
        <f t="shared" si="206"/>
        <v>37936</v>
      </c>
      <c r="B3140" s="50">
        <f t="shared" si="207"/>
        <v>3</v>
      </c>
      <c r="C3140" s="51">
        <f t="shared" si="208"/>
        <v>79</v>
      </c>
      <c r="D3140" s="50">
        <v>37936</v>
      </c>
      <c r="E3140" s="50" t="s">
        <v>9288</v>
      </c>
      <c r="F3140" s="50" t="s">
        <v>7050</v>
      </c>
      <c r="G3140" s="50" t="s">
        <v>9289</v>
      </c>
      <c r="H3140" s="50" t="s">
        <v>1289</v>
      </c>
      <c r="I3140" s="50" t="s">
        <v>9290</v>
      </c>
      <c r="J3140" s="50" t="s">
        <v>1290</v>
      </c>
      <c r="K3140" s="50" t="s">
        <v>291</v>
      </c>
      <c r="L3140" s="50" t="s">
        <v>188</v>
      </c>
      <c r="M3140" s="54">
        <v>2</v>
      </c>
      <c r="N3140" s="51" t="str">
        <f t="shared" si="209"/>
        <v>城西</v>
      </c>
    </row>
    <row r="3141" spans="1:14" x14ac:dyDescent="0.2">
      <c r="A3141" s="50">
        <f t="shared" si="206"/>
        <v>37937</v>
      </c>
      <c r="B3141" s="50">
        <f t="shared" si="207"/>
        <v>3</v>
      </c>
      <c r="C3141" s="51">
        <f t="shared" si="208"/>
        <v>79</v>
      </c>
      <c r="D3141" s="50">
        <v>37937</v>
      </c>
      <c r="E3141" s="50" t="s">
        <v>2511</v>
      </c>
      <c r="F3141" s="50" t="s">
        <v>9291</v>
      </c>
      <c r="G3141" s="50" t="s">
        <v>2513</v>
      </c>
      <c r="H3141" s="50" t="s">
        <v>1121</v>
      </c>
      <c r="I3141" s="50" t="s">
        <v>2515</v>
      </c>
      <c r="J3141" s="50" t="s">
        <v>4717</v>
      </c>
      <c r="K3141" s="50" t="s">
        <v>291</v>
      </c>
      <c r="L3141" s="50" t="s">
        <v>189</v>
      </c>
      <c r="M3141" s="54">
        <v>1</v>
      </c>
      <c r="N3141" s="51" t="str">
        <f t="shared" si="209"/>
        <v>城西</v>
      </c>
    </row>
    <row r="3142" spans="1:14" x14ac:dyDescent="0.2">
      <c r="A3142" s="50">
        <f t="shared" si="206"/>
        <v>37938</v>
      </c>
      <c r="B3142" s="50">
        <f t="shared" si="207"/>
        <v>3</v>
      </c>
      <c r="C3142" s="51">
        <f t="shared" si="208"/>
        <v>79</v>
      </c>
      <c r="D3142" s="50">
        <v>37938</v>
      </c>
      <c r="E3142" s="50" t="s">
        <v>9292</v>
      </c>
      <c r="F3142" s="50" t="s">
        <v>9293</v>
      </c>
      <c r="G3142" s="50" t="s">
        <v>9294</v>
      </c>
      <c r="H3142" s="50" t="s">
        <v>1924</v>
      </c>
      <c r="I3142" s="50" t="s">
        <v>9295</v>
      </c>
      <c r="J3142" s="50" t="s">
        <v>1925</v>
      </c>
      <c r="K3142" s="50" t="s">
        <v>291</v>
      </c>
      <c r="L3142" s="50" t="s">
        <v>188</v>
      </c>
      <c r="M3142" s="54">
        <v>2</v>
      </c>
      <c r="N3142" s="51" t="str">
        <f t="shared" si="209"/>
        <v>城西</v>
      </c>
    </row>
    <row r="3143" spans="1:14" x14ac:dyDescent="0.2">
      <c r="A3143" s="50">
        <f t="shared" si="206"/>
        <v>37939</v>
      </c>
      <c r="B3143" s="50">
        <f t="shared" si="207"/>
        <v>3</v>
      </c>
      <c r="C3143" s="51">
        <f t="shared" si="208"/>
        <v>79</v>
      </c>
      <c r="D3143" s="50">
        <v>37939</v>
      </c>
      <c r="E3143" s="50" t="s">
        <v>5938</v>
      </c>
      <c r="F3143" s="50" t="s">
        <v>647</v>
      </c>
      <c r="G3143" s="50" t="s">
        <v>2155</v>
      </c>
      <c r="H3143" s="50" t="s">
        <v>1441</v>
      </c>
      <c r="I3143" s="50" t="s">
        <v>2156</v>
      </c>
      <c r="J3143" s="50" t="s">
        <v>1442</v>
      </c>
      <c r="K3143" s="50" t="s">
        <v>291</v>
      </c>
      <c r="L3143" s="50" t="s">
        <v>189</v>
      </c>
      <c r="M3143" s="54">
        <v>2</v>
      </c>
      <c r="N3143" s="51" t="str">
        <f t="shared" si="209"/>
        <v>城西</v>
      </c>
    </row>
    <row r="3144" spans="1:14" x14ac:dyDescent="0.2">
      <c r="A3144" s="50">
        <f t="shared" si="206"/>
        <v>37940</v>
      </c>
      <c r="B3144" s="50">
        <f t="shared" si="207"/>
        <v>3</v>
      </c>
      <c r="C3144" s="51">
        <f t="shared" si="208"/>
        <v>79</v>
      </c>
      <c r="D3144" s="50">
        <v>37940</v>
      </c>
      <c r="E3144" s="50" t="s">
        <v>9296</v>
      </c>
      <c r="F3144" s="50" t="s">
        <v>9297</v>
      </c>
      <c r="G3144" s="50" t="s">
        <v>9298</v>
      </c>
      <c r="H3144" s="50" t="s">
        <v>2432</v>
      </c>
      <c r="I3144" s="50" t="s">
        <v>9299</v>
      </c>
      <c r="J3144" s="50" t="s">
        <v>2433</v>
      </c>
      <c r="K3144" s="50" t="s">
        <v>291</v>
      </c>
      <c r="L3144" s="50" t="s">
        <v>188</v>
      </c>
      <c r="M3144" s="54">
        <v>2</v>
      </c>
      <c r="N3144" s="51" t="str">
        <f t="shared" si="209"/>
        <v>城西</v>
      </c>
    </row>
    <row r="3145" spans="1:14" x14ac:dyDescent="0.2">
      <c r="A3145" s="50">
        <f t="shared" si="206"/>
        <v>37941</v>
      </c>
      <c r="B3145" s="50">
        <f t="shared" si="207"/>
        <v>3</v>
      </c>
      <c r="C3145" s="51">
        <f t="shared" si="208"/>
        <v>79</v>
      </c>
      <c r="D3145" s="50">
        <v>37941</v>
      </c>
      <c r="E3145" s="50" t="s">
        <v>99</v>
      </c>
      <c r="F3145" s="50" t="s">
        <v>9300</v>
      </c>
      <c r="G3145" s="50" t="s">
        <v>1822</v>
      </c>
      <c r="H3145" s="50" t="s">
        <v>9300</v>
      </c>
      <c r="I3145" s="50" t="s">
        <v>1824</v>
      </c>
      <c r="J3145" s="50" t="s">
        <v>9301</v>
      </c>
      <c r="K3145" s="50" t="s">
        <v>291</v>
      </c>
      <c r="L3145" s="50" t="s">
        <v>188</v>
      </c>
      <c r="M3145" s="54">
        <v>2</v>
      </c>
      <c r="N3145" s="51" t="str">
        <f t="shared" si="209"/>
        <v>城西</v>
      </c>
    </row>
    <row r="3146" spans="1:14" x14ac:dyDescent="0.2">
      <c r="A3146" s="50">
        <f t="shared" si="206"/>
        <v>37942</v>
      </c>
      <c r="B3146" s="50">
        <f t="shared" si="207"/>
        <v>3</v>
      </c>
      <c r="C3146" s="51">
        <f t="shared" si="208"/>
        <v>79</v>
      </c>
      <c r="D3146" s="50">
        <v>37942</v>
      </c>
      <c r="E3146" s="50" t="s">
        <v>128</v>
      </c>
      <c r="F3146" s="50" t="s">
        <v>4769</v>
      </c>
      <c r="G3146" s="50" t="s">
        <v>1995</v>
      </c>
      <c r="H3146" s="50" t="s">
        <v>1869</v>
      </c>
      <c r="I3146" s="50" t="s">
        <v>1996</v>
      </c>
      <c r="J3146" s="50" t="s">
        <v>1870</v>
      </c>
      <c r="K3146" s="50" t="s">
        <v>291</v>
      </c>
      <c r="L3146" s="50" t="s">
        <v>188</v>
      </c>
      <c r="M3146" s="54">
        <v>2</v>
      </c>
      <c r="N3146" s="51" t="str">
        <f t="shared" si="209"/>
        <v>城西</v>
      </c>
    </row>
    <row r="3147" spans="1:14" x14ac:dyDescent="0.2">
      <c r="A3147" s="50">
        <f t="shared" si="206"/>
        <v>37943</v>
      </c>
      <c r="B3147" s="50">
        <f t="shared" si="207"/>
        <v>3</v>
      </c>
      <c r="C3147" s="51">
        <f t="shared" si="208"/>
        <v>79</v>
      </c>
      <c r="D3147" s="50">
        <v>37943</v>
      </c>
      <c r="E3147" s="50" t="s">
        <v>64</v>
      </c>
      <c r="F3147" s="50" t="s">
        <v>9302</v>
      </c>
      <c r="G3147" s="50" t="s">
        <v>2409</v>
      </c>
      <c r="H3147" s="50" t="s">
        <v>7089</v>
      </c>
      <c r="I3147" s="50" t="s">
        <v>2411</v>
      </c>
      <c r="J3147" s="50" t="s">
        <v>7090</v>
      </c>
      <c r="K3147" s="50" t="s">
        <v>291</v>
      </c>
      <c r="L3147" s="50" t="s">
        <v>189</v>
      </c>
      <c r="M3147" s="54">
        <v>1</v>
      </c>
      <c r="N3147" s="51" t="str">
        <f t="shared" si="209"/>
        <v>城西</v>
      </c>
    </row>
    <row r="3148" spans="1:14" x14ac:dyDescent="0.2">
      <c r="A3148" s="50">
        <f t="shared" si="206"/>
        <v>37944</v>
      </c>
      <c r="B3148" s="50">
        <f t="shared" si="207"/>
        <v>3</v>
      </c>
      <c r="C3148" s="51">
        <f t="shared" si="208"/>
        <v>79</v>
      </c>
      <c r="D3148" s="50">
        <v>37944</v>
      </c>
      <c r="E3148" s="50" t="s">
        <v>63</v>
      </c>
      <c r="F3148" s="50" t="s">
        <v>3623</v>
      </c>
      <c r="G3148" s="50" t="s">
        <v>1406</v>
      </c>
      <c r="H3148" s="50" t="s">
        <v>1832</v>
      </c>
      <c r="I3148" s="50" t="s">
        <v>9303</v>
      </c>
      <c r="J3148" s="50" t="s">
        <v>1833</v>
      </c>
      <c r="K3148" s="50" t="s">
        <v>291</v>
      </c>
      <c r="L3148" s="50" t="s">
        <v>189</v>
      </c>
      <c r="M3148" s="54">
        <v>1</v>
      </c>
      <c r="N3148" s="51" t="str">
        <f t="shared" si="209"/>
        <v>城西</v>
      </c>
    </row>
    <row r="3149" spans="1:14" x14ac:dyDescent="0.2">
      <c r="A3149" s="50">
        <f t="shared" si="206"/>
        <v>37945</v>
      </c>
      <c r="B3149" s="50">
        <f t="shared" si="207"/>
        <v>3</v>
      </c>
      <c r="C3149" s="51">
        <f t="shared" si="208"/>
        <v>79</v>
      </c>
      <c r="D3149" s="50">
        <v>37945</v>
      </c>
      <c r="E3149" s="50" t="s">
        <v>5300</v>
      </c>
      <c r="F3149" s="50" t="s">
        <v>9304</v>
      </c>
      <c r="G3149" s="50" t="s">
        <v>1333</v>
      </c>
      <c r="H3149" s="50" t="s">
        <v>9305</v>
      </c>
      <c r="I3149" s="50" t="s">
        <v>5302</v>
      </c>
      <c r="J3149" s="50" t="s">
        <v>9306</v>
      </c>
      <c r="K3149" s="50" t="s">
        <v>291</v>
      </c>
      <c r="L3149" s="50" t="s">
        <v>189</v>
      </c>
      <c r="M3149" s="54">
        <v>1</v>
      </c>
      <c r="N3149" s="51" t="str">
        <f t="shared" si="209"/>
        <v>城西</v>
      </c>
    </row>
    <row r="3150" spans="1:14" x14ac:dyDescent="0.2">
      <c r="A3150" s="50">
        <f t="shared" si="206"/>
        <v>37946</v>
      </c>
      <c r="B3150" s="50">
        <f t="shared" si="207"/>
        <v>3</v>
      </c>
      <c r="C3150" s="51">
        <f t="shared" si="208"/>
        <v>79</v>
      </c>
      <c r="D3150" s="50">
        <v>37946</v>
      </c>
      <c r="E3150" s="50" t="s">
        <v>45</v>
      </c>
      <c r="F3150" s="50" t="s">
        <v>8817</v>
      </c>
      <c r="G3150" s="50" t="s">
        <v>1184</v>
      </c>
      <c r="H3150" s="50" t="s">
        <v>1228</v>
      </c>
      <c r="I3150" s="50" t="s">
        <v>1186</v>
      </c>
      <c r="J3150" s="50" t="s">
        <v>9307</v>
      </c>
      <c r="K3150" s="50" t="s">
        <v>291</v>
      </c>
      <c r="L3150" s="50" t="s">
        <v>189</v>
      </c>
      <c r="M3150" s="54">
        <v>1</v>
      </c>
      <c r="N3150" s="51" t="str">
        <f t="shared" si="209"/>
        <v>城西</v>
      </c>
    </row>
    <row r="3151" spans="1:14" x14ac:dyDescent="0.2">
      <c r="A3151" s="50">
        <f t="shared" si="206"/>
        <v>37947</v>
      </c>
      <c r="B3151" s="50">
        <f t="shared" si="207"/>
        <v>3</v>
      </c>
      <c r="C3151" s="51">
        <f t="shared" si="208"/>
        <v>79</v>
      </c>
      <c r="D3151" s="50">
        <v>37947</v>
      </c>
      <c r="E3151" s="50" t="s">
        <v>9308</v>
      </c>
      <c r="F3151" s="50" t="s">
        <v>9309</v>
      </c>
      <c r="G3151" s="50" t="s">
        <v>9310</v>
      </c>
      <c r="H3151" s="50" t="s">
        <v>9311</v>
      </c>
      <c r="I3151" s="50" t="s">
        <v>9312</v>
      </c>
      <c r="J3151" s="50" t="s">
        <v>9313</v>
      </c>
      <c r="K3151" s="50" t="s">
        <v>291</v>
      </c>
      <c r="L3151" s="50" t="s">
        <v>189</v>
      </c>
      <c r="M3151" s="54">
        <v>1</v>
      </c>
      <c r="N3151" s="51" t="str">
        <f t="shared" si="209"/>
        <v>城西</v>
      </c>
    </row>
    <row r="3152" spans="1:14" x14ac:dyDescent="0.2">
      <c r="A3152" s="50">
        <f t="shared" si="206"/>
        <v>37948</v>
      </c>
      <c r="B3152" s="50">
        <f t="shared" si="207"/>
        <v>3</v>
      </c>
      <c r="C3152" s="51">
        <f t="shared" si="208"/>
        <v>79</v>
      </c>
      <c r="D3152" s="50">
        <v>37948</v>
      </c>
      <c r="E3152" s="50" t="s">
        <v>5629</v>
      </c>
      <c r="F3152" s="50" t="s">
        <v>5662</v>
      </c>
      <c r="G3152" s="50" t="s">
        <v>1181</v>
      </c>
      <c r="H3152" s="50" t="s">
        <v>1241</v>
      </c>
      <c r="I3152" s="50" t="s">
        <v>1182</v>
      </c>
      <c r="J3152" s="50" t="s">
        <v>1242</v>
      </c>
      <c r="K3152" s="50" t="s">
        <v>291</v>
      </c>
      <c r="L3152" s="50" t="s">
        <v>189</v>
      </c>
      <c r="M3152" s="54">
        <v>1</v>
      </c>
      <c r="N3152" s="51" t="str">
        <f t="shared" si="209"/>
        <v>城西</v>
      </c>
    </row>
    <row r="3153" spans="1:14" x14ac:dyDescent="0.2">
      <c r="A3153" s="50">
        <f t="shared" si="206"/>
        <v>37949</v>
      </c>
      <c r="B3153" s="50">
        <f t="shared" si="207"/>
        <v>3</v>
      </c>
      <c r="C3153" s="51">
        <f t="shared" si="208"/>
        <v>79</v>
      </c>
      <c r="D3153" s="50">
        <v>37949</v>
      </c>
      <c r="E3153" s="50" t="s">
        <v>22</v>
      </c>
      <c r="F3153" s="50" t="s">
        <v>5848</v>
      </c>
      <c r="G3153" s="50" t="s">
        <v>1070</v>
      </c>
      <c r="H3153" s="50" t="s">
        <v>4017</v>
      </c>
      <c r="I3153" s="50" t="s">
        <v>1610</v>
      </c>
      <c r="J3153" s="50" t="s">
        <v>4019</v>
      </c>
      <c r="K3153" s="50" t="s">
        <v>291</v>
      </c>
      <c r="L3153" s="50" t="s">
        <v>189</v>
      </c>
      <c r="M3153" s="54">
        <v>1</v>
      </c>
      <c r="N3153" s="51" t="str">
        <f t="shared" si="209"/>
        <v>城西</v>
      </c>
    </row>
    <row r="3154" spans="1:14" x14ac:dyDescent="0.2">
      <c r="A3154" s="50">
        <f t="shared" si="206"/>
        <v>37950</v>
      </c>
      <c r="B3154" s="50">
        <f t="shared" si="207"/>
        <v>3</v>
      </c>
      <c r="C3154" s="51">
        <f t="shared" si="208"/>
        <v>79</v>
      </c>
      <c r="D3154" s="50">
        <v>37950</v>
      </c>
      <c r="E3154" s="50" t="s">
        <v>9314</v>
      </c>
      <c r="F3154" s="50" t="s">
        <v>8837</v>
      </c>
      <c r="G3154" s="50" t="s">
        <v>9315</v>
      </c>
      <c r="H3154" s="50" t="s">
        <v>1283</v>
      </c>
      <c r="I3154" s="50" t="s">
        <v>9316</v>
      </c>
      <c r="J3154" s="50" t="s">
        <v>1284</v>
      </c>
      <c r="K3154" s="50" t="s">
        <v>291</v>
      </c>
      <c r="L3154" s="50" t="s">
        <v>189</v>
      </c>
      <c r="M3154" s="54">
        <v>1</v>
      </c>
      <c r="N3154" s="51" t="str">
        <f t="shared" si="209"/>
        <v>城西</v>
      </c>
    </row>
    <row r="3155" spans="1:14" x14ac:dyDescent="0.2">
      <c r="A3155" s="50">
        <f t="shared" si="206"/>
        <v>37951</v>
      </c>
      <c r="B3155" s="50">
        <f t="shared" si="207"/>
        <v>3</v>
      </c>
      <c r="C3155" s="51">
        <f t="shared" si="208"/>
        <v>79</v>
      </c>
      <c r="D3155" s="50">
        <v>37951</v>
      </c>
      <c r="E3155" s="50" t="s">
        <v>26</v>
      </c>
      <c r="F3155" s="50" t="s">
        <v>7937</v>
      </c>
      <c r="G3155" s="50" t="s">
        <v>1451</v>
      </c>
      <c r="H3155" s="50" t="s">
        <v>2434</v>
      </c>
      <c r="I3155" s="50" t="s">
        <v>1544</v>
      </c>
      <c r="J3155" s="50" t="s">
        <v>2435</v>
      </c>
      <c r="K3155" s="50" t="s">
        <v>291</v>
      </c>
      <c r="L3155" s="50" t="s">
        <v>185</v>
      </c>
      <c r="M3155" s="54">
        <v>1</v>
      </c>
      <c r="N3155" s="51" t="str">
        <f t="shared" si="209"/>
        <v>城西</v>
      </c>
    </row>
    <row r="3156" spans="1:14" x14ac:dyDescent="0.2">
      <c r="A3156" s="50">
        <f t="shared" si="206"/>
        <v>37952</v>
      </c>
      <c r="B3156" s="50">
        <f t="shared" si="207"/>
        <v>3</v>
      </c>
      <c r="C3156" s="51">
        <f t="shared" si="208"/>
        <v>79</v>
      </c>
      <c r="D3156" s="50">
        <v>37952</v>
      </c>
      <c r="E3156" s="50" t="s">
        <v>463</v>
      </c>
      <c r="F3156" s="50" t="s">
        <v>9317</v>
      </c>
      <c r="G3156" s="50" t="s">
        <v>2518</v>
      </c>
      <c r="H3156" s="50" t="s">
        <v>9318</v>
      </c>
      <c r="I3156" s="50" t="s">
        <v>2520</v>
      </c>
      <c r="J3156" s="50" t="s">
        <v>9319</v>
      </c>
      <c r="K3156" s="50" t="s">
        <v>291</v>
      </c>
      <c r="L3156" s="50" t="s">
        <v>189</v>
      </c>
      <c r="M3156" s="54">
        <v>1</v>
      </c>
      <c r="N3156" s="51" t="str">
        <f t="shared" si="209"/>
        <v>城西</v>
      </c>
    </row>
    <row r="3157" spans="1:14" x14ac:dyDescent="0.2">
      <c r="A3157" s="50">
        <f t="shared" si="206"/>
        <v>37953</v>
      </c>
      <c r="B3157" s="50">
        <f t="shared" si="207"/>
        <v>3</v>
      </c>
      <c r="C3157" s="51">
        <f t="shared" si="208"/>
        <v>79</v>
      </c>
      <c r="D3157" s="50">
        <v>37953</v>
      </c>
      <c r="E3157" s="50" t="s">
        <v>20</v>
      </c>
      <c r="F3157" s="50" t="s">
        <v>9320</v>
      </c>
      <c r="G3157" s="50" t="s">
        <v>2657</v>
      </c>
      <c r="H3157" s="50" t="s">
        <v>3311</v>
      </c>
      <c r="I3157" s="50" t="s">
        <v>2658</v>
      </c>
      <c r="J3157" s="50" t="s">
        <v>3312</v>
      </c>
      <c r="K3157" s="50" t="s">
        <v>291</v>
      </c>
      <c r="L3157" s="50" t="s">
        <v>189</v>
      </c>
      <c r="M3157" s="54">
        <v>1</v>
      </c>
      <c r="N3157" s="51" t="str">
        <f t="shared" si="209"/>
        <v>城西</v>
      </c>
    </row>
    <row r="3158" spans="1:14" x14ac:dyDescent="0.2">
      <c r="A3158" s="50">
        <f t="shared" si="206"/>
        <v>37954</v>
      </c>
      <c r="B3158" s="50">
        <f t="shared" si="207"/>
        <v>3</v>
      </c>
      <c r="C3158" s="51">
        <f t="shared" si="208"/>
        <v>79</v>
      </c>
      <c r="D3158" s="50">
        <v>37954</v>
      </c>
      <c r="E3158" s="50" t="s">
        <v>9321</v>
      </c>
      <c r="F3158" s="50" t="s">
        <v>8086</v>
      </c>
      <c r="G3158" s="50" t="s">
        <v>9322</v>
      </c>
      <c r="H3158" s="50" t="s">
        <v>1137</v>
      </c>
      <c r="I3158" s="50" t="s">
        <v>9323</v>
      </c>
      <c r="J3158" s="50" t="s">
        <v>1138</v>
      </c>
      <c r="K3158" s="50" t="s">
        <v>291</v>
      </c>
      <c r="L3158" s="50" t="s">
        <v>189</v>
      </c>
      <c r="M3158" s="54">
        <v>1</v>
      </c>
      <c r="N3158" s="51" t="str">
        <f t="shared" si="209"/>
        <v>城西</v>
      </c>
    </row>
    <row r="3159" spans="1:14" x14ac:dyDescent="0.2">
      <c r="A3159" s="50">
        <f t="shared" si="206"/>
        <v>37956</v>
      </c>
      <c r="B3159" s="50">
        <f t="shared" si="207"/>
        <v>3</v>
      </c>
      <c r="C3159" s="51">
        <f t="shared" si="208"/>
        <v>79</v>
      </c>
      <c r="D3159" s="50">
        <v>37956</v>
      </c>
      <c r="E3159" s="50" t="s">
        <v>9324</v>
      </c>
      <c r="F3159" s="50" t="s">
        <v>9325</v>
      </c>
      <c r="G3159" s="50" t="s">
        <v>9166</v>
      </c>
      <c r="H3159" s="50" t="s">
        <v>1139</v>
      </c>
      <c r="I3159" s="50" t="s">
        <v>9326</v>
      </c>
      <c r="J3159" s="50" t="s">
        <v>1140</v>
      </c>
      <c r="K3159" s="50" t="s">
        <v>291</v>
      </c>
      <c r="L3159" s="50" t="s">
        <v>189</v>
      </c>
      <c r="M3159" s="54">
        <v>1</v>
      </c>
      <c r="N3159" s="51" t="str">
        <f t="shared" si="209"/>
        <v>城西</v>
      </c>
    </row>
    <row r="3160" spans="1:14" x14ac:dyDescent="0.2">
      <c r="A3160" s="50">
        <f t="shared" si="206"/>
        <v>37956</v>
      </c>
      <c r="B3160" s="50">
        <f t="shared" si="207"/>
        <v>3</v>
      </c>
      <c r="C3160" s="51">
        <f t="shared" si="208"/>
        <v>79</v>
      </c>
      <c r="D3160" s="50">
        <v>37956</v>
      </c>
      <c r="E3160" s="50" t="s">
        <v>6835</v>
      </c>
      <c r="F3160" s="50" t="s">
        <v>9327</v>
      </c>
      <c r="G3160" s="50" t="s">
        <v>6837</v>
      </c>
      <c r="H3160" s="50" t="s">
        <v>1847</v>
      </c>
      <c r="I3160" s="50" t="s">
        <v>6839</v>
      </c>
      <c r="J3160" s="50" t="s">
        <v>1849</v>
      </c>
      <c r="K3160" s="50" t="s">
        <v>291</v>
      </c>
      <c r="L3160" s="50" t="s">
        <v>189</v>
      </c>
      <c r="M3160" s="54">
        <v>1</v>
      </c>
      <c r="N3160" s="51" t="str">
        <f t="shared" si="209"/>
        <v>城西</v>
      </c>
    </row>
    <row r="3161" spans="1:14" x14ac:dyDescent="0.2">
      <c r="A3161" s="50">
        <f t="shared" si="206"/>
        <v>37957</v>
      </c>
      <c r="B3161" s="50">
        <f t="shared" si="207"/>
        <v>3</v>
      </c>
      <c r="C3161" s="51">
        <f t="shared" si="208"/>
        <v>79</v>
      </c>
      <c r="D3161" s="50">
        <v>37957</v>
      </c>
      <c r="E3161" s="50" t="s">
        <v>34</v>
      </c>
      <c r="F3161" s="50" t="s">
        <v>9328</v>
      </c>
      <c r="G3161" s="50" t="s">
        <v>1285</v>
      </c>
      <c r="H3161" s="50" t="s">
        <v>3661</v>
      </c>
      <c r="I3161" s="50" t="s">
        <v>1287</v>
      </c>
      <c r="J3161" s="50" t="s">
        <v>3663</v>
      </c>
      <c r="K3161" s="50" t="s">
        <v>291</v>
      </c>
      <c r="L3161" s="50" t="s">
        <v>189</v>
      </c>
      <c r="M3161" s="54">
        <v>1</v>
      </c>
      <c r="N3161" s="51" t="str">
        <f t="shared" si="209"/>
        <v>城西</v>
      </c>
    </row>
    <row r="3162" spans="1:14" x14ac:dyDescent="0.2">
      <c r="A3162" s="50">
        <f t="shared" si="206"/>
        <v>37958</v>
      </c>
      <c r="B3162" s="50">
        <f t="shared" si="207"/>
        <v>3</v>
      </c>
      <c r="C3162" s="51">
        <f t="shared" si="208"/>
        <v>79</v>
      </c>
      <c r="D3162" s="50">
        <v>37958</v>
      </c>
      <c r="E3162" s="50" t="s">
        <v>392</v>
      </c>
      <c r="F3162" s="50" t="s">
        <v>9329</v>
      </c>
      <c r="G3162" s="50" t="s">
        <v>1065</v>
      </c>
      <c r="H3162" s="50" t="s">
        <v>5416</v>
      </c>
      <c r="I3162" s="50" t="s">
        <v>1067</v>
      </c>
      <c r="J3162" s="50" t="s">
        <v>5417</v>
      </c>
      <c r="K3162" s="50" t="s">
        <v>291</v>
      </c>
      <c r="L3162" s="50" t="s">
        <v>189</v>
      </c>
      <c r="M3162" s="54">
        <v>1</v>
      </c>
      <c r="N3162" s="51" t="str">
        <f t="shared" si="209"/>
        <v>城西</v>
      </c>
    </row>
    <row r="3163" spans="1:14" x14ac:dyDescent="0.2">
      <c r="A3163" s="50">
        <f t="shared" si="206"/>
        <v>37959</v>
      </c>
      <c r="B3163" s="50">
        <f t="shared" si="207"/>
        <v>3</v>
      </c>
      <c r="C3163" s="51">
        <f t="shared" si="208"/>
        <v>79</v>
      </c>
      <c r="D3163" s="50">
        <v>37959</v>
      </c>
      <c r="E3163" s="50" t="s">
        <v>646</v>
      </c>
      <c r="F3163" s="50" t="s">
        <v>15332</v>
      </c>
      <c r="G3163" s="50" t="s">
        <v>1417</v>
      </c>
      <c r="H3163" s="50" t="s">
        <v>5198</v>
      </c>
      <c r="I3163" s="50" t="s">
        <v>1419</v>
      </c>
      <c r="J3163" s="50" t="s">
        <v>5425</v>
      </c>
      <c r="K3163" s="50" t="s">
        <v>291</v>
      </c>
      <c r="L3163" s="50" t="s">
        <v>189</v>
      </c>
      <c r="M3163" s="54">
        <v>1</v>
      </c>
      <c r="N3163" s="51" t="str">
        <f t="shared" si="209"/>
        <v>城西</v>
      </c>
    </row>
    <row r="3164" spans="1:14" x14ac:dyDescent="0.2">
      <c r="A3164" s="50">
        <f t="shared" si="206"/>
        <v>37975</v>
      </c>
      <c r="B3164" s="50">
        <f t="shared" si="207"/>
        <v>3</v>
      </c>
      <c r="C3164" s="51">
        <f t="shared" si="208"/>
        <v>79</v>
      </c>
      <c r="D3164" s="50">
        <v>37975</v>
      </c>
      <c r="E3164" s="50" t="s">
        <v>8737</v>
      </c>
      <c r="F3164" s="50" t="s">
        <v>9330</v>
      </c>
      <c r="G3164" s="50" t="s">
        <v>8739</v>
      </c>
      <c r="H3164" s="50" t="s">
        <v>3597</v>
      </c>
      <c r="I3164" s="50" t="s">
        <v>8740</v>
      </c>
      <c r="J3164" s="50" t="s">
        <v>3599</v>
      </c>
      <c r="K3164" s="50" t="s">
        <v>291</v>
      </c>
      <c r="L3164" s="50" t="s">
        <v>1029</v>
      </c>
      <c r="M3164" s="54">
        <v>3</v>
      </c>
      <c r="N3164" s="51" t="str">
        <f t="shared" si="209"/>
        <v>城西</v>
      </c>
    </row>
    <row r="3165" spans="1:14" x14ac:dyDescent="0.2">
      <c r="A3165" s="50">
        <f t="shared" si="206"/>
        <v>37976</v>
      </c>
      <c r="B3165" s="50">
        <f t="shared" si="207"/>
        <v>3</v>
      </c>
      <c r="C3165" s="51">
        <f t="shared" si="208"/>
        <v>79</v>
      </c>
      <c r="D3165" s="50">
        <v>37976</v>
      </c>
      <c r="E3165" s="50" t="s">
        <v>122</v>
      </c>
      <c r="F3165" s="50" t="s">
        <v>9331</v>
      </c>
      <c r="G3165" s="50" t="s">
        <v>3224</v>
      </c>
      <c r="H3165" s="50" t="s">
        <v>1298</v>
      </c>
      <c r="I3165" s="50" t="s">
        <v>3225</v>
      </c>
      <c r="J3165" s="50" t="s">
        <v>1300</v>
      </c>
      <c r="K3165" s="50" t="s">
        <v>291</v>
      </c>
      <c r="L3165" s="50" t="s">
        <v>1029</v>
      </c>
      <c r="M3165" s="54">
        <v>3</v>
      </c>
      <c r="N3165" s="51" t="str">
        <f t="shared" si="209"/>
        <v>城西</v>
      </c>
    </row>
    <row r="3166" spans="1:14" x14ac:dyDescent="0.2">
      <c r="A3166" s="50">
        <f t="shared" si="206"/>
        <v>37977</v>
      </c>
      <c r="B3166" s="50">
        <f t="shared" si="207"/>
        <v>3</v>
      </c>
      <c r="C3166" s="51">
        <f t="shared" si="208"/>
        <v>79</v>
      </c>
      <c r="D3166" s="50">
        <v>37977</v>
      </c>
      <c r="E3166" s="50" t="s">
        <v>9332</v>
      </c>
      <c r="F3166" s="50" t="s">
        <v>9333</v>
      </c>
      <c r="G3166" s="50" t="s">
        <v>9334</v>
      </c>
      <c r="H3166" s="50" t="s">
        <v>3330</v>
      </c>
      <c r="I3166" s="50" t="s">
        <v>9335</v>
      </c>
      <c r="J3166" s="50" t="s">
        <v>3332</v>
      </c>
      <c r="K3166" s="50" t="s">
        <v>291</v>
      </c>
      <c r="L3166" s="50" t="s">
        <v>1029</v>
      </c>
      <c r="M3166" s="54">
        <v>3</v>
      </c>
      <c r="N3166" s="51" t="str">
        <f t="shared" si="209"/>
        <v>城西</v>
      </c>
    </row>
    <row r="3167" spans="1:14" x14ac:dyDescent="0.2">
      <c r="A3167" s="50">
        <f t="shared" si="206"/>
        <v>37979</v>
      </c>
      <c r="B3167" s="50">
        <f t="shared" si="207"/>
        <v>3</v>
      </c>
      <c r="C3167" s="51">
        <f t="shared" si="208"/>
        <v>79</v>
      </c>
      <c r="D3167" s="50">
        <v>37979</v>
      </c>
      <c r="E3167" s="50" t="s">
        <v>20</v>
      </c>
      <c r="F3167" s="50" t="s">
        <v>9336</v>
      </c>
      <c r="G3167" s="50" t="s">
        <v>2657</v>
      </c>
      <c r="H3167" s="50" t="s">
        <v>651</v>
      </c>
      <c r="I3167" s="50" t="s">
        <v>2658</v>
      </c>
      <c r="J3167" s="50" t="s">
        <v>1948</v>
      </c>
      <c r="K3167" s="50" t="s">
        <v>291</v>
      </c>
      <c r="L3167" s="50" t="s">
        <v>1029</v>
      </c>
      <c r="M3167" s="54">
        <v>3</v>
      </c>
      <c r="N3167" s="51" t="str">
        <f t="shared" si="209"/>
        <v>城西</v>
      </c>
    </row>
    <row r="3168" spans="1:14" x14ac:dyDescent="0.2">
      <c r="A3168" s="50">
        <f t="shared" si="206"/>
        <v>37980</v>
      </c>
      <c r="B3168" s="50">
        <f t="shared" si="207"/>
        <v>3</v>
      </c>
      <c r="C3168" s="51">
        <f t="shared" si="208"/>
        <v>79</v>
      </c>
      <c r="D3168" s="50">
        <v>37980</v>
      </c>
      <c r="E3168" s="50" t="s">
        <v>9337</v>
      </c>
      <c r="F3168" s="50" t="s">
        <v>9338</v>
      </c>
      <c r="G3168" s="50" t="s">
        <v>9339</v>
      </c>
      <c r="H3168" s="50" t="s">
        <v>6947</v>
      </c>
      <c r="I3168" s="50" t="s">
        <v>9340</v>
      </c>
      <c r="J3168" s="50" t="s">
        <v>6948</v>
      </c>
      <c r="K3168" s="50" t="s">
        <v>291</v>
      </c>
      <c r="L3168" s="50" t="s">
        <v>1029</v>
      </c>
      <c r="M3168" s="54">
        <v>3</v>
      </c>
      <c r="N3168" s="51" t="str">
        <f t="shared" si="209"/>
        <v>城西</v>
      </c>
    </row>
    <row r="3169" spans="1:14" x14ac:dyDescent="0.2">
      <c r="A3169" s="50">
        <f t="shared" si="206"/>
        <v>37981</v>
      </c>
      <c r="B3169" s="50">
        <f t="shared" si="207"/>
        <v>3</v>
      </c>
      <c r="C3169" s="51">
        <f t="shared" si="208"/>
        <v>79</v>
      </c>
      <c r="D3169" s="50">
        <v>37981</v>
      </c>
      <c r="E3169" s="50" t="s">
        <v>9341</v>
      </c>
      <c r="F3169" s="50" t="s">
        <v>9342</v>
      </c>
      <c r="G3169" s="50" t="s">
        <v>9343</v>
      </c>
      <c r="H3169" s="50" t="s">
        <v>1989</v>
      </c>
      <c r="I3169" s="50" t="s">
        <v>9344</v>
      </c>
      <c r="J3169" s="50" t="s">
        <v>1990</v>
      </c>
      <c r="K3169" s="50" t="s">
        <v>291</v>
      </c>
      <c r="L3169" s="50" t="s">
        <v>1029</v>
      </c>
      <c r="M3169" s="54">
        <v>3</v>
      </c>
      <c r="N3169" s="51" t="str">
        <f t="shared" si="209"/>
        <v>城西</v>
      </c>
    </row>
    <row r="3170" spans="1:14" x14ac:dyDescent="0.2">
      <c r="A3170" s="50">
        <f t="shared" si="206"/>
        <v>37982</v>
      </c>
      <c r="B3170" s="50">
        <f t="shared" si="207"/>
        <v>3</v>
      </c>
      <c r="C3170" s="51">
        <f t="shared" si="208"/>
        <v>79</v>
      </c>
      <c r="D3170" s="50">
        <v>37982</v>
      </c>
      <c r="E3170" s="50" t="s">
        <v>57</v>
      </c>
      <c r="F3170" s="50" t="s">
        <v>358</v>
      </c>
      <c r="G3170" s="50" t="s">
        <v>1202</v>
      </c>
      <c r="H3170" s="50" t="s">
        <v>1906</v>
      </c>
      <c r="I3170" s="50" t="s">
        <v>1204</v>
      </c>
      <c r="J3170" s="50" t="s">
        <v>1907</v>
      </c>
      <c r="K3170" s="50" t="s">
        <v>291</v>
      </c>
      <c r="L3170" s="50" t="s">
        <v>1029</v>
      </c>
      <c r="M3170" s="54">
        <v>3</v>
      </c>
      <c r="N3170" s="51" t="str">
        <f t="shared" si="209"/>
        <v>城西</v>
      </c>
    </row>
    <row r="3171" spans="1:14" x14ac:dyDescent="0.2">
      <c r="A3171" s="50">
        <f t="shared" si="206"/>
        <v>37985</v>
      </c>
      <c r="B3171" s="50">
        <f t="shared" si="207"/>
        <v>3</v>
      </c>
      <c r="C3171" s="51">
        <f t="shared" si="208"/>
        <v>79</v>
      </c>
      <c r="D3171" s="50">
        <v>37985</v>
      </c>
      <c r="E3171" s="50" t="s">
        <v>641</v>
      </c>
      <c r="F3171" s="50" t="s">
        <v>9345</v>
      </c>
      <c r="G3171" s="50" t="s">
        <v>1059</v>
      </c>
      <c r="H3171" s="50" t="s">
        <v>1314</v>
      </c>
      <c r="I3171" s="50" t="s">
        <v>9346</v>
      </c>
      <c r="J3171" s="50" t="s">
        <v>1316</v>
      </c>
      <c r="K3171" s="50" t="s">
        <v>291</v>
      </c>
      <c r="L3171" s="50" t="s">
        <v>1029</v>
      </c>
      <c r="M3171" s="54">
        <v>3</v>
      </c>
      <c r="N3171" s="51" t="str">
        <f t="shared" si="209"/>
        <v>城西</v>
      </c>
    </row>
    <row r="3172" spans="1:14" x14ac:dyDescent="0.2">
      <c r="A3172" s="50">
        <f t="shared" si="206"/>
        <v>37987</v>
      </c>
      <c r="B3172" s="50">
        <f t="shared" si="207"/>
        <v>3</v>
      </c>
      <c r="C3172" s="51">
        <f t="shared" si="208"/>
        <v>79</v>
      </c>
      <c r="D3172" s="50">
        <v>37987</v>
      </c>
      <c r="E3172" s="50" t="s">
        <v>22</v>
      </c>
      <c r="F3172" s="50" t="s">
        <v>983</v>
      </c>
      <c r="G3172" s="50" t="s">
        <v>1070</v>
      </c>
      <c r="H3172" s="50" t="s">
        <v>1875</v>
      </c>
      <c r="I3172" s="50" t="s">
        <v>1072</v>
      </c>
      <c r="J3172" s="50" t="s">
        <v>1877</v>
      </c>
      <c r="K3172" s="50" t="s">
        <v>291</v>
      </c>
      <c r="L3172" s="50" t="s">
        <v>1029</v>
      </c>
      <c r="M3172" s="54">
        <v>3</v>
      </c>
      <c r="N3172" s="51" t="str">
        <f t="shared" si="209"/>
        <v>城西</v>
      </c>
    </row>
    <row r="3173" spans="1:14" x14ac:dyDescent="0.2">
      <c r="A3173" s="50">
        <f t="shared" si="206"/>
        <v>37989</v>
      </c>
      <c r="B3173" s="50">
        <f t="shared" si="207"/>
        <v>3</v>
      </c>
      <c r="C3173" s="51">
        <f t="shared" si="208"/>
        <v>79</v>
      </c>
      <c r="D3173" s="50">
        <v>37989</v>
      </c>
      <c r="E3173" s="50" t="s">
        <v>37</v>
      </c>
      <c r="F3173" s="50" t="s">
        <v>9347</v>
      </c>
      <c r="G3173" s="50" t="s">
        <v>1624</v>
      </c>
      <c r="H3173" s="50" t="s">
        <v>9348</v>
      </c>
      <c r="I3173" s="50" t="s">
        <v>1626</v>
      </c>
      <c r="J3173" s="50" t="s">
        <v>9349</v>
      </c>
      <c r="K3173" s="50" t="s">
        <v>291</v>
      </c>
      <c r="L3173" s="50" t="s">
        <v>1029</v>
      </c>
      <c r="M3173" s="54">
        <v>3</v>
      </c>
      <c r="N3173" s="51" t="str">
        <f t="shared" si="209"/>
        <v>城西</v>
      </c>
    </row>
    <row r="3174" spans="1:14" x14ac:dyDescent="0.2">
      <c r="A3174" s="50">
        <f t="shared" si="206"/>
        <v>37991</v>
      </c>
      <c r="B3174" s="50">
        <f t="shared" si="207"/>
        <v>3</v>
      </c>
      <c r="C3174" s="51">
        <f t="shared" si="208"/>
        <v>79</v>
      </c>
      <c r="D3174" s="50">
        <v>37991</v>
      </c>
      <c r="E3174" s="50" t="s">
        <v>39</v>
      </c>
      <c r="F3174" s="50" t="s">
        <v>9350</v>
      </c>
      <c r="G3174" s="50" t="s">
        <v>1317</v>
      </c>
      <c r="H3174" s="50" t="s">
        <v>1321</v>
      </c>
      <c r="I3174" s="50" t="s">
        <v>1318</v>
      </c>
      <c r="J3174" s="50" t="s">
        <v>1323</v>
      </c>
      <c r="K3174" s="50" t="s">
        <v>291</v>
      </c>
      <c r="L3174" s="50" t="s">
        <v>1029</v>
      </c>
      <c r="M3174" s="54">
        <v>3</v>
      </c>
      <c r="N3174" s="51" t="str">
        <f t="shared" si="209"/>
        <v>城西</v>
      </c>
    </row>
    <row r="3175" spans="1:14" x14ac:dyDescent="0.2">
      <c r="A3175" s="50">
        <f t="shared" si="206"/>
        <v>37992</v>
      </c>
      <c r="B3175" s="50">
        <f t="shared" si="207"/>
        <v>3</v>
      </c>
      <c r="C3175" s="51">
        <f t="shared" si="208"/>
        <v>79</v>
      </c>
      <c r="D3175" s="50">
        <v>37992</v>
      </c>
      <c r="E3175" s="50" t="s">
        <v>9351</v>
      </c>
      <c r="F3175" s="50" t="s">
        <v>9352</v>
      </c>
      <c r="G3175" s="50" t="s">
        <v>5265</v>
      </c>
      <c r="H3175" s="50" t="s">
        <v>9353</v>
      </c>
      <c r="I3175" s="50" t="s">
        <v>9354</v>
      </c>
      <c r="J3175" s="50" t="s">
        <v>9355</v>
      </c>
      <c r="K3175" s="50" t="s">
        <v>291</v>
      </c>
      <c r="L3175" s="50" t="s">
        <v>1029</v>
      </c>
      <c r="M3175" s="54">
        <v>3</v>
      </c>
      <c r="N3175" s="51" t="str">
        <f t="shared" si="209"/>
        <v>城西</v>
      </c>
    </row>
    <row r="3176" spans="1:14" x14ac:dyDescent="0.2">
      <c r="A3176" s="50">
        <f t="shared" si="206"/>
        <v>37993</v>
      </c>
      <c r="B3176" s="50">
        <f t="shared" si="207"/>
        <v>3</v>
      </c>
      <c r="C3176" s="51">
        <f t="shared" si="208"/>
        <v>79</v>
      </c>
      <c r="D3176" s="50">
        <v>37993</v>
      </c>
      <c r="E3176" s="50" t="s">
        <v>83</v>
      </c>
      <c r="F3176" s="50" t="s">
        <v>9356</v>
      </c>
      <c r="G3176" s="50" t="s">
        <v>1210</v>
      </c>
      <c r="H3176" s="50" t="s">
        <v>1217</v>
      </c>
      <c r="I3176" s="50" t="s">
        <v>1211</v>
      </c>
      <c r="J3176" s="50" t="s">
        <v>1218</v>
      </c>
      <c r="K3176" s="50" t="s">
        <v>291</v>
      </c>
      <c r="L3176" s="50" t="s">
        <v>1029</v>
      </c>
      <c r="M3176" s="54">
        <v>3</v>
      </c>
      <c r="N3176" s="51" t="str">
        <f t="shared" si="209"/>
        <v>城西</v>
      </c>
    </row>
    <row r="3177" spans="1:14" x14ac:dyDescent="0.2">
      <c r="A3177" s="50">
        <f t="shared" si="206"/>
        <v>37994</v>
      </c>
      <c r="B3177" s="50">
        <f t="shared" si="207"/>
        <v>3</v>
      </c>
      <c r="C3177" s="51">
        <f t="shared" si="208"/>
        <v>79</v>
      </c>
      <c r="D3177" s="50">
        <v>37994</v>
      </c>
      <c r="E3177" s="50" t="s">
        <v>9357</v>
      </c>
      <c r="F3177" s="50" t="s">
        <v>9358</v>
      </c>
      <c r="G3177" s="50" t="s">
        <v>9359</v>
      </c>
      <c r="H3177" s="50" t="s">
        <v>7085</v>
      </c>
      <c r="I3177" s="50" t="s">
        <v>9360</v>
      </c>
      <c r="J3177" s="50" t="s">
        <v>7086</v>
      </c>
      <c r="K3177" s="50" t="s">
        <v>291</v>
      </c>
      <c r="L3177" s="50" t="s">
        <v>1029</v>
      </c>
      <c r="M3177" s="54">
        <v>3</v>
      </c>
      <c r="N3177" s="51" t="str">
        <f t="shared" si="209"/>
        <v>城西</v>
      </c>
    </row>
    <row r="3178" spans="1:14" x14ac:dyDescent="0.2">
      <c r="A3178" s="50">
        <f t="shared" si="206"/>
        <v>37995</v>
      </c>
      <c r="B3178" s="50">
        <f t="shared" si="207"/>
        <v>3</v>
      </c>
      <c r="C3178" s="51">
        <f t="shared" si="208"/>
        <v>79</v>
      </c>
      <c r="D3178" s="50">
        <v>37995</v>
      </c>
      <c r="E3178" s="50" t="s">
        <v>9361</v>
      </c>
      <c r="F3178" s="50" t="s">
        <v>9362</v>
      </c>
      <c r="G3178" s="50" t="s">
        <v>9363</v>
      </c>
      <c r="H3178" s="50" t="s">
        <v>9364</v>
      </c>
      <c r="I3178" s="50" t="s">
        <v>9365</v>
      </c>
      <c r="J3178" s="50" t="s">
        <v>9366</v>
      </c>
      <c r="K3178" s="50" t="s">
        <v>291</v>
      </c>
      <c r="L3178" s="50" t="s">
        <v>1029</v>
      </c>
      <c r="M3178" s="54">
        <v>3</v>
      </c>
      <c r="N3178" s="51" t="str">
        <f t="shared" si="209"/>
        <v>城西</v>
      </c>
    </row>
    <row r="3179" spans="1:14" x14ac:dyDescent="0.2">
      <c r="A3179" s="50">
        <f t="shared" si="206"/>
        <v>37997</v>
      </c>
      <c r="B3179" s="50">
        <f t="shared" si="207"/>
        <v>3</v>
      </c>
      <c r="C3179" s="51">
        <f t="shared" si="208"/>
        <v>79</v>
      </c>
      <c r="D3179" s="50">
        <v>37997</v>
      </c>
      <c r="E3179" s="50" t="s">
        <v>9367</v>
      </c>
      <c r="F3179" s="50" t="s">
        <v>9368</v>
      </c>
      <c r="G3179" s="50" t="s">
        <v>9369</v>
      </c>
      <c r="H3179" s="50" t="s">
        <v>2342</v>
      </c>
      <c r="I3179" s="50" t="s">
        <v>9370</v>
      </c>
      <c r="J3179" s="50" t="s">
        <v>2344</v>
      </c>
      <c r="K3179" s="50" t="s">
        <v>291</v>
      </c>
      <c r="L3179" s="50" t="s">
        <v>188</v>
      </c>
      <c r="M3179" s="54">
        <v>3</v>
      </c>
      <c r="N3179" s="51" t="str">
        <f t="shared" si="209"/>
        <v>城西</v>
      </c>
    </row>
    <row r="3180" spans="1:14" x14ac:dyDescent="0.2">
      <c r="A3180" s="50">
        <f t="shared" ref="A3180:A3243" si="210">D3180</f>
        <v>37998</v>
      </c>
      <c r="B3180" s="50">
        <f t="shared" ref="B3180:B3243" si="211">ROUNDDOWN(D3180/10000,0)</f>
        <v>3</v>
      </c>
      <c r="C3180" s="51">
        <f t="shared" ref="C3180:C3243" si="212">ROUNDDOWN((D3180-B3180*10000)/100,0)</f>
        <v>79</v>
      </c>
      <c r="D3180" s="50">
        <v>37998</v>
      </c>
      <c r="E3180" s="50" t="s">
        <v>1601</v>
      </c>
      <c r="F3180" s="50" t="s">
        <v>9371</v>
      </c>
      <c r="G3180" s="50" t="s">
        <v>1603</v>
      </c>
      <c r="H3180" s="50" t="s">
        <v>5807</v>
      </c>
      <c r="I3180" s="50" t="s">
        <v>1604</v>
      </c>
      <c r="J3180" s="50" t="s">
        <v>5809</v>
      </c>
      <c r="K3180" s="50" t="s">
        <v>291</v>
      </c>
      <c r="L3180" s="50" t="s">
        <v>1029</v>
      </c>
      <c r="M3180" s="54">
        <v>3</v>
      </c>
      <c r="N3180" s="51" t="str">
        <f t="shared" si="209"/>
        <v>城西</v>
      </c>
    </row>
    <row r="3181" spans="1:14" x14ac:dyDescent="0.2">
      <c r="A3181" s="50">
        <f t="shared" si="210"/>
        <v>37999</v>
      </c>
      <c r="B3181" s="50">
        <f t="shared" si="211"/>
        <v>3</v>
      </c>
      <c r="C3181" s="51">
        <f t="shared" si="212"/>
        <v>79</v>
      </c>
      <c r="D3181" s="50">
        <v>37999</v>
      </c>
      <c r="E3181" s="50" t="s">
        <v>9372</v>
      </c>
      <c r="F3181" s="50" t="s">
        <v>9373</v>
      </c>
      <c r="G3181" s="50" t="s">
        <v>3009</v>
      </c>
      <c r="H3181" s="50" t="s">
        <v>9374</v>
      </c>
      <c r="I3181" s="50" t="s">
        <v>3011</v>
      </c>
      <c r="J3181" s="50" t="s">
        <v>9375</v>
      </c>
      <c r="K3181" s="50" t="s">
        <v>291</v>
      </c>
      <c r="L3181" s="50" t="s">
        <v>1029</v>
      </c>
      <c r="M3181" s="54">
        <v>3</v>
      </c>
      <c r="N3181" s="51" t="str">
        <f t="shared" si="209"/>
        <v>城西</v>
      </c>
    </row>
    <row r="3182" spans="1:14" x14ac:dyDescent="0.2">
      <c r="A3182" s="50">
        <f t="shared" si="210"/>
        <v>38000</v>
      </c>
      <c r="B3182" s="50">
        <f t="shared" si="211"/>
        <v>3</v>
      </c>
      <c r="C3182" s="51">
        <f t="shared" si="212"/>
        <v>80</v>
      </c>
      <c r="D3182" s="50">
        <v>38000</v>
      </c>
      <c r="E3182" s="50" t="s">
        <v>2786</v>
      </c>
      <c r="F3182" s="50" t="s">
        <v>9376</v>
      </c>
      <c r="G3182" s="50" t="s">
        <v>2788</v>
      </c>
      <c r="H3182" s="50" t="s">
        <v>5209</v>
      </c>
      <c r="I3182" s="50" t="s">
        <v>2789</v>
      </c>
      <c r="J3182" s="50" t="s">
        <v>5210</v>
      </c>
      <c r="K3182" s="50" t="s">
        <v>292</v>
      </c>
      <c r="L3182" s="50" t="s">
        <v>188</v>
      </c>
      <c r="M3182" s="54">
        <v>2</v>
      </c>
      <c r="N3182" s="51" t="str">
        <f t="shared" si="209"/>
        <v>城西</v>
      </c>
    </row>
    <row r="3183" spans="1:14" x14ac:dyDescent="0.2">
      <c r="A3183" s="50">
        <f t="shared" si="210"/>
        <v>38001</v>
      </c>
      <c r="B3183" s="50">
        <f t="shared" si="211"/>
        <v>3</v>
      </c>
      <c r="C3183" s="51">
        <f t="shared" si="212"/>
        <v>80</v>
      </c>
      <c r="D3183" s="50">
        <v>38001</v>
      </c>
      <c r="E3183" s="50" t="s">
        <v>9377</v>
      </c>
      <c r="F3183" s="50" t="s">
        <v>6459</v>
      </c>
      <c r="G3183" s="50" t="s">
        <v>9378</v>
      </c>
      <c r="H3183" s="50" t="s">
        <v>1975</v>
      </c>
      <c r="I3183" s="50" t="s">
        <v>9379</v>
      </c>
      <c r="J3183" s="50" t="s">
        <v>1977</v>
      </c>
      <c r="K3183" s="50" t="s">
        <v>292</v>
      </c>
      <c r="L3183" s="50" t="s">
        <v>188</v>
      </c>
      <c r="M3183" s="54">
        <v>2</v>
      </c>
      <c r="N3183" s="51" t="str">
        <f t="shared" si="209"/>
        <v>城西</v>
      </c>
    </row>
    <row r="3184" spans="1:14" x14ac:dyDescent="0.2">
      <c r="A3184" s="50">
        <f t="shared" si="210"/>
        <v>38002</v>
      </c>
      <c r="B3184" s="50">
        <f t="shared" si="211"/>
        <v>3</v>
      </c>
      <c r="C3184" s="51">
        <f t="shared" si="212"/>
        <v>80</v>
      </c>
      <c r="D3184" s="50">
        <v>38002</v>
      </c>
      <c r="E3184" s="50" t="s">
        <v>5017</v>
      </c>
      <c r="F3184" s="50" t="s">
        <v>9380</v>
      </c>
      <c r="G3184" s="50" t="s">
        <v>5019</v>
      </c>
      <c r="H3184" s="50" t="s">
        <v>1213</v>
      </c>
      <c r="I3184" s="50" t="s">
        <v>5021</v>
      </c>
      <c r="J3184" s="50" t="s">
        <v>1215</v>
      </c>
      <c r="K3184" s="50" t="s">
        <v>292</v>
      </c>
      <c r="L3184" s="50" t="s">
        <v>188</v>
      </c>
      <c r="M3184" s="54">
        <v>2</v>
      </c>
      <c r="N3184" s="51" t="str">
        <f t="shared" si="209"/>
        <v>城西</v>
      </c>
    </row>
    <row r="3185" spans="1:14" x14ac:dyDescent="0.2">
      <c r="A3185" s="50">
        <f t="shared" si="210"/>
        <v>38003</v>
      </c>
      <c r="B3185" s="50">
        <f t="shared" si="211"/>
        <v>3</v>
      </c>
      <c r="C3185" s="51">
        <f t="shared" si="212"/>
        <v>80</v>
      </c>
      <c r="D3185" s="50">
        <v>38003</v>
      </c>
      <c r="E3185" s="50" t="s">
        <v>9381</v>
      </c>
      <c r="F3185" s="50" t="s">
        <v>9382</v>
      </c>
      <c r="G3185" s="50" t="s">
        <v>9383</v>
      </c>
      <c r="H3185" s="50" t="s">
        <v>2544</v>
      </c>
      <c r="I3185" s="50" t="s">
        <v>9384</v>
      </c>
      <c r="J3185" s="50" t="s">
        <v>2545</v>
      </c>
      <c r="K3185" s="50" t="s">
        <v>292</v>
      </c>
      <c r="L3185" s="50" t="s">
        <v>188</v>
      </c>
      <c r="M3185" s="54">
        <v>2</v>
      </c>
      <c r="N3185" s="51" t="str">
        <f t="shared" si="209"/>
        <v>城西</v>
      </c>
    </row>
    <row r="3186" spans="1:14" x14ac:dyDescent="0.2">
      <c r="A3186" s="50">
        <f t="shared" si="210"/>
        <v>38007</v>
      </c>
      <c r="B3186" s="50">
        <f t="shared" si="211"/>
        <v>3</v>
      </c>
      <c r="C3186" s="51">
        <f t="shared" si="212"/>
        <v>80</v>
      </c>
      <c r="D3186" s="50">
        <v>38007</v>
      </c>
      <c r="E3186" s="50" t="s">
        <v>5014</v>
      </c>
      <c r="F3186" s="50" t="s">
        <v>9385</v>
      </c>
      <c r="G3186" s="50" t="s">
        <v>5015</v>
      </c>
      <c r="H3186" s="50" t="s">
        <v>1384</v>
      </c>
      <c r="I3186" s="50" t="s">
        <v>5016</v>
      </c>
      <c r="J3186" s="50" t="s">
        <v>1385</v>
      </c>
      <c r="K3186" s="50" t="s">
        <v>292</v>
      </c>
      <c r="L3186" s="50" t="s">
        <v>188</v>
      </c>
      <c r="M3186" s="54">
        <v>2</v>
      </c>
      <c r="N3186" s="51" t="str">
        <f t="shared" si="209"/>
        <v>城西</v>
      </c>
    </row>
    <row r="3187" spans="1:14" x14ac:dyDescent="0.2">
      <c r="A3187" s="50">
        <f t="shared" si="210"/>
        <v>38008</v>
      </c>
      <c r="B3187" s="50">
        <f t="shared" si="211"/>
        <v>3</v>
      </c>
      <c r="C3187" s="51">
        <f t="shared" si="212"/>
        <v>80</v>
      </c>
      <c r="D3187" s="50">
        <v>38008</v>
      </c>
      <c r="E3187" s="50" t="s">
        <v>120</v>
      </c>
      <c r="F3187" s="50" t="s">
        <v>591</v>
      </c>
      <c r="G3187" s="50" t="s">
        <v>1026</v>
      </c>
      <c r="H3187" s="50" t="s">
        <v>1226</v>
      </c>
      <c r="I3187" s="50" t="s">
        <v>9386</v>
      </c>
      <c r="J3187" s="50" t="s">
        <v>1227</v>
      </c>
      <c r="K3187" s="50" t="s">
        <v>292</v>
      </c>
      <c r="L3187" s="50" t="s">
        <v>188</v>
      </c>
      <c r="M3187" s="54">
        <v>2</v>
      </c>
      <c r="N3187" s="51" t="str">
        <f t="shared" si="209"/>
        <v>城西</v>
      </c>
    </row>
    <row r="3188" spans="1:14" x14ac:dyDescent="0.2">
      <c r="A3188" s="50">
        <f t="shared" si="210"/>
        <v>38009</v>
      </c>
      <c r="B3188" s="50">
        <f t="shared" si="211"/>
        <v>3</v>
      </c>
      <c r="C3188" s="51">
        <f t="shared" si="212"/>
        <v>80</v>
      </c>
      <c r="D3188" s="50">
        <v>38009</v>
      </c>
      <c r="E3188" s="50" t="s">
        <v>120</v>
      </c>
      <c r="F3188" s="50" t="s">
        <v>9387</v>
      </c>
      <c r="G3188" s="50" t="s">
        <v>1026</v>
      </c>
      <c r="H3188" s="50" t="s">
        <v>6307</v>
      </c>
      <c r="I3188" s="50" t="s">
        <v>1027</v>
      </c>
      <c r="J3188" s="50" t="s">
        <v>6309</v>
      </c>
      <c r="K3188" s="50" t="s">
        <v>292</v>
      </c>
      <c r="L3188" s="50" t="s">
        <v>188</v>
      </c>
      <c r="M3188" s="54">
        <v>2</v>
      </c>
      <c r="N3188" s="51" t="str">
        <f t="shared" si="209"/>
        <v>城西</v>
      </c>
    </row>
    <row r="3189" spans="1:14" x14ac:dyDescent="0.2">
      <c r="A3189" s="50">
        <f t="shared" si="210"/>
        <v>38010</v>
      </c>
      <c r="B3189" s="50">
        <f t="shared" si="211"/>
        <v>3</v>
      </c>
      <c r="C3189" s="51">
        <f t="shared" si="212"/>
        <v>80</v>
      </c>
      <c r="D3189" s="50">
        <v>38010</v>
      </c>
      <c r="E3189" s="50" t="s">
        <v>57</v>
      </c>
      <c r="F3189" s="50" t="s">
        <v>9388</v>
      </c>
      <c r="G3189" s="50" t="s">
        <v>1202</v>
      </c>
      <c r="H3189" s="50" t="s">
        <v>1542</v>
      </c>
      <c r="I3189" s="50" t="s">
        <v>1204</v>
      </c>
      <c r="J3189" s="50" t="s">
        <v>2161</v>
      </c>
      <c r="K3189" s="50" t="s">
        <v>292</v>
      </c>
      <c r="L3189" s="50" t="s">
        <v>189</v>
      </c>
      <c r="M3189" s="54">
        <v>2</v>
      </c>
      <c r="N3189" s="51" t="str">
        <f t="shared" si="209"/>
        <v>城西</v>
      </c>
    </row>
    <row r="3190" spans="1:14" x14ac:dyDescent="0.2">
      <c r="A3190" s="50">
        <f t="shared" si="210"/>
        <v>38011</v>
      </c>
      <c r="B3190" s="50">
        <f t="shared" si="211"/>
        <v>3</v>
      </c>
      <c r="C3190" s="51">
        <f t="shared" si="212"/>
        <v>80</v>
      </c>
      <c r="D3190" s="50">
        <v>38011</v>
      </c>
      <c r="E3190" s="50" t="s">
        <v>9389</v>
      </c>
      <c r="F3190" s="50" t="s">
        <v>4077</v>
      </c>
      <c r="G3190" s="50" t="s">
        <v>9390</v>
      </c>
      <c r="H3190" s="50" t="s">
        <v>4079</v>
      </c>
      <c r="I3190" s="50" t="s">
        <v>9391</v>
      </c>
      <c r="J3190" s="50" t="s">
        <v>4081</v>
      </c>
      <c r="K3190" s="50" t="s">
        <v>292</v>
      </c>
      <c r="L3190" s="50" t="s">
        <v>185</v>
      </c>
      <c r="M3190" s="54">
        <v>1</v>
      </c>
      <c r="N3190" s="51" t="str">
        <f t="shared" si="209"/>
        <v>城西</v>
      </c>
    </row>
    <row r="3191" spans="1:14" x14ac:dyDescent="0.2">
      <c r="A3191" s="50">
        <f t="shared" si="210"/>
        <v>38015</v>
      </c>
      <c r="B3191" s="50">
        <f t="shared" si="211"/>
        <v>3</v>
      </c>
      <c r="C3191" s="51">
        <f t="shared" si="212"/>
        <v>80</v>
      </c>
      <c r="D3191" s="50">
        <v>38015</v>
      </c>
      <c r="E3191" s="50" t="s">
        <v>33</v>
      </c>
      <c r="F3191" s="50" t="s">
        <v>9392</v>
      </c>
      <c r="G3191" s="50" t="s">
        <v>1457</v>
      </c>
      <c r="H3191" s="50" t="s">
        <v>2544</v>
      </c>
      <c r="I3191" s="50" t="s">
        <v>1683</v>
      </c>
      <c r="J3191" s="50" t="s">
        <v>2545</v>
      </c>
      <c r="K3191" s="50" t="s">
        <v>292</v>
      </c>
      <c r="L3191" s="50" t="s">
        <v>189</v>
      </c>
      <c r="M3191" s="54">
        <v>1</v>
      </c>
      <c r="N3191" s="51" t="str">
        <f t="shared" si="209"/>
        <v>城西</v>
      </c>
    </row>
    <row r="3192" spans="1:14" x14ac:dyDescent="0.2">
      <c r="A3192" s="50">
        <f t="shared" si="210"/>
        <v>38037</v>
      </c>
      <c r="B3192" s="50">
        <f t="shared" si="211"/>
        <v>3</v>
      </c>
      <c r="C3192" s="51">
        <f t="shared" si="212"/>
        <v>80</v>
      </c>
      <c r="D3192" s="50">
        <v>38037</v>
      </c>
      <c r="E3192" s="50" t="s">
        <v>9393</v>
      </c>
      <c r="F3192" s="50" t="s">
        <v>9394</v>
      </c>
      <c r="G3192" s="50" t="s">
        <v>9393</v>
      </c>
      <c r="H3192" s="50" t="s">
        <v>9394</v>
      </c>
      <c r="I3192" s="50" t="s">
        <v>9395</v>
      </c>
      <c r="J3192" s="50" t="s">
        <v>9396</v>
      </c>
      <c r="K3192" s="50" t="s">
        <v>292</v>
      </c>
      <c r="L3192" s="50" t="s">
        <v>1029</v>
      </c>
      <c r="M3192" s="54">
        <v>3</v>
      </c>
      <c r="N3192" s="51" t="str">
        <f t="shared" si="209"/>
        <v>城西</v>
      </c>
    </row>
    <row r="3193" spans="1:14" x14ac:dyDescent="0.2">
      <c r="A3193" s="50">
        <f t="shared" si="210"/>
        <v>38039</v>
      </c>
      <c r="B3193" s="50">
        <f t="shared" si="211"/>
        <v>3</v>
      </c>
      <c r="C3193" s="51">
        <f t="shared" si="212"/>
        <v>80</v>
      </c>
      <c r="D3193" s="50">
        <v>38039</v>
      </c>
      <c r="E3193" s="50" t="s">
        <v>7065</v>
      </c>
      <c r="F3193" s="50" t="s">
        <v>9397</v>
      </c>
      <c r="G3193" s="50" t="s">
        <v>7067</v>
      </c>
      <c r="H3193" s="50" t="s">
        <v>2467</v>
      </c>
      <c r="I3193" s="50" t="s">
        <v>7068</v>
      </c>
      <c r="J3193" s="50" t="s">
        <v>2468</v>
      </c>
      <c r="K3193" s="50" t="s">
        <v>292</v>
      </c>
      <c r="L3193" s="50" t="s">
        <v>1029</v>
      </c>
      <c r="M3193" s="54">
        <v>3</v>
      </c>
      <c r="N3193" s="51" t="str">
        <f t="shared" si="209"/>
        <v>城西</v>
      </c>
    </row>
    <row r="3194" spans="1:14" x14ac:dyDescent="0.2">
      <c r="A3194" s="50">
        <f t="shared" si="210"/>
        <v>38040</v>
      </c>
      <c r="B3194" s="50">
        <f t="shared" si="211"/>
        <v>3</v>
      </c>
      <c r="C3194" s="51">
        <f t="shared" si="212"/>
        <v>80</v>
      </c>
      <c r="D3194" s="50">
        <v>38040</v>
      </c>
      <c r="E3194" s="50" t="s">
        <v>357</v>
      </c>
      <c r="F3194" s="50" t="s">
        <v>9398</v>
      </c>
      <c r="G3194" s="50" t="s">
        <v>1301</v>
      </c>
      <c r="H3194" s="50" t="s">
        <v>9399</v>
      </c>
      <c r="I3194" s="50" t="s">
        <v>1431</v>
      </c>
      <c r="J3194" s="50" t="s">
        <v>9400</v>
      </c>
      <c r="K3194" s="50" t="s">
        <v>292</v>
      </c>
      <c r="L3194" s="50" t="s">
        <v>188</v>
      </c>
      <c r="M3194" s="54">
        <v>3</v>
      </c>
      <c r="N3194" s="51" t="str">
        <f t="shared" si="209"/>
        <v>城西</v>
      </c>
    </row>
    <row r="3195" spans="1:14" x14ac:dyDescent="0.2">
      <c r="A3195" s="50">
        <f t="shared" si="210"/>
        <v>38041</v>
      </c>
      <c r="B3195" s="50">
        <f t="shared" si="211"/>
        <v>3</v>
      </c>
      <c r="C3195" s="51">
        <f t="shared" si="212"/>
        <v>80</v>
      </c>
      <c r="D3195" s="50">
        <v>38041</v>
      </c>
      <c r="E3195" s="50" t="s">
        <v>3283</v>
      </c>
      <c r="F3195" s="50" t="s">
        <v>7617</v>
      </c>
      <c r="G3195" s="50" t="s">
        <v>3284</v>
      </c>
      <c r="H3195" s="50" t="s">
        <v>1131</v>
      </c>
      <c r="I3195" s="50" t="s">
        <v>3285</v>
      </c>
      <c r="J3195" s="50" t="s">
        <v>1132</v>
      </c>
      <c r="K3195" s="50" t="s">
        <v>292</v>
      </c>
      <c r="L3195" s="50" t="s">
        <v>1029</v>
      </c>
      <c r="M3195" s="54">
        <v>3</v>
      </c>
      <c r="N3195" s="51" t="str">
        <f t="shared" si="209"/>
        <v>城西</v>
      </c>
    </row>
    <row r="3196" spans="1:14" x14ac:dyDescent="0.2">
      <c r="A3196" s="50">
        <f t="shared" si="210"/>
        <v>38042</v>
      </c>
      <c r="B3196" s="50">
        <f t="shared" si="211"/>
        <v>3</v>
      </c>
      <c r="C3196" s="51">
        <f t="shared" si="212"/>
        <v>80</v>
      </c>
      <c r="D3196" s="50">
        <v>38042</v>
      </c>
      <c r="E3196" s="50" t="s">
        <v>28</v>
      </c>
      <c r="F3196" s="50" t="s">
        <v>3411</v>
      </c>
      <c r="G3196" s="50" t="s">
        <v>1083</v>
      </c>
      <c r="H3196" s="50" t="s">
        <v>3030</v>
      </c>
      <c r="I3196" s="50" t="s">
        <v>1084</v>
      </c>
      <c r="J3196" s="50" t="s">
        <v>3031</v>
      </c>
      <c r="K3196" s="50" t="s">
        <v>292</v>
      </c>
      <c r="L3196" s="50" t="s">
        <v>1029</v>
      </c>
      <c r="M3196" s="54">
        <v>3</v>
      </c>
      <c r="N3196" s="51" t="str">
        <f t="shared" si="209"/>
        <v>城西</v>
      </c>
    </row>
    <row r="3197" spans="1:14" x14ac:dyDescent="0.2">
      <c r="A3197" s="50">
        <f t="shared" si="210"/>
        <v>38043</v>
      </c>
      <c r="B3197" s="50">
        <f t="shared" si="211"/>
        <v>3</v>
      </c>
      <c r="C3197" s="51">
        <f t="shared" si="212"/>
        <v>80</v>
      </c>
      <c r="D3197" s="50">
        <v>38043</v>
      </c>
      <c r="E3197" s="50" t="s">
        <v>9401</v>
      </c>
      <c r="F3197" s="50" t="s">
        <v>9402</v>
      </c>
      <c r="G3197" s="50" t="s">
        <v>9403</v>
      </c>
      <c r="H3197" s="50" t="s">
        <v>9404</v>
      </c>
      <c r="I3197" s="50" t="s">
        <v>9405</v>
      </c>
      <c r="J3197" s="50" t="s">
        <v>9406</v>
      </c>
      <c r="K3197" s="50" t="s">
        <v>292</v>
      </c>
      <c r="L3197" s="50" t="s">
        <v>1029</v>
      </c>
      <c r="M3197" s="54">
        <v>3</v>
      </c>
      <c r="N3197" s="51" t="str">
        <f t="shared" si="209"/>
        <v>城西</v>
      </c>
    </row>
    <row r="3198" spans="1:14" x14ac:dyDescent="0.2">
      <c r="A3198" s="50">
        <f t="shared" si="210"/>
        <v>38044</v>
      </c>
      <c r="B3198" s="50">
        <f t="shared" si="211"/>
        <v>3</v>
      </c>
      <c r="C3198" s="51">
        <f t="shared" si="212"/>
        <v>80</v>
      </c>
      <c r="D3198" s="50">
        <v>38044</v>
      </c>
      <c r="E3198" s="50" t="s">
        <v>9407</v>
      </c>
      <c r="F3198" s="50" t="s">
        <v>9408</v>
      </c>
      <c r="G3198" s="50" t="s">
        <v>9409</v>
      </c>
      <c r="H3198" s="50" t="s">
        <v>9410</v>
      </c>
      <c r="I3198" s="50" t="s">
        <v>9411</v>
      </c>
      <c r="J3198" s="50" t="s">
        <v>9412</v>
      </c>
      <c r="K3198" s="50" t="s">
        <v>292</v>
      </c>
      <c r="L3198" s="50" t="s">
        <v>189</v>
      </c>
      <c r="M3198" s="54">
        <v>1</v>
      </c>
      <c r="N3198" s="51" t="str">
        <f t="shared" si="209"/>
        <v>城西</v>
      </c>
    </row>
    <row r="3199" spans="1:14" x14ac:dyDescent="0.2">
      <c r="A3199" s="50">
        <f t="shared" si="210"/>
        <v>38045</v>
      </c>
      <c r="B3199" s="50">
        <f t="shared" si="211"/>
        <v>3</v>
      </c>
      <c r="C3199" s="51">
        <f t="shared" si="212"/>
        <v>80</v>
      </c>
      <c r="D3199" s="50">
        <v>38045</v>
      </c>
      <c r="E3199" s="50" t="s">
        <v>5114</v>
      </c>
      <c r="F3199" s="50" t="s">
        <v>4108</v>
      </c>
      <c r="G3199" s="50" t="s">
        <v>5116</v>
      </c>
      <c r="H3199" s="50" t="s">
        <v>1172</v>
      </c>
      <c r="I3199" s="50" t="s">
        <v>5117</v>
      </c>
      <c r="J3199" s="50" t="s">
        <v>1174</v>
      </c>
      <c r="K3199" s="50" t="s">
        <v>292</v>
      </c>
      <c r="L3199" s="50" t="s">
        <v>188</v>
      </c>
      <c r="M3199" s="54">
        <v>3</v>
      </c>
      <c r="N3199" s="51" t="str">
        <f t="shared" si="209"/>
        <v>城西</v>
      </c>
    </row>
    <row r="3200" spans="1:14" x14ac:dyDescent="0.2">
      <c r="A3200" s="50">
        <f t="shared" si="210"/>
        <v>38047</v>
      </c>
      <c r="B3200" s="50">
        <f t="shared" si="211"/>
        <v>3</v>
      </c>
      <c r="C3200" s="51">
        <f t="shared" si="212"/>
        <v>80</v>
      </c>
      <c r="D3200" s="50">
        <v>38047</v>
      </c>
      <c r="E3200" s="50" t="s">
        <v>9413</v>
      </c>
      <c r="F3200" s="50" t="s">
        <v>9414</v>
      </c>
      <c r="G3200" s="50" t="s">
        <v>9415</v>
      </c>
      <c r="H3200" s="50" t="s">
        <v>9416</v>
      </c>
      <c r="I3200" s="50" t="s">
        <v>9417</v>
      </c>
      <c r="J3200" s="50" t="s">
        <v>9418</v>
      </c>
      <c r="K3200" s="50" t="s">
        <v>292</v>
      </c>
      <c r="L3200" s="50" t="s">
        <v>1029</v>
      </c>
      <c r="M3200" s="54">
        <v>3</v>
      </c>
      <c r="N3200" s="51" t="str">
        <f t="shared" si="209"/>
        <v>城西</v>
      </c>
    </row>
    <row r="3201" spans="1:14" x14ac:dyDescent="0.2">
      <c r="A3201" s="50">
        <f t="shared" si="210"/>
        <v>38048</v>
      </c>
      <c r="B3201" s="50">
        <f t="shared" si="211"/>
        <v>3</v>
      </c>
      <c r="C3201" s="51">
        <f t="shared" si="212"/>
        <v>80</v>
      </c>
      <c r="D3201" s="50">
        <v>38048</v>
      </c>
      <c r="E3201" s="50" t="s">
        <v>9413</v>
      </c>
      <c r="F3201" s="50" t="s">
        <v>9419</v>
      </c>
      <c r="G3201" s="50" t="s">
        <v>9415</v>
      </c>
      <c r="H3201" s="50" t="s">
        <v>9420</v>
      </c>
      <c r="I3201" s="50" t="s">
        <v>9417</v>
      </c>
      <c r="J3201" s="50" t="s">
        <v>9421</v>
      </c>
      <c r="K3201" s="50" t="s">
        <v>292</v>
      </c>
      <c r="L3201" s="50" t="s">
        <v>1029</v>
      </c>
      <c r="M3201" s="54">
        <v>3</v>
      </c>
      <c r="N3201" s="51" t="str">
        <f t="shared" si="209"/>
        <v>城西</v>
      </c>
    </row>
    <row r="3202" spans="1:14" x14ac:dyDescent="0.2">
      <c r="A3202" s="50">
        <f t="shared" si="210"/>
        <v>38049</v>
      </c>
      <c r="B3202" s="50">
        <f t="shared" si="211"/>
        <v>3</v>
      </c>
      <c r="C3202" s="51">
        <f t="shared" si="212"/>
        <v>80</v>
      </c>
      <c r="D3202" s="50">
        <v>38049</v>
      </c>
      <c r="E3202" s="50" t="s">
        <v>1389</v>
      </c>
      <c r="F3202" s="50" t="s">
        <v>9422</v>
      </c>
      <c r="G3202" s="50" t="s">
        <v>1391</v>
      </c>
      <c r="H3202" s="50" t="s">
        <v>4219</v>
      </c>
      <c r="I3202" s="50" t="s">
        <v>1056</v>
      </c>
      <c r="J3202" s="50" t="s">
        <v>4220</v>
      </c>
      <c r="K3202" s="50" t="s">
        <v>292</v>
      </c>
      <c r="L3202" s="50" t="s">
        <v>189</v>
      </c>
      <c r="M3202" s="54">
        <v>1</v>
      </c>
      <c r="N3202" s="51" t="str">
        <f t="shared" ref="N3202:N3265" si="213">VLOOKUP(B3202*100+C3202,$AB$2:$AF$400,2,0)</f>
        <v>城西</v>
      </c>
    </row>
    <row r="3203" spans="1:14" x14ac:dyDescent="0.2">
      <c r="A3203" s="50">
        <f t="shared" si="210"/>
        <v>40129</v>
      </c>
      <c r="B3203" s="50">
        <f t="shared" si="211"/>
        <v>4</v>
      </c>
      <c r="C3203" s="51">
        <f t="shared" si="212"/>
        <v>1</v>
      </c>
      <c r="D3203" s="50">
        <v>40129</v>
      </c>
      <c r="E3203" s="50" t="s">
        <v>366</v>
      </c>
      <c r="F3203" s="50" t="s">
        <v>9423</v>
      </c>
      <c r="G3203" s="50" t="s">
        <v>2562</v>
      </c>
      <c r="H3203" s="50" t="s">
        <v>9424</v>
      </c>
      <c r="I3203" s="50" t="s">
        <v>2563</v>
      </c>
      <c r="J3203" s="50" t="s">
        <v>9425</v>
      </c>
      <c r="K3203" s="50" t="s">
        <v>291</v>
      </c>
      <c r="L3203" s="50" t="s">
        <v>1029</v>
      </c>
      <c r="M3203" s="54">
        <v>3</v>
      </c>
      <c r="N3203" s="51" t="str">
        <f t="shared" si="213"/>
        <v>筑波大駒場</v>
      </c>
    </row>
    <row r="3204" spans="1:14" x14ac:dyDescent="0.2">
      <c r="A3204" s="50">
        <f t="shared" si="210"/>
        <v>40130</v>
      </c>
      <c r="B3204" s="50">
        <f t="shared" si="211"/>
        <v>4</v>
      </c>
      <c r="C3204" s="51">
        <f t="shared" si="212"/>
        <v>1</v>
      </c>
      <c r="D3204" s="50">
        <v>40130</v>
      </c>
      <c r="E3204" s="50" t="s">
        <v>6692</v>
      </c>
      <c r="F3204" s="50" t="s">
        <v>9426</v>
      </c>
      <c r="G3204" s="50" t="s">
        <v>6694</v>
      </c>
      <c r="H3204" s="50" t="s">
        <v>9427</v>
      </c>
      <c r="I3204" s="50" t="s">
        <v>6695</v>
      </c>
      <c r="J3204" s="50" t="s">
        <v>9428</v>
      </c>
      <c r="K3204" s="50" t="s">
        <v>291</v>
      </c>
      <c r="L3204" s="50" t="s">
        <v>1029</v>
      </c>
      <c r="M3204" s="54">
        <v>3</v>
      </c>
      <c r="N3204" s="51" t="str">
        <f t="shared" si="213"/>
        <v>筑波大駒場</v>
      </c>
    </row>
    <row r="3205" spans="1:14" x14ac:dyDescent="0.2">
      <c r="A3205" s="50">
        <f t="shared" si="210"/>
        <v>40131</v>
      </c>
      <c r="B3205" s="50">
        <f t="shared" si="211"/>
        <v>4</v>
      </c>
      <c r="C3205" s="51">
        <f t="shared" si="212"/>
        <v>1</v>
      </c>
      <c r="D3205" s="50">
        <v>40131</v>
      </c>
      <c r="E3205" s="50" t="s">
        <v>9429</v>
      </c>
      <c r="F3205" s="50" t="s">
        <v>1623</v>
      </c>
      <c r="G3205" s="50" t="s">
        <v>9430</v>
      </c>
      <c r="H3205" s="50" t="s">
        <v>1625</v>
      </c>
      <c r="I3205" s="50" t="s">
        <v>9431</v>
      </c>
      <c r="J3205" s="50" t="s">
        <v>1627</v>
      </c>
      <c r="K3205" s="50" t="s">
        <v>291</v>
      </c>
      <c r="L3205" s="50" t="s">
        <v>188</v>
      </c>
      <c r="M3205" s="54">
        <v>3</v>
      </c>
      <c r="N3205" s="51" t="str">
        <f t="shared" si="213"/>
        <v>筑波大駒場</v>
      </c>
    </row>
    <row r="3206" spans="1:14" x14ac:dyDescent="0.2">
      <c r="A3206" s="50">
        <f t="shared" si="210"/>
        <v>40132</v>
      </c>
      <c r="B3206" s="50">
        <f t="shared" si="211"/>
        <v>4</v>
      </c>
      <c r="C3206" s="51">
        <f t="shared" si="212"/>
        <v>1</v>
      </c>
      <c r="D3206" s="50">
        <v>40132</v>
      </c>
      <c r="E3206" s="50" t="s">
        <v>656</v>
      </c>
      <c r="F3206" s="50" t="s">
        <v>9423</v>
      </c>
      <c r="G3206" s="50" t="s">
        <v>1867</v>
      </c>
      <c r="H3206" s="50" t="s">
        <v>9424</v>
      </c>
      <c r="I3206" s="50" t="s">
        <v>1868</v>
      </c>
      <c r="J3206" s="50" t="s">
        <v>9425</v>
      </c>
      <c r="K3206" s="50" t="s">
        <v>291</v>
      </c>
      <c r="L3206" s="50" t="s">
        <v>1029</v>
      </c>
      <c r="M3206" s="54">
        <v>3</v>
      </c>
      <c r="N3206" s="51" t="str">
        <f t="shared" si="213"/>
        <v>筑波大駒場</v>
      </c>
    </row>
    <row r="3207" spans="1:14" x14ac:dyDescent="0.2">
      <c r="A3207" s="50">
        <f t="shared" si="210"/>
        <v>40133</v>
      </c>
      <c r="B3207" s="50">
        <f t="shared" si="211"/>
        <v>4</v>
      </c>
      <c r="C3207" s="51">
        <f t="shared" si="212"/>
        <v>1</v>
      </c>
      <c r="D3207" s="50">
        <v>40133</v>
      </c>
      <c r="E3207" s="50" t="s">
        <v>5748</v>
      </c>
      <c r="F3207" s="50" t="s">
        <v>6102</v>
      </c>
      <c r="G3207" s="50" t="s">
        <v>5750</v>
      </c>
      <c r="H3207" s="50" t="s">
        <v>4663</v>
      </c>
      <c r="I3207" s="50" t="s">
        <v>5751</v>
      </c>
      <c r="J3207" s="50" t="s">
        <v>4665</v>
      </c>
      <c r="K3207" s="50" t="s">
        <v>291</v>
      </c>
      <c r="L3207" s="50" t="s">
        <v>1029</v>
      </c>
      <c r="M3207" s="54">
        <v>3</v>
      </c>
      <c r="N3207" s="51" t="str">
        <f t="shared" si="213"/>
        <v>筑波大駒場</v>
      </c>
    </row>
    <row r="3208" spans="1:14" x14ac:dyDescent="0.2">
      <c r="A3208" s="50">
        <f t="shared" si="210"/>
        <v>40135</v>
      </c>
      <c r="B3208" s="50">
        <f t="shared" si="211"/>
        <v>4</v>
      </c>
      <c r="C3208" s="51">
        <f t="shared" si="212"/>
        <v>1</v>
      </c>
      <c r="D3208" s="50">
        <v>40135</v>
      </c>
      <c r="E3208" s="50" t="s">
        <v>8073</v>
      </c>
      <c r="F3208" s="50" t="s">
        <v>870</v>
      </c>
      <c r="G3208" s="50" t="s">
        <v>8075</v>
      </c>
      <c r="H3208" s="50" t="s">
        <v>1226</v>
      </c>
      <c r="I3208" s="50" t="s">
        <v>8076</v>
      </c>
      <c r="J3208" s="50" t="s">
        <v>1227</v>
      </c>
      <c r="K3208" s="50" t="s">
        <v>291</v>
      </c>
      <c r="L3208" s="50" t="s">
        <v>189</v>
      </c>
      <c r="M3208" s="54">
        <v>1</v>
      </c>
      <c r="N3208" s="51" t="str">
        <f t="shared" si="213"/>
        <v>筑波大駒場</v>
      </c>
    </row>
    <row r="3209" spans="1:14" x14ac:dyDescent="0.2">
      <c r="A3209" s="50">
        <f t="shared" si="210"/>
        <v>40137</v>
      </c>
      <c r="B3209" s="50">
        <f t="shared" si="211"/>
        <v>4</v>
      </c>
      <c r="C3209" s="51">
        <f t="shared" si="212"/>
        <v>1</v>
      </c>
      <c r="D3209" s="50">
        <v>40137</v>
      </c>
      <c r="E3209" s="50" t="s">
        <v>38</v>
      </c>
      <c r="F3209" s="50" t="s">
        <v>2325</v>
      </c>
      <c r="G3209" s="50" t="s">
        <v>1447</v>
      </c>
      <c r="H3209" s="50" t="s">
        <v>2326</v>
      </c>
      <c r="I3209" s="50" t="s">
        <v>1449</v>
      </c>
      <c r="J3209" s="50" t="s">
        <v>6999</v>
      </c>
      <c r="K3209" s="50" t="s">
        <v>291</v>
      </c>
      <c r="L3209" s="50" t="s">
        <v>189</v>
      </c>
      <c r="M3209" s="54">
        <v>1</v>
      </c>
      <c r="N3209" s="51" t="str">
        <f t="shared" si="213"/>
        <v>筑波大駒場</v>
      </c>
    </row>
    <row r="3210" spans="1:14" x14ac:dyDescent="0.2">
      <c r="A3210" s="50">
        <f t="shared" si="210"/>
        <v>40138</v>
      </c>
      <c r="B3210" s="50">
        <f t="shared" si="211"/>
        <v>4</v>
      </c>
      <c r="C3210" s="51">
        <f t="shared" si="212"/>
        <v>1</v>
      </c>
      <c r="D3210" s="50">
        <v>40138</v>
      </c>
      <c r="E3210" s="50" t="s">
        <v>7826</v>
      </c>
      <c r="F3210" s="50" t="s">
        <v>9432</v>
      </c>
      <c r="G3210" s="50" t="s">
        <v>7828</v>
      </c>
      <c r="H3210" s="50" t="s">
        <v>6038</v>
      </c>
      <c r="I3210" s="50" t="s">
        <v>9433</v>
      </c>
      <c r="J3210" s="50" t="s">
        <v>6039</v>
      </c>
      <c r="K3210" s="50" t="s">
        <v>291</v>
      </c>
      <c r="L3210" s="50" t="s">
        <v>188</v>
      </c>
      <c r="M3210" s="54">
        <v>2</v>
      </c>
      <c r="N3210" s="51" t="str">
        <f t="shared" si="213"/>
        <v>筑波大駒場</v>
      </c>
    </row>
    <row r="3211" spans="1:14" x14ac:dyDescent="0.2">
      <c r="A3211" s="50">
        <f t="shared" si="210"/>
        <v>40139</v>
      </c>
      <c r="B3211" s="50">
        <f t="shared" si="211"/>
        <v>4</v>
      </c>
      <c r="C3211" s="51">
        <f t="shared" si="212"/>
        <v>1</v>
      </c>
      <c r="D3211" s="50">
        <v>40139</v>
      </c>
      <c r="E3211" s="50" t="s">
        <v>118</v>
      </c>
      <c r="F3211" s="50" t="s">
        <v>9434</v>
      </c>
      <c r="G3211" s="50" t="s">
        <v>1135</v>
      </c>
      <c r="H3211" s="50" t="s">
        <v>1198</v>
      </c>
      <c r="I3211" s="50" t="s">
        <v>1136</v>
      </c>
      <c r="J3211" s="50" t="s">
        <v>1200</v>
      </c>
      <c r="K3211" s="50" t="s">
        <v>291</v>
      </c>
      <c r="L3211" s="50" t="s">
        <v>188</v>
      </c>
      <c r="M3211" s="54">
        <v>2</v>
      </c>
      <c r="N3211" s="51" t="str">
        <f t="shared" si="213"/>
        <v>筑波大駒場</v>
      </c>
    </row>
    <row r="3212" spans="1:14" x14ac:dyDescent="0.2">
      <c r="A3212" s="50">
        <f t="shared" si="210"/>
        <v>40140</v>
      </c>
      <c r="B3212" s="50">
        <f t="shared" si="211"/>
        <v>4</v>
      </c>
      <c r="C3212" s="51">
        <f t="shared" si="212"/>
        <v>1</v>
      </c>
      <c r="D3212" s="50">
        <v>40140</v>
      </c>
      <c r="E3212" s="50" t="s">
        <v>9435</v>
      </c>
      <c r="F3212" s="50" t="s">
        <v>9436</v>
      </c>
      <c r="G3212" s="50" t="s">
        <v>9437</v>
      </c>
      <c r="H3212" s="50" t="s">
        <v>9438</v>
      </c>
      <c r="I3212" s="50" t="s">
        <v>9439</v>
      </c>
      <c r="J3212" s="50" t="s">
        <v>9440</v>
      </c>
      <c r="K3212" s="50" t="s">
        <v>291</v>
      </c>
      <c r="L3212" s="50" t="s">
        <v>188</v>
      </c>
      <c r="M3212" s="54">
        <v>2</v>
      </c>
      <c r="N3212" s="51" t="str">
        <f t="shared" si="213"/>
        <v>筑波大駒場</v>
      </c>
    </row>
    <row r="3213" spans="1:14" x14ac:dyDescent="0.2">
      <c r="A3213" s="50">
        <f t="shared" si="210"/>
        <v>40141</v>
      </c>
      <c r="B3213" s="50">
        <f t="shared" si="211"/>
        <v>4</v>
      </c>
      <c r="C3213" s="51">
        <f t="shared" si="212"/>
        <v>1</v>
      </c>
      <c r="D3213" s="50">
        <v>40141</v>
      </c>
      <c r="E3213" s="50" t="s">
        <v>100</v>
      </c>
      <c r="F3213" s="50" t="s">
        <v>9441</v>
      </c>
      <c r="G3213" s="50" t="s">
        <v>1572</v>
      </c>
      <c r="H3213" s="50" t="s">
        <v>1125</v>
      </c>
      <c r="I3213" s="50" t="s">
        <v>1574</v>
      </c>
      <c r="J3213" s="50" t="s">
        <v>1914</v>
      </c>
      <c r="K3213" s="50" t="s">
        <v>291</v>
      </c>
      <c r="L3213" s="50" t="s">
        <v>188</v>
      </c>
      <c r="M3213" s="54">
        <v>2</v>
      </c>
      <c r="N3213" s="51" t="str">
        <f t="shared" si="213"/>
        <v>筑波大駒場</v>
      </c>
    </row>
    <row r="3214" spans="1:14" x14ac:dyDescent="0.2">
      <c r="A3214" s="50">
        <f t="shared" si="210"/>
        <v>40142</v>
      </c>
      <c r="B3214" s="50">
        <f t="shared" si="211"/>
        <v>4</v>
      </c>
      <c r="C3214" s="51">
        <f t="shared" si="212"/>
        <v>1</v>
      </c>
      <c r="D3214" s="50">
        <v>40142</v>
      </c>
      <c r="E3214" s="50" t="s">
        <v>9442</v>
      </c>
      <c r="F3214" s="50" t="s">
        <v>9443</v>
      </c>
      <c r="G3214" s="50" t="s">
        <v>9444</v>
      </c>
      <c r="H3214" s="50" t="s">
        <v>9445</v>
      </c>
      <c r="I3214" s="50" t="s">
        <v>9446</v>
      </c>
      <c r="J3214" s="50" t="s">
        <v>9447</v>
      </c>
      <c r="K3214" s="50" t="s">
        <v>291</v>
      </c>
      <c r="L3214" s="50" t="s">
        <v>188</v>
      </c>
      <c r="M3214" s="54">
        <v>2</v>
      </c>
      <c r="N3214" s="51" t="str">
        <f t="shared" si="213"/>
        <v>筑波大駒場</v>
      </c>
    </row>
    <row r="3215" spans="1:14" x14ac:dyDescent="0.2">
      <c r="A3215" s="50">
        <f t="shared" si="210"/>
        <v>40144</v>
      </c>
      <c r="B3215" s="50">
        <f t="shared" si="211"/>
        <v>4</v>
      </c>
      <c r="C3215" s="51">
        <f t="shared" si="212"/>
        <v>1</v>
      </c>
      <c r="D3215" s="50">
        <v>40144</v>
      </c>
      <c r="E3215" s="50" t="s">
        <v>9448</v>
      </c>
      <c r="F3215" s="50" t="s">
        <v>9449</v>
      </c>
      <c r="G3215" s="50" t="s">
        <v>9450</v>
      </c>
      <c r="H3215" s="50" t="s">
        <v>9451</v>
      </c>
      <c r="I3215" s="50" t="s">
        <v>9452</v>
      </c>
      <c r="J3215" s="50" t="s">
        <v>9453</v>
      </c>
      <c r="K3215" s="50" t="s">
        <v>291</v>
      </c>
      <c r="L3215" s="50" t="s">
        <v>188</v>
      </c>
      <c r="M3215" s="54">
        <v>2</v>
      </c>
      <c r="N3215" s="51" t="str">
        <f t="shared" si="213"/>
        <v>筑波大駒場</v>
      </c>
    </row>
    <row r="3216" spans="1:14" x14ac:dyDescent="0.2">
      <c r="A3216" s="50">
        <f t="shared" si="210"/>
        <v>40145</v>
      </c>
      <c r="B3216" s="50">
        <f t="shared" si="211"/>
        <v>4</v>
      </c>
      <c r="C3216" s="51">
        <f t="shared" si="212"/>
        <v>1</v>
      </c>
      <c r="D3216" s="50">
        <v>40145</v>
      </c>
      <c r="E3216" s="50" t="s">
        <v>9454</v>
      </c>
      <c r="F3216" s="50" t="s">
        <v>9455</v>
      </c>
      <c r="G3216" s="50" t="s">
        <v>9456</v>
      </c>
      <c r="H3216" s="50" t="s">
        <v>1118</v>
      </c>
      <c r="I3216" s="50" t="s">
        <v>9457</v>
      </c>
      <c r="J3216" s="50" t="s">
        <v>1120</v>
      </c>
      <c r="K3216" s="50" t="s">
        <v>291</v>
      </c>
      <c r="L3216" s="50" t="s">
        <v>189</v>
      </c>
      <c r="M3216" s="54">
        <v>1</v>
      </c>
      <c r="N3216" s="51" t="str">
        <f t="shared" si="213"/>
        <v>筑波大駒場</v>
      </c>
    </row>
    <row r="3217" spans="1:14" x14ac:dyDescent="0.2">
      <c r="A3217" s="50">
        <f t="shared" si="210"/>
        <v>40146</v>
      </c>
      <c r="B3217" s="50">
        <f t="shared" si="211"/>
        <v>4</v>
      </c>
      <c r="C3217" s="51">
        <f t="shared" si="212"/>
        <v>1</v>
      </c>
      <c r="D3217" s="50">
        <v>40146</v>
      </c>
      <c r="E3217" s="50" t="s">
        <v>47</v>
      </c>
      <c r="F3217" s="50" t="s">
        <v>9458</v>
      </c>
      <c r="G3217" s="50" t="s">
        <v>1087</v>
      </c>
      <c r="H3217" s="50" t="s">
        <v>4776</v>
      </c>
      <c r="I3217" s="50" t="s">
        <v>1089</v>
      </c>
      <c r="J3217" s="50" t="s">
        <v>9459</v>
      </c>
      <c r="K3217" s="50" t="s">
        <v>291</v>
      </c>
      <c r="L3217" s="50" t="s">
        <v>189</v>
      </c>
      <c r="M3217" s="54">
        <v>1</v>
      </c>
      <c r="N3217" s="51" t="str">
        <f t="shared" si="213"/>
        <v>筑波大駒場</v>
      </c>
    </row>
    <row r="3218" spans="1:14" x14ac:dyDescent="0.2">
      <c r="A3218" s="50">
        <f t="shared" si="210"/>
        <v>40147</v>
      </c>
      <c r="B3218" s="50">
        <f t="shared" si="211"/>
        <v>4</v>
      </c>
      <c r="C3218" s="51">
        <f t="shared" si="212"/>
        <v>1</v>
      </c>
      <c r="D3218" s="50">
        <v>40147</v>
      </c>
      <c r="E3218" s="50" t="s">
        <v>60</v>
      </c>
      <c r="F3218" s="50" t="s">
        <v>766</v>
      </c>
      <c r="G3218" s="50" t="s">
        <v>1313</v>
      </c>
      <c r="H3218" s="50" t="s">
        <v>1909</v>
      </c>
      <c r="I3218" s="50" t="s">
        <v>1315</v>
      </c>
      <c r="J3218" s="50" t="s">
        <v>8872</v>
      </c>
      <c r="K3218" s="50" t="s">
        <v>291</v>
      </c>
      <c r="L3218" s="50" t="s">
        <v>189</v>
      </c>
      <c r="M3218" s="54">
        <v>1</v>
      </c>
      <c r="N3218" s="51" t="str">
        <f t="shared" si="213"/>
        <v>筑波大駒場</v>
      </c>
    </row>
    <row r="3219" spans="1:14" x14ac:dyDescent="0.2">
      <c r="A3219" s="50">
        <f t="shared" si="210"/>
        <v>40148</v>
      </c>
      <c r="B3219" s="50">
        <f t="shared" si="211"/>
        <v>4</v>
      </c>
      <c r="C3219" s="51">
        <f t="shared" si="212"/>
        <v>1</v>
      </c>
      <c r="D3219" s="50">
        <v>40148</v>
      </c>
      <c r="E3219" s="50" t="s">
        <v>26</v>
      </c>
      <c r="F3219" s="50" t="s">
        <v>596</v>
      </c>
      <c r="G3219" s="50" t="s">
        <v>1451</v>
      </c>
      <c r="H3219" s="50" t="s">
        <v>2041</v>
      </c>
      <c r="I3219" s="50" t="s">
        <v>1544</v>
      </c>
      <c r="J3219" s="50" t="s">
        <v>2042</v>
      </c>
      <c r="K3219" s="50" t="s">
        <v>291</v>
      </c>
      <c r="L3219" s="50" t="s">
        <v>189</v>
      </c>
      <c r="M3219" s="54">
        <v>1</v>
      </c>
      <c r="N3219" s="51" t="str">
        <f t="shared" si="213"/>
        <v>筑波大駒場</v>
      </c>
    </row>
    <row r="3220" spans="1:14" x14ac:dyDescent="0.2">
      <c r="A3220" s="50">
        <f t="shared" si="210"/>
        <v>40149</v>
      </c>
      <c r="B3220" s="50">
        <f t="shared" si="211"/>
        <v>4</v>
      </c>
      <c r="C3220" s="51">
        <f t="shared" si="212"/>
        <v>1</v>
      </c>
      <c r="D3220" s="50">
        <v>40149</v>
      </c>
      <c r="E3220" s="50" t="s">
        <v>121</v>
      </c>
      <c r="F3220" s="50" t="s">
        <v>9460</v>
      </c>
      <c r="G3220" s="50" t="s">
        <v>1952</v>
      </c>
      <c r="H3220" s="50" t="s">
        <v>1283</v>
      </c>
      <c r="I3220" s="50" t="s">
        <v>1953</v>
      </c>
      <c r="J3220" s="50" t="s">
        <v>1284</v>
      </c>
      <c r="K3220" s="50" t="s">
        <v>291</v>
      </c>
      <c r="L3220" s="50" t="s">
        <v>189</v>
      </c>
      <c r="M3220" s="54">
        <v>1</v>
      </c>
      <c r="N3220" s="51" t="str">
        <f t="shared" si="213"/>
        <v>筑波大駒場</v>
      </c>
    </row>
    <row r="3221" spans="1:14" x14ac:dyDescent="0.2">
      <c r="A3221" s="50">
        <f t="shared" si="210"/>
        <v>40204</v>
      </c>
      <c r="B3221" s="50">
        <f t="shared" si="211"/>
        <v>4</v>
      </c>
      <c r="C3221" s="51">
        <f t="shared" si="212"/>
        <v>2</v>
      </c>
      <c r="D3221" s="50">
        <v>40204</v>
      </c>
      <c r="E3221" s="50" t="s">
        <v>128</v>
      </c>
      <c r="F3221" s="50" t="s">
        <v>6484</v>
      </c>
      <c r="G3221" s="50" t="s">
        <v>1995</v>
      </c>
      <c r="H3221" s="50" t="s">
        <v>1185</v>
      </c>
      <c r="I3221" s="50" t="s">
        <v>1996</v>
      </c>
      <c r="J3221" s="50" t="s">
        <v>1187</v>
      </c>
      <c r="K3221" s="50" t="s">
        <v>291</v>
      </c>
      <c r="L3221" s="50" t="s">
        <v>188</v>
      </c>
      <c r="M3221" s="54">
        <v>2</v>
      </c>
      <c r="N3221" s="51" t="str">
        <f t="shared" si="213"/>
        <v>学大附</v>
      </c>
    </row>
    <row r="3222" spans="1:14" x14ac:dyDescent="0.2">
      <c r="A3222" s="50">
        <f t="shared" si="210"/>
        <v>40205</v>
      </c>
      <c r="B3222" s="50">
        <f t="shared" si="211"/>
        <v>4</v>
      </c>
      <c r="C3222" s="51">
        <f t="shared" si="212"/>
        <v>2</v>
      </c>
      <c r="D3222" s="50">
        <v>40205</v>
      </c>
      <c r="E3222" s="50" t="s">
        <v>5191</v>
      </c>
      <c r="F3222" s="50" t="s">
        <v>9461</v>
      </c>
      <c r="G3222" s="50" t="s">
        <v>2338</v>
      </c>
      <c r="H3222" s="50" t="s">
        <v>7740</v>
      </c>
      <c r="I3222" s="50" t="s">
        <v>2339</v>
      </c>
      <c r="J3222" s="50" t="s">
        <v>7741</v>
      </c>
      <c r="K3222" s="50" t="s">
        <v>291</v>
      </c>
      <c r="L3222" s="50" t="s">
        <v>188</v>
      </c>
      <c r="M3222" s="54">
        <v>2</v>
      </c>
      <c r="N3222" s="51" t="str">
        <f t="shared" si="213"/>
        <v>学大附</v>
      </c>
    </row>
    <row r="3223" spans="1:14" x14ac:dyDescent="0.2">
      <c r="A3223" s="50">
        <f t="shared" si="210"/>
        <v>40206</v>
      </c>
      <c r="B3223" s="50">
        <f t="shared" si="211"/>
        <v>4</v>
      </c>
      <c r="C3223" s="51">
        <f t="shared" si="212"/>
        <v>2</v>
      </c>
      <c r="D3223" s="50">
        <v>40206</v>
      </c>
      <c r="E3223" s="50" t="s">
        <v>4849</v>
      </c>
      <c r="F3223" s="50" t="s">
        <v>9462</v>
      </c>
      <c r="G3223" s="50" t="s">
        <v>4851</v>
      </c>
      <c r="H3223" s="50" t="s">
        <v>1729</v>
      </c>
      <c r="I3223" s="50" t="s">
        <v>4853</v>
      </c>
      <c r="J3223" s="50" t="s">
        <v>1731</v>
      </c>
      <c r="K3223" s="50" t="s">
        <v>291</v>
      </c>
      <c r="L3223" s="50" t="s">
        <v>188</v>
      </c>
      <c r="M3223" s="54">
        <v>2</v>
      </c>
      <c r="N3223" s="51" t="str">
        <f t="shared" si="213"/>
        <v>学大附</v>
      </c>
    </row>
    <row r="3224" spans="1:14" x14ac:dyDescent="0.2">
      <c r="A3224" s="50">
        <f t="shared" si="210"/>
        <v>40207</v>
      </c>
      <c r="B3224" s="50">
        <f t="shared" si="211"/>
        <v>4</v>
      </c>
      <c r="C3224" s="51">
        <f t="shared" si="212"/>
        <v>2</v>
      </c>
      <c r="D3224" s="50">
        <v>40207</v>
      </c>
      <c r="E3224" s="50" t="s">
        <v>2436</v>
      </c>
      <c r="F3224" s="50" t="s">
        <v>9463</v>
      </c>
      <c r="G3224" s="50" t="s">
        <v>2437</v>
      </c>
      <c r="H3224" s="50" t="s">
        <v>2102</v>
      </c>
      <c r="I3224" s="50" t="s">
        <v>2438</v>
      </c>
      <c r="J3224" s="50" t="s">
        <v>2104</v>
      </c>
      <c r="K3224" s="50" t="s">
        <v>291</v>
      </c>
      <c r="L3224" s="50" t="s">
        <v>188</v>
      </c>
      <c r="M3224" s="54">
        <v>2</v>
      </c>
      <c r="N3224" s="51" t="str">
        <f t="shared" si="213"/>
        <v>学大附</v>
      </c>
    </row>
    <row r="3225" spans="1:14" x14ac:dyDescent="0.2">
      <c r="A3225" s="50">
        <f t="shared" si="210"/>
        <v>40208</v>
      </c>
      <c r="B3225" s="50">
        <f t="shared" si="211"/>
        <v>4</v>
      </c>
      <c r="C3225" s="51">
        <f t="shared" si="212"/>
        <v>2</v>
      </c>
      <c r="D3225" s="50">
        <v>40208</v>
      </c>
      <c r="E3225" s="50" t="s">
        <v>83</v>
      </c>
      <c r="F3225" s="50" t="s">
        <v>956</v>
      </c>
      <c r="G3225" s="50" t="s">
        <v>1210</v>
      </c>
      <c r="H3225" s="50" t="s">
        <v>1185</v>
      </c>
      <c r="I3225" s="50" t="s">
        <v>1211</v>
      </c>
      <c r="J3225" s="50" t="s">
        <v>1187</v>
      </c>
      <c r="K3225" s="50" t="s">
        <v>291</v>
      </c>
      <c r="L3225" s="50" t="s">
        <v>189</v>
      </c>
      <c r="M3225" s="54">
        <v>2</v>
      </c>
      <c r="N3225" s="51" t="str">
        <f t="shared" si="213"/>
        <v>学大附</v>
      </c>
    </row>
    <row r="3226" spans="1:14" x14ac:dyDescent="0.2">
      <c r="A3226" s="50">
        <f t="shared" si="210"/>
        <v>40211</v>
      </c>
      <c r="B3226" s="50">
        <f t="shared" si="211"/>
        <v>4</v>
      </c>
      <c r="C3226" s="51">
        <f t="shared" si="212"/>
        <v>2</v>
      </c>
      <c r="D3226" s="50">
        <v>40211</v>
      </c>
      <c r="E3226" s="50" t="s">
        <v>389</v>
      </c>
      <c r="F3226" s="50" t="s">
        <v>2079</v>
      </c>
      <c r="G3226" s="50" t="s">
        <v>1117</v>
      </c>
      <c r="H3226" s="50" t="s">
        <v>1131</v>
      </c>
      <c r="I3226" s="50" t="s">
        <v>1119</v>
      </c>
      <c r="J3226" s="50" t="s">
        <v>1132</v>
      </c>
      <c r="K3226" s="50" t="s">
        <v>291</v>
      </c>
      <c r="L3226" s="50" t="s">
        <v>189</v>
      </c>
      <c r="M3226" s="54">
        <v>1</v>
      </c>
      <c r="N3226" s="51" t="str">
        <f t="shared" si="213"/>
        <v>学大附</v>
      </c>
    </row>
    <row r="3227" spans="1:14" x14ac:dyDescent="0.2">
      <c r="A3227" s="50">
        <f t="shared" si="210"/>
        <v>40212</v>
      </c>
      <c r="B3227" s="50">
        <f t="shared" si="211"/>
        <v>4</v>
      </c>
      <c r="C3227" s="51">
        <f t="shared" si="212"/>
        <v>2</v>
      </c>
      <c r="D3227" s="50">
        <v>40212</v>
      </c>
      <c r="E3227" s="50" t="s">
        <v>9464</v>
      </c>
      <c r="F3227" s="50" t="s">
        <v>5078</v>
      </c>
      <c r="G3227" s="50" t="s">
        <v>9465</v>
      </c>
      <c r="H3227" s="50" t="s">
        <v>1037</v>
      </c>
      <c r="I3227" s="50" t="s">
        <v>9466</v>
      </c>
      <c r="J3227" s="50" t="s">
        <v>1156</v>
      </c>
      <c r="K3227" s="50" t="s">
        <v>291</v>
      </c>
      <c r="L3227" s="50" t="s">
        <v>189</v>
      </c>
      <c r="M3227" s="54">
        <v>1</v>
      </c>
      <c r="N3227" s="51" t="str">
        <f t="shared" si="213"/>
        <v>学大附</v>
      </c>
    </row>
    <row r="3228" spans="1:14" x14ac:dyDescent="0.2">
      <c r="A3228" s="50">
        <f t="shared" si="210"/>
        <v>40213</v>
      </c>
      <c r="B3228" s="50">
        <f t="shared" si="211"/>
        <v>4</v>
      </c>
      <c r="C3228" s="51">
        <f t="shared" si="212"/>
        <v>2</v>
      </c>
      <c r="D3228" s="50">
        <v>40213</v>
      </c>
      <c r="E3228" s="50" t="s">
        <v>357</v>
      </c>
      <c r="F3228" s="50" t="s">
        <v>3756</v>
      </c>
      <c r="G3228" s="50" t="s">
        <v>1301</v>
      </c>
      <c r="H3228" s="50" t="s">
        <v>2185</v>
      </c>
      <c r="I3228" s="50" t="s">
        <v>1431</v>
      </c>
      <c r="J3228" s="50" t="s">
        <v>2187</v>
      </c>
      <c r="K3228" s="50" t="s">
        <v>291</v>
      </c>
      <c r="L3228" s="50" t="s">
        <v>189</v>
      </c>
      <c r="M3228" s="54">
        <v>1</v>
      </c>
      <c r="N3228" s="51" t="str">
        <f t="shared" si="213"/>
        <v>学大附</v>
      </c>
    </row>
    <row r="3229" spans="1:14" x14ac:dyDescent="0.2">
      <c r="A3229" s="50">
        <f t="shared" si="210"/>
        <v>40214</v>
      </c>
      <c r="B3229" s="50">
        <f t="shared" si="211"/>
        <v>4</v>
      </c>
      <c r="C3229" s="51">
        <f t="shared" si="212"/>
        <v>2</v>
      </c>
      <c r="D3229" s="50">
        <v>40214</v>
      </c>
      <c r="E3229" s="50" t="s">
        <v>125</v>
      </c>
      <c r="F3229" s="50" t="s">
        <v>9467</v>
      </c>
      <c r="G3229" s="50" t="s">
        <v>1143</v>
      </c>
      <c r="H3229" s="50" t="s">
        <v>3362</v>
      </c>
      <c r="I3229" s="50" t="s">
        <v>1144</v>
      </c>
      <c r="J3229" s="50" t="s">
        <v>3363</v>
      </c>
      <c r="K3229" s="50" t="s">
        <v>291</v>
      </c>
      <c r="L3229" s="50" t="s">
        <v>189</v>
      </c>
      <c r="M3229" s="54">
        <v>1</v>
      </c>
      <c r="N3229" s="51" t="str">
        <f t="shared" si="213"/>
        <v>学大附</v>
      </c>
    </row>
    <row r="3230" spans="1:14" x14ac:dyDescent="0.2">
      <c r="A3230" s="50">
        <f t="shared" si="210"/>
        <v>40215</v>
      </c>
      <c r="B3230" s="50">
        <f t="shared" si="211"/>
        <v>4</v>
      </c>
      <c r="C3230" s="51">
        <f t="shared" si="212"/>
        <v>2</v>
      </c>
      <c r="D3230" s="50">
        <v>40215</v>
      </c>
      <c r="E3230" s="50" t="s">
        <v>677</v>
      </c>
      <c r="F3230" s="50" t="s">
        <v>69</v>
      </c>
      <c r="G3230" s="50" t="s">
        <v>1380</v>
      </c>
      <c r="H3230" s="50" t="s">
        <v>1625</v>
      </c>
      <c r="I3230" s="50" t="s">
        <v>1382</v>
      </c>
      <c r="J3230" s="50" t="s">
        <v>1627</v>
      </c>
      <c r="K3230" s="50" t="s">
        <v>291</v>
      </c>
      <c r="L3230" s="50" t="s">
        <v>189</v>
      </c>
      <c r="M3230" s="54">
        <v>1</v>
      </c>
      <c r="N3230" s="51" t="str">
        <f t="shared" si="213"/>
        <v>学大附</v>
      </c>
    </row>
    <row r="3231" spans="1:14" x14ac:dyDescent="0.2">
      <c r="A3231" s="50">
        <f t="shared" si="210"/>
        <v>40251</v>
      </c>
      <c r="B3231" s="50">
        <f t="shared" si="211"/>
        <v>4</v>
      </c>
      <c r="C3231" s="51">
        <f t="shared" si="212"/>
        <v>2</v>
      </c>
      <c r="D3231" s="50">
        <v>40251</v>
      </c>
      <c r="E3231" s="50" t="s">
        <v>5801</v>
      </c>
      <c r="F3231" s="50" t="s">
        <v>9468</v>
      </c>
      <c r="G3231" s="50" t="s">
        <v>5171</v>
      </c>
      <c r="H3231" s="50" t="s">
        <v>9469</v>
      </c>
      <c r="I3231" s="50" t="s">
        <v>5172</v>
      </c>
      <c r="J3231" s="50" t="s">
        <v>9470</v>
      </c>
      <c r="K3231" s="50" t="s">
        <v>292</v>
      </c>
      <c r="L3231" s="50" t="s">
        <v>189</v>
      </c>
      <c r="M3231" s="54">
        <v>1</v>
      </c>
      <c r="N3231" s="51" t="str">
        <f t="shared" si="213"/>
        <v>学大附</v>
      </c>
    </row>
    <row r="3232" spans="1:14" x14ac:dyDescent="0.2">
      <c r="A3232" s="50">
        <f t="shared" si="210"/>
        <v>40252</v>
      </c>
      <c r="B3232" s="50">
        <f t="shared" si="211"/>
        <v>4</v>
      </c>
      <c r="C3232" s="51">
        <f t="shared" si="212"/>
        <v>2</v>
      </c>
      <c r="D3232" s="50">
        <v>40252</v>
      </c>
      <c r="E3232" s="50" t="s">
        <v>8341</v>
      </c>
      <c r="F3232" s="50" t="s">
        <v>3899</v>
      </c>
      <c r="G3232" s="50" t="s">
        <v>8343</v>
      </c>
      <c r="H3232" s="50" t="s">
        <v>3901</v>
      </c>
      <c r="I3232" s="50" t="s">
        <v>8344</v>
      </c>
      <c r="J3232" s="50" t="s">
        <v>3903</v>
      </c>
      <c r="K3232" s="50" t="s">
        <v>292</v>
      </c>
      <c r="L3232" s="50" t="s">
        <v>185</v>
      </c>
      <c r="M3232" s="54">
        <v>1</v>
      </c>
      <c r="N3232" s="51" t="str">
        <f t="shared" si="213"/>
        <v>学大附</v>
      </c>
    </row>
    <row r="3233" spans="1:14" x14ac:dyDescent="0.2">
      <c r="A3233" s="50">
        <f t="shared" si="210"/>
        <v>40258</v>
      </c>
      <c r="B3233" s="50">
        <f t="shared" si="211"/>
        <v>4</v>
      </c>
      <c r="C3233" s="51">
        <f t="shared" si="212"/>
        <v>2</v>
      </c>
      <c r="D3233" s="50">
        <v>40258</v>
      </c>
      <c r="E3233" s="50" t="s">
        <v>6601</v>
      </c>
      <c r="F3233" s="50" t="s">
        <v>7483</v>
      </c>
      <c r="G3233" s="50" t="s">
        <v>6603</v>
      </c>
      <c r="H3233" s="50" t="s">
        <v>3383</v>
      </c>
      <c r="I3233" s="50" t="s">
        <v>6604</v>
      </c>
      <c r="J3233" s="50" t="s">
        <v>3384</v>
      </c>
      <c r="K3233" s="50" t="s">
        <v>292</v>
      </c>
      <c r="L3233" s="50" t="s">
        <v>188</v>
      </c>
      <c r="M3233" s="54">
        <v>2</v>
      </c>
      <c r="N3233" s="51" t="str">
        <f t="shared" si="213"/>
        <v>学大附</v>
      </c>
    </row>
    <row r="3234" spans="1:14" x14ac:dyDescent="0.2">
      <c r="A3234" s="50">
        <f t="shared" si="210"/>
        <v>40501</v>
      </c>
      <c r="B3234" s="50">
        <f t="shared" si="211"/>
        <v>4</v>
      </c>
      <c r="C3234" s="51">
        <f t="shared" si="212"/>
        <v>5</v>
      </c>
      <c r="D3234" s="50">
        <v>40501</v>
      </c>
      <c r="E3234" s="50" t="s">
        <v>26</v>
      </c>
      <c r="F3234" s="50" t="s">
        <v>9471</v>
      </c>
      <c r="G3234" s="50" t="s">
        <v>1451</v>
      </c>
      <c r="H3234" s="50" t="s">
        <v>3522</v>
      </c>
      <c r="I3234" s="50" t="s">
        <v>1544</v>
      </c>
      <c r="J3234" s="50" t="s">
        <v>7112</v>
      </c>
      <c r="K3234" s="50" t="s">
        <v>291</v>
      </c>
      <c r="L3234" s="50" t="s">
        <v>1029</v>
      </c>
      <c r="M3234" s="54">
        <v>3</v>
      </c>
      <c r="N3234" s="51" t="str">
        <f t="shared" si="213"/>
        <v>都世田谷総合</v>
      </c>
    </row>
    <row r="3235" spans="1:14" x14ac:dyDescent="0.2">
      <c r="A3235" s="50">
        <f t="shared" si="210"/>
        <v>40503</v>
      </c>
      <c r="B3235" s="50">
        <f t="shared" si="211"/>
        <v>4</v>
      </c>
      <c r="C3235" s="51">
        <f t="shared" si="212"/>
        <v>5</v>
      </c>
      <c r="D3235" s="50">
        <v>40503</v>
      </c>
      <c r="E3235" s="50" t="s">
        <v>2045</v>
      </c>
      <c r="F3235" s="50" t="s">
        <v>9472</v>
      </c>
      <c r="G3235" s="50" t="s">
        <v>2047</v>
      </c>
      <c r="H3235" s="50" t="s">
        <v>9473</v>
      </c>
      <c r="I3235" s="50" t="s">
        <v>2049</v>
      </c>
      <c r="J3235" s="50" t="s">
        <v>9474</v>
      </c>
      <c r="K3235" s="50" t="s">
        <v>291</v>
      </c>
      <c r="L3235" s="50" t="s">
        <v>188</v>
      </c>
      <c r="M3235" s="54">
        <v>3</v>
      </c>
      <c r="N3235" s="51" t="str">
        <f t="shared" si="213"/>
        <v>都世田谷総合</v>
      </c>
    </row>
    <row r="3236" spans="1:14" x14ac:dyDescent="0.2">
      <c r="A3236" s="50">
        <f t="shared" si="210"/>
        <v>40504</v>
      </c>
      <c r="B3236" s="50">
        <f t="shared" si="211"/>
        <v>4</v>
      </c>
      <c r="C3236" s="51">
        <f t="shared" si="212"/>
        <v>5</v>
      </c>
      <c r="D3236" s="50">
        <v>40504</v>
      </c>
      <c r="E3236" s="50" t="s">
        <v>9475</v>
      </c>
      <c r="F3236" s="50" t="s">
        <v>6321</v>
      </c>
      <c r="G3236" s="50" t="s">
        <v>9476</v>
      </c>
      <c r="H3236" s="50" t="s">
        <v>6323</v>
      </c>
      <c r="I3236" s="50" t="s">
        <v>9477</v>
      </c>
      <c r="J3236" s="50" t="s">
        <v>6325</v>
      </c>
      <c r="K3236" s="50" t="s">
        <v>291</v>
      </c>
      <c r="L3236" s="50" t="s">
        <v>188</v>
      </c>
      <c r="M3236" s="54">
        <v>3</v>
      </c>
      <c r="N3236" s="51" t="str">
        <f t="shared" si="213"/>
        <v>都世田谷総合</v>
      </c>
    </row>
    <row r="3237" spans="1:14" x14ac:dyDescent="0.2">
      <c r="A3237" s="50">
        <f t="shared" si="210"/>
        <v>40505</v>
      </c>
      <c r="B3237" s="50">
        <f t="shared" si="211"/>
        <v>4</v>
      </c>
      <c r="C3237" s="51">
        <f t="shared" si="212"/>
        <v>5</v>
      </c>
      <c r="D3237" s="50">
        <v>40505</v>
      </c>
      <c r="E3237" s="50" t="s">
        <v>8341</v>
      </c>
      <c r="F3237" s="50" t="s">
        <v>766</v>
      </c>
      <c r="G3237" s="50" t="s">
        <v>8343</v>
      </c>
      <c r="H3237" s="50" t="s">
        <v>1909</v>
      </c>
      <c r="I3237" s="50" t="s">
        <v>8344</v>
      </c>
      <c r="J3237" s="50" t="s">
        <v>9478</v>
      </c>
      <c r="K3237" s="50" t="s">
        <v>291</v>
      </c>
      <c r="L3237" s="50" t="s">
        <v>188</v>
      </c>
      <c r="M3237" s="54">
        <v>2</v>
      </c>
      <c r="N3237" s="51" t="str">
        <f t="shared" si="213"/>
        <v>都世田谷総合</v>
      </c>
    </row>
    <row r="3238" spans="1:14" x14ac:dyDescent="0.2">
      <c r="A3238" s="50">
        <f t="shared" si="210"/>
        <v>40506</v>
      </c>
      <c r="B3238" s="50">
        <f t="shared" si="211"/>
        <v>4</v>
      </c>
      <c r="C3238" s="51">
        <f t="shared" si="212"/>
        <v>5</v>
      </c>
      <c r="D3238" s="50">
        <v>40506</v>
      </c>
      <c r="E3238" s="50" t="s">
        <v>9479</v>
      </c>
      <c r="F3238" s="50" t="s">
        <v>9480</v>
      </c>
      <c r="G3238" s="50" t="s">
        <v>3316</v>
      </c>
      <c r="H3238" s="50" t="s">
        <v>9481</v>
      </c>
      <c r="I3238" s="50" t="s">
        <v>3318</v>
      </c>
      <c r="J3238" s="50" t="s">
        <v>9482</v>
      </c>
      <c r="K3238" s="50" t="s">
        <v>291</v>
      </c>
      <c r="L3238" s="50" t="s">
        <v>188</v>
      </c>
      <c r="M3238" s="54">
        <v>2</v>
      </c>
      <c r="N3238" s="51" t="str">
        <f t="shared" si="213"/>
        <v>都世田谷総合</v>
      </c>
    </row>
    <row r="3239" spans="1:14" x14ac:dyDescent="0.2">
      <c r="A3239" s="50">
        <f t="shared" si="210"/>
        <v>40507</v>
      </c>
      <c r="B3239" s="50">
        <f t="shared" si="211"/>
        <v>4</v>
      </c>
      <c r="C3239" s="51">
        <f t="shared" si="212"/>
        <v>5</v>
      </c>
      <c r="D3239" s="50">
        <v>40507</v>
      </c>
      <c r="E3239" s="50" t="s">
        <v>60</v>
      </c>
      <c r="F3239" s="50" t="s">
        <v>2566</v>
      </c>
      <c r="G3239" s="50" t="s">
        <v>1313</v>
      </c>
      <c r="H3239" s="50" t="s">
        <v>1436</v>
      </c>
      <c r="I3239" s="50" t="s">
        <v>1315</v>
      </c>
      <c r="J3239" s="50" t="s">
        <v>1951</v>
      </c>
      <c r="K3239" s="50" t="s">
        <v>291</v>
      </c>
      <c r="L3239" s="50" t="s">
        <v>189</v>
      </c>
      <c r="M3239" s="54">
        <v>2</v>
      </c>
      <c r="N3239" s="51" t="str">
        <f t="shared" si="213"/>
        <v>都世田谷総合</v>
      </c>
    </row>
    <row r="3240" spans="1:14" x14ac:dyDescent="0.2">
      <c r="A3240" s="50">
        <f t="shared" si="210"/>
        <v>40508</v>
      </c>
      <c r="B3240" s="50">
        <f t="shared" si="211"/>
        <v>4</v>
      </c>
      <c r="C3240" s="51">
        <f t="shared" si="212"/>
        <v>5</v>
      </c>
      <c r="D3240" s="50">
        <v>40508</v>
      </c>
      <c r="E3240" s="50" t="s">
        <v>1386</v>
      </c>
      <c r="F3240" s="50" t="s">
        <v>9483</v>
      </c>
      <c r="G3240" s="50" t="s">
        <v>1387</v>
      </c>
      <c r="H3240" s="50" t="s">
        <v>3597</v>
      </c>
      <c r="I3240" s="50" t="s">
        <v>1388</v>
      </c>
      <c r="J3240" s="50" t="s">
        <v>3599</v>
      </c>
      <c r="K3240" s="50" t="s">
        <v>291</v>
      </c>
      <c r="L3240" s="50" t="s">
        <v>188</v>
      </c>
      <c r="M3240" s="54">
        <v>2</v>
      </c>
      <c r="N3240" s="51" t="str">
        <f t="shared" si="213"/>
        <v>都世田谷総合</v>
      </c>
    </row>
    <row r="3241" spans="1:14" x14ac:dyDescent="0.2">
      <c r="A3241" s="50">
        <f t="shared" si="210"/>
        <v>40509</v>
      </c>
      <c r="B3241" s="50">
        <f t="shared" si="211"/>
        <v>4</v>
      </c>
      <c r="C3241" s="51">
        <f t="shared" si="212"/>
        <v>5</v>
      </c>
      <c r="D3241" s="50">
        <v>40509</v>
      </c>
      <c r="E3241" s="50" t="s">
        <v>9484</v>
      </c>
      <c r="F3241" s="50" t="s">
        <v>9485</v>
      </c>
      <c r="G3241" s="50" t="s">
        <v>9486</v>
      </c>
      <c r="H3241" s="50" t="s">
        <v>1191</v>
      </c>
      <c r="I3241" s="50" t="s">
        <v>9487</v>
      </c>
      <c r="J3241" s="50" t="s">
        <v>1193</v>
      </c>
      <c r="K3241" s="50" t="s">
        <v>291</v>
      </c>
      <c r="L3241" s="50" t="s">
        <v>189</v>
      </c>
      <c r="M3241" s="54">
        <v>1</v>
      </c>
      <c r="N3241" s="51" t="str">
        <f t="shared" si="213"/>
        <v>都世田谷総合</v>
      </c>
    </row>
    <row r="3242" spans="1:14" x14ac:dyDescent="0.2">
      <c r="A3242" s="50">
        <f t="shared" si="210"/>
        <v>40553</v>
      </c>
      <c r="B3242" s="50">
        <f t="shared" si="211"/>
        <v>4</v>
      </c>
      <c r="C3242" s="51">
        <f t="shared" si="212"/>
        <v>5</v>
      </c>
      <c r="D3242" s="50">
        <v>40553</v>
      </c>
      <c r="E3242" s="50" t="s">
        <v>9488</v>
      </c>
      <c r="F3242" s="50" t="s">
        <v>9489</v>
      </c>
      <c r="G3242" s="50" t="s">
        <v>9490</v>
      </c>
      <c r="H3242" s="50" t="s">
        <v>9491</v>
      </c>
      <c r="I3242" s="50" t="s">
        <v>9492</v>
      </c>
      <c r="J3242" s="50" t="s">
        <v>9493</v>
      </c>
      <c r="K3242" s="50" t="s">
        <v>292</v>
      </c>
      <c r="L3242" s="50" t="s">
        <v>188</v>
      </c>
      <c r="M3242" s="54">
        <v>3</v>
      </c>
      <c r="N3242" s="51" t="str">
        <f t="shared" si="213"/>
        <v>都世田谷総合</v>
      </c>
    </row>
    <row r="3243" spans="1:14" x14ac:dyDescent="0.2">
      <c r="A3243" s="50">
        <f t="shared" si="210"/>
        <v>40554</v>
      </c>
      <c r="B3243" s="50">
        <f t="shared" si="211"/>
        <v>4</v>
      </c>
      <c r="C3243" s="51">
        <f t="shared" si="212"/>
        <v>5</v>
      </c>
      <c r="D3243" s="50">
        <v>40554</v>
      </c>
      <c r="E3243" s="50" t="s">
        <v>35</v>
      </c>
      <c r="F3243" s="50" t="s">
        <v>870</v>
      </c>
      <c r="G3243" s="50" t="s">
        <v>1239</v>
      </c>
      <c r="H3243" s="50" t="s">
        <v>1226</v>
      </c>
      <c r="I3243" s="50" t="s">
        <v>1240</v>
      </c>
      <c r="J3243" s="50" t="s">
        <v>1227</v>
      </c>
      <c r="K3243" s="50" t="s">
        <v>292</v>
      </c>
      <c r="L3243" s="50" t="s">
        <v>1029</v>
      </c>
      <c r="M3243" s="54">
        <v>3</v>
      </c>
      <c r="N3243" s="51" t="str">
        <f t="shared" si="213"/>
        <v>都世田谷総合</v>
      </c>
    </row>
    <row r="3244" spans="1:14" x14ac:dyDescent="0.2">
      <c r="A3244" s="50">
        <f t="shared" ref="A3244:A3307" si="214">D3244</f>
        <v>40555</v>
      </c>
      <c r="B3244" s="50">
        <f t="shared" ref="B3244:B3307" si="215">ROUNDDOWN(D3244/10000,0)</f>
        <v>4</v>
      </c>
      <c r="C3244" s="51">
        <f t="shared" ref="C3244:C3307" si="216">ROUNDDOWN((D3244-B3244*10000)/100,0)</f>
        <v>5</v>
      </c>
      <c r="D3244" s="50">
        <v>40555</v>
      </c>
      <c r="E3244" s="50" t="s">
        <v>9494</v>
      </c>
      <c r="F3244" s="50" t="s">
        <v>9495</v>
      </c>
      <c r="G3244" s="50" t="s">
        <v>9496</v>
      </c>
      <c r="H3244" s="50" t="s">
        <v>9497</v>
      </c>
      <c r="I3244" s="50" t="s">
        <v>9498</v>
      </c>
      <c r="J3244" s="50" t="s">
        <v>9499</v>
      </c>
      <c r="K3244" s="50" t="s">
        <v>292</v>
      </c>
      <c r="L3244" s="50" t="s">
        <v>1029</v>
      </c>
      <c r="M3244" s="54">
        <v>3</v>
      </c>
      <c r="N3244" s="51" t="str">
        <f t="shared" si="213"/>
        <v>都世田谷総合</v>
      </c>
    </row>
    <row r="3245" spans="1:14" x14ac:dyDescent="0.2">
      <c r="A3245" s="50">
        <f t="shared" si="214"/>
        <v>40556</v>
      </c>
      <c r="B3245" s="50">
        <f t="shared" si="215"/>
        <v>4</v>
      </c>
      <c r="C3245" s="51">
        <f t="shared" si="216"/>
        <v>5</v>
      </c>
      <c r="D3245" s="50">
        <v>40556</v>
      </c>
      <c r="E3245" s="50" t="s">
        <v>2436</v>
      </c>
      <c r="F3245" s="50" t="s">
        <v>9500</v>
      </c>
      <c r="G3245" s="50" t="s">
        <v>2437</v>
      </c>
      <c r="H3245" s="50" t="s">
        <v>8044</v>
      </c>
      <c r="I3245" s="50" t="s">
        <v>2438</v>
      </c>
      <c r="J3245" s="50" t="s">
        <v>8045</v>
      </c>
      <c r="K3245" s="50" t="s">
        <v>292</v>
      </c>
      <c r="L3245" s="50" t="s">
        <v>188</v>
      </c>
      <c r="M3245" s="54">
        <v>2</v>
      </c>
      <c r="N3245" s="51" t="str">
        <f t="shared" si="213"/>
        <v>都世田谷総合</v>
      </c>
    </row>
    <row r="3246" spans="1:14" x14ac:dyDescent="0.2">
      <c r="A3246" s="50">
        <f t="shared" si="214"/>
        <v>40557</v>
      </c>
      <c r="B3246" s="50">
        <f t="shared" si="215"/>
        <v>4</v>
      </c>
      <c r="C3246" s="51">
        <f t="shared" si="216"/>
        <v>5</v>
      </c>
      <c r="D3246" s="50">
        <v>40557</v>
      </c>
      <c r="E3246" s="50" t="s">
        <v>9501</v>
      </c>
      <c r="F3246" s="50" t="s">
        <v>9502</v>
      </c>
      <c r="G3246" s="50" t="s">
        <v>9503</v>
      </c>
      <c r="H3246" s="50" t="s">
        <v>9504</v>
      </c>
      <c r="I3246" s="50" t="s">
        <v>9505</v>
      </c>
      <c r="J3246" s="50" t="s">
        <v>9506</v>
      </c>
      <c r="K3246" s="50" t="s">
        <v>292</v>
      </c>
      <c r="L3246" s="50" t="s">
        <v>185</v>
      </c>
      <c r="M3246" s="54">
        <v>1</v>
      </c>
      <c r="N3246" s="51" t="str">
        <f t="shared" si="213"/>
        <v>都世田谷総合</v>
      </c>
    </row>
    <row r="3247" spans="1:14" x14ac:dyDescent="0.2">
      <c r="A3247" s="50">
        <f t="shared" si="214"/>
        <v>40604</v>
      </c>
      <c r="B3247" s="50">
        <f t="shared" si="215"/>
        <v>4</v>
      </c>
      <c r="C3247" s="51">
        <f t="shared" si="216"/>
        <v>6</v>
      </c>
      <c r="D3247" s="50">
        <v>40604</v>
      </c>
      <c r="E3247" s="50" t="s">
        <v>7489</v>
      </c>
      <c r="F3247" s="50" t="s">
        <v>9507</v>
      </c>
      <c r="G3247" s="50" t="s">
        <v>7491</v>
      </c>
      <c r="H3247" s="50" t="s">
        <v>2896</v>
      </c>
      <c r="I3247" s="50" t="s">
        <v>7493</v>
      </c>
      <c r="J3247" s="50" t="s">
        <v>2898</v>
      </c>
      <c r="K3247" s="50" t="s">
        <v>291</v>
      </c>
      <c r="L3247" s="50" t="s">
        <v>1029</v>
      </c>
      <c r="M3247" s="54">
        <v>3</v>
      </c>
      <c r="N3247" s="51" t="str">
        <f t="shared" si="213"/>
        <v>都桜町</v>
      </c>
    </row>
    <row r="3248" spans="1:14" x14ac:dyDescent="0.2">
      <c r="A3248" s="50">
        <f t="shared" si="214"/>
        <v>40605</v>
      </c>
      <c r="B3248" s="50">
        <f t="shared" si="215"/>
        <v>4</v>
      </c>
      <c r="C3248" s="51">
        <f t="shared" si="216"/>
        <v>6</v>
      </c>
      <c r="D3248" s="50">
        <v>40605</v>
      </c>
      <c r="E3248" s="50" t="s">
        <v>66</v>
      </c>
      <c r="F3248" s="50" t="s">
        <v>9508</v>
      </c>
      <c r="G3248" s="50" t="s">
        <v>1266</v>
      </c>
      <c r="H3248" s="50" t="s">
        <v>3639</v>
      </c>
      <c r="I3248" s="50" t="s">
        <v>1268</v>
      </c>
      <c r="J3248" s="50" t="s">
        <v>3640</v>
      </c>
      <c r="K3248" s="50" t="s">
        <v>291</v>
      </c>
      <c r="L3248" s="50" t="s">
        <v>1029</v>
      </c>
      <c r="M3248" s="54">
        <v>3</v>
      </c>
      <c r="N3248" s="51" t="str">
        <f t="shared" si="213"/>
        <v>都桜町</v>
      </c>
    </row>
    <row r="3249" spans="1:14" x14ac:dyDescent="0.2">
      <c r="A3249" s="50">
        <f t="shared" si="214"/>
        <v>40606</v>
      </c>
      <c r="B3249" s="50">
        <f t="shared" si="215"/>
        <v>4</v>
      </c>
      <c r="C3249" s="51">
        <f t="shared" si="216"/>
        <v>6</v>
      </c>
      <c r="D3249" s="50">
        <v>40606</v>
      </c>
      <c r="E3249" s="50" t="s">
        <v>908</v>
      </c>
      <c r="F3249" s="50" t="s">
        <v>9509</v>
      </c>
      <c r="G3249" s="50" t="s">
        <v>2507</v>
      </c>
      <c r="H3249" s="50" t="s">
        <v>9510</v>
      </c>
      <c r="I3249" s="50" t="s">
        <v>2509</v>
      </c>
      <c r="J3249" s="50" t="s">
        <v>9511</v>
      </c>
      <c r="K3249" s="50" t="s">
        <v>291</v>
      </c>
      <c r="L3249" s="50" t="s">
        <v>188</v>
      </c>
      <c r="M3249" s="54">
        <v>2</v>
      </c>
      <c r="N3249" s="51" t="str">
        <f t="shared" si="213"/>
        <v>都桜町</v>
      </c>
    </row>
    <row r="3250" spans="1:14" x14ac:dyDescent="0.2">
      <c r="A3250" s="50">
        <f t="shared" si="214"/>
        <v>40608</v>
      </c>
      <c r="B3250" s="50">
        <f t="shared" si="215"/>
        <v>4</v>
      </c>
      <c r="C3250" s="51">
        <f t="shared" si="216"/>
        <v>6</v>
      </c>
      <c r="D3250" s="50">
        <v>40608</v>
      </c>
      <c r="E3250" s="50" t="s">
        <v>125</v>
      </c>
      <c r="F3250" s="50" t="s">
        <v>92</v>
      </c>
      <c r="G3250" s="50" t="s">
        <v>1143</v>
      </c>
      <c r="H3250" s="50" t="s">
        <v>9512</v>
      </c>
      <c r="I3250" s="50" t="s">
        <v>1144</v>
      </c>
      <c r="J3250" s="50" t="s">
        <v>9513</v>
      </c>
      <c r="K3250" s="50" t="s">
        <v>291</v>
      </c>
      <c r="L3250" s="50" t="s">
        <v>189</v>
      </c>
      <c r="M3250" s="54">
        <v>2</v>
      </c>
      <c r="N3250" s="51" t="str">
        <f t="shared" si="213"/>
        <v>都桜町</v>
      </c>
    </row>
    <row r="3251" spans="1:14" x14ac:dyDescent="0.2">
      <c r="A3251" s="50">
        <f t="shared" si="214"/>
        <v>40609</v>
      </c>
      <c r="B3251" s="50">
        <f t="shared" si="215"/>
        <v>4</v>
      </c>
      <c r="C3251" s="51">
        <f t="shared" si="216"/>
        <v>6</v>
      </c>
      <c r="D3251" s="50">
        <v>40609</v>
      </c>
      <c r="E3251" s="50" t="s">
        <v>9514</v>
      </c>
      <c r="F3251" s="50" t="s">
        <v>8817</v>
      </c>
      <c r="G3251" s="50" t="s">
        <v>9515</v>
      </c>
      <c r="H3251" s="50" t="s">
        <v>1228</v>
      </c>
      <c r="I3251" s="50" t="s">
        <v>9516</v>
      </c>
      <c r="J3251" s="50" t="s">
        <v>1229</v>
      </c>
      <c r="K3251" s="50" t="s">
        <v>291</v>
      </c>
      <c r="L3251" s="50" t="s">
        <v>189</v>
      </c>
      <c r="M3251" s="54">
        <v>1</v>
      </c>
      <c r="N3251" s="51" t="str">
        <f t="shared" si="213"/>
        <v>都桜町</v>
      </c>
    </row>
    <row r="3252" spans="1:14" x14ac:dyDescent="0.2">
      <c r="A3252" s="50">
        <f t="shared" si="214"/>
        <v>40610</v>
      </c>
      <c r="B3252" s="50">
        <f t="shared" si="215"/>
        <v>4</v>
      </c>
      <c r="C3252" s="51">
        <f t="shared" si="216"/>
        <v>6</v>
      </c>
      <c r="D3252" s="50">
        <v>40610</v>
      </c>
      <c r="E3252" s="50" t="s">
        <v>5285</v>
      </c>
      <c r="F3252" s="50" t="s">
        <v>659</v>
      </c>
      <c r="G3252" s="50" t="s">
        <v>1210</v>
      </c>
      <c r="H3252" s="50" t="s">
        <v>1930</v>
      </c>
      <c r="I3252" s="50" t="s">
        <v>1211</v>
      </c>
      <c r="J3252" s="50" t="s">
        <v>1200</v>
      </c>
      <c r="K3252" s="50" t="s">
        <v>291</v>
      </c>
      <c r="L3252" s="50" t="s">
        <v>189</v>
      </c>
      <c r="M3252" s="54">
        <v>1</v>
      </c>
      <c r="N3252" s="51" t="str">
        <f t="shared" si="213"/>
        <v>都桜町</v>
      </c>
    </row>
    <row r="3253" spans="1:14" x14ac:dyDescent="0.2">
      <c r="A3253" s="50">
        <f t="shared" si="214"/>
        <v>40611</v>
      </c>
      <c r="B3253" s="50">
        <f t="shared" si="215"/>
        <v>4</v>
      </c>
      <c r="C3253" s="51">
        <f t="shared" si="216"/>
        <v>6</v>
      </c>
      <c r="D3253" s="50">
        <v>40611</v>
      </c>
      <c r="E3253" s="50" t="s">
        <v>4051</v>
      </c>
      <c r="F3253" s="50" t="s">
        <v>9517</v>
      </c>
      <c r="G3253" s="50" t="s">
        <v>4053</v>
      </c>
      <c r="H3253" s="50" t="s">
        <v>1121</v>
      </c>
      <c r="I3253" s="50" t="s">
        <v>4055</v>
      </c>
      <c r="J3253" s="50" t="s">
        <v>4717</v>
      </c>
      <c r="K3253" s="50" t="s">
        <v>291</v>
      </c>
      <c r="L3253" s="50" t="s">
        <v>189</v>
      </c>
      <c r="M3253" s="54">
        <v>1</v>
      </c>
      <c r="N3253" s="51" t="str">
        <f t="shared" si="213"/>
        <v>都桜町</v>
      </c>
    </row>
    <row r="3254" spans="1:14" x14ac:dyDescent="0.2">
      <c r="A3254" s="50">
        <f t="shared" si="214"/>
        <v>40612</v>
      </c>
      <c r="B3254" s="50">
        <f t="shared" si="215"/>
        <v>4</v>
      </c>
      <c r="C3254" s="51">
        <f t="shared" si="216"/>
        <v>6</v>
      </c>
      <c r="D3254" s="50">
        <v>40612</v>
      </c>
      <c r="E3254" s="50" t="s">
        <v>640</v>
      </c>
      <c r="F3254" s="50" t="s">
        <v>5879</v>
      </c>
      <c r="G3254" s="50" t="s">
        <v>1846</v>
      </c>
      <c r="H3254" s="50" t="s">
        <v>1121</v>
      </c>
      <c r="I3254" s="50" t="s">
        <v>1848</v>
      </c>
      <c r="J3254" s="50" t="s">
        <v>4717</v>
      </c>
      <c r="K3254" s="50" t="s">
        <v>291</v>
      </c>
      <c r="L3254" s="50" t="s">
        <v>185</v>
      </c>
      <c r="M3254" s="54">
        <v>1</v>
      </c>
      <c r="N3254" s="51" t="str">
        <f t="shared" si="213"/>
        <v>都桜町</v>
      </c>
    </row>
    <row r="3255" spans="1:14" x14ac:dyDescent="0.2">
      <c r="A3255" s="50">
        <f t="shared" si="214"/>
        <v>40613</v>
      </c>
      <c r="B3255" s="50">
        <f t="shared" si="215"/>
        <v>4</v>
      </c>
      <c r="C3255" s="51">
        <f t="shared" si="216"/>
        <v>6</v>
      </c>
      <c r="D3255" s="50">
        <v>40613</v>
      </c>
      <c r="E3255" s="50" t="s">
        <v>26</v>
      </c>
      <c r="F3255" s="50" t="s">
        <v>9518</v>
      </c>
      <c r="G3255" s="50" t="s">
        <v>1451</v>
      </c>
      <c r="H3255" s="50" t="s">
        <v>9519</v>
      </c>
      <c r="I3255" s="50" t="s">
        <v>1544</v>
      </c>
      <c r="J3255" s="50" t="s">
        <v>9520</v>
      </c>
      <c r="K3255" s="50" t="s">
        <v>291</v>
      </c>
      <c r="L3255" s="50" t="s">
        <v>189</v>
      </c>
      <c r="M3255" s="54">
        <v>1</v>
      </c>
      <c r="N3255" s="51" t="str">
        <f t="shared" si="213"/>
        <v>都桜町</v>
      </c>
    </row>
    <row r="3256" spans="1:14" x14ac:dyDescent="0.2">
      <c r="A3256" s="50">
        <f t="shared" si="214"/>
        <v>40614</v>
      </c>
      <c r="B3256" s="50">
        <f t="shared" si="215"/>
        <v>4</v>
      </c>
      <c r="C3256" s="51">
        <f t="shared" si="216"/>
        <v>6</v>
      </c>
      <c r="D3256" s="50">
        <v>40614</v>
      </c>
      <c r="E3256" s="50" t="s">
        <v>6692</v>
      </c>
      <c r="F3256" s="50" t="s">
        <v>9521</v>
      </c>
      <c r="G3256" s="50" t="s">
        <v>6694</v>
      </c>
      <c r="H3256" s="50" t="s">
        <v>3620</v>
      </c>
      <c r="I3256" s="50" t="s">
        <v>6695</v>
      </c>
      <c r="J3256" s="50" t="s">
        <v>3622</v>
      </c>
      <c r="K3256" s="50" t="s">
        <v>291</v>
      </c>
      <c r="L3256" s="50" t="s">
        <v>189</v>
      </c>
      <c r="M3256" s="54">
        <v>1</v>
      </c>
      <c r="N3256" s="51" t="str">
        <f t="shared" si="213"/>
        <v>都桜町</v>
      </c>
    </row>
    <row r="3257" spans="1:14" x14ac:dyDescent="0.2">
      <c r="A3257" s="50">
        <f t="shared" si="214"/>
        <v>40615</v>
      </c>
      <c r="B3257" s="50">
        <f t="shared" si="215"/>
        <v>4</v>
      </c>
      <c r="C3257" s="51">
        <f t="shared" si="216"/>
        <v>6</v>
      </c>
      <c r="D3257" s="50">
        <v>40615</v>
      </c>
      <c r="E3257" s="50" t="s">
        <v>46</v>
      </c>
      <c r="F3257" s="50" t="s">
        <v>9522</v>
      </c>
      <c r="G3257" s="50" t="s">
        <v>1425</v>
      </c>
      <c r="H3257" s="50" t="s">
        <v>1241</v>
      </c>
      <c r="I3257" s="50" t="s">
        <v>1426</v>
      </c>
      <c r="J3257" s="50" t="s">
        <v>1242</v>
      </c>
      <c r="K3257" s="50" t="s">
        <v>291</v>
      </c>
      <c r="L3257" s="50" t="s">
        <v>189</v>
      </c>
      <c r="M3257" s="54">
        <v>1</v>
      </c>
      <c r="N3257" s="51" t="str">
        <f t="shared" si="213"/>
        <v>都桜町</v>
      </c>
    </row>
    <row r="3258" spans="1:14" x14ac:dyDescent="0.2">
      <c r="A3258" s="50">
        <f t="shared" si="214"/>
        <v>40616</v>
      </c>
      <c r="B3258" s="50">
        <f t="shared" si="215"/>
        <v>4</v>
      </c>
      <c r="C3258" s="51">
        <f t="shared" si="216"/>
        <v>6</v>
      </c>
      <c r="D3258" s="50">
        <v>40616</v>
      </c>
      <c r="E3258" s="50" t="s">
        <v>40</v>
      </c>
      <c r="F3258" s="50" t="s">
        <v>728</v>
      </c>
      <c r="G3258" s="50" t="s">
        <v>1704</v>
      </c>
      <c r="H3258" s="50" t="s">
        <v>1121</v>
      </c>
      <c r="I3258" s="50" t="s">
        <v>1706</v>
      </c>
      <c r="J3258" s="50" t="s">
        <v>1584</v>
      </c>
      <c r="K3258" s="50" t="s">
        <v>291</v>
      </c>
      <c r="L3258" s="50" t="s">
        <v>189</v>
      </c>
      <c r="M3258" s="54">
        <v>1</v>
      </c>
      <c r="N3258" s="51" t="str">
        <f t="shared" si="213"/>
        <v>都桜町</v>
      </c>
    </row>
    <row r="3259" spans="1:14" x14ac:dyDescent="0.2">
      <c r="A3259" s="50">
        <f t="shared" si="214"/>
        <v>40651</v>
      </c>
      <c r="B3259" s="50">
        <f t="shared" si="215"/>
        <v>4</v>
      </c>
      <c r="C3259" s="51">
        <f t="shared" si="216"/>
        <v>6</v>
      </c>
      <c r="D3259" s="50">
        <v>40651</v>
      </c>
      <c r="E3259" s="50" t="s">
        <v>9523</v>
      </c>
      <c r="F3259" s="50" t="s">
        <v>9524</v>
      </c>
      <c r="G3259" s="50" t="s">
        <v>9525</v>
      </c>
      <c r="H3259" s="50" t="s">
        <v>9526</v>
      </c>
      <c r="I3259" s="50" t="s">
        <v>9527</v>
      </c>
      <c r="J3259" s="50" t="s">
        <v>9528</v>
      </c>
      <c r="K3259" s="50" t="s">
        <v>292</v>
      </c>
      <c r="L3259" s="50" t="s">
        <v>188</v>
      </c>
      <c r="M3259" s="54">
        <v>3</v>
      </c>
      <c r="N3259" s="51" t="str">
        <f t="shared" si="213"/>
        <v>都桜町</v>
      </c>
    </row>
    <row r="3260" spans="1:14" x14ac:dyDescent="0.2">
      <c r="A3260" s="50">
        <f t="shared" si="214"/>
        <v>40652</v>
      </c>
      <c r="B3260" s="50">
        <f t="shared" si="215"/>
        <v>4</v>
      </c>
      <c r="C3260" s="51">
        <f t="shared" si="216"/>
        <v>6</v>
      </c>
      <c r="D3260" s="50">
        <v>40652</v>
      </c>
      <c r="E3260" s="50" t="s">
        <v>9529</v>
      </c>
      <c r="F3260" s="50" t="s">
        <v>9530</v>
      </c>
      <c r="G3260" s="50" t="s">
        <v>9531</v>
      </c>
      <c r="H3260" s="50" t="s">
        <v>3597</v>
      </c>
      <c r="I3260" s="50" t="s">
        <v>9532</v>
      </c>
      <c r="J3260" s="50" t="s">
        <v>3599</v>
      </c>
      <c r="K3260" s="50" t="s">
        <v>292</v>
      </c>
      <c r="L3260" s="50" t="s">
        <v>188</v>
      </c>
      <c r="M3260" s="54">
        <v>2</v>
      </c>
      <c r="N3260" s="51" t="str">
        <f t="shared" si="213"/>
        <v>都桜町</v>
      </c>
    </row>
    <row r="3261" spans="1:14" x14ac:dyDescent="0.2">
      <c r="A3261" s="50">
        <f t="shared" si="214"/>
        <v>40653</v>
      </c>
      <c r="B3261" s="50">
        <f t="shared" si="215"/>
        <v>4</v>
      </c>
      <c r="C3261" s="51">
        <f t="shared" si="216"/>
        <v>6</v>
      </c>
      <c r="D3261" s="50">
        <v>40653</v>
      </c>
      <c r="E3261" s="50" t="s">
        <v>9533</v>
      </c>
      <c r="F3261" s="50" t="s">
        <v>5765</v>
      </c>
      <c r="G3261" s="50" t="s">
        <v>9534</v>
      </c>
      <c r="H3261" s="50" t="s">
        <v>1172</v>
      </c>
      <c r="I3261" s="50" t="s">
        <v>9535</v>
      </c>
      <c r="J3261" s="50" t="s">
        <v>1174</v>
      </c>
      <c r="K3261" s="50" t="s">
        <v>292</v>
      </c>
      <c r="L3261" s="50" t="s">
        <v>188</v>
      </c>
      <c r="M3261" s="54">
        <v>2</v>
      </c>
      <c r="N3261" s="51" t="str">
        <f t="shared" si="213"/>
        <v>都桜町</v>
      </c>
    </row>
    <row r="3262" spans="1:14" x14ac:dyDescent="0.2">
      <c r="A3262" s="50">
        <f t="shared" si="214"/>
        <v>40654</v>
      </c>
      <c r="B3262" s="50">
        <f t="shared" si="215"/>
        <v>4</v>
      </c>
      <c r="C3262" s="51">
        <f t="shared" si="216"/>
        <v>6</v>
      </c>
      <c r="D3262" s="50">
        <v>40654</v>
      </c>
      <c r="E3262" s="50" t="s">
        <v>2794</v>
      </c>
      <c r="F3262" s="50" t="s">
        <v>985</v>
      </c>
      <c r="G3262" s="50" t="s">
        <v>2795</v>
      </c>
      <c r="H3262" s="50" t="s">
        <v>3383</v>
      </c>
      <c r="I3262" s="50" t="s">
        <v>2796</v>
      </c>
      <c r="J3262" s="50" t="s">
        <v>3384</v>
      </c>
      <c r="K3262" s="50" t="s">
        <v>292</v>
      </c>
      <c r="L3262" s="50" t="s">
        <v>189</v>
      </c>
      <c r="M3262" s="54">
        <v>1</v>
      </c>
      <c r="N3262" s="51" t="str">
        <f t="shared" si="213"/>
        <v>都桜町</v>
      </c>
    </row>
    <row r="3263" spans="1:14" x14ac:dyDescent="0.2">
      <c r="A3263" s="50">
        <f t="shared" si="214"/>
        <v>40655</v>
      </c>
      <c r="B3263" s="50">
        <f t="shared" si="215"/>
        <v>4</v>
      </c>
      <c r="C3263" s="51">
        <f t="shared" si="216"/>
        <v>6</v>
      </c>
      <c r="D3263" s="50">
        <v>40655</v>
      </c>
      <c r="E3263" s="50" t="s">
        <v>9536</v>
      </c>
      <c r="F3263" s="50" t="s">
        <v>9537</v>
      </c>
      <c r="G3263" s="50" t="s">
        <v>9538</v>
      </c>
      <c r="H3263" s="50" t="s">
        <v>7114</v>
      </c>
      <c r="I3263" s="50" t="s">
        <v>9539</v>
      </c>
      <c r="J3263" s="50" t="s">
        <v>7115</v>
      </c>
      <c r="K3263" s="50" t="s">
        <v>292</v>
      </c>
      <c r="L3263" s="50" t="s">
        <v>189</v>
      </c>
      <c r="M3263" s="54">
        <v>1</v>
      </c>
      <c r="N3263" s="51" t="str">
        <f t="shared" si="213"/>
        <v>都桜町</v>
      </c>
    </row>
    <row r="3264" spans="1:14" x14ac:dyDescent="0.2">
      <c r="A3264" s="50">
        <f t="shared" si="214"/>
        <v>40656</v>
      </c>
      <c r="B3264" s="50">
        <f t="shared" si="215"/>
        <v>4</v>
      </c>
      <c r="C3264" s="51">
        <f t="shared" si="216"/>
        <v>6</v>
      </c>
      <c r="D3264" s="50">
        <v>40656</v>
      </c>
      <c r="E3264" s="50" t="s">
        <v>114</v>
      </c>
      <c r="F3264" s="50" t="s">
        <v>847</v>
      </c>
      <c r="G3264" s="50" t="s">
        <v>1141</v>
      </c>
      <c r="H3264" s="50" t="s">
        <v>1167</v>
      </c>
      <c r="I3264" s="50" t="s">
        <v>1142</v>
      </c>
      <c r="J3264" s="50" t="s">
        <v>1168</v>
      </c>
      <c r="K3264" s="50" t="s">
        <v>292</v>
      </c>
      <c r="L3264" s="50" t="s">
        <v>185</v>
      </c>
      <c r="M3264" s="54">
        <v>1</v>
      </c>
      <c r="N3264" s="51" t="str">
        <f t="shared" si="213"/>
        <v>都桜町</v>
      </c>
    </row>
    <row r="3265" spans="1:14" x14ac:dyDescent="0.2">
      <c r="A3265" s="50">
        <f t="shared" si="214"/>
        <v>40657</v>
      </c>
      <c r="B3265" s="50">
        <f t="shared" si="215"/>
        <v>4</v>
      </c>
      <c r="C3265" s="51">
        <f t="shared" si="216"/>
        <v>6</v>
      </c>
      <c r="D3265" s="50">
        <v>40657</v>
      </c>
      <c r="E3265" s="50" t="s">
        <v>9540</v>
      </c>
      <c r="F3265" s="50" t="s">
        <v>9541</v>
      </c>
      <c r="G3265" s="50" t="s">
        <v>3851</v>
      </c>
      <c r="H3265" s="50" t="s">
        <v>9542</v>
      </c>
      <c r="I3265" s="50" t="s">
        <v>8056</v>
      </c>
      <c r="J3265" s="50" t="s">
        <v>9543</v>
      </c>
      <c r="K3265" s="50" t="s">
        <v>292</v>
      </c>
      <c r="L3265" s="50" t="s">
        <v>189</v>
      </c>
      <c r="M3265" s="54">
        <v>1</v>
      </c>
      <c r="N3265" s="51" t="str">
        <f t="shared" si="213"/>
        <v>都桜町</v>
      </c>
    </row>
    <row r="3266" spans="1:14" x14ac:dyDescent="0.2">
      <c r="A3266" s="50">
        <f t="shared" si="214"/>
        <v>40658</v>
      </c>
      <c r="B3266" s="50">
        <f t="shared" si="215"/>
        <v>4</v>
      </c>
      <c r="C3266" s="51">
        <f t="shared" si="216"/>
        <v>6</v>
      </c>
      <c r="D3266" s="50">
        <v>40658</v>
      </c>
      <c r="E3266" s="50" t="s">
        <v>4300</v>
      </c>
      <c r="F3266" s="50" t="s">
        <v>9544</v>
      </c>
      <c r="G3266" s="50" t="s">
        <v>2603</v>
      </c>
      <c r="H3266" s="50" t="s">
        <v>1100</v>
      </c>
      <c r="I3266" s="50" t="s">
        <v>2604</v>
      </c>
      <c r="J3266" s="50" t="s">
        <v>2163</v>
      </c>
      <c r="K3266" s="50" t="s">
        <v>292</v>
      </c>
      <c r="L3266" s="50" t="s">
        <v>185</v>
      </c>
      <c r="M3266" s="54">
        <v>1</v>
      </c>
      <c r="N3266" s="51" t="str">
        <f t="shared" ref="N3266:N3329" si="217">VLOOKUP(B3266*100+C3266,$AB$2:$AF$400,2,0)</f>
        <v>都桜町</v>
      </c>
    </row>
    <row r="3267" spans="1:14" x14ac:dyDescent="0.2">
      <c r="A3267" s="50">
        <f t="shared" si="214"/>
        <v>40913</v>
      </c>
      <c r="B3267" s="50">
        <f t="shared" si="215"/>
        <v>4</v>
      </c>
      <c r="C3267" s="51">
        <f t="shared" si="216"/>
        <v>9</v>
      </c>
      <c r="D3267" s="50">
        <v>40913</v>
      </c>
      <c r="E3267" s="50" t="s">
        <v>610</v>
      </c>
      <c r="F3267" s="50" t="s">
        <v>9545</v>
      </c>
      <c r="G3267" s="50" t="s">
        <v>1375</v>
      </c>
      <c r="H3267" s="50" t="s">
        <v>1088</v>
      </c>
      <c r="I3267" s="50" t="s">
        <v>1376</v>
      </c>
      <c r="J3267" s="50" t="s">
        <v>1090</v>
      </c>
      <c r="K3267" s="50" t="s">
        <v>291</v>
      </c>
      <c r="L3267" s="50" t="s">
        <v>1029</v>
      </c>
      <c r="M3267" s="54">
        <v>3</v>
      </c>
      <c r="N3267" s="51" t="str">
        <f t="shared" si="217"/>
        <v>都千歳丘</v>
      </c>
    </row>
    <row r="3268" spans="1:14" x14ac:dyDescent="0.2">
      <c r="A3268" s="50">
        <f t="shared" si="214"/>
        <v>40930</v>
      </c>
      <c r="B3268" s="50">
        <f t="shared" si="215"/>
        <v>4</v>
      </c>
      <c r="C3268" s="51">
        <f t="shared" si="216"/>
        <v>9</v>
      </c>
      <c r="D3268" s="50">
        <v>40930</v>
      </c>
      <c r="E3268" s="50" t="s">
        <v>9546</v>
      </c>
      <c r="F3268" s="50" t="s">
        <v>9547</v>
      </c>
      <c r="G3268" s="50" t="s">
        <v>1880</v>
      </c>
      <c r="H3268" s="50" t="s">
        <v>6861</v>
      </c>
      <c r="I3268" s="50" t="s">
        <v>9548</v>
      </c>
      <c r="J3268" s="50" t="s">
        <v>9549</v>
      </c>
      <c r="K3268" s="50" t="s">
        <v>291</v>
      </c>
      <c r="L3268" s="50" t="s">
        <v>188</v>
      </c>
      <c r="M3268" s="54">
        <v>2</v>
      </c>
      <c r="N3268" s="51" t="str">
        <f t="shared" si="217"/>
        <v>都千歳丘</v>
      </c>
    </row>
    <row r="3269" spans="1:14" x14ac:dyDescent="0.2">
      <c r="A3269" s="50">
        <f t="shared" si="214"/>
        <v>40931</v>
      </c>
      <c r="B3269" s="50">
        <f t="shared" si="215"/>
        <v>4</v>
      </c>
      <c r="C3269" s="51">
        <f t="shared" si="216"/>
        <v>9</v>
      </c>
      <c r="D3269" s="50">
        <v>40931</v>
      </c>
      <c r="E3269" s="50" t="s">
        <v>6228</v>
      </c>
      <c r="F3269" s="50" t="s">
        <v>15333</v>
      </c>
      <c r="G3269" s="50" t="s">
        <v>6230</v>
      </c>
      <c r="H3269" s="50" t="s">
        <v>15334</v>
      </c>
      <c r="I3269" s="50" t="s">
        <v>15335</v>
      </c>
      <c r="J3269" s="50" t="s">
        <v>15336</v>
      </c>
      <c r="K3269" s="50" t="s">
        <v>291</v>
      </c>
      <c r="L3269" s="50" t="s">
        <v>188</v>
      </c>
      <c r="M3269" s="54">
        <v>2</v>
      </c>
      <c r="N3269" s="51" t="str">
        <f t="shared" si="217"/>
        <v>都千歳丘</v>
      </c>
    </row>
    <row r="3270" spans="1:14" x14ac:dyDescent="0.2">
      <c r="A3270" s="50">
        <f t="shared" si="214"/>
        <v>40934</v>
      </c>
      <c r="B3270" s="50">
        <f t="shared" si="215"/>
        <v>4</v>
      </c>
      <c r="C3270" s="51">
        <f t="shared" si="216"/>
        <v>9</v>
      </c>
      <c r="D3270" s="50">
        <v>40934</v>
      </c>
      <c r="E3270" s="50" t="s">
        <v>796</v>
      </c>
      <c r="F3270" s="50" t="s">
        <v>9550</v>
      </c>
      <c r="G3270" s="50" t="s">
        <v>2115</v>
      </c>
      <c r="H3270" s="50" t="s">
        <v>2429</v>
      </c>
      <c r="I3270" s="50" t="s">
        <v>2116</v>
      </c>
      <c r="J3270" s="50" t="s">
        <v>2431</v>
      </c>
      <c r="K3270" s="50" t="s">
        <v>291</v>
      </c>
      <c r="L3270" s="50" t="s">
        <v>188</v>
      </c>
      <c r="M3270" s="54">
        <v>2</v>
      </c>
      <c r="N3270" s="51" t="str">
        <f t="shared" si="217"/>
        <v>都千歳丘</v>
      </c>
    </row>
    <row r="3271" spans="1:14" x14ac:dyDescent="0.2">
      <c r="A3271" s="50">
        <f t="shared" si="214"/>
        <v>40935</v>
      </c>
      <c r="B3271" s="50">
        <f t="shared" si="215"/>
        <v>4</v>
      </c>
      <c r="C3271" s="51">
        <f t="shared" si="216"/>
        <v>9</v>
      </c>
      <c r="D3271" s="50">
        <v>40935</v>
      </c>
      <c r="E3271" s="50" t="s">
        <v>7529</v>
      </c>
      <c r="F3271" s="50" t="s">
        <v>9551</v>
      </c>
      <c r="G3271" s="50" t="s">
        <v>3759</v>
      </c>
      <c r="H3271" s="50" t="s">
        <v>2854</v>
      </c>
      <c r="I3271" s="50" t="s">
        <v>3761</v>
      </c>
      <c r="J3271" s="50" t="s">
        <v>2856</v>
      </c>
      <c r="K3271" s="50" t="s">
        <v>291</v>
      </c>
      <c r="L3271" s="50" t="s">
        <v>188</v>
      </c>
      <c r="M3271" s="54">
        <v>2</v>
      </c>
      <c r="N3271" s="51" t="str">
        <f t="shared" si="217"/>
        <v>都千歳丘</v>
      </c>
    </row>
    <row r="3272" spans="1:14" x14ac:dyDescent="0.2">
      <c r="A3272" s="50">
        <f t="shared" si="214"/>
        <v>40936</v>
      </c>
      <c r="B3272" s="50">
        <f t="shared" si="215"/>
        <v>4</v>
      </c>
      <c r="C3272" s="51">
        <f t="shared" si="216"/>
        <v>9</v>
      </c>
      <c r="D3272" s="50">
        <v>40936</v>
      </c>
      <c r="E3272" s="50" t="s">
        <v>53</v>
      </c>
      <c r="F3272" s="50" t="s">
        <v>5848</v>
      </c>
      <c r="G3272" s="50" t="s">
        <v>1239</v>
      </c>
      <c r="H3272" s="50" t="s">
        <v>4017</v>
      </c>
      <c r="I3272" s="50" t="s">
        <v>1240</v>
      </c>
      <c r="J3272" s="50" t="s">
        <v>4019</v>
      </c>
      <c r="K3272" s="50" t="s">
        <v>291</v>
      </c>
      <c r="L3272" s="50" t="s">
        <v>188</v>
      </c>
      <c r="M3272" s="54">
        <v>2</v>
      </c>
      <c r="N3272" s="51" t="str">
        <f t="shared" si="217"/>
        <v>都千歳丘</v>
      </c>
    </row>
    <row r="3273" spans="1:14" x14ac:dyDescent="0.2">
      <c r="A3273" s="50">
        <f t="shared" si="214"/>
        <v>40937</v>
      </c>
      <c r="B3273" s="50">
        <f t="shared" si="215"/>
        <v>4</v>
      </c>
      <c r="C3273" s="51">
        <f t="shared" si="216"/>
        <v>9</v>
      </c>
      <c r="D3273" s="50">
        <v>40937</v>
      </c>
      <c r="E3273" s="50" t="s">
        <v>7317</v>
      </c>
      <c r="F3273" s="50" t="s">
        <v>9552</v>
      </c>
      <c r="G3273" s="50" t="s">
        <v>7318</v>
      </c>
      <c r="H3273" s="50" t="s">
        <v>9553</v>
      </c>
      <c r="I3273" s="50" t="s">
        <v>7319</v>
      </c>
      <c r="J3273" s="50" t="s">
        <v>9554</v>
      </c>
      <c r="K3273" s="50" t="s">
        <v>291</v>
      </c>
      <c r="L3273" s="50" t="s">
        <v>189</v>
      </c>
      <c r="M3273" s="54">
        <v>1</v>
      </c>
      <c r="N3273" s="51" t="str">
        <f t="shared" si="217"/>
        <v>都千歳丘</v>
      </c>
    </row>
    <row r="3274" spans="1:14" x14ac:dyDescent="0.2">
      <c r="A3274" s="50">
        <f t="shared" si="214"/>
        <v>40938</v>
      </c>
      <c r="B3274" s="50">
        <f t="shared" si="215"/>
        <v>4</v>
      </c>
      <c r="C3274" s="51">
        <f t="shared" si="216"/>
        <v>9</v>
      </c>
      <c r="D3274" s="50">
        <v>40938</v>
      </c>
      <c r="E3274" s="50" t="s">
        <v>63</v>
      </c>
      <c r="F3274" s="50" t="s">
        <v>9555</v>
      </c>
      <c r="G3274" s="50" t="s">
        <v>1406</v>
      </c>
      <c r="H3274" s="50" t="s">
        <v>5598</v>
      </c>
      <c r="I3274" s="50" t="s">
        <v>1796</v>
      </c>
      <c r="J3274" s="50" t="s">
        <v>5600</v>
      </c>
      <c r="K3274" s="50" t="s">
        <v>291</v>
      </c>
      <c r="L3274" s="50" t="s">
        <v>189</v>
      </c>
      <c r="M3274" s="54">
        <v>1</v>
      </c>
      <c r="N3274" s="51" t="str">
        <f t="shared" si="217"/>
        <v>都千歳丘</v>
      </c>
    </row>
    <row r="3275" spans="1:14" x14ac:dyDescent="0.2">
      <c r="A3275" s="50">
        <f t="shared" si="214"/>
        <v>40939</v>
      </c>
      <c r="B3275" s="50">
        <f t="shared" si="215"/>
        <v>4</v>
      </c>
      <c r="C3275" s="51">
        <f t="shared" si="216"/>
        <v>9</v>
      </c>
      <c r="D3275" s="50">
        <v>40939</v>
      </c>
      <c r="E3275" s="50" t="s">
        <v>9556</v>
      </c>
      <c r="F3275" s="50" t="s">
        <v>3708</v>
      </c>
      <c r="G3275" s="50" t="s">
        <v>1377</v>
      </c>
      <c r="H3275" s="50" t="s">
        <v>3710</v>
      </c>
      <c r="I3275" s="50" t="s">
        <v>1378</v>
      </c>
      <c r="J3275" s="50" t="s">
        <v>3712</v>
      </c>
      <c r="K3275" s="50" t="s">
        <v>291</v>
      </c>
      <c r="L3275" s="50" t="s">
        <v>189</v>
      </c>
      <c r="M3275" s="54">
        <v>1</v>
      </c>
      <c r="N3275" s="51" t="str">
        <f t="shared" si="217"/>
        <v>都千歳丘</v>
      </c>
    </row>
    <row r="3276" spans="1:14" x14ac:dyDescent="0.2">
      <c r="A3276" s="50">
        <f t="shared" si="214"/>
        <v>40940</v>
      </c>
      <c r="B3276" s="50">
        <f t="shared" si="215"/>
        <v>4</v>
      </c>
      <c r="C3276" s="51">
        <f t="shared" si="216"/>
        <v>9</v>
      </c>
      <c r="D3276" s="50">
        <v>40940</v>
      </c>
      <c r="E3276" s="50" t="s">
        <v>9557</v>
      </c>
      <c r="F3276" s="50" t="s">
        <v>9558</v>
      </c>
      <c r="G3276" s="50" t="s">
        <v>9559</v>
      </c>
      <c r="H3276" s="50" t="s">
        <v>9560</v>
      </c>
      <c r="I3276" s="50" t="s">
        <v>9561</v>
      </c>
      <c r="J3276" s="50" t="s">
        <v>9562</v>
      </c>
      <c r="K3276" s="50" t="s">
        <v>291</v>
      </c>
      <c r="L3276" s="50" t="s">
        <v>185</v>
      </c>
      <c r="M3276" s="54">
        <v>1</v>
      </c>
      <c r="N3276" s="51" t="str">
        <f t="shared" si="217"/>
        <v>都千歳丘</v>
      </c>
    </row>
    <row r="3277" spans="1:14" x14ac:dyDescent="0.2">
      <c r="A3277" s="50">
        <f t="shared" si="214"/>
        <v>40941</v>
      </c>
      <c r="B3277" s="50">
        <f t="shared" si="215"/>
        <v>4</v>
      </c>
      <c r="C3277" s="51">
        <f t="shared" si="216"/>
        <v>9</v>
      </c>
      <c r="D3277" s="50">
        <v>40941</v>
      </c>
      <c r="E3277" s="50" t="s">
        <v>9563</v>
      </c>
      <c r="F3277" s="50" t="s">
        <v>9564</v>
      </c>
      <c r="G3277" s="50" t="s">
        <v>5780</v>
      </c>
      <c r="H3277" s="50" t="s">
        <v>2330</v>
      </c>
      <c r="I3277" s="50" t="s">
        <v>5781</v>
      </c>
      <c r="J3277" s="50" t="s">
        <v>2332</v>
      </c>
      <c r="K3277" s="50" t="s">
        <v>291</v>
      </c>
      <c r="L3277" s="50" t="s">
        <v>189</v>
      </c>
      <c r="M3277" s="54">
        <v>1</v>
      </c>
      <c r="N3277" s="51" t="str">
        <f t="shared" si="217"/>
        <v>都千歳丘</v>
      </c>
    </row>
    <row r="3278" spans="1:14" x14ac:dyDescent="0.2">
      <c r="A3278" s="50">
        <f t="shared" si="214"/>
        <v>40942</v>
      </c>
      <c r="B3278" s="50">
        <f t="shared" si="215"/>
        <v>4</v>
      </c>
      <c r="C3278" s="51">
        <f t="shared" si="216"/>
        <v>9</v>
      </c>
      <c r="D3278" s="50">
        <v>40942</v>
      </c>
      <c r="E3278" s="50" t="s">
        <v>447</v>
      </c>
      <c r="F3278" s="50" t="s">
        <v>870</v>
      </c>
      <c r="G3278" s="50" t="s">
        <v>1632</v>
      </c>
      <c r="H3278" s="50" t="s">
        <v>1226</v>
      </c>
      <c r="I3278" s="50" t="s">
        <v>1633</v>
      </c>
      <c r="J3278" s="50" t="s">
        <v>1227</v>
      </c>
      <c r="K3278" s="50" t="s">
        <v>291</v>
      </c>
      <c r="L3278" s="50" t="s">
        <v>189</v>
      </c>
      <c r="M3278" s="54">
        <v>1</v>
      </c>
      <c r="N3278" s="51" t="str">
        <f t="shared" si="217"/>
        <v>都千歳丘</v>
      </c>
    </row>
    <row r="3279" spans="1:14" x14ac:dyDescent="0.2">
      <c r="A3279" s="50">
        <f t="shared" si="214"/>
        <v>40943</v>
      </c>
      <c r="B3279" s="50">
        <f t="shared" si="215"/>
        <v>4</v>
      </c>
      <c r="C3279" s="51">
        <f t="shared" si="216"/>
        <v>9</v>
      </c>
      <c r="D3279" s="50">
        <v>40943</v>
      </c>
      <c r="E3279" s="50" t="s">
        <v>2820</v>
      </c>
      <c r="F3279" s="50" t="s">
        <v>5569</v>
      </c>
      <c r="G3279" s="50" t="s">
        <v>2822</v>
      </c>
      <c r="H3279" s="50" t="s">
        <v>1185</v>
      </c>
      <c r="I3279" s="50" t="s">
        <v>2824</v>
      </c>
      <c r="J3279" s="50" t="s">
        <v>1305</v>
      </c>
      <c r="K3279" s="50" t="s">
        <v>291</v>
      </c>
      <c r="L3279" s="50" t="s">
        <v>189</v>
      </c>
      <c r="M3279" s="54">
        <v>1</v>
      </c>
      <c r="N3279" s="51" t="str">
        <f t="shared" si="217"/>
        <v>都千歳丘</v>
      </c>
    </row>
    <row r="3280" spans="1:14" x14ac:dyDescent="0.2">
      <c r="A3280" s="50">
        <f t="shared" si="214"/>
        <v>40944</v>
      </c>
      <c r="B3280" s="50">
        <f t="shared" si="215"/>
        <v>4</v>
      </c>
      <c r="C3280" s="51">
        <f t="shared" si="216"/>
        <v>9</v>
      </c>
      <c r="D3280" s="50">
        <v>40944</v>
      </c>
      <c r="E3280" s="50" t="s">
        <v>5631</v>
      </c>
      <c r="F3280" s="50" t="s">
        <v>7143</v>
      </c>
      <c r="G3280" s="50" t="s">
        <v>5633</v>
      </c>
      <c r="H3280" s="50" t="s">
        <v>7145</v>
      </c>
      <c r="I3280" s="50" t="s">
        <v>5634</v>
      </c>
      <c r="J3280" s="50" t="s">
        <v>7147</v>
      </c>
      <c r="K3280" s="50" t="s">
        <v>291</v>
      </c>
      <c r="L3280" s="50" t="s">
        <v>185</v>
      </c>
      <c r="M3280" s="54">
        <v>1</v>
      </c>
      <c r="N3280" s="51" t="str">
        <f t="shared" si="217"/>
        <v>都千歳丘</v>
      </c>
    </row>
    <row r="3281" spans="1:14" x14ac:dyDescent="0.2">
      <c r="A3281" s="50">
        <f t="shared" si="214"/>
        <v>40945</v>
      </c>
      <c r="B3281" s="50">
        <f t="shared" si="215"/>
        <v>4</v>
      </c>
      <c r="C3281" s="51">
        <f t="shared" si="216"/>
        <v>9</v>
      </c>
      <c r="D3281" s="50">
        <v>40945</v>
      </c>
      <c r="E3281" s="50" t="s">
        <v>395</v>
      </c>
      <c r="F3281" s="50" t="s">
        <v>9565</v>
      </c>
      <c r="G3281" s="50" t="s">
        <v>1397</v>
      </c>
      <c r="H3281" s="50" t="s">
        <v>9566</v>
      </c>
      <c r="I3281" s="50" t="s">
        <v>1398</v>
      </c>
      <c r="J3281" s="50" t="s">
        <v>9567</v>
      </c>
      <c r="K3281" s="50" t="s">
        <v>291</v>
      </c>
      <c r="L3281" s="50" t="s">
        <v>189</v>
      </c>
      <c r="M3281" s="54">
        <v>1</v>
      </c>
      <c r="N3281" s="51" t="str">
        <f t="shared" si="217"/>
        <v>都千歳丘</v>
      </c>
    </row>
    <row r="3282" spans="1:14" x14ac:dyDescent="0.2">
      <c r="A3282" s="50">
        <f t="shared" si="214"/>
        <v>40951</v>
      </c>
      <c r="B3282" s="50">
        <f t="shared" si="215"/>
        <v>4</v>
      </c>
      <c r="C3282" s="51">
        <f t="shared" si="216"/>
        <v>9</v>
      </c>
      <c r="D3282" s="50">
        <v>40951</v>
      </c>
      <c r="E3282" s="50" t="s">
        <v>9568</v>
      </c>
      <c r="F3282" s="50" t="s">
        <v>5192</v>
      </c>
      <c r="G3282" s="50" t="s">
        <v>9569</v>
      </c>
      <c r="H3282" s="50" t="s">
        <v>5193</v>
      </c>
      <c r="I3282" s="50" t="s">
        <v>9570</v>
      </c>
      <c r="J3282" s="50" t="s">
        <v>5194</v>
      </c>
      <c r="K3282" s="50" t="s">
        <v>292</v>
      </c>
      <c r="L3282" s="50" t="s">
        <v>1029</v>
      </c>
      <c r="M3282" s="54">
        <v>3</v>
      </c>
      <c r="N3282" s="51" t="str">
        <f t="shared" si="217"/>
        <v>都千歳丘</v>
      </c>
    </row>
    <row r="3283" spans="1:14" x14ac:dyDescent="0.2">
      <c r="A3283" s="50">
        <f t="shared" si="214"/>
        <v>40952</v>
      </c>
      <c r="B3283" s="50">
        <f t="shared" si="215"/>
        <v>4</v>
      </c>
      <c r="C3283" s="51">
        <f t="shared" si="216"/>
        <v>9</v>
      </c>
      <c r="D3283" s="50">
        <v>40952</v>
      </c>
      <c r="E3283" s="50" t="s">
        <v>706</v>
      </c>
      <c r="F3283" s="50" t="s">
        <v>9571</v>
      </c>
      <c r="G3283" s="50" t="s">
        <v>1335</v>
      </c>
      <c r="H3283" s="50" t="s">
        <v>9572</v>
      </c>
      <c r="I3283" s="50" t="s">
        <v>4316</v>
      </c>
      <c r="J3283" s="50" t="s">
        <v>9573</v>
      </c>
      <c r="K3283" s="50" t="s">
        <v>292</v>
      </c>
      <c r="L3283" s="50" t="s">
        <v>1029</v>
      </c>
      <c r="M3283" s="54">
        <v>3</v>
      </c>
      <c r="N3283" s="51" t="str">
        <f t="shared" si="217"/>
        <v>都千歳丘</v>
      </c>
    </row>
    <row r="3284" spans="1:14" x14ac:dyDescent="0.2">
      <c r="A3284" s="50">
        <f t="shared" si="214"/>
        <v>40954</v>
      </c>
      <c r="B3284" s="50">
        <f t="shared" si="215"/>
        <v>4</v>
      </c>
      <c r="C3284" s="51">
        <f t="shared" si="216"/>
        <v>9</v>
      </c>
      <c r="D3284" s="50">
        <v>40954</v>
      </c>
      <c r="E3284" s="50" t="s">
        <v>9574</v>
      </c>
      <c r="F3284" s="50" t="s">
        <v>9575</v>
      </c>
      <c r="G3284" s="50" t="s">
        <v>6095</v>
      </c>
      <c r="H3284" s="50" t="s">
        <v>2526</v>
      </c>
      <c r="I3284" s="50" t="s">
        <v>6096</v>
      </c>
      <c r="J3284" s="50" t="s">
        <v>9576</v>
      </c>
      <c r="K3284" s="50" t="s">
        <v>292</v>
      </c>
      <c r="L3284" s="50" t="s">
        <v>1029</v>
      </c>
      <c r="M3284" s="54">
        <v>3</v>
      </c>
      <c r="N3284" s="51" t="str">
        <f t="shared" si="217"/>
        <v>都千歳丘</v>
      </c>
    </row>
    <row r="3285" spans="1:14" x14ac:dyDescent="0.2">
      <c r="A3285" s="50">
        <f t="shared" si="214"/>
        <v>40955</v>
      </c>
      <c r="B3285" s="50">
        <f t="shared" si="215"/>
        <v>4</v>
      </c>
      <c r="C3285" s="51">
        <f t="shared" si="216"/>
        <v>9</v>
      </c>
      <c r="D3285" s="50">
        <v>40955</v>
      </c>
      <c r="E3285" s="50" t="s">
        <v>9577</v>
      </c>
      <c r="F3285" s="50" t="s">
        <v>9578</v>
      </c>
      <c r="G3285" s="50" t="s">
        <v>9579</v>
      </c>
      <c r="H3285" s="50" t="s">
        <v>1530</v>
      </c>
      <c r="I3285" s="50" t="s">
        <v>9580</v>
      </c>
      <c r="J3285" s="50" t="s">
        <v>1532</v>
      </c>
      <c r="K3285" s="50" t="s">
        <v>292</v>
      </c>
      <c r="L3285" s="50" t="s">
        <v>185</v>
      </c>
      <c r="M3285" s="54">
        <v>1</v>
      </c>
      <c r="N3285" s="51" t="str">
        <f t="shared" si="217"/>
        <v>都千歳丘</v>
      </c>
    </row>
    <row r="3286" spans="1:14" x14ac:dyDescent="0.2">
      <c r="A3286" s="50">
        <f t="shared" si="214"/>
        <v>40956</v>
      </c>
      <c r="B3286" s="50">
        <f t="shared" si="215"/>
        <v>4</v>
      </c>
      <c r="C3286" s="51">
        <f t="shared" si="216"/>
        <v>9</v>
      </c>
      <c r="D3286" s="50">
        <v>40956</v>
      </c>
      <c r="E3286" s="50" t="s">
        <v>9581</v>
      </c>
      <c r="F3286" s="50" t="s">
        <v>9582</v>
      </c>
      <c r="G3286" s="50" t="s">
        <v>2353</v>
      </c>
      <c r="H3286" s="50" t="s">
        <v>9583</v>
      </c>
      <c r="I3286" s="50" t="s">
        <v>2355</v>
      </c>
      <c r="J3286" s="50" t="s">
        <v>1820</v>
      </c>
      <c r="K3286" s="50" t="s">
        <v>292</v>
      </c>
      <c r="L3286" s="50" t="s">
        <v>185</v>
      </c>
      <c r="M3286" s="54">
        <v>1</v>
      </c>
      <c r="N3286" s="51" t="str">
        <f t="shared" si="217"/>
        <v>都千歳丘</v>
      </c>
    </row>
    <row r="3287" spans="1:14" x14ac:dyDescent="0.2">
      <c r="A3287" s="50">
        <f t="shared" si="214"/>
        <v>40957</v>
      </c>
      <c r="B3287" s="50">
        <f t="shared" si="215"/>
        <v>4</v>
      </c>
      <c r="C3287" s="51">
        <f t="shared" si="216"/>
        <v>9</v>
      </c>
      <c r="D3287" s="50">
        <v>40957</v>
      </c>
      <c r="E3287" s="50" t="s">
        <v>117</v>
      </c>
      <c r="F3287" s="50" t="s">
        <v>15337</v>
      </c>
      <c r="G3287" s="50" t="s">
        <v>1197</v>
      </c>
      <c r="H3287" s="50" t="s">
        <v>7633</v>
      </c>
      <c r="I3287" s="50" t="s">
        <v>1199</v>
      </c>
      <c r="J3287" s="50" t="s">
        <v>7635</v>
      </c>
      <c r="K3287" s="50" t="s">
        <v>292</v>
      </c>
      <c r="L3287" s="50" t="s">
        <v>189</v>
      </c>
      <c r="M3287" s="54">
        <v>1</v>
      </c>
      <c r="N3287" s="51" t="str">
        <f t="shared" si="217"/>
        <v>都千歳丘</v>
      </c>
    </row>
    <row r="3288" spans="1:14" x14ac:dyDescent="0.2">
      <c r="A3288" s="50">
        <f t="shared" si="214"/>
        <v>41032</v>
      </c>
      <c r="B3288" s="50">
        <f t="shared" si="215"/>
        <v>4</v>
      </c>
      <c r="C3288" s="51">
        <f t="shared" si="216"/>
        <v>10</v>
      </c>
      <c r="D3288" s="50">
        <v>41032</v>
      </c>
      <c r="E3288" s="50" t="s">
        <v>23</v>
      </c>
      <c r="F3288" s="50" t="s">
        <v>9284</v>
      </c>
      <c r="G3288" s="50" t="s">
        <v>1248</v>
      </c>
      <c r="H3288" s="50" t="s">
        <v>1847</v>
      </c>
      <c r="I3288" s="50" t="s">
        <v>1249</v>
      </c>
      <c r="J3288" s="50" t="s">
        <v>5563</v>
      </c>
      <c r="K3288" s="50" t="s">
        <v>291</v>
      </c>
      <c r="L3288" s="50" t="s">
        <v>188</v>
      </c>
      <c r="M3288" s="54">
        <v>2</v>
      </c>
      <c r="N3288" s="51" t="str">
        <f t="shared" si="217"/>
        <v>都芦花</v>
      </c>
    </row>
    <row r="3289" spans="1:14" x14ac:dyDescent="0.2">
      <c r="A3289" s="50">
        <f t="shared" si="214"/>
        <v>41033</v>
      </c>
      <c r="B3289" s="50">
        <f t="shared" si="215"/>
        <v>4</v>
      </c>
      <c r="C3289" s="51">
        <f t="shared" si="216"/>
        <v>10</v>
      </c>
      <c r="D3289" s="50">
        <v>41033</v>
      </c>
      <c r="E3289" s="50" t="s">
        <v>4849</v>
      </c>
      <c r="F3289" s="50" t="s">
        <v>9584</v>
      </c>
      <c r="G3289" s="50" t="s">
        <v>5427</v>
      </c>
      <c r="H3289" s="50" t="s">
        <v>9585</v>
      </c>
      <c r="I3289" s="50" t="s">
        <v>5428</v>
      </c>
      <c r="J3289" s="50" t="s">
        <v>9586</v>
      </c>
      <c r="K3289" s="50" t="s">
        <v>291</v>
      </c>
      <c r="L3289" s="50" t="s">
        <v>188</v>
      </c>
      <c r="M3289" s="54">
        <v>2</v>
      </c>
      <c r="N3289" s="51" t="str">
        <f t="shared" si="217"/>
        <v>都芦花</v>
      </c>
    </row>
    <row r="3290" spans="1:14" x14ac:dyDescent="0.2">
      <c r="A3290" s="50">
        <f t="shared" si="214"/>
        <v>41034</v>
      </c>
      <c r="B3290" s="50">
        <f t="shared" si="215"/>
        <v>4</v>
      </c>
      <c r="C3290" s="51">
        <f t="shared" si="216"/>
        <v>10</v>
      </c>
      <c r="D3290" s="50">
        <v>41034</v>
      </c>
      <c r="E3290" s="50" t="s">
        <v>5548</v>
      </c>
      <c r="F3290" s="50" t="s">
        <v>9587</v>
      </c>
      <c r="G3290" s="50" t="s">
        <v>5549</v>
      </c>
      <c r="H3290" s="50" t="s">
        <v>2780</v>
      </c>
      <c r="I3290" s="50" t="s">
        <v>5550</v>
      </c>
      <c r="J3290" s="50" t="s">
        <v>1914</v>
      </c>
      <c r="K3290" s="50" t="s">
        <v>291</v>
      </c>
      <c r="L3290" s="50" t="s">
        <v>188</v>
      </c>
      <c r="M3290" s="54">
        <v>2</v>
      </c>
      <c r="N3290" s="51" t="str">
        <f t="shared" si="217"/>
        <v>都芦花</v>
      </c>
    </row>
    <row r="3291" spans="1:14" x14ac:dyDescent="0.2">
      <c r="A3291" s="50">
        <f t="shared" si="214"/>
        <v>41035</v>
      </c>
      <c r="B3291" s="50">
        <f t="shared" si="215"/>
        <v>4</v>
      </c>
      <c r="C3291" s="51">
        <f t="shared" si="216"/>
        <v>10</v>
      </c>
      <c r="D3291" s="50">
        <v>41035</v>
      </c>
      <c r="E3291" s="50" t="s">
        <v>9588</v>
      </c>
      <c r="F3291" s="50" t="s">
        <v>9589</v>
      </c>
      <c r="G3291" s="50" t="s">
        <v>9590</v>
      </c>
      <c r="H3291" s="50" t="s">
        <v>9591</v>
      </c>
      <c r="I3291" s="50" t="s">
        <v>9592</v>
      </c>
      <c r="J3291" s="50" t="s">
        <v>9593</v>
      </c>
      <c r="K3291" s="50" t="s">
        <v>291</v>
      </c>
      <c r="L3291" s="50" t="s">
        <v>188</v>
      </c>
      <c r="M3291" s="54">
        <v>2</v>
      </c>
      <c r="N3291" s="51" t="str">
        <f t="shared" si="217"/>
        <v>都芦花</v>
      </c>
    </row>
    <row r="3292" spans="1:14" x14ac:dyDescent="0.2">
      <c r="A3292" s="50">
        <f t="shared" si="214"/>
        <v>41036</v>
      </c>
      <c r="B3292" s="50">
        <f t="shared" si="215"/>
        <v>4</v>
      </c>
      <c r="C3292" s="51">
        <f t="shared" si="216"/>
        <v>10</v>
      </c>
      <c r="D3292" s="50">
        <v>41036</v>
      </c>
      <c r="E3292" s="50" t="s">
        <v>9594</v>
      </c>
      <c r="F3292" s="50" t="s">
        <v>3366</v>
      </c>
      <c r="G3292" s="50" t="s">
        <v>9595</v>
      </c>
      <c r="H3292" s="50" t="s">
        <v>2899</v>
      </c>
      <c r="I3292" s="50" t="s">
        <v>9596</v>
      </c>
      <c r="J3292" s="50" t="s">
        <v>2900</v>
      </c>
      <c r="K3292" s="50" t="s">
        <v>291</v>
      </c>
      <c r="L3292" s="50" t="s">
        <v>188</v>
      </c>
      <c r="M3292" s="54">
        <v>2</v>
      </c>
      <c r="N3292" s="51" t="str">
        <f t="shared" si="217"/>
        <v>都芦花</v>
      </c>
    </row>
    <row r="3293" spans="1:14" x14ac:dyDescent="0.2">
      <c r="A3293" s="50">
        <f t="shared" si="214"/>
        <v>41037</v>
      </c>
      <c r="B3293" s="50">
        <f t="shared" si="215"/>
        <v>4</v>
      </c>
      <c r="C3293" s="51">
        <f t="shared" si="216"/>
        <v>10</v>
      </c>
      <c r="D3293" s="50">
        <v>41037</v>
      </c>
      <c r="E3293" s="50" t="s">
        <v>1521</v>
      </c>
      <c r="F3293" s="50" t="s">
        <v>5972</v>
      </c>
      <c r="G3293" s="50" t="s">
        <v>1523</v>
      </c>
      <c r="H3293" s="50" t="s">
        <v>5974</v>
      </c>
      <c r="I3293" s="50" t="s">
        <v>9597</v>
      </c>
      <c r="J3293" s="50" t="s">
        <v>5976</v>
      </c>
      <c r="K3293" s="50" t="s">
        <v>291</v>
      </c>
      <c r="L3293" s="50" t="s">
        <v>188</v>
      </c>
      <c r="M3293" s="54">
        <v>2</v>
      </c>
      <c r="N3293" s="51" t="str">
        <f t="shared" si="217"/>
        <v>都芦花</v>
      </c>
    </row>
    <row r="3294" spans="1:14" x14ac:dyDescent="0.2">
      <c r="A3294" s="50">
        <f t="shared" si="214"/>
        <v>41038</v>
      </c>
      <c r="B3294" s="50">
        <f t="shared" si="215"/>
        <v>4</v>
      </c>
      <c r="C3294" s="51">
        <f t="shared" si="216"/>
        <v>10</v>
      </c>
      <c r="D3294" s="50">
        <v>41038</v>
      </c>
      <c r="E3294" s="50" t="s">
        <v>9598</v>
      </c>
      <c r="F3294" s="50" t="s">
        <v>7222</v>
      </c>
      <c r="G3294" s="50" t="s">
        <v>9599</v>
      </c>
      <c r="H3294" s="50" t="s">
        <v>4563</v>
      </c>
      <c r="I3294" s="50" t="s">
        <v>9600</v>
      </c>
      <c r="J3294" s="50" t="s">
        <v>7223</v>
      </c>
      <c r="K3294" s="50" t="s">
        <v>291</v>
      </c>
      <c r="L3294" s="50" t="s">
        <v>188</v>
      </c>
      <c r="M3294" s="54">
        <v>2</v>
      </c>
      <c r="N3294" s="51" t="str">
        <f t="shared" si="217"/>
        <v>都芦花</v>
      </c>
    </row>
    <row r="3295" spans="1:14" x14ac:dyDescent="0.2">
      <c r="A3295" s="50">
        <f t="shared" si="214"/>
        <v>41039</v>
      </c>
      <c r="B3295" s="50">
        <f t="shared" si="215"/>
        <v>4</v>
      </c>
      <c r="C3295" s="51">
        <f t="shared" si="216"/>
        <v>10</v>
      </c>
      <c r="D3295" s="50">
        <v>41039</v>
      </c>
      <c r="E3295" s="50" t="s">
        <v>9601</v>
      </c>
      <c r="F3295" s="50" t="s">
        <v>8525</v>
      </c>
      <c r="G3295" s="50" t="s">
        <v>9602</v>
      </c>
      <c r="H3295" s="50" t="s">
        <v>5918</v>
      </c>
      <c r="I3295" s="50" t="s">
        <v>9603</v>
      </c>
      <c r="J3295" s="50" t="s">
        <v>5920</v>
      </c>
      <c r="K3295" s="50" t="s">
        <v>291</v>
      </c>
      <c r="L3295" s="50" t="s">
        <v>188</v>
      </c>
      <c r="M3295" s="54">
        <v>2</v>
      </c>
      <c r="N3295" s="51" t="str">
        <f t="shared" si="217"/>
        <v>都芦花</v>
      </c>
    </row>
    <row r="3296" spans="1:14" x14ac:dyDescent="0.2">
      <c r="A3296" s="50">
        <f t="shared" si="214"/>
        <v>41040</v>
      </c>
      <c r="B3296" s="50">
        <f t="shared" si="215"/>
        <v>4</v>
      </c>
      <c r="C3296" s="51">
        <f t="shared" si="216"/>
        <v>10</v>
      </c>
      <c r="D3296" s="50">
        <v>41040</v>
      </c>
      <c r="E3296" s="50" t="s">
        <v>3834</v>
      </c>
      <c r="F3296" s="50" t="s">
        <v>3310</v>
      </c>
      <c r="G3296" s="50" t="s">
        <v>3836</v>
      </c>
      <c r="H3296" s="50" t="s">
        <v>9604</v>
      </c>
      <c r="I3296" s="50" t="s">
        <v>3837</v>
      </c>
      <c r="J3296" s="50" t="s">
        <v>9605</v>
      </c>
      <c r="K3296" s="50" t="s">
        <v>291</v>
      </c>
      <c r="L3296" s="50" t="s">
        <v>188</v>
      </c>
      <c r="M3296" s="54">
        <v>2</v>
      </c>
      <c r="N3296" s="51" t="str">
        <f t="shared" si="217"/>
        <v>都芦花</v>
      </c>
    </row>
    <row r="3297" spans="1:14" x14ac:dyDescent="0.2">
      <c r="A3297" s="50">
        <f t="shared" si="214"/>
        <v>41043</v>
      </c>
      <c r="B3297" s="50">
        <f t="shared" si="215"/>
        <v>4</v>
      </c>
      <c r="C3297" s="51">
        <f t="shared" si="216"/>
        <v>10</v>
      </c>
      <c r="D3297" s="50">
        <v>41043</v>
      </c>
      <c r="E3297" s="50" t="s">
        <v>60</v>
      </c>
      <c r="F3297" s="50" t="s">
        <v>9606</v>
      </c>
      <c r="G3297" s="50" t="s">
        <v>1313</v>
      </c>
      <c r="H3297" s="50" t="s">
        <v>6000</v>
      </c>
      <c r="I3297" s="50" t="s">
        <v>1315</v>
      </c>
      <c r="J3297" s="50" t="s">
        <v>9607</v>
      </c>
      <c r="K3297" s="50" t="s">
        <v>291</v>
      </c>
      <c r="L3297" s="50" t="s">
        <v>188</v>
      </c>
      <c r="M3297" s="54">
        <v>2</v>
      </c>
      <c r="N3297" s="51" t="str">
        <f t="shared" si="217"/>
        <v>都芦花</v>
      </c>
    </row>
    <row r="3298" spans="1:14" x14ac:dyDescent="0.2">
      <c r="A3298" s="50">
        <f t="shared" si="214"/>
        <v>41044</v>
      </c>
      <c r="B3298" s="50">
        <f t="shared" si="215"/>
        <v>4</v>
      </c>
      <c r="C3298" s="51">
        <f t="shared" si="216"/>
        <v>10</v>
      </c>
      <c r="D3298" s="50">
        <v>41044</v>
      </c>
      <c r="E3298" s="50" t="s">
        <v>53</v>
      </c>
      <c r="F3298" s="50" t="s">
        <v>58</v>
      </c>
      <c r="G3298" s="50" t="s">
        <v>1239</v>
      </c>
      <c r="H3298" s="50" t="s">
        <v>1267</v>
      </c>
      <c r="I3298" s="50" t="s">
        <v>1240</v>
      </c>
      <c r="J3298" s="50" t="s">
        <v>1269</v>
      </c>
      <c r="K3298" s="50" t="s">
        <v>291</v>
      </c>
      <c r="L3298" s="50" t="s">
        <v>189</v>
      </c>
      <c r="M3298" s="54">
        <v>1</v>
      </c>
      <c r="N3298" s="51" t="str">
        <f t="shared" si="217"/>
        <v>都芦花</v>
      </c>
    </row>
    <row r="3299" spans="1:14" x14ac:dyDescent="0.2">
      <c r="A3299" s="50">
        <f t="shared" si="214"/>
        <v>41045</v>
      </c>
      <c r="B3299" s="50">
        <f t="shared" si="215"/>
        <v>4</v>
      </c>
      <c r="C3299" s="51">
        <f t="shared" si="216"/>
        <v>10</v>
      </c>
      <c r="D3299" s="50">
        <v>41045</v>
      </c>
      <c r="E3299" s="50" t="s">
        <v>9608</v>
      </c>
      <c r="F3299" s="50" t="s">
        <v>9609</v>
      </c>
      <c r="G3299" s="50" t="s">
        <v>9610</v>
      </c>
      <c r="H3299" s="50" t="s">
        <v>1924</v>
      </c>
      <c r="I3299" s="50" t="s">
        <v>9611</v>
      </c>
      <c r="J3299" s="50" t="s">
        <v>1925</v>
      </c>
      <c r="K3299" s="50" t="s">
        <v>291</v>
      </c>
      <c r="L3299" s="50" t="s">
        <v>185</v>
      </c>
      <c r="M3299" s="54">
        <v>1</v>
      </c>
      <c r="N3299" s="51" t="str">
        <f t="shared" si="217"/>
        <v>都芦花</v>
      </c>
    </row>
    <row r="3300" spans="1:14" x14ac:dyDescent="0.2">
      <c r="A3300" s="50">
        <f t="shared" si="214"/>
        <v>41070</v>
      </c>
      <c r="B3300" s="50">
        <f t="shared" si="215"/>
        <v>4</v>
      </c>
      <c r="C3300" s="51">
        <f t="shared" si="216"/>
        <v>10</v>
      </c>
      <c r="D3300" s="50">
        <v>41070</v>
      </c>
      <c r="E3300" s="50" t="s">
        <v>74</v>
      </c>
      <c r="F3300" s="50" t="s">
        <v>9612</v>
      </c>
      <c r="G3300" s="50" t="s">
        <v>2087</v>
      </c>
      <c r="H3300" s="50" t="s">
        <v>9613</v>
      </c>
      <c r="I3300" s="50" t="s">
        <v>2088</v>
      </c>
      <c r="J3300" s="50" t="s">
        <v>9614</v>
      </c>
      <c r="K3300" s="50" t="s">
        <v>292</v>
      </c>
      <c r="L3300" s="50" t="s">
        <v>1029</v>
      </c>
      <c r="M3300" s="54">
        <v>3</v>
      </c>
      <c r="N3300" s="51" t="str">
        <f t="shared" si="217"/>
        <v>都芦花</v>
      </c>
    </row>
    <row r="3301" spans="1:14" x14ac:dyDescent="0.2">
      <c r="A3301" s="50">
        <f t="shared" si="214"/>
        <v>41071</v>
      </c>
      <c r="B3301" s="50">
        <f t="shared" si="215"/>
        <v>4</v>
      </c>
      <c r="C3301" s="51">
        <f t="shared" si="216"/>
        <v>10</v>
      </c>
      <c r="D3301" s="50">
        <v>41071</v>
      </c>
      <c r="E3301" s="50" t="s">
        <v>7800</v>
      </c>
      <c r="F3301" s="50" t="s">
        <v>9615</v>
      </c>
      <c r="G3301" s="50" t="s">
        <v>7802</v>
      </c>
      <c r="H3301" s="50" t="s">
        <v>1920</v>
      </c>
      <c r="I3301" s="50" t="s">
        <v>7804</v>
      </c>
      <c r="J3301" s="50" t="s">
        <v>1921</v>
      </c>
      <c r="K3301" s="50" t="s">
        <v>292</v>
      </c>
      <c r="L3301" s="50" t="s">
        <v>1029</v>
      </c>
      <c r="M3301" s="54">
        <v>3</v>
      </c>
      <c r="N3301" s="51" t="str">
        <f t="shared" si="217"/>
        <v>都芦花</v>
      </c>
    </row>
    <row r="3302" spans="1:14" x14ac:dyDescent="0.2">
      <c r="A3302" s="50">
        <f t="shared" si="214"/>
        <v>41083</v>
      </c>
      <c r="B3302" s="50">
        <f t="shared" si="215"/>
        <v>4</v>
      </c>
      <c r="C3302" s="51">
        <f t="shared" si="216"/>
        <v>10</v>
      </c>
      <c r="D3302" s="50">
        <v>41083</v>
      </c>
      <c r="E3302" s="50" t="s">
        <v>3996</v>
      </c>
      <c r="F3302" s="50" t="s">
        <v>8443</v>
      </c>
      <c r="G3302" s="50" t="s">
        <v>9616</v>
      </c>
      <c r="H3302" s="50" t="s">
        <v>8444</v>
      </c>
      <c r="I3302" s="50" t="s">
        <v>9617</v>
      </c>
      <c r="J3302" s="50" t="s">
        <v>8445</v>
      </c>
      <c r="K3302" s="50" t="s">
        <v>292</v>
      </c>
      <c r="L3302" s="50" t="s">
        <v>188</v>
      </c>
      <c r="M3302" s="54">
        <v>2</v>
      </c>
      <c r="N3302" s="51" t="str">
        <f t="shared" si="217"/>
        <v>都芦花</v>
      </c>
    </row>
    <row r="3303" spans="1:14" x14ac:dyDescent="0.2">
      <c r="A3303" s="50">
        <f t="shared" si="214"/>
        <v>41084</v>
      </c>
      <c r="B3303" s="50">
        <f t="shared" si="215"/>
        <v>4</v>
      </c>
      <c r="C3303" s="51">
        <f t="shared" si="216"/>
        <v>10</v>
      </c>
      <c r="D3303" s="50">
        <v>41084</v>
      </c>
      <c r="E3303" s="50" t="s">
        <v>61</v>
      </c>
      <c r="F3303" s="50" t="s">
        <v>1967</v>
      </c>
      <c r="G3303" s="50" t="s">
        <v>1901</v>
      </c>
      <c r="H3303" s="50" t="s">
        <v>1753</v>
      </c>
      <c r="I3303" s="50" t="s">
        <v>1902</v>
      </c>
      <c r="J3303" s="50" t="s">
        <v>1754</v>
      </c>
      <c r="K3303" s="50" t="s">
        <v>292</v>
      </c>
      <c r="L3303" s="50" t="s">
        <v>188</v>
      </c>
      <c r="M3303" s="54">
        <v>2</v>
      </c>
      <c r="N3303" s="51" t="str">
        <f t="shared" si="217"/>
        <v>都芦花</v>
      </c>
    </row>
    <row r="3304" spans="1:14" x14ac:dyDescent="0.2">
      <c r="A3304" s="50">
        <f t="shared" si="214"/>
        <v>41085</v>
      </c>
      <c r="B3304" s="50">
        <f t="shared" si="215"/>
        <v>4</v>
      </c>
      <c r="C3304" s="51">
        <f t="shared" si="216"/>
        <v>10</v>
      </c>
      <c r="D3304" s="50">
        <v>41085</v>
      </c>
      <c r="E3304" s="50" t="s">
        <v>9618</v>
      </c>
      <c r="F3304" s="50" t="s">
        <v>9619</v>
      </c>
      <c r="G3304" s="50" t="s">
        <v>9620</v>
      </c>
      <c r="H3304" s="50" t="s">
        <v>2734</v>
      </c>
      <c r="I3304" s="50" t="s">
        <v>9621</v>
      </c>
      <c r="J3304" s="50" t="s">
        <v>2735</v>
      </c>
      <c r="K3304" s="50" t="s">
        <v>292</v>
      </c>
      <c r="L3304" s="50" t="s">
        <v>188</v>
      </c>
      <c r="M3304" s="54">
        <v>2</v>
      </c>
      <c r="N3304" s="51" t="str">
        <f t="shared" si="217"/>
        <v>都芦花</v>
      </c>
    </row>
    <row r="3305" spans="1:14" x14ac:dyDescent="0.2">
      <c r="A3305" s="50">
        <f t="shared" si="214"/>
        <v>41086</v>
      </c>
      <c r="B3305" s="50">
        <f t="shared" si="215"/>
        <v>4</v>
      </c>
      <c r="C3305" s="51">
        <f t="shared" si="216"/>
        <v>10</v>
      </c>
      <c r="D3305" s="50">
        <v>41086</v>
      </c>
      <c r="E3305" s="50" t="s">
        <v>9622</v>
      </c>
      <c r="F3305" s="50" t="s">
        <v>9623</v>
      </c>
      <c r="G3305" s="50" t="s">
        <v>9624</v>
      </c>
      <c r="H3305" s="50" t="s">
        <v>2573</v>
      </c>
      <c r="I3305" s="50" t="s">
        <v>9625</v>
      </c>
      <c r="J3305" s="50" t="s">
        <v>2575</v>
      </c>
      <c r="K3305" s="50" t="s">
        <v>292</v>
      </c>
      <c r="L3305" s="50" t="s">
        <v>188</v>
      </c>
      <c r="M3305" s="54">
        <v>2</v>
      </c>
      <c r="N3305" s="51" t="str">
        <f t="shared" si="217"/>
        <v>都芦花</v>
      </c>
    </row>
    <row r="3306" spans="1:14" x14ac:dyDescent="0.2">
      <c r="A3306" s="50">
        <f t="shared" si="214"/>
        <v>41087</v>
      </c>
      <c r="B3306" s="50">
        <f t="shared" si="215"/>
        <v>4</v>
      </c>
      <c r="C3306" s="51">
        <f t="shared" si="216"/>
        <v>10</v>
      </c>
      <c r="D3306" s="50">
        <v>41087</v>
      </c>
      <c r="E3306" s="50" t="s">
        <v>7756</v>
      </c>
      <c r="F3306" s="50" t="s">
        <v>9626</v>
      </c>
      <c r="G3306" s="50" t="s">
        <v>7757</v>
      </c>
      <c r="H3306" s="50" t="s">
        <v>7665</v>
      </c>
      <c r="I3306" s="50" t="s">
        <v>7758</v>
      </c>
      <c r="J3306" s="50" t="s">
        <v>7666</v>
      </c>
      <c r="K3306" s="50" t="s">
        <v>292</v>
      </c>
      <c r="L3306" s="50" t="s">
        <v>188</v>
      </c>
      <c r="M3306" s="54">
        <v>2</v>
      </c>
      <c r="N3306" s="51" t="str">
        <f t="shared" si="217"/>
        <v>都芦花</v>
      </c>
    </row>
    <row r="3307" spans="1:14" x14ac:dyDescent="0.2">
      <c r="A3307" s="50">
        <f t="shared" si="214"/>
        <v>41088</v>
      </c>
      <c r="B3307" s="50">
        <f t="shared" si="215"/>
        <v>4</v>
      </c>
      <c r="C3307" s="51">
        <f t="shared" si="216"/>
        <v>10</v>
      </c>
      <c r="D3307" s="50">
        <v>41088</v>
      </c>
      <c r="E3307" s="50" t="s">
        <v>9627</v>
      </c>
      <c r="F3307" s="50" t="s">
        <v>9628</v>
      </c>
      <c r="G3307" s="50" t="s">
        <v>9629</v>
      </c>
      <c r="H3307" s="50" t="s">
        <v>1556</v>
      </c>
      <c r="I3307" s="50" t="s">
        <v>9630</v>
      </c>
      <c r="J3307" s="50" t="s">
        <v>1558</v>
      </c>
      <c r="K3307" s="50" t="s">
        <v>292</v>
      </c>
      <c r="L3307" s="50" t="s">
        <v>189</v>
      </c>
      <c r="M3307" s="54">
        <v>2</v>
      </c>
      <c r="N3307" s="51" t="str">
        <f t="shared" si="217"/>
        <v>都芦花</v>
      </c>
    </row>
    <row r="3308" spans="1:14" x14ac:dyDescent="0.2">
      <c r="A3308" s="50">
        <f t="shared" ref="A3308:A3371" si="218">D3308</f>
        <v>41089</v>
      </c>
      <c r="B3308" s="50">
        <f t="shared" ref="B3308:B3371" si="219">ROUNDDOWN(D3308/10000,0)</f>
        <v>4</v>
      </c>
      <c r="C3308" s="51">
        <f t="shared" ref="C3308:C3371" si="220">ROUNDDOWN((D3308-B3308*10000)/100,0)</f>
        <v>10</v>
      </c>
      <c r="D3308" s="50">
        <v>41089</v>
      </c>
      <c r="E3308" s="50" t="s">
        <v>9631</v>
      </c>
      <c r="F3308" s="50" t="s">
        <v>2909</v>
      </c>
      <c r="G3308" s="50" t="s">
        <v>9632</v>
      </c>
      <c r="H3308" s="50" t="s">
        <v>7523</v>
      </c>
      <c r="I3308" s="50" t="s">
        <v>9633</v>
      </c>
      <c r="J3308" s="50" t="s">
        <v>7524</v>
      </c>
      <c r="K3308" s="50" t="s">
        <v>292</v>
      </c>
      <c r="L3308" s="50" t="s">
        <v>189</v>
      </c>
      <c r="M3308" s="54">
        <v>2</v>
      </c>
      <c r="N3308" s="51" t="str">
        <f t="shared" si="217"/>
        <v>都芦花</v>
      </c>
    </row>
    <row r="3309" spans="1:14" x14ac:dyDescent="0.2">
      <c r="A3309" s="50">
        <f t="shared" si="218"/>
        <v>41090</v>
      </c>
      <c r="B3309" s="50">
        <f t="shared" si="219"/>
        <v>4</v>
      </c>
      <c r="C3309" s="51">
        <f t="shared" si="220"/>
        <v>10</v>
      </c>
      <c r="D3309" s="50">
        <v>41090</v>
      </c>
      <c r="E3309" s="50" t="s">
        <v>9634</v>
      </c>
      <c r="F3309" s="50" t="s">
        <v>4432</v>
      </c>
      <c r="G3309" s="50" t="s">
        <v>9634</v>
      </c>
      <c r="H3309" s="50" t="s">
        <v>4432</v>
      </c>
      <c r="I3309" s="50" t="s">
        <v>9635</v>
      </c>
      <c r="J3309" s="50" t="s">
        <v>9636</v>
      </c>
      <c r="K3309" s="50" t="s">
        <v>292</v>
      </c>
      <c r="L3309" s="50" t="s">
        <v>188</v>
      </c>
      <c r="M3309" s="54">
        <v>2</v>
      </c>
      <c r="N3309" s="51" t="str">
        <f t="shared" si="217"/>
        <v>都芦花</v>
      </c>
    </row>
    <row r="3310" spans="1:14" x14ac:dyDescent="0.2">
      <c r="A3310" s="50">
        <f t="shared" si="218"/>
        <v>41091</v>
      </c>
      <c r="B3310" s="50">
        <f t="shared" si="219"/>
        <v>4</v>
      </c>
      <c r="C3310" s="51">
        <f t="shared" si="220"/>
        <v>10</v>
      </c>
      <c r="D3310" s="50">
        <v>41091</v>
      </c>
      <c r="E3310" s="50" t="s">
        <v>24</v>
      </c>
      <c r="F3310" s="50" t="s">
        <v>9637</v>
      </c>
      <c r="G3310" s="50" t="s">
        <v>2538</v>
      </c>
      <c r="H3310" s="50" t="s">
        <v>9638</v>
      </c>
      <c r="I3310" s="50" t="s">
        <v>2539</v>
      </c>
      <c r="J3310" s="50" t="s">
        <v>9639</v>
      </c>
      <c r="K3310" s="50" t="s">
        <v>292</v>
      </c>
      <c r="L3310" s="50" t="s">
        <v>189</v>
      </c>
      <c r="M3310" s="54">
        <v>2</v>
      </c>
      <c r="N3310" s="51" t="str">
        <f t="shared" si="217"/>
        <v>都芦花</v>
      </c>
    </row>
    <row r="3311" spans="1:14" x14ac:dyDescent="0.2">
      <c r="A3311" s="50">
        <f t="shared" si="218"/>
        <v>41092</v>
      </c>
      <c r="B3311" s="50">
        <f t="shared" si="219"/>
        <v>4</v>
      </c>
      <c r="C3311" s="51">
        <f t="shared" si="220"/>
        <v>10</v>
      </c>
      <c r="D3311" s="50">
        <v>41092</v>
      </c>
      <c r="E3311" s="50" t="s">
        <v>7504</v>
      </c>
      <c r="F3311" s="50" t="s">
        <v>9640</v>
      </c>
      <c r="G3311" s="50" t="s">
        <v>3395</v>
      </c>
      <c r="H3311" s="50" t="s">
        <v>9641</v>
      </c>
      <c r="I3311" s="50" t="s">
        <v>3397</v>
      </c>
      <c r="J3311" s="50" t="s">
        <v>9642</v>
      </c>
      <c r="K3311" s="50" t="s">
        <v>292</v>
      </c>
      <c r="L3311" s="50" t="s">
        <v>189</v>
      </c>
      <c r="M3311" s="54">
        <v>1</v>
      </c>
      <c r="N3311" s="51" t="str">
        <f t="shared" si="217"/>
        <v>都芦花</v>
      </c>
    </row>
    <row r="3312" spans="1:14" x14ac:dyDescent="0.2">
      <c r="A3312" s="50">
        <f t="shared" si="218"/>
        <v>41093</v>
      </c>
      <c r="B3312" s="50">
        <f t="shared" si="219"/>
        <v>4</v>
      </c>
      <c r="C3312" s="51">
        <f t="shared" si="220"/>
        <v>10</v>
      </c>
      <c r="D3312" s="50">
        <v>41093</v>
      </c>
      <c r="E3312" s="50" t="s">
        <v>85</v>
      </c>
      <c r="F3312" s="50" t="s">
        <v>9643</v>
      </c>
      <c r="G3312" s="50" t="s">
        <v>2282</v>
      </c>
      <c r="H3312" s="50" t="s">
        <v>9644</v>
      </c>
      <c r="I3312" s="50" t="s">
        <v>2284</v>
      </c>
      <c r="J3312" s="50" t="s">
        <v>9645</v>
      </c>
      <c r="K3312" s="50" t="s">
        <v>292</v>
      </c>
      <c r="L3312" s="50" t="s">
        <v>188</v>
      </c>
      <c r="M3312" s="54">
        <v>2</v>
      </c>
      <c r="N3312" s="51" t="str">
        <f t="shared" si="217"/>
        <v>都芦花</v>
      </c>
    </row>
    <row r="3313" spans="1:14" x14ac:dyDescent="0.2">
      <c r="A3313" s="50">
        <f t="shared" si="218"/>
        <v>41122</v>
      </c>
      <c r="B3313" s="50">
        <f t="shared" si="219"/>
        <v>4</v>
      </c>
      <c r="C3313" s="51">
        <f t="shared" si="220"/>
        <v>11</v>
      </c>
      <c r="D3313" s="50">
        <v>41122</v>
      </c>
      <c r="E3313" s="50" t="s">
        <v>44</v>
      </c>
      <c r="F3313" s="50" t="s">
        <v>9646</v>
      </c>
      <c r="G3313" s="50" t="s">
        <v>2258</v>
      </c>
      <c r="H3313" s="50" t="s">
        <v>1579</v>
      </c>
      <c r="I3313" s="50" t="s">
        <v>2259</v>
      </c>
      <c r="J3313" s="50" t="s">
        <v>1581</v>
      </c>
      <c r="K3313" s="50" t="s">
        <v>291</v>
      </c>
      <c r="L3313" s="50" t="s">
        <v>1029</v>
      </c>
      <c r="M3313" s="54">
        <v>3</v>
      </c>
      <c r="N3313" s="51" t="str">
        <f t="shared" si="217"/>
        <v>都松原</v>
      </c>
    </row>
    <row r="3314" spans="1:14" x14ac:dyDescent="0.2">
      <c r="A3314" s="50">
        <f t="shared" si="218"/>
        <v>41126</v>
      </c>
      <c r="B3314" s="50">
        <f t="shared" si="219"/>
        <v>4</v>
      </c>
      <c r="C3314" s="51">
        <f t="shared" si="220"/>
        <v>11</v>
      </c>
      <c r="D3314" s="50">
        <v>41126</v>
      </c>
      <c r="E3314" s="50" t="s">
        <v>6565</v>
      </c>
      <c r="F3314" s="50" t="s">
        <v>5848</v>
      </c>
      <c r="G3314" s="50" t="s">
        <v>6566</v>
      </c>
      <c r="H3314" s="50" t="s">
        <v>4017</v>
      </c>
      <c r="I3314" s="50" t="s">
        <v>6567</v>
      </c>
      <c r="J3314" s="50" t="s">
        <v>4019</v>
      </c>
      <c r="K3314" s="50" t="s">
        <v>291</v>
      </c>
      <c r="L3314" s="50" t="s">
        <v>188</v>
      </c>
      <c r="M3314" s="54">
        <v>2</v>
      </c>
      <c r="N3314" s="51" t="str">
        <f t="shared" si="217"/>
        <v>都松原</v>
      </c>
    </row>
    <row r="3315" spans="1:14" x14ac:dyDescent="0.2">
      <c r="A3315" s="50">
        <f t="shared" si="218"/>
        <v>41128</v>
      </c>
      <c r="B3315" s="50">
        <f t="shared" si="219"/>
        <v>4</v>
      </c>
      <c r="C3315" s="51">
        <f t="shared" si="220"/>
        <v>11</v>
      </c>
      <c r="D3315" s="50">
        <v>41128</v>
      </c>
      <c r="E3315" s="50" t="s">
        <v>9647</v>
      </c>
      <c r="F3315" s="50" t="s">
        <v>67</v>
      </c>
      <c r="G3315" s="50" t="s">
        <v>9648</v>
      </c>
      <c r="H3315" s="50" t="s">
        <v>1160</v>
      </c>
      <c r="I3315" s="50" t="s">
        <v>9649</v>
      </c>
      <c r="J3315" s="50" t="s">
        <v>1767</v>
      </c>
      <c r="K3315" s="50" t="s">
        <v>291</v>
      </c>
      <c r="L3315" s="50" t="s">
        <v>188</v>
      </c>
      <c r="M3315" s="54">
        <v>2</v>
      </c>
      <c r="N3315" s="51" t="str">
        <f t="shared" si="217"/>
        <v>都松原</v>
      </c>
    </row>
    <row r="3316" spans="1:14" x14ac:dyDescent="0.2">
      <c r="A3316" s="50">
        <f t="shared" si="218"/>
        <v>41129</v>
      </c>
      <c r="B3316" s="50">
        <f t="shared" si="219"/>
        <v>4</v>
      </c>
      <c r="C3316" s="51">
        <f t="shared" si="220"/>
        <v>11</v>
      </c>
      <c r="D3316" s="50">
        <v>41129</v>
      </c>
      <c r="E3316" s="50" t="s">
        <v>6718</v>
      </c>
      <c r="F3316" s="50" t="s">
        <v>9650</v>
      </c>
      <c r="G3316" s="50" t="s">
        <v>6720</v>
      </c>
      <c r="H3316" s="50" t="s">
        <v>5974</v>
      </c>
      <c r="I3316" s="50" t="s">
        <v>6721</v>
      </c>
      <c r="J3316" s="50" t="s">
        <v>5976</v>
      </c>
      <c r="K3316" s="50" t="s">
        <v>291</v>
      </c>
      <c r="L3316" s="50" t="s">
        <v>188</v>
      </c>
      <c r="M3316" s="54">
        <v>2</v>
      </c>
      <c r="N3316" s="51" t="str">
        <f t="shared" si="217"/>
        <v>都松原</v>
      </c>
    </row>
    <row r="3317" spans="1:14" x14ac:dyDescent="0.2">
      <c r="A3317" s="50">
        <f t="shared" si="218"/>
        <v>41130</v>
      </c>
      <c r="B3317" s="50">
        <f t="shared" si="219"/>
        <v>4</v>
      </c>
      <c r="C3317" s="51">
        <f t="shared" si="220"/>
        <v>11</v>
      </c>
      <c r="D3317" s="50">
        <v>41130</v>
      </c>
      <c r="E3317" s="50" t="s">
        <v>643</v>
      </c>
      <c r="F3317" s="50" t="s">
        <v>9651</v>
      </c>
      <c r="G3317" s="50" t="s">
        <v>2418</v>
      </c>
      <c r="H3317" s="50" t="s">
        <v>5807</v>
      </c>
      <c r="I3317" s="50" t="s">
        <v>2420</v>
      </c>
      <c r="J3317" s="50" t="s">
        <v>5809</v>
      </c>
      <c r="K3317" s="50" t="s">
        <v>291</v>
      </c>
      <c r="L3317" s="50" t="s">
        <v>189</v>
      </c>
      <c r="M3317" s="54">
        <v>1</v>
      </c>
      <c r="N3317" s="51" t="str">
        <f t="shared" si="217"/>
        <v>都松原</v>
      </c>
    </row>
    <row r="3318" spans="1:14" x14ac:dyDescent="0.2">
      <c r="A3318" s="50">
        <f t="shared" si="218"/>
        <v>41131</v>
      </c>
      <c r="B3318" s="50">
        <f t="shared" si="219"/>
        <v>4</v>
      </c>
      <c r="C3318" s="51">
        <f t="shared" si="220"/>
        <v>11</v>
      </c>
      <c r="D3318" s="50">
        <v>41131</v>
      </c>
      <c r="E3318" s="50" t="s">
        <v>9652</v>
      </c>
      <c r="F3318" s="50" t="s">
        <v>5241</v>
      </c>
      <c r="G3318" s="50" t="s">
        <v>9653</v>
      </c>
      <c r="H3318" s="50" t="s">
        <v>5243</v>
      </c>
      <c r="I3318" s="50" t="s">
        <v>9654</v>
      </c>
      <c r="J3318" s="50" t="s">
        <v>5245</v>
      </c>
      <c r="K3318" s="50" t="s">
        <v>291</v>
      </c>
      <c r="L3318" s="50" t="s">
        <v>189</v>
      </c>
      <c r="M3318" s="54">
        <v>1</v>
      </c>
      <c r="N3318" s="51" t="str">
        <f t="shared" si="217"/>
        <v>都松原</v>
      </c>
    </row>
    <row r="3319" spans="1:14" x14ac:dyDescent="0.2">
      <c r="A3319" s="50">
        <f t="shared" si="218"/>
        <v>41132</v>
      </c>
      <c r="B3319" s="50">
        <f t="shared" si="219"/>
        <v>4</v>
      </c>
      <c r="C3319" s="51">
        <f t="shared" si="220"/>
        <v>11</v>
      </c>
      <c r="D3319" s="50">
        <v>41132</v>
      </c>
      <c r="E3319" s="50" t="s">
        <v>7297</v>
      </c>
      <c r="F3319" s="50" t="s">
        <v>7050</v>
      </c>
      <c r="G3319" s="50" t="s">
        <v>7299</v>
      </c>
      <c r="H3319" s="50" t="s">
        <v>1289</v>
      </c>
      <c r="I3319" s="50" t="s">
        <v>8797</v>
      </c>
      <c r="J3319" s="50" t="s">
        <v>1290</v>
      </c>
      <c r="K3319" s="50" t="s">
        <v>291</v>
      </c>
      <c r="L3319" s="50" t="s">
        <v>189</v>
      </c>
      <c r="M3319" s="54">
        <v>1</v>
      </c>
      <c r="N3319" s="51" t="str">
        <f t="shared" si="217"/>
        <v>都松原</v>
      </c>
    </row>
    <row r="3320" spans="1:14" x14ac:dyDescent="0.2">
      <c r="A3320" s="50">
        <f t="shared" si="218"/>
        <v>41169</v>
      </c>
      <c r="B3320" s="50">
        <f t="shared" si="219"/>
        <v>4</v>
      </c>
      <c r="C3320" s="51">
        <f t="shared" si="220"/>
        <v>11</v>
      </c>
      <c r="D3320" s="50">
        <v>41169</v>
      </c>
      <c r="E3320" s="50" t="s">
        <v>24</v>
      </c>
      <c r="F3320" s="50" t="s">
        <v>9655</v>
      </c>
      <c r="G3320" s="50" t="s">
        <v>2538</v>
      </c>
      <c r="H3320" s="50" t="s">
        <v>3460</v>
      </c>
      <c r="I3320" s="50" t="s">
        <v>2539</v>
      </c>
      <c r="J3320" s="50" t="s">
        <v>3462</v>
      </c>
      <c r="K3320" s="50" t="s">
        <v>292</v>
      </c>
      <c r="L3320" s="50" t="s">
        <v>188</v>
      </c>
      <c r="M3320" s="54">
        <v>2</v>
      </c>
      <c r="N3320" s="51" t="str">
        <f t="shared" si="217"/>
        <v>都松原</v>
      </c>
    </row>
    <row r="3321" spans="1:14" x14ac:dyDescent="0.2">
      <c r="A3321" s="50">
        <f t="shared" si="218"/>
        <v>41170</v>
      </c>
      <c r="B3321" s="50">
        <f t="shared" si="219"/>
        <v>4</v>
      </c>
      <c r="C3321" s="51">
        <f t="shared" si="220"/>
        <v>11</v>
      </c>
      <c r="D3321" s="50">
        <v>41170</v>
      </c>
      <c r="E3321" s="50" t="s">
        <v>9656</v>
      </c>
      <c r="F3321" s="50" t="s">
        <v>9657</v>
      </c>
      <c r="G3321" s="50" t="s">
        <v>9658</v>
      </c>
      <c r="H3321" s="50" t="s">
        <v>8436</v>
      </c>
      <c r="I3321" s="50" t="s">
        <v>9659</v>
      </c>
      <c r="J3321" s="50" t="s">
        <v>8438</v>
      </c>
      <c r="K3321" s="50" t="s">
        <v>292</v>
      </c>
      <c r="L3321" s="50" t="s">
        <v>189</v>
      </c>
      <c r="M3321" s="54">
        <v>1</v>
      </c>
      <c r="N3321" s="51" t="str">
        <f t="shared" si="217"/>
        <v>都松原</v>
      </c>
    </row>
    <row r="3322" spans="1:14" x14ac:dyDescent="0.2">
      <c r="A3322" s="50">
        <f t="shared" si="218"/>
        <v>41171</v>
      </c>
      <c r="B3322" s="50">
        <f t="shared" si="219"/>
        <v>4</v>
      </c>
      <c r="C3322" s="51">
        <f t="shared" si="220"/>
        <v>11</v>
      </c>
      <c r="D3322" s="50">
        <v>41171</v>
      </c>
      <c r="E3322" s="50" t="s">
        <v>1479</v>
      </c>
      <c r="F3322" s="50" t="s">
        <v>9660</v>
      </c>
      <c r="G3322" s="50" t="s">
        <v>1480</v>
      </c>
      <c r="H3322" s="50" t="s">
        <v>1716</v>
      </c>
      <c r="I3322" s="50" t="s">
        <v>5159</v>
      </c>
      <c r="J3322" s="50" t="s">
        <v>1717</v>
      </c>
      <c r="K3322" s="50" t="s">
        <v>292</v>
      </c>
      <c r="L3322" s="50" t="s">
        <v>185</v>
      </c>
      <c r="M3322" s="54">
        <v>1</v>
      </c>
      <c r="N3322" s="51" t="str">
        <f t="shared" si="217"/>
        <v>都松原</v>
      </c>
    </row>
    <row r="3323" spans="1:14" x14ac:dyDescent="0.2">
      <c r="A3323" s="50">
        <f t="shared" si="218"/>
        <v>41301</v>
      </c>
      <c r="B3323" s="50">
        <f t="shared" si="219"/>
        <v>4</v>
      </c>
      <c r="C3323" s="51">
        <f t="shared" si="220"/>
        <v>13</v>
      </c>
      <c r="D3323" s="50">
        <v>41301</v>
      </c>
      <c r="E3323" s="50" t="s">
        <v>9661</v>
      </c>
      <c r="F3323" s="50" t="s">
        <v>4582</v>
      </c>
      <c r="G3323" s="50" t="s">
        <v>6841</v>
      </c>
      <c r="H3323" s="50" t="s">
        <v>4546</v>
      </c>
      <c r="I3323" s="50" t="s">
        <v>9662</v>
      </c>
      <c r="J3323" s="50" t="s">
        <v>4552</v>
      </c>
      <c r="K3323" s="50" t="s">
        <v>291</v>
      </c>
      <c r="L3323" s="50" t="s">
        <v>188</v>
      </c>
      <c r="M3323" s="54">
        <v>2</v>
      </c>
      <c r="N3323" s="51" t="str">
        <f t="shared" si="217"/>
        <v>都深沢</v>
      </c>
    </row>
    <row r="3324" spans="1:14" x14ac:dyDescent="0.2">
      <c r="A3324" s="50">
        <f t="shared" si="218"/>
        <v>41460</v>
      </c>
      <c r="B3324" s="50">
        <f t="shared" si="219"/>
        <v>4</v>
      </c>
      <c r="C3324" s="51">
        <f t="shared" si="220"/>
        <v>14</v>
      </c>
      <c r="D3324" s="50">
        <v>41460</v>
      </c>
      <c r="E3324" s="50" t="s">
        <v>38</v>
      </c>
      <c r="F3324" s="50" t="s">
        <v>9663</v>
      </c>
      <c r="G3324" s="50" t="s">
        <v>1447</v>
      </c>
      <c r="H3324" s="50" t="s">
        <v>1700</v>
      </c>
      <c r="I3324" s="50" t="s">
        <v>2846</v>
      </c>
      <c r="J3324" s="50" t="s">
        <v>1702</v>
      </c>
      <c r="K3324" s="50" t="s">
        <v>292</v>
      </c>
      <c r="L3324" s="50" t="s">
        <v>188</v>
      </c>
      <c r="M3324" s="54">
        <v>2</v>
      </c>
      <c r="N3324" s="51" t="str">
        <f t="shared" si="217"/>
        <v>鴎友学園女</v>
      </c>
    </row>
    <row r="3325" spans="1:14" x14ac:dyDescent="0.2">
      <c r="A3325" s="50">
        <f t="shared" si="218"/>
        <v>41461</v>
      </c>
      <c r="B3325" s="50">
        <f t="shared" si="219"/>
        <v>4</v>
      </c>
      <c r="C3325" s="51">
        <f t="shared" si="220"/>
        <v>14</v>
      </c>
      <c r="D3325" s="50">
        <v>41461</v>
      </c>
      <c r="E3325" s="50" t="s">
        <v>9664</v>
      </c>
      <c r="F3325" s="50" t="s">
        <v>9665</v>
      </c>
      <c r="G3325" s="50" t="s">
        <v>9666</v>
      </c>
      <c r="H3325" s="50" t="s">
        <v>9667</v>
      </c>
      <c r="I3325" s="50" t="s">
        <v>9668</v>
      </c>
      <c r="J3325" s="50" t="s">
        <v>9669</v>
      </c>
      <c r="K3325" s="50" t="s">
        <v>292</v>
      </c>
      <c r="L3325" s="50" t="s">
        <v>188</v>
      </c>
      <c r="M3325" s="54">
        <v>2</v>
      </c>
      <c r="N3325" s="51" t="str">
        <f t="shared" si="217"/>
        <v>鴎友学園女</v>
      </c>
    </row>
    <row r="3326" spans="1:14" x14ac:dyDescent="0.2">
      <c r="A3326" s="50">
        <f t="shared" si="218"/>
        <v>41462</v>
      </c>
      <c r="B3326" s="50">
        <f t="shared" si="219"/>
        <v>4</v>
      </c>
      <c r="C3326" s="51">
        <f t="shared" si="220"/>
        <v>14</v>
      </c>
      <c r="D3326" s="50">
        <v>41462</v>
      </c>
      <c r="E3326" s="50" t="s">
        <v>99</v>
      </c>
      <c r="F3326" s="50" t="s">
        <v>9670</v>
      </c>
      <c r="G3326" s="50" t="s">
        <v>1822</v>
      </c>
      <c r="H3326" s="50" t="s">
        <v>7669</v>
      </c>
      <c r="I3326" s="50" t="s">
        <v>1824</v>
      </c>
      <c r="J3326" s="50" t="s">
        <v>7670</v>
      </c>
      <c r="K3326" s="50" t="s">
        <v>292</v>
      </c>
      <c r="L3326" s="50" t="s">
        <v>188</v>
      </c>
      <c r="M3326" s="54">
        <v>2</v>
      </c>
      <c r="N3326" s="51" t="str">
        <f t="shared" si="217"/>
        <v>鴎友学園女</v>
      </c>
    </row>
    <row r="3327" spans="1:14" x14ac:dyDescent="0.2">
      <c r="A3327" s="50">
        <f t="shared" si="218"/>
        <v>41463</v>
      </c>
      <c r="B3327" s="50">
        <f t="shared" si="219"/>
        <v>4</v>
      </c>
      <c r="C3327" s="51">
        <f t="shared" si="220"/>
        <v>14</v>
      </c>
      <c r="D3327" s="50">
        <v>41463</v>
      </c>
      <c r="E3327" s="50" t="s">
        <v>9671</v>
      </c>
      <c r="F3327" s="50" t="s">
        <v>7617</v>
      </c>
      <c r="G3327" s="50" t="s">
        <v>9672</v>
      </c>
      <c r="H3327" s="50" t="s">
        <v>1131</v>
      </c>
      <c r="I3327" s="50" t="s">
        <v>9673</v>
      </c>
      <c r="J3327" s="50" t="s">
        <v>1132</v>
      </c>
      <c r="K3327" s="50" t="s">
        <v>292</v>
      </c>
      <c r="L3327" s="50" t="s">
        <v>188</v>
      </c>
      <c r="M3327" s="54">
        <v>2</v>
      </c>
      <c r="N3327" s="51" t="str">
        <f t="shared" si="217"/>
        <v>鴎友学園女</v>
      </c>
    </row>
    <row r="3328" spans="1:14" x14ac:dyDescent="0.2">
      <c r="A3328" s="50">
        <f t="shared" si="218"/>
        <v>41464</v>
      </c>
      <c r="B3328" s="50">
        <f t="shared" si="219"/>
        <v>4</v>
      </c>
      <c r="C3328" s="51">
        <f t="shared" si="220"/>
        <v>14</v>
      </c>
      <c r="D3328" s="50">
        <v>41464</v>
      </c>
      <c r="E3328" s="50" t="s">
        <v>9674</v>
      </c>
      <c r="F3328" s="50" t="s">
        <v>356</v>
      </c>
      <c r="G3328" s="50" t="s">
        <v>9675</v>
      </c>
      <c r="H3328" s="50" t="s">
        <v>1716</v>
      </c>
      <c r="I3328" s="50" t="s">
        <v>9676</v>
      </c>
      <c r="J3328" s="50" t="s">
        <v>1717</v>
      </c>
      <c r="K3328" s="50" t="s">
        <v>292</v>
      </c>
      <c r="L3328" s="50" t="s">
        <v>188</v>
      </c>
      <c r="M3328" s="54">
        <v>2</v>
      </c>
      <c r="N3328" s="51" t="str">
        <f t="shared" si="217"/>
        <v>鴎友学園女</v>
      </c>
    </row>
    <row r="3329" spans="1:14" x14ac:dyDescent="0.2">
      <c r="A3329" s="50">
        <f t="shared" si="218"/>
        <v>41465</v>
      </c>
      <c r="B3329" s="50">
        <f t="shared" si="219"/>
        <v>4</v>
      </c>
      <c r="C3329" s="51">
        <f t="shared" si="220"/>
        <v>14</v>
      </c>
      <c r="D3329" s="50">
        <v>41465</v>
      </c>
      <c r="E3329" s="50" t="s">
        <v>9677</v>
      </c>
      <c r="F3329" s="50" t="s">
        <v>9678</v>
      </c>
      <c r="G3329" s="50" t="s">
        <v>9679</v>
      </c>
      <c r="H3329" s="50" t="s">
        <v>9680</v>
      </c>
      <c r="I3329" s="50" t="s">
        <v>9681</v>
      </c>
      <c r="J3329" s="50" t="s">
        <v>1684</v>
      </c>
      <c r="K3329" s="50" t="s">
        <v>292</v>
      </c>
      <c r="L3329" s="50" t="s">
        <v>188</v>
      </c>
      <c r="M3329" s="54">
        <v>2</v>
      </c>
      <c r="N3329" s="51" t="str">
        <f t="shared" si="217"/>
        <v>鴎友学園女</v>
      </c>
    </row>
    <row r="3330" spans="1:14" x14ac:dyDescent="0.2">
      <c r="A3330" s="50">
        <f t="shared" si="218"/>
        <v>41466</v>
      </c>
      <c r="B3330" s="50">
        <f t="shared" si="219"/>
        <v>4</v>
      </c>
      <c r="C3330" s="51">
        <f t="shared" si="220"/>
        <v>14</v>
      </c>
      <c r="D3330" s="50">
        <v>41466</v>
      </c>
      <c r="E3330" s="50" t="s">
        <v>9682</v>
      </c>
      <c r="F3330" s="50" t="s">
        <v>9683</v>
      </c>
      <c r="G3330" s="50" t="s">
        <v>4358</v>
      </c>
      <c r="H3330" s="50" t="s">
        <v>2169</v>
      </c>
      <c r="I3330" s="50" t="s">
        <v>4360</v>
      </c>
      <c r="J3330" s="50" t="s">
        <v>2171</v>
      </c>
      <c r="K3330" s="50" t="s">
        <v>292</v>
      </c>
      <c r="L3330" s="50" t="s">
        <v>188</v>
      </c>
      <c r="M3330" s="54">
        <v>2</v>
      </c>
      <c r="N3330" s="51" t="str">
        <f t="shared" ref="N3330:N3393" si="221">VLOOKUP(B3330*100+C3330,$AB$2:$AF$400,2,0)</f>
        <v>鴎友学園女</v>
      </c>
    </row>
    <row r="3331" spans="1:14" x14ac:dyDescent="0.2">
      <c r="A3331" s="50">
        <f t="shared" si="218"/>
        <v>41467</v>
      </c>
      <c r="B3331" s="50">
        <f t="shared" si="219"/>
        <v>4</v>
      </c>
      <c r="C3331" s="51">
        <f t="shared" si="220"/>
        <v>14</v>
      </c>
      <c r="D3331" s="50">
        <v>41467</v>
      </c>
      <c r="E3331" s="50" t="s">
        <v>5421</v>
      </c>
      <c r="F3331" s="50" t="s">
        <v>9684</v>
      </c>
      <c r="G3331" s="50" t="s">
        <v>5423</v>
      </c>
      <c r="H3331" s="50" t="s">
        <v>7114</v>
      </c>
      <c r="I3331" s="50" t="s">
        <v>5424</v>
      </c>
      <c r="J3331" s="50" t="s">
        <v>7115</v>
      </c>
      <c r="K3331" s="50" t="s">
        <v>292</v>
      </c>
      <c r="L3331" s="50" t="s">
        <v>188</v>
      </c>
      <c r="M3331" s="54">
        <v>2</v>
      </c>
      <c r="N3331" s="51" t="str">
        <f t="shared" si="221"/>
        <v>鴎友学園女</v>
      </c>
    </row>
    <row r="3332" spans="1:14" x14ac:dyDescent="0.2">
      <c r="A3332" s="50">
        <f t="shared" si="218"/>
        <v>41468</v>
      </c>
      <c r="B3332" s="50">
        <f t="shared" si="219"/>
        <v>4</v>
      </c>
      <c r="C3332" s="51">
        <f t="shared" si="220"/>
        <v>14</v>
      </c>
      <c r="D3332" s="50">
        <v>41468</v>
      </c>
      <c r="E3332" s="50" t="s">
        <v>7495</v>
      </c>
      <c r="F3332" s="50" t="s">
        <v>9685</v>
      </c>
      <c r="G3332" s="50" t="s">
        <v>7497</v>
      </c>
      <c r="H3332" s="50" t="s">
        <v>9686</v>
      </c>
      <c r="I3332" s="50" t="s">
        <v>7499</v>
      </c>
      <c r="J3332" s="50" t="s">
        <v>9687</v>
      </c>
      <c r="K3332" s="50" t="s">
        <v>292</v>
      </c>
      <c r="L3332" s="50" t="s">
        <v>188</v>
      </c>
      <c r="M3332" s="54">
        <v>2</v>
      </c>
      <c r="N3332" s="51" t="str">
        <f t="shared" si="221"/>
        <v>鴎友学園女</v>
      </c>
    </row>
    <row r="3333" spans="1:14" x14ac:dyDescent="0.2">
      <c r="A3333" s="50">
        <f t="shared" si="218"/>
        <v>41470</v>
      </c>
      <c r="B3333" s="50">
        <f t="shared" si="219"/>
        <v>4</v>
      </c>
      <c r="C3333" s="51">
        <f t="shared" si="220"/>
        <v>14</v>
      </c>
      <c r="D3333" s="50">
        <v>41470</v>
      </c>
      <c r="E3333" s="50" t="s">
        <v>9688</v>
      </c>
      <c r="F3333" s="50" t="s">
        <v>9689</v>
      </c>
      <c r="G3333" s="50" t="s">
        <v>9690</v>
      </c>
      <c r="H3333" s="50" t="s">
        <v>4219</v>
      </c>
      <c r="I3333" s="50" t="s">
        <v>9691</v>
      </c>
      <c r="J3333" s="50" t="s">
        <v>4220</v>
      </c>
      <c r="K3333" s="50" t="s">
        <v>292</v>
      </c>
      <c r="L3333" s="50" t="s">
        <v>189</v>
      </c>
      <c r="M3333" s="54">
        <v>1</v>
      </c>
      <c r="N3333" s="51" t="str">
        <f t="shared" si="221"/>
        <v>鴎友学園女</v>
      </c>
    </row>
    <row r="3334" spans="1:14" x14ac:dyDescent="0.2">
      <c r="A3334" s="50">
        <f t="shared" si="218"/>
        <v>41471</v>
      </c>
      <c r="B3334" s="50">
        <f t="shared" si="219"/>
        <v>4</v>
      </c>
      <c r="C3334" s="51">
        <f t="shared" si="220"/>
        <v>14</v>
      </c>
      <c r="D3334" s="50">
        <v>41471</v>
      </c>
      <c r="E3334" s="50" t="s">
        <v>9692</v>
      </c>
      <c r="F3334" s="50" t="s">
        <v>9693</v>
      </c>
      <c r="G3334" s="50" t="s">
        <v>9694</v>
      </c>
      <c r="H3334" s="50" t="s">
        <v>1878</v>
      </c>
      <c r="I3334" s="50" t="s">
        <v>9695</v>
      </c>
      <c r="J3334" s="50" t="s">
        <v>1879</v>
      </c>
      <c r="K3334" s="50" t="s">
        <v>292</v>
      </c>
      <c r="L3334" s="50" t="s">
        <v>189</v>
      </c>
      <c r="M3334" s="54">
        <v>1</v>
      </c>
      <c r="N3334" s="51" t="str">
        <f t="shared" si="221"/>
        <v>鴎友学園女</v>
      </c>
    </row>
    <row r="3335" spans="1:14" x14ac:dyDescent="0.2">
      <c r="A3335" s="50">
        <f t="shared" si="218"/>
        <v>41472</v>
      </c>
      <c r="B3335" s="50">
        <f t="shared" si="219"/>
        <v>4</v>
      </c>
      <c r="C3335" s="51">
        <f t="shared" si="220"/>
        <v>14</v>
      </c>
      <c r="D3335" s="50">
        <v>41472</v>
      </c>
      <c r="E3335" s="50" t="s">
        <v>8046</v>
      </c>
      <c r="F3335" s="50" t="s">
        <v>9696</v>
      </c>
      <c r="G3335" s="50" t="s">
        <v>8048</v>
      </c>
      <c r="H3335" s="50" t="s">
        <v>9697</v>
      </c>
      <c r="I3335" s="50" t="s">
        <v>8050</v>
      </c>
      <c r="J3335" s="50" t="s">
        <v>9698</v>
      </c>
      <c r="K3335" s="50" t="s">
        <v>292</v>
      </c>
      <c r="L3335" s="50" t="s">
        <v>189</v>
      </c>
      <c r="M3335" s="54">
        <v>1</v>
      </c>
      <c r="N3335" s="51" t="str">
        <f t="shared" si="221"/>
        <v>鴎友学園女</v>
      </c>
    </row>
    <row r="3336" spans="1:14" x14ac:dyDescent="0.2">
      <c r="A3336" s="50">
        <f t="shared" si="218"/>
        <v>41473</v>
      </c>
      <c r="B3336" s="50">
        <f t="shared" si="219"/>
        <v>4</v>
      </c>
      <c r="C3336" s="51">
        <f t="shared" si="220"/>
        <v>14</v>
      </c>
      <c r="D3336" s="50">
        <v>41473</v>
      </c>
      <c r="E3336" s="50" t="s">
        <v>9699</v>
      </c>
      <c r="F3336" s="50" t="s">
        <v>9700</v>
      </c>
      <c r="G3336" s="50" t="s">
        <v>9701</v>
      </c>
      <c r="H3336" s="50" t="s">
        <v>9002</v>
      </c>
      <c r="I3336" s="50" t="s">
        <v>9702</v>
      </c>
      <c r="J3336" s="50" t="s">
        <v>9004</v>
      </c>
      <c r="K3336" s="50" t="s">
        <v>292</v>
      </c>
      <c r="L3336" s="50" t="s">
        <v>189</v>
      </c>
      <c r="M3336" s="54">
        <v>1</v>
      </c>
      <c r="N3336" s="51" t="str">
        <f t="shared" si="221"/>
        <v>鴎友学園女</v>
      </c>
    </row>
    <row r="3337" spans="1:14" x14ac:dyDescent="0.2">
      <c r="A3337" s="50">
        <f t="shared" si="218"/>
        <v>41474</v>
      </c>
      <c r="B3337" s="50">
        <f t="shared" si="219"/>
        <v>4</v>
      </c>
      <c r="C3337" s="51">
        <f t="shared" si="220"/>
        <v>14</v>
      </c>
      <c r="D3337" s="50">
        <v>41474</v>
      </c>
      <c r="E3337" s="50" t="s">
        <v>52</v>
      </c>
      <c r="F3337" s="50" t="s">
        <v>92</v>
      </c>
      <c r="G3337" s="50" t="s">
        <v>1842</v>
      </c>
      <c r="H3337" s="50" t="s">
        <v>1049</v>
      </c>
      <c r="I3337" s="50" t="s">
        <v>1843</v>
      </c>
      <c r="J3337" s="50" t="s">
        <v>1885</v>
      </c>
      <c r="K3337" s="50" t="s">
        <v>292</v>
      </c>
      <c r="L3337" s="50" t="s">
        <v>189</v>
      </c>
      <c r="M3337" s="54">
        <v>1</v>
      </c>
      <c r="N3337" s="51" t="str">
        <f t="shared" si="221"/>
        <v>鴎友学園女</v>
      </c>
    </row>
    <row r="3338" spans="1:14" x14ac:dyDescent="0.2">
      <c r="A3338" s="50">
        <f t="shared" si="218"/>
        <v>41475</v>
      </c>
      <c r="B3338" s="50">
        <f t="shared" si="219"/>
        <v>4</v>
      </c>
      <c r="C3338" s="51">
        <f t="shared" si="220"/>
        <v>14</v>
      </c>
      <c r="D3338" s="50">
        <v>41475</v>
      </c>
      <c r="E3338" s="50" t="s">
        <v>9703</v>
      </c>
      <c r="F3338" s="50" t="s">
        <v>9704</v>
      </c>
      <c r="G3338" s="50" t="s">
        <v>9705</v>
      </c>
      <c r="H3338" s="50" t="s">
        <v>3010</v>
      </c>
      <c r="I3338" s="50" t="s">
        <v>9706</v>
      </c>
      <c r="J3338" s="50" t="s">
        <v>3012</v>
      </c>
      <c r="K3338" s="50" t="s">
        <v>292</v>
      </c>
      <c r="L3338" s="50" t="s">
        <v>189</v>
      </c>
      <c r="M3338" s="54">
        <v>1</v>
      </c>
      <c r="N3338" s="51" t="str">
        <f t="shared" si="221"/>
        <v>鴎友学園女</v>
      </c>
    </row>
    <row r="3339" spans="1:14" x14ac:dyDescent="0.2">
      <c r="A3339" s="50">
        <f t="shared" si="218"/>
        <v>41476</v>
      </c>
      <c r="B3339" s="50">
        <f t="shared" si="219"/>
        <v>4</v>
      </c>
      <c r="C3339" s="51">
        <f t="shared" si="220"/>
        <v>14</v>
      </c>
      <c r="D3339" s="50">
        <v>41476</v>
      </c>
      <c r="E3339" s="50" t="s">
        <v>5675</v>
      </c>
      <c r="F3339" s="50" t="s">
        <v>9707</v>
      </c>
      <c r="G3339" s="50" t="s">
        <v>5677</v>
      </c>
      <c r="H3339" s="50" t="s">
        <v>9708</v>
      </c>
      <c r="I3339" s="50" t="s">
        <v>5679</v>
      </c>
      <c r="J3339" s="50" t="s">
        <v>9709</v>
      </c>
      <c r="K3339" s="50" t="s">
        <v>292</v>
      </c>
      <c r="L3339" s="50" t="s">
        <v>189</v>
      </c>
      <c r="M3339" s="54">
        <v>1</v>
      </c>
      <c r="N3339" s="51" t="str">
        <f t="shared" si="221"/>
        <v>鴎友学園女</v>
      </c>
    </row>
    <row r="3340" spans="1:14" x14ac:dyDescent="0.2">
      <c r="A3340" s="50">
        <f t="shared" si="218"/>
        <v>41477</v>
      </c>
      <c r="B3340" s="50">
        <f t="shared" si="219"/>
        <v>4</v>
      </c>
      <c r="C3340" s="51">
        <f t="shared" si="220"/>
        <v>14</v>
      </c>
      <c r="D3340" s="50">
        <v>41477</v>
      </c>
      <c r="E3340" s="50" t="s">
        <v>704</v>
      </c>
      <c r="F3340" s="50" t="s">
        <v>7541</v>
      </c>
      <c r="G3340" s="50" t="s">
        <v>1308</v>
      </c>
      <c r="H3340" s="50" t="s">
        <v>4538</v>
      </c>
      <c r="I3340" s="50" t="s">
        <v>1309</v>
      </c>
      <c r="J3340" s="50" t="s">
        <v>4540</v>
      </c>
      <c r="K3340" s="50" t="s">
        <v>292</v>
      </c>
      <c r="L3340" s="50" t="s">
        <v>185</v>
      </c>
      <c r="M3340" s="54">
        <v>1</v>
      </c>
      <c r="N3340" s="51" t="str">
        <f t="shared" si="221"/>
        <v>鴎友学園女</v>
      </c>
    </row>
    <row r="3341" spans="1:14" x14ac:dyDescent="0.2">
      <c r="A3341" s="50">
        <f t="shared" si="218"/>
        <v>41478</v>
      </c>
      <c r="B3341" s="50">
        <f t="shared" si="219"/>
        <v>4</v>
      </c>
      <c r="C3341" s="51">
        <f t="shared" si="220"/>
        <v>14</v>
      </c>
      <c r="D3341" s="50">
        <v>41478</v>
      </c>
      <c r="E3341" s="50" t="s">
        <v>3257</v>
      </c>
      <c r="F3341" s="50" t="s">
        <v>9710</v>
      </c>
      <c r="G3341" s="50" t="s">
        <v>9711</v>
      </c>
      <c r="H3341" s="50" t="s">
        <v>9712</v>
      </c>
      <c r="I3341" s="50" t="s">
        <v>9713</v>
      </c>
      <c r="J3341" s="50" t="s">
        <v>9714</v>
      </c>
      <c r="K3341" s="50" t="s">
        <v>292</v>
      </c>
      <c r="L3341" s="50" t="s">
        <v>189</v>
      </c>
      <c r="M3341" s="54">
        <v>1</v>
      </c>
      <c r="N3341" s="51" t="str">
        <f t="shared" si="221"/>
        <v>鴎友学園女</v>
      </c>
    </row>
    <row r="3342" spans="1:14" x14ac:dyDescent="0.2">
      <c r="A3342" s="50">
        <f t="shared" si="218"/>
        <v>41479</v>
      </c>
      <c r="B3342" s="50">
        <f t="shared" si="219"/>
        <v>4</v>
      </c>
      <c r="C3342" s="51">
        <f t="shared" si="220"/>
        <v>14</v>
      </c>
      <c r="D3342" s="50">
        <v>41479</v>
      </c>
      <c r="E3342" s="50" t="s">
        <v>60</v>
      </c>
      <c r="F3342" s="50" t="s">
        <v>7917</v>
      </c>
      <c r="G3342" s="50" t="s">
        <v>1313</v>
      </c>
      <c r="H3342" s="50" t="s">
        <v>1172</v>
      </c>
      <c r="I3342" s="50" t="s">
        <v>1315</v>
      </c>
      <c r="J3342" s="50" t="s">
        <v>1174</v>
      </c>
      <c r="K3342" s="50" t="s">
        <v>292</v>
      </c>
      <c r="L3342" s="50" t="s">
        <v>185</v>
      </c>
      <c r="M3342" s="54">
        <v>1</v>
      </c>
      <c r="N3342" s="51" t="str">
        <f t="shared" si="221"/>
        <v>鴎友学園女</v>
      </c>
    </row>
    <row r="3343" spans="1:14" x14ac:dyDescent="0.2">
      <c r="A3343" s="50">
        <f t="shared" si="218"/>
        <v>41501</v>
      </c>
      <c r="B3343" s="50">
        <f t="shared" si="219"/>
        <v>4</v>
      </c>
      <c r="C3343" s="51">
        <f t="shared" si="220"/>
        <v>15</v>
      </c>
      <c r="D3343" s="50">
        <v>41501</v>
      </c>
      <c r="E3343" s="50" t="s">
        <v>9715</v>
      </c>
      <c r="F3343" s="50" t="s">
        <v>9716</v>
      </c>
      <c r="G3343" s="50" t="s">
        <v>9717</v>
      </c>
      <c r="H3343" s="50" t="s">
        <v>9718</v>
      </c>
      <c r="I3343" s="50" t="s">
        <v>9719</v>
      </c>
      <c r="J3343" s="50" t="s">
        <v>9720</v>
      </c>
      <c r="K3343" s="50" t="s">
        <v>291</v>
      </c>
      <c r="L3343" s="50" t="s">
        <v>189</v>
      </c>
      <c r="M3343" s="54">
        <v>2</v>
      </c>
      <c r="N3343" s="51" t="str">
        <f t="shared" si="221"/>
        <v>科学技術学園</v>
      </c>
    </row>
    <row r="3344" spans="1:14" x14ac:dyDescent="0.2">
      <c r="A3344" s="50">
        <f t="shared" si="218"/>
        <v>41502</v>
      </c>
      <c r="B3344" s="50">
        <f t="shared" si="219"/>
        <v>4</v>
      </c>
      <c r="C3344" s="51">
        <f t="shared" si="220"/>
        <v>15</v>
      </c>
      <c r="D3344" s="50">
        <v>41502</v>
      </c>
      <c r="E3344" s="50" t="s">
        <v>9721</v>
      </c>
      <c r="F3344" s="50" t="s">
        <v>8929</v>
      </c>
      <c r="G3344" s="50" t="s">
        <v>6385</v>
      </c>
      <c r="H3344" s="50" t="s">
        <v>9722</v>
      </c>
      <c r="I3344" s="50" t="s">
        <v>9723</v>
      </c>
      <c r="J3344" s="50" t="s">
        <v>9724</v>
      </c>
      <c r="K3344" s="50" t="s">
        <v>291</v>
      </c>
      <c r="L3344" s="50" t="s">
        <v>188</v>
      </c>
      <c r="M3344" s="54">
        <v>2</v>
      </c>
      <c r="N3344" s="51" t="str">
        <f t="shared" si="221"/>
        <v>科学技術学園</v>
      </c>
    </row>
    <row r="3345" spans="1:14" x14ac:dyDescent="0.2">
      <c r="A3345" s="50">
        <f t="shared" si="218"/>
        <v>41503</v>
      </c>
      <c r="B3345" s="50">
        <f t="shared" si="219"/>
        <v>4</v>
      </c>
      <c r="C3345" s="51">
        <f t="shared" si="220"/>
        <v>15</v>
      </c>
      <c r="D3345" s="50">
        <v>41503</v>
      </c>
      <c r="E3345" s="50" t="s">
        <v>5828</v>
      </c>
      <c r="F3345" s="50" t="s">
        <v>9725</v>
      </c>
      <c r="G3345" s="50" t="s">
        <v>5829</v>
      </c>
      <c r="H3345" s="50" t="s">
        <v>9726</v>
      </c>
      <c r="I3345" s="50" t="s">
        <v>5830</v>
      </c>
      <c r="J3345" s="50" t="s">
        <v>9727</v>
      </c>
      <c r="K3345" s="50" t="s">
        <v>291</v>
      </c>
      <c r="L3345" s="50" t="s">
        <v>188</v>
      </c>
      <c r="M3345" s="54">
        <v>2</v>
      </c>
      <c r="N3345" s="51" t="str">
        <f t="shared" si="221"/>
        <v>科学技術学園</v>
      </c>
    </row>
    <row r="3346" spans="1:14" x14ac:dyDescent="0.2">
      <c r="A3346" s="50">
        <f t="shared" si="218"/>
        <v>41504</v>
      </c>
      <c r="B3346" s="50">
        <f t="shared" si="219"/>
        <v>4</v>
      </c>
      <c r="C3346" s="51">
        <f t="shared" si="220"/>
        <v>15</v>
      </c>
      <c r="D3346" s="50">
        <v>41504</v>
      </c>
      <c r="E3346" s="50" t="s">
        <v>9728</v>
      </c>
      <c r="F3346" s="50" t="s">
        <v>9729</v>
      </c>
      <c r="G3346" s="50" t="s">
        <v>9730</v>
      </c>
      <c r="H3346" s="50" t="s">
        <v>9731</v>
      </c>
      <c r="I3346" s="50" t="s">
        <v>9732</v>
      </c>
      <c r="J3346" s="50" t="s">
        <v>9733</v>
      </c>
      <c r="K3346" s="50" t="s">
        <v>291</v>
      </c>
      <c r="L3346" s="50" t="s">
        <v>189</v>
      </c>
      <c r="M3346" s="54">
        <v>2</v>
      </c>
      <c r="N3346" s="51" t="str">
        <f t="shared" si="221"/>
        <v>科学技術学園</v>
      </c>
    </row>
    <row r="3347" spans="1:14" x14ac:dyDescent="0.2">
      <c r="A3347" s="50">
        <f t="shared" si="218"/>
        <v>41505</v>
      </c>
      <c r="B3347" s="50">
        <f t="shared" si="219"/>
        <v>4</v>
      </c>
      <c r="C3347" s="51">
        <f t="shared" si="220"/>
        <v>15</v>
      </c>
      <c r="D3347" s="50">
        <v>41505</v>
      </c>
      <c r="E3347" s="50" t="s">
        <v>25</v>
      </c>
      <c r="F3347" s="50" t="s">
        <v>9734</v>
      </c>
      <c r="G3347" s="50" t="s">
        <v>2603</v>
      </c>
      <c r="H3347" s="50" t="s">
        <v>3311</v>
      </c>
      <c r="I3347" s="50" t="s">
        <v>2604</v>
      </c>
      <c r="J3347" s="50" t="s">
        <v>3312</v>
      </c>
      <c r="K3347" s="50" t="s">
        <v>291</v>
      </c>
      <c r="L3347" s="50" t="s">
        <v>188</v>
      </c>
      <c r="M3347" s="54">
        <v>2</v>
      </c>
      <c r="N3347" s="51" t="str">
        <f t="shared" si="221"/>
        <v>科学技術学園</v>
      </c>
    </row>
    <row r="3348" spans="1:14" x14ac:dyDescent="0.2">
      <c r="A3348" s="50">
        <f t="shared" si="218"/>
        <v>41513</v>
      </c>
      <c r="B3348" s="50">
        <f t="shared" si="219"/>
        <v>4</v>
      </c>
      <c r="C3348" s="51">
        <f t="shared" si="220"/>
        <v>15</v>
      </c>
      <c r="D3348" s="50">
        <v>41513</v>
      </c>
      <c r="E3348" s="50" t="s">
        <v>9735</v>
      </c>
      <c r="F3348" s="50" t="s">
        <v>9736</v>
      </c>
      <c r="G3348" s="50" t="s">
        <v>9737</v>
      </c>
      <c r="H3348" s="50" t="s">
        <v>4450</v>
      </c>
      <c r="I3348" s="50" t="s">
        <v>9738</v>
      </c>
      <c r="J3348" s="50" t="s">
        <v>4451</v>
      </c>
      <c r="K3348" s="50" t="s">
        <v>291</v>
      </c>
      <c r="L3348" s="50" t="s">
        <v>188</v>
      </c>
      <c r="M3348" s="54">
        <v>3</v>
      </c>
      <c r="N3348" s="51" t="str">
        <f t="shared" si="221"/>
        <v>科学技術学園</v>
      </c>
    </row>
    <row r="3349" spans="1:14" x14ac:dyDescent="0.2">
      <c r="A3349" s="50">
        <f t="shared" si="218"/>
        <v>41514</v>
      </c>
      <c r="B3349" s="50">
        <f t="shared" si="219"/>
        <v>4</v>
      </c>
      <c r="C3349" s="51">
        <f t="shared" si="220"/>
        <v>15</v>
      </c>
      <c r="D3349" s="50">
        <v>41514</v>
      </c>
      <c r="E3349" s="50" t="s">
        <v>9739</v>
      </c>
      <c r="F3349" s="50" t="s">
        <v>5269</v>
      </c>
      <c r="G3349" s="50" t="s">
        <v>1117</v>
      </c>
      <c r="H3349" s="50" t="s">
        <v>1217</v>
      </c>
      <c r="I3349" s="50" t="s">
        <v>6154</v>
      </c>
      <c r="J3349" s="50" t="s">
        <v>1234</v>
      </c>
      <c r="K3349" s="50" t="s">
        <v>291</v>
      </c>
      <c r="L3349" s="50" t="s">
        <v>188</v>
      </c>
      <c r="M3349" s="54">
        <v>3</v>
      </c>
      <c r="N3349" s="51" t="str">
        <f t="shared" si="221"/>
        <v>科学技術学園</v>
      </c>
    </row>
    <row r="3350" spans="1:14" x14ac:dyDescent="0.2">
      <c r="A3350" s="50">
        <f t="shared" si="218"/>
        <v>41517</v>
      </c>
      <c r="B3350" s="50">
        <f t="shared" si="219"/>
        <v>4</v>
      </c>
      <c r="C3350" s="51">
        <f t="shared" si="220"/>
        <v>15</v>
      </c>
      <c r="D3350" s="50">
        <v>41517</v>
      </c>
      <c r="E3350" s="50" t="s">
        <v>9740</v>
      </c>
      <c r="F3350" s="50" t="s">
        <v>58</v>
      </c>
      <c r="G3350" s="50" t="s">
        <v>9741</v>
      </c>
      <c r="H3350" s="50" t="s">
        <v>1267</v>
      </c>
      <c r="I3350" s="50" t="s">
        <v>9742</v>
      </c>
      <c r="J3350" s="50" t="s">
        <v>1269</v>
      </c>
      <c r="K3350" s="50" t="s">
        <v>291</v>
      </c>
      <c r="L3350" s="50" t="s">
        <v>188</v>
      </c>
      <c r="M3350" s="54">
        <v>3</v>
      </c>
      <c r="N3350" s="51" t="str">
        <f t="shared" si="221"/>
        <v>科学技術学園</v>
      </c>
    </row>
    <row r="3351" spans="1:14" x14ac:dyDescent="0.2">
      <c r="A3351" s="50">
        <f t="shared" si="218"/>
        <v>41519</v>
      </c>
      <c r="B3351" s="50">
        <f t="shared" si="219"/>
        <v>4</v>
      </c>
      <c r="C3351" s="51">
        <f t="shared" si="220"/>
        <v>15</v>
      </c>
      <c r="D3351" s="50">
        <v>41519</v>
      </c>
      <c r="E3351" s="50" t="s">
        <v>34</v>
      </c>
      <c r="F3351" s="50" t="s">
        <v>9743</v>
      </c>
      <c r="G3351" s="50" t="s">
        <v>1285</v>
      </c>
      <c r="H3351" s="50" t="s">
        <v>2943</v>
      </c>
      <c r="I3351" s="50" t="s">
        <v>1287</v>
      </c>
      <c r="J3351" s="50" t="s">
        <v>2944</v>
      </c>
      <c r="K3351" s="50" t="s">
        <v>291</v>
      </c>
      <c r="L3351" s="50" t="s">
        <v>189</v>
      </c>
      <c r="M3351" s="54">
        <v>2</v>
      </c>
      <c r="N3351" s="51" t="str">
        <f t="shared" si="221"/>
        <v>科学技術学園</v>
      </c>
    </row>
    <row r="3352" spans="1:14" x14ac:dyDescent="0.2">
      <c r="A3352" s="50">
        <f t="shared" si="218"/>
        <v>41520</v>
      </c>
      <c r="B3352" s="50">
        <f t="shared" si="219"/>
        <v>4</v>
      </c>
      <c r="C3352" s="51">
        <f t="shared" si="220"/>
        <v>15</v>
      </c>
      <c r="D3352" s="50">
        <v>41520</v>
      </c>
      <c r="E3352" s="50" t="s">
        <v>1389</v>
      </c>
      <c r="F3352" s="50" t="s">
        <v>9744</v>
      </c>
      <c r="G3352" s="50" t="s">
        <v>1391</v>
      </c>
      <c r="H3352" s="50" t="s">
        <v>2041</v>
      </c>
      <c r="I3352" s="50" t="s">
        <v>4591</v>
      </c>
      <c r="J3352" s="50" t="s">
        <v>2042</v>
      </c>
      <c r="K3352" s="50" t="s">
        <v>291</v>
      </c>
      <c r="L3352" s="50" t="s">
        <v>188</v>
      </c>
      <c r="M3352" s="54">
        <v>2</v>
      </c>
      <c r="N3352" s="51" t="str">
        <f t="shared" si="221"/>
        <v>科学技術学園</v>
      </c>
    </row>
    <row r="3353" spans="1:14" x14ac:dyDescent="0.2">
      <c r="A3353" s="50">
        <f t="shared" si="218"/>
        <v>41521</v>
      </c>
      <c r="B3353" s="50">
        <f t="shared" si="219"/>
        <v>4</v>
      </c>
      <c r="C3353" s="51">
        <f t="shared" si="220"/>
        <v>15</v>
      </c>
      <c r="D3353" s="50">
        <v>41521</v>
      </c>
      <c r="E3353" s="50" t="s">
        <v>33</v>
      </c>
      <c r="F3353" s="50" t="s">
        <v>9745</v>
      </c>
      <c r="G3353" s="50" t="s">
        <v>1457</v>
      </c>
      <c r="H3353" s="50" t="s">
        <v>3620</v>
      </c>
      <c r="I3353" s="50" t="s">
        <v>1683</v>
      </c>
      <c r="J3353" s="50" t="s">
        <v>3622</v>
      </c>
      <c r="K3353" s="50" t="s">
        <v>291</v>
      </c>
      <c r="L3353" s="50" t="s">
        <v>189</v>
      </c>
      <c r="M3353" s="54">
        <v>1</v>
      </c>
      <c r="N3353" s="51" t="str">
        <f t="shared" si="221"/>
        <v>科学技術学園</v>
      </c>
    </row>
    <row r="3354" spans="1:14" x14ac:dyDescent="0.2">
      <c r="A3354" s="50">
        <f t="shared" si="218"/>
        <v>41522</v>
      </c>
      <c r="B3354" s="50">
        <f t="shared" si="219"/>
        <v>4</v>
      </c>
      <c r="C3354" s="51">
        <f t="shared" si="220"/>
        <v>15</v>
      </c>
      <c r="D3354" s="50">
        <v>41522</v>
      </c>
      <c r="E3354" s="50" t="s">
        <v>73</v>
      </c>
      <c r="F3354" s="50" t="s">
        <v>684</v>
      </c>
      <c r="G3354" s="50" t="s">
        <v>1897</v>
      </c>
      <c r="H3354" s="50" t="s">
        <v>1283</v>
      </c>
      <c r="I3354" s="50" t="s">
        <v>1899</v>
      </c>
      <c r="J3354" s="50" t="s">
        <v>5501</v>
      </c>
      <c r="K3354" s="50" t="s">
        <v>291</v>
      </c>
      <c r="L3354" s="50" t="s">
        <v>189</v>
      </c>
      <c r="M3354" s="54">
        <v>1</v>
      </c>
      <c r="N3354" s="51" t="str">
        <f t="shared" si="221"/>
        <v>科学技術学園</v>
      </c>
    </row>
    <row r="3355" spans="1:14" x14ac:dyDescent="0.2">
      <c r="A3355" s="50">
        <f t="shared" si="218"/>
        <v>41523</v>
      </c>
      <c r="B3355" s="50">
        <f t="shared" si="219"/>
        <v>4</v>
      </c>
      <c r="C3355" s="51">
        <f t="shared" si="220"/>
        <v>15</v>
      </c>
      <c r="D3355" s="50">
        <v>41523</v>
      </c>
      <c r="E3355" s="50" t="s">
        <v>9746</v>
      </c>
      <c r="F3355" s="50" t="s">
        <v>9747</v>
      </c>
      <c r="G3355" s="50" t="s">
        <v>9748</v>
      </c>
      <c r="H3355" s="50" t="s">
        <v>9749</v>
      </c>
      <c r="I3355" s="50" t="s">
        <v>9750</v>
      </c>
      <c r="J3355" s="50" t="s">
        <v>9751</v>
      </c>
      <c r="K3355" s="50" t="s">
        <v>291</v>
      </c>
      <c r="L3355" s="50" t="s">
        <v>189</v>
      </c>
      <c r="M3355" s="54">
        <v>1</v>
      </c>
      <c r="N3355" s="51" t="str">
        <f t="shared" si="221"/>
        <v>科学技術学園</v>
      </c>
    </row>
    <row r="3356" spans="1:14" x14ac:dyDescent="0.2">
      <c r="A3356" s="50">
        <f t="shared" si="218"/>
        <v>41524</v>
      </c>
      <c r="B3356" s="50">
        <f t="shared" si="219"/>
        <v>4</v>
      </c>
      <c r="C3356" s="51">
        <f t="shared" si="220"/>
        <v>15</v>
      </c>
      <c r="D3356" s="50">
        <v>41524</v>
      </c>
      <c r="E3356" s="50" t="s">
        <v>4281</v>
      </c>
      <c r="F3356" s="50" t="s">
        <v>9752</v>
      </c>
      <c r="G3356" s="50" t="s">
        <v>4283</v>
      </c>
      <c r="H3356" s="50" t="s">
        <v>1125</v>
      </c>
      <c r="I3356" s="50" t="s">
        <v>4284</v>
      </c>
      <c r="J3356" s="50" t="s">
        <v>2830</v>
      </c>
      <c r="K3356" s="50" t="s">
        <v>291</v>
      </c>
      <c r="L3356" s="50" t="s">
        <v>189</v>
      </c>
      <c r="M3356" s="54">
        <v>1</v>
      </c>
      <c r="N3356" s="51" t="str">
        <f t="shared" si="221"/>
        <v>科学技術学園</v>
      </c>
    </row>
    <row r="3357" spans="1:14" x14ac:dyDescent="0.2">
      <c r="A3357" s="50">
        <f t="shared" si="218"/>
        <v>41525</v>
      </c>
      <c r="B3357" s="50">
        <f t="shared" si="219"/>
        <v>4</v>
      </c>
      <c r="C3357" s="51">
        <f t="shared" si="220"/>
        <v>15</v>
      </c>
      <c r="D3357" s="50">
        <v>41525</v>
      </c>
      <c r="E3357" s="50" t="s">
        <v>9753</v>
      </c>
      <c r="F3357" s="50" t="s">
        <v>9754</v>
      </c>
      <c r="G3357" s="50" t="s">
        <v>1941</v>
      </c>
      <c r="H3357" s="50" t="s">
        <v>9755</v>
      </c>
      <c r="I3357" s="50" t="s">
        <v>1942</v>
      </c>
      <c r="J3357" s="50" t="s">
        <v>9756</v>
      </c>
      <c r="K3357" s="50" t="s">
        <v>291</v>
      </c>
      <c r="L3357" s="50" t="s">
        <v>185</v>
      </c>
      <c r="M3357" s="54">
        <v>1</v>
      </c>
      <c r="N3357" s="51" t="str">
        <f t="shared" si="221"/>
        <v>科学技術学園</v>
      </c>
    </row>
    <row r="3358" spans="1:14" x14ac:dyDescent="0.2">
      <c r="A3358" s="50">
        <f t="shared" si="218"/>
        <v>41526</v>
      </c>
      <c r="B3358" s="50">
        <f t="shared" si="219"/>
        <v>4</v>
      </c>
      <c r="C3358" s="51">
        <f t="shared" si="220"/>
        <v>15</v>
      </c>
      <c r="D3358" s="50">
        <v>41526</v>
      </c>
      <c r="E3358" s="50" t="s">
        <v>863</v>
      </c>
      <c r="F3358" s="50" t="s">
        <v>9757</v>
      </c>
      <c r="G3358" s="50" t="s">
        <v>2362</v>
      </c>
      <c r="H3358" s="50" t="s">
        <v>9758</v>
      </c>
      <c r="I3358" s="50" t="s">
        <v>2363</v>
      </c>
      <c r="J3358" s="50" t="s">
        <v>9759</v>
      </c>
      <c r="K3358" s="50" t="s">
        <v>291</v>
      </c>
      <c r="L3358" s="50" t="s">
        <v>189</v>
      </c>
      <c r="M3358" s="54">
        <v>1</v>
      </c>
      <c r="N3358" s="51" t="str">
        <f t="shared" si="221"/>
        <v>科学技術学園</v>
      </c>
    </row>
    <row r="3359" spans="1:14" x14ac:dyDescent="0.2">
      <c r="A3359" s="50">
        <f t="shared" si="218"/>
        <v>41527</v>
      </c>
      <c r="B3359" s="50">
        <f t="shared" si="219"/>
        <v>4</v>
      </c>
      <c r="C3359" s="51">
        <f t="shared" si="220"/>
        <v>15</v>
      </c>
      <c r="D3359" s="50">
        <v>41527</v>
      </c>
      <c r="E3359" s="50" t="s">
        <v>9760</v>
      </c>
      <c r="F3359" s="50" t="s">
        <v>9761</v>
      </c>
      <c r="G3359" s="50" t="s">
        <v>9762</v>
      </c>
      <c r="H3359" s="50" t="s">
        <v>1121</v>
      </c>
      <c r="I3359" s="50" t="s">
        <v>9763</v>
      </c>
      <c r="J3359" s="50" t="s">
        <v>4717</v>
      </c>
      <c r="K3359" s="50" t="s">
        <v>291</v>
      </c>
      <c r="L3359" s="50" t="s">
        <v>189</v>
      </c>
      <c r="M3359" s="54">
        <v>1</v>
      </c>
      <c r="N3359" s="51" t="str">
        <f t="shared" si="221"/>
        <v>科学技術学園</v>
      </c>
    </row>
    <row r="3360" spans="1:14" x14ac:dyDescent="0.2">
      <c r="A3360" s="50">
        <f t="shared" si="218"/>
        <v>41528</v>
      </c>
      <c r="B3360" s="50">
        <f t="shared" si="219"/>
        <v>4</v>
      </c>
      <c r="C3360" s="51">
        <f t="shared" si="220"/>
        <v>15</v>
      </c>
      <c r="D3360" s="50">
        <v>41528</v>
      </c>
      <c r="E3360" s="50" t="s">
        <v>4718</v>
      </c>
      <c r="F3360" s="50" t="s">
        <v>9764</v>
      </c>
      <c r="G3360" s="50" t="s">
        <v>4720</v>
      </c>
      <c r="H3360" s="50" t="s">
        <v>6586</v>
      </c>
      <c r="I3360" s="50" t="s">
        <v>4722</v>
      </c>
      <c r="J3360" s="50" t="s">
        <v>6587</v>
      </c>
      <c r="K3360" s="50" t="s">
        <v>291</v>
      </c>
      <c r="L3360" s="50" t="s">
        <v>189</v>
      </c>
      <c r="M3360" s="54">
        <v>1</v>
      </c>
      <c r="N3360" s="51" t="str">
        <f t="shared" si="221"/>
        <v>科学技術学園</v>
      </c>
    </row>
    <row r="3361" spans="1:14" x14ac:dyDescent="0.2">
      <c r="A3361" s="50">
        <f t="shared" si="218"/>
        <v>41751</v>
      </c>
      <c r="B3361" s="50">
        <f t="shared" si="219"/>
        <v>4</v>
      </c>
      <c r="C3361" s="51">
        <f t="shared" si="220"/>
        <v>17</v>
      </c>
      <c r="D3361" s="50">
        <v>41751</v>
      </c>
      <c r="E3361" s="50" t="s">
        <v>738</v>
      </c>
      <c r="F3361" s="50" t="s">
        <v>9765</v>
      </c>
      <c r="G3361" s="50" t="s">
        <v>1710</v>
      </c>
      <c r="H3361" s="50" t="s">
        <v>9766</v>
      </c>
      <c r="I3361" s="50" t="s">
        <v>1712</v>
      </c>
      <c r="J3361" s="50" t="s">
        <v>9767</v>
      </c>
      <c r="K3361" s="50" t="s">
        <v>292</v>
      </c>
      <c r="L3361" s="50" t="s">
        <v>188</v>
      </c>
      <c r="M3361" s="54">
        <v>2</v>
      </c>
      <c r="N3361" s="51" t="str">
        <f t="shared" si="221"/>
        <v>恵泉女学園</v>
      </c>
    </row>
    <row r="3362" spans="1:14" x14ac:dyDescent="0.2">
      <c r="A3362" s="50">
        <f t="shared" si="218"/>
        <v>41752</v>
      </c>
      <c r="B3362" s="50">
        <f t="shared" si="219"/>
        <v>4</v>
      </c>
      <c r="C3362" s="51">
        <f t="shared" si="220"/>
        <v>17</v>
      </c>
      <c r="D3362" s="50">
        <v>41752</v>
      </c>
      <c r="E3362" s="50" t="s">
        <v>9664</v>
      </c>
      <c r="F3362" s="50" t="s">
        <v>9768</v>
      </c>
      <c r="G3362" s="50" t="s">
        <v>9666</v>
      </c>
      <c r="H3362" s="50" t="s">
        <v>9769</v>
      </c>
      <c r="I3362" s="50" t="s">
        <v>9668</v>
      </c>
      <c r="J3362" s="50" t="s">
        <v>9770</v>
      </c>
      <c r="K3362" s="50" t="s">
        <v>292</v>
      </c>
      <c r="L3362" s="50" t="s">
        <v>189</v>
      </c>
      <c r="M3362" s="54">
        <v>2</v>
      </c>
      <c r="N3362" s="51" t="str">
        <f t="shared" si="221"/>
        <v>恵泉女学園</v>
      </c>
    </row>
    <row r="3363" spans="1:14" x14ac:dyDescent="0.2">
      <c r="A3363" s="50">
        <f t="shared" si="218"/>
        <v>41753</v>
      </c>
      <c r="B3363" s="50">
        <f t="shared" si="219"/>
        <v>4</v>
      </c>
      <c r="C3363" s="51">
        <f t="shared" si="220"/>
        <v>17</v>
      </c>
      <c r="D3363" s="50">
        <v>41753</v>
      </c>
      <c r="E3363" s="50" t="s">
        <v>23</v>
      </c>
      <c r="F3363" s="50" t="s">
        <v>9689</v>
      </c>
      <c r="G3363" s="50" t="s">
        <v>1248</v>
      </c>
      <c r="H3363" s="50" t="s">
        <v>4219</v>
      </c>
      <c r="I3363" s="50" t="s">
        <v>1249</v>
      </c>
      <c r="J3363" s="50" t="s">
        <v>4220</v>
      </c>
      <c r="K3363" s="50" t="s">
        <v>292</v>
      </c>
      <c r="L3363" s="50" t="s">
        <v>188</v>
      </c>
      <c r="M3363" s="54">
        <v>2</v>
      </c>
      <c r="N3363" s="51" t="str">
        <f t="shared" si="221"/>
        <v>恵泉女学園</v>
      </c>
    </row>
    <row r="3364" spans="1:14" x14ac:dyDescent="0.2">
      <c r="A3364" s="50">
        <f t="shared" si="218"/>
        <v>41754</v>
      </c>
      <c r="B3364" s="50">
        <f t="shared" si="219"/>
        <v>4</v>
      </c>
      <c r="C3364" s="51">
        <f t="shared" si="220"/>
        <v>17</v>
      </c>
      <c r="D3364" s="50">
        <v>41754</v>
      </c>
      <c r="E3364" s="50" t="s">
        <v>700</v>
      </c>
      <c r="F3364" s="50" t="s">
        <v>9771</v>
      </c>
      <c r="G3364" s="50" t="s">
        <v>1133</v>
      </c>
      <c r="H3364" s="50" t="s">
        <v>2467</v>
      </c>
      <c r="I3364" s="50" t="s">
        <v>5199</v>
      </c>
      <c r="J3364" s="50" t="s">
        <v>2468</v>
      </c>
      <c r="K3364" s="50" t="s">
        <v>292</v>
      </c>
      <c r="L3364" s="50" t="s">
        <v>185</v>
      </c>
      <c r="M3364" s="54">
        <v>1</v>
      </c>
      <c r="N3364" s="51" t="str">
        <f t="shared" si="221"/>
        <v>恵泉女学園</v>
      </c>
    </row>
    <row r="3365" spans="1:14" x14ac:dyDescent="0.2">
      <c r="A3365" s="50">
        <f t="shared" si="218"/>
        <v>41755</v>
      </c>
      <c r="B3365" s="50">
        <f t="shared" si="219"/>
        <v>4</v>
      </c>
      <c r="C3365" s="51">
        <f t="shared" si="220"/>
        <v>17</v>
      </c>
      <c r="D3365" s="50">
        <v>41755</v>
      </c>
      <c r="E3365" s="50" t="s">
        <v>357</v>
      </c>
      <c r="F3365" s="50" t="s">
        <v>9683</v>
      </c>
      <c r="G3365" s="50" t="s">
        <v>1301</v>
      </c>
      <c r="H3365" s="50" t="s">
        <v>2169</v>
      </c>
      <c r="I3365" s="50" t="s">
        <v>1431</v>
      </c>
      <c r="J3365" s="50" t="s">
        <v>2171</v>
      </c>
      <c r="K3365" s="50" t="s">
        <v>292</v>
      </c>
      <c r="L3365" s="50" t="s">
        <v>189</v>
      </c>
      <c r="M3365" s="54">
        <v>1</v>
      </c>
      <c r="N3365" s="51" t="str">
        <f t="shared" si="221"/>
        <v>恵泉女学園</v>
      </c>
    </row>
    <row r="3366" spans="1:14" x14ac:dyDescent="0.2">
      <c r="A3366" s="50">
        <f t="shared" si="218"/>
        <v>41756</v>
      </c>
      <c r="B3366" s="50">
        <f t="shared" si="219"/>
        <v>4</v>
      </c>
      <c r="C3366" s="51">
        <f t="shared" si="220"/>
        <v>17</v>
      </c>
      <c r="D3366" s="50">
        <v>41756</v>
      </c>
      <c r="E3366" s="50" t="s">
        <v>64</v>
      </c>
      <c r="F3366" s="50" t="s">
        <v>2458</v>
      </c>
      <c r="G3366" s="50" t="s">
        <v>2409</v>
      </c>
      <c r="H3366" s="50" t="s">
        <v>1815</v>
      </c>
      <c r="I3366" s="50" t="s">
        <v>2411</v>
      </c>
      <c r="J3366" s="50" t="s">
        <v>1816</v>
      </c>
      <c r="K3366" s="50" t="s">
        <v>292</v>
      </c>
      <c r="L3366" s="50" t="s">
        <v>189</v>
      </c>
      <c r="M3366" s="54">
        <v>1</v>
      </c>
      <c r="N3366" s="51" t="str">
        <f t="shared" si="221"/>
        <v>恵泉女学園</v>
      </c>
    </row>
    <row r="3367" spans="1:14" x14ac:dyDescent="0.2">
      <c r="A3367" s="50">
        <f t="shared" si="218"/>
        <v>41757</v>
      </c>
      <c r="B3367" s="50">
        <f t="shared" si="219"/>
        <v>4</v>
      </c>
      <c r="C3367" s="51">
        <f t="shared" si="220"/>
        <v>17</v>
      </c>
      <c r="D3367" s="50">
        <v>41757</v>
      </c>
      <c r="E3367" s="50" t="s">
        <v>463</v>
      </c>
      <c r="F3367" s="50" t="s">
        <v>5007</v>
      </c>
      <c r="G3367" s="50" t="s">
        <v>2518</v>
      </c>
      <c r="H3367" s="50" t="s">
        <v>9772</v>
      </c>
      <c r="I3367" s="50" t="s">
        <v>2520</v>
      </c>
      <c r="J3367" s="50" t="s">
        <v>9773</v>
      </c>
      <c r="K3367" s="50" t="s">
        <v>292</v>
      </c>
      <c r="L3367" s="50" t="s">
        <v>189</v>
      </c>
      <c r="M3367" s="54">
        <v>1</v>
      </c>
      <c r="N3367" s="51" t="str">
        <f t="shared" si="221"/>
        <v>恵泉女学園</v>
      </c>
    </row>
    <row r="3368" spans="1:14" x14ac:dyDescent="0.2">
      <c r="A3368" s="50">
        <f t="shared" si="218"/>
        <v>41793</v>
      </c>
      <c r="B3368" s="50">
        <f t="shared" si="219"/>
        <v>4</v>
      </c>
      <c r="C3368" s="51">
        <f t="shared" si="220"/>
        <v>17</v>
      </c>
      <c r="D3368" s="50">
        <v>41793</v>
      </c>
      <c r="E3368" s="50" t="s">
        <v>9774</v>
      </c>
      <c r="F3368" s="50" t="s">
        <v>6679</v>
      </c>
      <c r="G3368" s="50" t="s">
        <v>9775</v>
      </c>
      <c r="H3368" s="50" t="s">
        <v>1395</v>
      </c>
      <c r="I3368" s="50" t="s">
        <v>9776</v>
      </c>
      <c r="J3368" s="50" t="s">
        <v>1396</v>
      </c>
      <c r="K3368" s="50" t="s">
        <v>292</v>
      </c>
      <c r="L3368" s="50" t="s">
        <v>1029</v>
      </c>
      <c r="M3368" s="54">
        <v>2</v>
      </c>
      <c r="N3368" s="51" t="str">
        <f t="shared" si="221"/>
        <v>恵泉女学園</v>
      </c>
    </row>
    <row r="3369" spans="1:14" x14ac:dyDescent="0.2">
      <c r="A3369" s="50">
        <f t="shared" si="218"/>
        <v>41966</v>
      </c>
      <c r="B3369" s="50">
        <f t="shared" si="219"/>
        <v>4</v>
      </c>
      <c r="C3369" s="51">
        <f t="shared" si="220"/>
        <v>19</v>
      </c>
      <c r="D3369" s="50">
        <v>41966</v>
      </c>
      <c r="E3369" s="50" t="s">
        <v>34</v>
      </c>
      <c r="F3369" s="50" t="s">
        <v>4807</v>
      </c>
      <c r="G3369" s="50" t="s">
        <v>1285</v>
      </c>
      <c r="H3369" s="50" t="s">
        <v>2128</v>
      </c>
      <c r="I3369" s="50" t="s">
        <v>1287</v>
      </c>
      <c r="J3369" s="50" t="s">
        <v>1684</v>
      </c>
      <c r="K3369" s="50" t="s">
        <v>292</v>
      </c>
      <c r="L3369" s="50" t="s">
        <v>1029</v>
      </c>
      <c r="M3369" s="54">
        <v>3</v>
      </c>
      <c r="N3369" s="51" t="str">
        <f t="shared" si="221"/>
        <v>国士舘</v>
      </c>
    </row>
    <row r="3370" spans="1:14" x14ac:dyDescent="0.2">
      <c r="A3370" s="50">
        <f t="shared" si="218"/>
        <v>41967</v>
      </c>
      <c r="B3370" s="50">
        <f t="shared" si="219"/>
        <v>4</v>
      </c>
      <c r="C3370" s="51">
        <f t="shared" si="220"/>
        <v>19</v>
      </c>
      <c r="D3370" s="50">
        <v>41967</v>
      </c>
      <c r="E3370" s="50" t="s">
        <v>9777</v>
      </c>
      <c r="F3370" s="50" t="s">
        <v>9778</v>
      </c>
      <c r="G3370" s="50" t="s">
        <v>9779</v>
      </c>
      <c r="H3370" s="50" t="s">
        <v>2607</v>
      </c>
      <c r="I3370" s="50" t="s">
        <v>9780</v>
      </c>
      <c r="J3370" s="50" t="s">
        <v>2608</v>
      </c>
      <c r="K3370" s="50" t="s">
        <v>292</v>
      </c>
      <c r="L3370" s="50" t="s">
        <v>1029</v>
      </c>
      <c r="M3370" s="54">
        <v>3</v>
      </c>
      <c r="N3370" s="51" t="str">
        <f t="shared" si="221"/>
        <v>国士舘</v>
      </c>
    </row>
    <row r="3371" spans="1:14" x14ac:dyDescent="0.2">
      <c r="A3371" s="50">
        <f t="shared" si="218"/>
        <v>41970</v>
      </c>
      <c r="B3371" s="50">
        <f t="shared" si="219"/>
        <v>4</v>
      </c>
      <c r="C3371" s="51">
        <f t="shared" si="220"/>
        <v>19</v>
      </c>
      <c r="D3371" s="50">
        <v>41970</v>
      </c>
      <c r="E3371" s="50" t="s">
        <v>8325</v>
      </c>
      <c r="F3371" s="50" t="s">
        <v>946</v>
      </c>
      <c r="G3371" s="50" t="s">
        <v>3174</v>
      </c>
      <c r="H3371" s="50" t="s">
        <v>1747</v>
      </c>
      <c r="I3371" s="50" t="s">
        <v>3175</v>
      </c>
      <c r="J3371" s="50" t="s">
        <v>1748</v>
      </c>
      <c r="K3371" s="50" t="s">
        <v>292</v>
      </c>
      <c r="L3371" s="50" t="s">
        <v>189</v>
      </c>
      <c r="M3371" s="54">
        <v>2</v>
      </c>
      <c r="N3371" s="51" t="str">
        <f t="shared" si="221"/>
        <v>国士舘</v>
      </c>
    </row>
    <row r="3372" spans="1:14" x14ac:dyDescent="0.2">
      <c r="A3372" s="50">
        <f t="shared" ref="A3372:A3435" si="222">D3372</f>
        <v>41971</v>
      </c>
      <c r="B3372" s="50">
        <f t="shared" ref="B3372:B3435" si="223">ROUNDDOWN(D3372/10000,0)</f>
        <v>4</v>
      </c>
      <c r="C3372" s="51">
        <f t="shared" ref="C3372:C3435" si="224">ROUNDDOWN((D3372-B3372*10000)/100,0)</f>
        <v>19</v>
      </c>
      <c r="D3372" s="50">
        <v>41971</v>
      </c>
      <c r="E3372" s="50" t="s">
        <v>74</v>
      </c>
      <c r="F3372" s="50" t="s">
        <v>9781</v>
      </c>
      <c r="G3372" s="50" t="s">
        <v>2087</v>
      </c>
      <c r="H3372" s="50" t="s">
        <v>5544</v>
      </c>
      <c r="I3372" s="50" t="s">
        <v>2088</v>
      </c>
      <c r="J3372" s="50" t="s">
        <v>5545</v>
      </c>
      <c r="K3372" s="50" t="s">
        <v>292</v>
      </c>
      <c r="L3372" s="50" t="s">
        <v>188</v>
      </c>
      <c r="M3372" s="54">
        <v>3</v>
      </c>
      <c r="N3372" s="51" t="str">
        <f t="shared" si="221"/>
        <v>国士舘</v>
      </c>
    </row>
    <row r="3373" spans="1:14" x14ac:dyDescent="0.2">
      <c r="A3373" s="50">
        <f t="shared" si="222"/>
        <v>42001</v>
      </c>
      <c r="B3373" s="50">
        <f t="shared" si="223"/>
        <v>4</v>
      </c>
      <c r="C3373" s="51">
        <f t="shared" si="224"/>
        <v>20</v>
      </c>
      <c r="D3373" s="50">
        <v>42001</v>
      </c>
      <c r="E3373" s="50" t="s">
        <v>9782</v>
      </c>
      <c r="F3373" s="50" t="s">
        <v>9783</v>
      </c>
      <c r="G3373" s="50" t="s">
        <v>9784</v>
      </c>
      <c r="H3373" s="50" t="s">
        <v>1491</v>
      </c>
      <c r="I3373" s="50" t="s">
        <v>9785</v>
      </c>
      <c r="J3373" s="50" t="s">
        <v>1493</v>
      </c>
      <c r="K3373" s="50" t="s">
        <v>291</v>
      </c>
      <c r="L3373" s="50" t="s">
        <v>189</v>
      </c>
      <c r="M3373" s="54">
        <v>1</v>
      </c>
      <c r="N3373" s="51" t="str">
        <f t="shared" si="221"/>
        <v>駒大</v>
      </c>
    </row>
    <row r="3374" spans="1:14" x14ac:dyDescent="0.2">
      <c r="A3374" s="50">
        <f t="shared" si="222"/>
        <v>42002</v>
      </c>
      <c r="B3374" s="50">
        <f t="shared" si="223"/>
        <v>4</v>
      </c>
      <c r="C3374" s="51">
        <f t="shared" si="224"/>
        <v>20</v>
      </c>
      <c r="D3374" s="50">
        <v>42002</v>
      </c>
      <c r="E3374" s="50" t="s">
        <v>779</v>
      </c>
      <c r="F3374" s="50" t="s">
        <v>9786</v>
      </c>
      <c r="G3374" s="50" t="s">
        <v>2016</v>
      </c>
      <c r="H3374" s="50" t="s">
        <v>1432</v>
      </c>
      <c r="I3374" s="50" t="s">
        <v>2018</v>
      </c>
      <c r="J3374" s="50" t="s">
        <v>1433</v>
      </c>
      <c r="K3374" s="50" t="s">
        <v>291</v>
      </c>
      <c r="L3374" s="50" t="s">
        <v>189</v>
      </c>
      <c r="M3374" s="54">
        <v>1</v>
      </c>
      <c r="N3374" s="51" t="str">
        <f t="shared" si="221"/>
        <v>駒大</v>
      </c>
    </row>
    <row r="3375" spans="1:14" x14ac:dyDescent="0.2">
      <c r="A3375" s="50">
        <f t="shared" si="222"/>
        <v>42003</v>
      </c>
      <c r="B3375" s="50">
        <f t="shared" si="223"/>
        <v>4</v>
      </c>
      <c r="C3375" s="51">
        <f t="shared" si="224"/>
        <v>20</v>
      </c>
      <c r="D3375" s="50">
        <v>42003</v>
      </c>
      <c r="E3375" s="50" t="s">
        <v>22</v>
      </c>
      <c r="F3375" s="50" t="s">
        <v>844</v>
      </c>
      <c r="G3375" s="50" t="s">
        <v>1070</v>
      </c>
      <c r="H3375" s="50" t="s">
        <v>2354</v>
      </c>
      <c r="I3375" s="50" t="s">
        <v>1610</v>
      </c>
      <c r="J3375" s="50" t="s">
        <v>2356</v>
      </c>
      <c r="K3375" s="50" t="s">
        <v>291</v>
      </c>
      <c r="L3375" s="50" t="s">
        <v>188</v>
      </c>
      <c r="M3375" s="54">
        <v>2</v>
      </c>
      <c r="N3375" s="51" t="str">
        <f t="shared" si="221"/>
        <v>駒大</v>
      </c>
    </row>
    <row r="3376" spans="1:14" x14ac:dyDescent="0.2">
      <c r="A3376" s="50">
        <f t="shared" si="222"/>
        <v>42004</v>
      </c>
      <c r="B3376" s="50">
        <f t="shared" si="223"/>
        <v>4</v>
      </c>
      <c r="C3376" s="51">
        <f t="shared" si="224"/>
        <v>20</v>
      </c>
      <c r="D3376" s="50">
        <v>42004</v>
      </c>
      <c r="E3376" s="50" t="s">
        <v>121</v>
      </c>
      <c r="F3376" s="50" t="s">
        <v>4789</v>
      </c>
      <c r="G3376" s="50" t="s">
        <v>1952</v>
      </c>
      <c r="H3376" s="50" t="s">
        <v>2488</v>
      </c>
      <c r="I3376" s="50" t="s">
        <v>1953</v>
      </c>
      <c r="J3376" s="50" t="s">
        <v>2489</v>
      </c>
      <c r="K3376" s="50" t="s">
        <v>291</v>
      </c>
      <c r="L3376" s="50" t="s">
        <v>189</v>
      </c>
      <c r="M3376" s="54">
        <v>1</v>
      </c>
      <c r="N3376" s="51" t="str">
        <f t="shared" si="221"/>
        <v>駒大</v>
      </c>
    </row>
    <row r="3377" spans="1:14" x14ac:dyDescent="0.2">
      <c r="A3377" s="50">
        <f t="shared" si="222"/>
        <v>42005</v>
      </c>
      <c r="B3377" s="50">
        <f t="shared" si="223"/>
        <v>4</v>
      </c>
      <c r="C3377" s="51">
        <f t="shared" si="224"/>
        <v>20</v>
      </c>
      <c r="D3377" s="50">
        <v>42005</v>
      </c>
      <c r="E3377" s="50" t="s">
        <v>9238</v>
      </c>
      <c r="F3377" s="50" t="s">
        <v>593</v>
      </c>
      <c r="G3377" s="50" t="s">
        <v>9240</v>
      </c>
      <c r="H3377" s="50" t="s">
        <v>1020</v>
      </c>
      <c r="I3377" s="50" t="s">
        <v>9241</v>
      </c>
      <c r="J3377" s="50" t="s">
        <v>1022</v>
      </c>
      <c r="K3377" s="50" t="s">
        <v>291</v>
      </c>
      <c r="L3377" s="50" t="s">
        <v>189</v>
      </c>
      <c r="M3377" s="54">
        <v>1</v>
      </c>
      <c r="N3377" s="51" t="str">
        <f t="shared" si="221"/>
        <v>駒大</v>
      </c>
    </row>
    <row r="3378" spans="1:14" x14ac:dyDescent="0.2">
      <c r="A3378" s="50">
        <f t="shared" si="222"/>
        <v>42006</v>
      </c>
      <c r="B3378" s="50">
        <f t="shared" si="223"/>
        <v>4</v>
      </c>
      <c r="C3378" s="51">
        <f t="shared" si="224"/>
        <v>20</v>
      </c>
      <c r="D3378" s="50">
        <v>42006</v>
      </c>
      <c r="E3378" s="50" t="s">
        <v>83</v>
      </c>
      <c r="F3378" s="50" t="s">
        <v>9787</v>
      </c>
      <c r="G3378" s="50" t="s">
        <v>9788</v>
      </c>
      <c r="H3378" s="50" t="s">
        <v>1595</v>
      </c>
      <c r="I3378" s="50" t="s">
        <v>9789</v>
      </c>
      <c r="J3378" s="50" t="s">
        <v>1597</v>
      </c>
      <c r="K3378" s="50" t="s">
        <v>291</v>
      </c>
      <c r="L3378" s="50" t="s">
        <v>189</v>
      </c>
      <c r="M3378" s="54">
        <v>1</v>
      </c>
      <c r="N3378" s="51" t="str">
        <f t="shared" si="221"/>
        <v>駒大</v>
      </c>
    </row>
    <row r="3379" spans="1:14" x14ac:dyDescent="0.2">
      <c r="A3379" s="50">
        <f t="shared" si="222"/>
        <v>42007</v>
      </c>
      <c r="B3379" s="50">
        <f t="shared" si="223"/>
        <v>4</v>
      </c>
      <c r="C3379" s="51">
        <f t="shared" si="224"/>
        <v>20</v>
      </c>
      <c r="D3379" s="50">
        <v>42007</v>
      </c>
      <c r="E3379" s="50" t="s">
        <v>9790</v>
      </c>
      <c r="F3379" s="50" t="s">
        <v>449</v>
      </c>
      <c r="G3379" s="50" t="s">
        <v>9791</v>
      </c>
      <c r="H3379" s="50" t="s">
        <v>1436</v>
      </c>
      <c r="I3379" s="50" t="s">
        <v>9792</v>
      </c>
      <c r="J3379" s="50" t="s">
        <v>1951</v>
      </c>
      <c r="K3379" s="50" t="s">
        <v>291</v>
      </c>
      <c r="L3379" s="50" t="s">
        <v>189</v>
      </c>
      <c r="M3379" s="54">
        <v>1</v>
      </c>
      <c r="N3379" s="51" t="str">
        <f t="shared" si="221"/>
        <v>駒大</v>
      </c>
    </row>
    <row r="3380" spans="1:14" x14ac:dyDescent="0.2">
      <c r="A3380" s="50">
        <f t="shared" si="222"/>
        <v>42008</v>
      </c>
      <c r="B3380" s="50">
        <f t="shared" si="223"/>
        <v>4</v>
      </c>
      <c r="C3380" s="51">
        <f t="shared" si="224"/>
        <v>20</v>
      </c>
      <c r="D3380" s="50">
        <v>42008</v>
      </c>
      <c r="E3380" s="50" t="s">
        <v>6370</v>
      </c>
      <c r="F3380" s="50" t="s">
        <v>9793</v>
      </c>
      <c r="G3380" s="50" t="s">
        <v>6372</v>
      </c>
      <c r="H3380" s="50" t="s">
        <v>1673</v>
      </c>
      <c r="I3380" s="50" t="s">
        <v>6373</v>
      </c>
      <c r="J3380" s="50" t="s">
        <v>1675</v>
      </c>
      <c r="K3380" s="50" t="s">
        <v>291</v>
      </c>
      <c r="L3380" s="50" t="s">
        <v>189</v>
      </c>
      <c r="M3380" s="54">
        <v>1</v>
      </c>
      <c r="N3380" s="51" t="str">
        <f t="shared" si="221"/>
        <v>駒大</v>
      </c>
    </row>
    <row r="3381" spans="1:14" x14ac:dyDescent="0.2">
      <c r="A3381" s="50">
        <f t="shared" si="222"/>
        <v>42009</v>
      </c>
      <c r="B3381" s="50">
        <f t="shared" si="223"/>
        <v>4</v>
      </c>
      <c r="C3381" s="51">
        <f t="shared" si="224"/>
        <v>20</v>
      </c>
      <c r="D3381" s="50">
        <v>42009</v>
      </c>
      <c r="E3381" s="50" t="s">
        <v>808</v>
      </c>
      <c r="F3381" s="50" t="s">
        <v>9794</v>
      </c>
      <c r="G3381" s="50" t="s">
        <v>1594</v>
      </c>
      <c r="H3381" s="50" t="s">
        <v>2473</v>
      </c>
      <c r="I3381" s="50" t="s">
        <v>1596</v>
      </c>
      <c r="J3381" s="50" t="s">
        <v>2474</v>
      </c>
      <c r="K3381" s="50" t="s">
        <v>291</v>
      </c>
      <c r="L3381" s="50" t="s">
        <v>189</v>
      </c>
      <c r="M3381" s="54">
        <v>1</v>
      </c>
      <c r="N3381" s="51" t="str">
        <f t="shared" si="221"/>
        <v>駒大</v>
      </c>
    </row>
    <row r="3382" spans="1:14" x14ac:dyDescent="0.2">
      <c r="A3382" s="50">
        <f t="shared" si="222"/>
        <v>42010</v>
      </c>
      <c r="B3382" s="50">
        <f t="shared" si="223"/>
        <v>4</v>
      </c>
      <c r="C3382" s="51">
        <f t="shared" si="224"/>
        <v>20</v>
      </c>
      <c r="D3382" s="50">
        <v>42010</v>
      </c>
      <c r="E3382" s="50" t="s">
        <v>83</v>
      </c>
      <c r="F3382" s="50" t="s">
        <v>1007</v>
      </c>
      <c r="G3382" s="50" t="s">
        <v>1210</v>
      </c>
      <c r="H3382" s="50" t="s">
        <v>1009</v>
      </c>
      <c r="I3382" s="50" t="s">
        <v>1211</v>
      </c>
      <c r="J3382" s="50" t="s">
        <v>1028</v>
      </c>
      <c r="K3382" s="50" t="s">
        <v>291</v>
      </c>
      <c r="L3382" s="50" t="s">
        <v>189</v>
      </c>
      <c r="M3382" s="54">
        <v>1</v>
      </c>
      <c r="N3382" s="51" t="str">
        <f t="shared" si="221"/>
        <v>駒大</v>
      </c>
    </row>
    <row r="3383" spans="1:14" x14ac:dyDescent="0.2">
      <c r="A3383" s="50">
        <f t="shared" si="222"/>
        <v>42011</v>
      </c>
      <c r="B3383" s="50">
        <f t="shared" si="223"/>
        <v>4</v>
      </c>
      <c r="C3383" s="51">
        <f t="shared" si="224"/>
        <v>20</v>
      </c>
      <c r="D3383" s="50">
        <v>42011</v>
      </c>
      <c r="E3383" s="50" t="s">
        <v>4401</v>
      </c>
      <c r="F3383" s="50" t="s">
        <v>983</v>
      </c>
      <c r="G3383" s="50" t="s">
        <v>4403</v>
      </c>
      <c r="H3383" s="50" t="s">
        <v>1875</v>
      </c>
      <c r="I3383" s="50" t="s">
        <v>4404</v>
      </c>
      <c r="J3383" s="50" t="s">
        <v>1877</v>
      </c>
      <c r="K3383" s="50" t="s">
        <v>291</v>
      </c>
      <c r="L3383" s="50" t="s">
        <v>188</v>
      </c>
      <c r="M3383" s="54">
        <v>2</v>
      </c>
      <c r="N3383" s="51" t="str">
        <f t="shared" si="221"/>
        <v>駒大</v>
      </c>
    </row>
    <row r="3384" spans="1:14" x14ac:dyDescent="0.2">
      <c r="A3384" s="50">
        <f t="shared" si="222"/>
        <v>42012</v>
      </c>
      <c r="B3384" s="50">
        <f t="shared" si="223"/>
        <v>4</v>
      </c>
      <c r="C3384" s="51">
        <f t="shared" si="224"/>
        <v>20</v>
      </c>
      <c r="D3384" s="50">
        <v>42012</v>
      </c>
      <c r="E3384" s="50" t="s">
        <v>9795</v>
      </c>
      <c r="F3384" s="50" t="s">
        <v>644</v>
      </c>
      <c r="G3384" s="50" t="s">
        <v>9796</v>
      </c>
      <c r="H3384" s="50" t="s">
        <v>1003</v>
      </c>
      <c r="I3384" s="50" t="s">
        <v>9797</v>
      </c>
      <c r="J3384" s="50" t="s">
        <v>1005</v>
      </c>
      <c r="K3384" s="50" t="s">
        <v>291</v>
      </c>
      <c r="L3384" s="50" t="s">
        <v>185</v>
      </c>
      <c r="M3384" s="54">
        <v>1</v>
      </c>
      <c r="N3384" s="51" t="str">
        <f t="shared" si="221"/>
        <v>駒大</v>
      </c>
    </row>
    <row r="3385" spans="1:14" x14ac:dyDescent="0.2">
      <c r="A3385" s="50">
        <f t="shared" si="222"/>
        <v>42013</v>
      </c>
      <c r="B3385" s="50">
        <f t="shared" si="223"/>
        <v>4</v>
      </c>
      <c r="C3385" s="51">
        <f t="shared" si="224"/>
        <v>20</v>
      </c>
      <c r="D3385" s="50">
        <v>42013</v>
      </c>
      <c r="E3385" s="50" t="s">
        <v>9798</v>
      </c>
      <c r="F3385" s="50" t="s">
        <v>9799</v>
      </c>
      <c r="G3385" s="50" t="s">
        <v>9800</v>
      </c>
      <c r="H3385" s="50" t="s">
        <v>8305</v>
      </c>
      <c r="I3385" s="50" t="s">
        <v>9801</v>
      </c>
      <c r="J3385" s="50" t="s">
        <v>8307</v>
      </c>
      <c r="K3385" s="50" t="s">
        <v>291</v>
      </c>
      <c r="L3385" s="50" t="s">
        <v>188</v>
      </c>
      <c r="M3385" s="54">
        <v>2</v>
      </c>
      <c r="N3385" s="51" t="str">
        <f t="shared" si="221"/>
        <v>駒大</v>
      </c>
    </row>
    <row r="3386" spans="1:14" x14ac:dyDescent="0.2">
      <c r="A3386" s="50">
        <f t="shared" si="222"/>
        <v>42014</v>
      </c>
      <c r="B3386" s="50">
        <f t="shared" si="223"/>
        <v>4</v>
      </c>
      <c r="C3386" s="51">
        <f t="shared" si="224"/>
        <v>20</v>
      </c>
      <c r="D3386" s="50">
        <v>42014</v>
      </c>
      <c r="E3386" s="50" t="s">
        <v>9802</v>
      </c>
      <c r="F3386" s="50" t="s">
        <v>67</v>
      </c>
      <c r="G3386" s="50" t="s">
        <v>9803</v>
      </c>
      <c r="H3386" s="50" t="s">
        <v>1160</v>
      </c>
      <c r="I3386" s="50" t="s">
        <v>9804</v>
      </c>
      <c r="J3386" s="50" t="s">
        <v>1767</v>
      </c>
      <c r="K3386" s="50" t="s">
        <v>291</v>
      </c>
      <c r="L3386" s="50" t="s">
        <v>185</v>
      </c>
      <c r="M3386" s="54">
        <v>1</v>
      </c>
      <c r="N3386" s="51" t="str">
        <f t="shared" si="221"/>
        <v>駒大</v>
      </c>
    </row>
    <row r="3387" spans="1:14" x14ac:dyDescent="0.2">
      <c r="A3387" s="50">
        <f t="shared" si="222"/>
        <v>42015</v>
      </c>
      <c r="B3387" s="50">
        <f t="shared" si="223"/>
        <v>4</v>
      </c>
      <c r="C3387" s="51">
        <f t="shared" si="224"/>
        <v>20</v>
      </c>
      <c r="D3387" s="50">
        <v>42015</v>
      </c>
      <c r="E3387" s="50" t="s">
        <v>122</v>
      </c>
      <c r="F3387" s="50" t="s">
        <v>9805</v>
      </c>
      <c r="G3387" s="50" t="s">
        <v>3224</v>
      </c>
      <c r="H3387" s="50" t="s">
        <v>9806</v>
      </c>
      <c r="I3387" s="50" t="s">
        <v>3225</v>
      </c>
      <c r="J3387" s="50" t="s">
        <v>9807</v>
      </c>
      <c r="K3387" s="50" t="s">
        <v>291</v>
      </c>
      <c r="L3387" s="50" t="s">
        <v>188</v>
      </c>
      <c r="M3387" s="54">
        <v>2</v>
      </c>
      <c r="N3387" s="51" t="str">
        <f t="shared" si="221"/>
        <v>駒大</v>
      </c>
    </row>
    <row r="3388" spans="1:14" x14ac:dyDescent="0.2">
      <c r="A3388" s="50">
        <f t="shared" si="222"/>
        <v>42016</v>
      </c>
      <c r="B3388" s="50">
        <f t="shared" si="223"/>
        <v>4</v>
      </c>
      <c r="C3388" s="51">
        <f t="shared" si="224"/>
        <v>20</v>
      </c>
      <c r="D3388" s="50">
        <v>42016</v>
      </c>
      <c r="E3388" s="50" t="s">
        <v>9808</v>
      </c>
      <c r="F3388" s="50" t="s">
        <v>9809</v>
      </c>
      <c r="G3388" s="50" t="s">
        <v>9810</v>
      </c>
      <c r="H3388" s="50" t="s">
        <v>1037</v>
      </c>
      <c r="I3388" s="50" t="s">
        <v>9811</v>
      </c>
      <c r="J3388" s="50" t="s">
        <v>1156</v>
      </c>
      <c r="K3388" s="50" t="s">
        <v>291</v>
      </c>
      <c r="L3388" s="50" t="s">
        <v>188</v>
      </c>
      <c r="M3388" s="54">
        <v>2</v>
      </c>
      <c r="N3388" s="51" t="str">
        <f t="shared" si="221"/>
        <v>駒大</v>
      </c>
    </row>
    <row r="3389" spans="1:14" x14ac:dyDescent="0.2">
      <c r="A3389" s="50">
        <f t="shared" si="222"/>
        <v>42017</v>
      </c>
      <c r="B3389" s="50">
        <f t="shared" si="223"/>
        <v>4</v>
      </c>
      <c r="C3389" s="51">
        <f t="shared" si="224"/>
        <v>20</v>
      </c>
      <c r="D3389" s="50">
        <v>42017</v>
      </c>
      <c r="E3389" s="50" t="s">
        <v>9812</v>
      </c>
      <c r="F3389" s="50" t="s">
        <v>455</v>
      </c>
      <c r="G3389" s="50" t="s">
        <v>9001</v>
      </c>
      <c r="H3389" s="50" t="s">
        <v>4298</v>
      </c>
      <c r="I3389" s="50" t="s">
        <v>9003</v>
      </c>
      <c r="J3389" s="50" t="s">
        <v>4299</v>
      </c>
      <c r="K3389" s="50" t="s">
        <v>291</v>
      </c>
      <c r="L3389" s="50" t="s">
        <v>185</v>
      </c>
      <c r="M3389" s="54">
        <v>1</v>
      </c>
      <c r="N3389" s="51" t="str">
        <f t="shared" si="221"/>
        <v>駒大</v>
      </c>
    </row>
    <row r="3390" spans="1:14" x14ac:dyDescent="0.2">
      <c r="A3390" s="50">
        <f t="shared" si="222"/>
        <v>42018</v>
      </c>
      <c r="B3390" s="50">
        <f t="shared" si="223"/>
        <v>4</v>
      </c>
      <c r="C3390" s="51">
        <f t="shared" si="224"/>
        <v>20</v>
      </c>
      <c r="D3390" s="50">
        <v>42018</v>
      </c>
      <c r="E3390" s="50" t="s">
        <v>9813</v>
      </c>
      <c r="F3390" s="50" t="s">
        <v>9814</v>
      </c>
      <c r="G3390" s="50" t="s">
        <v>9815</v>
      </c>
      <c r="H3390" s="50" t="s">
        <v>2091</v>
      </c>
      <c r="I3390" s="50" t="s">
        <v>9816</v>
      </c>
      <c r="J3390" s="50" t="s">
        <v>2093</v>
      </c>
      <c r="K3390" s="50" t="s">
        <v>291</v>
      </c>
      <c r="L3390" s="50" t="s">
        <v>188</v>
      </c>
      <c r="M3390" s="54">
        <v>2</v>
      </c>
      <c r="N3390" s="51" t="str">
        <f t="shared" si="221"/>
        <v>駒大</v>
      </c>
    </row>
    <row r="3391" spans="1:14" x14ac:dyDescent="0.2">
      <c r="A3391" s="50">
        <f t="shared" si="222"/>
        <v>42019</v>
      </c>
      <c r="B3391" s="50">
        <f t="shared" si="223"/>
        <v>4</v>
      </c>
      <c r="C3391" s="51">
        <f t="shared" si="224"/>
        <v>20</v>
      </c>
      <c r="D3391" s="50">
        <v>42019</v>
      </c>
      <c r="E3391" s="50" t="s">
        <v>2713</v>
      </c>
      <c r="F3391" s="50" t="s">
        <v>2843</v>
      </c>
      <c r="G3391" s="50" t="s">
        <v>2715</v>
      </c>
      <c r="H3391" s="50" t="s">
        <v>2595</v>
      </c>
      <c r="I3391" s="50" t="s">
        <v>2716</v>
      </c>
      <c r="J3391" s="50" t="s">
        <v>6090</v>
      </c>
      <c r="K3391" s="50" t="s">
        <v>291</v>
      </c>
      <c r="L3391" s="50" t="s">
        <v>188</v>
      </c>
      <c r="M3391" s="54">
        <v>2</v>
      </c>
      <c r="N3391" s="51" t="str">
        <f t="shared" si="221"/>
        <v>駒大</v>
      </c>
    </row>
    <row r="3392" spans="1:14" x14ac:dyDescent="0.2">
      <c r="A3392" s="50">
        <f t="shared" si="222"/>
        <v>42020</v>
      </c>
      <c r="B3392" s="50">
        <f t="shared" si="223"/>
        <v>4</v>
      </c>
      <c r="C3392" s="51">
        <f t="shared" si="224"/>
        <v>20</v>
      </c>
      <c r="D3392" s="50">
        <v>42020</v>
      </c>
      <c r="E3392" s="50" t="s">
        <v>23</v>
      </c>
      <c r="F3392" s="50" t="s">
        <v>441</v>
      </c>
      <c r="G3392" s="50" t="s">
        <v>1248</v>
      </c>
      <c r="H3392" s="50" t="s">
        <v>1040</v>
      </c>
      <c r="I3392" s="50" t="s">
        <v>1249</v>
      </c>
      <c r="J3392" s="50" t="s">
        <v>1041</v>
      </c>
      <c r="K3392" s="50" t="s">
        <v>291</v>
      </c>
      <c r="L3392" s="50" t="s">
        <v>1029</v>
      </c>
      <c r="M3392" s="54">
        <v>3</v>
      </c>
      <c r="N3392" s="51" t="str">
        <f t="shared" si="221"/>
        <v>駒大</v>
      </c>
    </row>
    <row r="3393" spans="1:14" x14ac:dyDescent="0.2">
      <c r="A3393" s="50">
        <f t="shared" si="222"/>
        <v>42021</v>
      </c>
      <c r="B3393" s="50">
        <f t="shared" si="223"/>
        <v>4</v>
      </c>
      <c r="C3393" s="51">
        <f t="shared" si="224"/>
        <v>20</v>
      </c>
      <c r="D3393" s="50">
        <v>42021</v>
      </c>
      <c r="E3393" s="50" t="s">
        <v>9817</v>
      </c>
      <c r="F3393" s="50" t="s">
        <v>91</v>
      </c>
      <c r="G3393" s="50" t="s">
        <v>9818</v>
      </c>
      <c r="H3393" s="50" t="s">
        <v>2105</v>
      </c>
      <c r="I3393" s="50" t="s">
        <v>9819</v>
      </c>
      <c r="J3393" s="50" t="s">
        <v>3208</v>
      </c>
      <c r="K3393" s="50" t="s">
        <v>291</v>
      </c>
      <c r="L3393" s="50" t="s">
        <v>1029</v>
      </c>
      <c r="M3393" s="54">
        <v>3</v>
      </c>
      <c r="N3393" s="51" t="str">
        <f t="shared" si="221"/>
        <v>駒大</v>
      </c>
    </row>
    <row r="3394" spans="1:14" x14ac:dyDescent="0.2">
      <c r="A3394" s="50">
        <f t="shared" si="222"/>
        <v>42022</v>
      </c>
      <c r="B3394" s="50">
        <f t="shared" si="223"/>
        <v>4</v>
      </c>
      <c r="C3394" s="51">
        <f t="shared" si="224"/>
        <v>20</v>
      </c>
      <c r="D3394" s="50">
        <v>42022</v>
      </c>
      <c r="E3394" s="50" t="s">
        <v>8536</v>
      </c>
      <c r="F3394" s="50" t="s">
        <v>797</v>
      </c>
      <c r="G3394" s="50" t="s">
        <v>8538</v>
      </c>
      <c r="H3394" s="50" t="s">
        <v>1217</v>
      </c>
      <c r="I3394" s="50" t="s">
        <v>8540</v>
      </c>
      <c r="J3394" s="50" t="s">
        <v>1218</v>
      </c>
      <c r="K3394" s="50" t="s">
        <v>291</v>
      </c>
      <c r="L3394" s="50" t="s">
        <v>188</v>
      </c>
      <c r="M3394" s="54">
        <v>3</v>
      </c>
      <c r="N3394" s="51" t="str">
        <f t="shared" ref="N3394:N3457" si="225">VLOOKUP(B3394*100+C3394,$AB$2:$AF$400,2,0)</f>
        <v>駒大</v>
      </c>
    </row>
    <row r="3395" spans="1:14" x14ac:dyDescent="0.2">
      <c r="A3395" s="50">
        <f t="shared" si="222"/>
        <v>42023</v>
      </c>
      <c r="B3395" s="50">
        <f t="shared" si="223"/>
        <v>4</v>
      </c>
      <c r="C3395" s="51">
        <f t="shared" si="224"/>
        <v>20</v>
      </c>
      <c r="D3395" s="50">
        <v>42023</v>
      </c>
      <c r="E3395" s="50" t="s">
        <v>2377</v>
      </c>
      <c r="F3395" s="50" t="s">
        <v>8888</v>
      </c>
      <c r="G3395" s="50" t="s">
        <v>2379</v>
      </c>
      <c r="H3395" s="50" t="s">
        <v>1185</v>
      </c>
      <c r="I3395" s="50" t="s">
        <v>2381</v>
      </c>
      <c r="J3395" s="50" t="s">
        <v>1187</v>
      </c>
      <c r="K3395" s="50" t="s">
        <v>291</v>
      </c>
      <c r="L3395" s="50" t="s">
        <v>188</v>
      </c>
      <c r="M3395" s="54">
        <v>3</v>
      </c>
      <c r="N3395" s="51" t="str">
        <f t="shared" si="225"/>
        <v>駒大</v>
      </c>
    </row>
    <row r="3396" spans="1:14" x14ac:dyDescent="0.2">
      <c r="A3396" s="50">
        <f t="shared" si="222"/>
        <v>42024</v>
      </c>
      <c r="B3396" s="50">
        <f t="shared" si="223"/>
        <v>4</v>
      </c>
      <c r="C3396" s="51">
        <f t="shared" si="224"/>
        <v>20</v>
      </c>
      <c r="D3396" s="50">
        <v>42024</v>
      </c>
      <c r="E3396" s="50" t="s">
        <v>863</v>
      </c>
      <c r="F3396" s="50" t="s">
        <v>9820</v>
      </c>
      <c r="G3396" s="50" t="s">
        <v>2362</v>
      </c>
      <c r="H3396" s="50" t="s">
        <v>9821</v>
      </c>
      <c r="I3396" s="50" t="s">
        <v>2363</v>
      </c>
      <c r="J3396" s="50" t="s">
        <v>9822</v>
      </c>
      <c r="K3396" s="50" t="s">
        <v>291</v>
      </c>
      <c r="L3396" s="50" t="s">
        <v>188</v>
      </c>
      <c r="M3396" s="54">
        <v>2</v>
      </c>
      <c r="N3396" s="51" t="str">
        <f t="shared" si="225"/>
        <v>駒大</v>
      </c>
    </row>
    <row r="3397" spans="1:14" x14ac:dyDescent="0.2">
      <c r="A3397" s="50">
        <f t="shared" si="222"/>
        <v>42025</v>
      </c>
      <c r="B3397" s="50">
        <f t="shared" si="223"/>
        <v>4</v>
      </c>
      <c r="C3397" s="51">
        <f t="shared" si="224"/>
        <v>20</v>
      </c>
      <c r="D3397" s="50">
        <v>42025</v>
      </c>
      <c r="E3397" s="50" t="s">
        <v>4191</v>
      </c>
      <c r="F3397" s="50" t="s">
        <v>441</v>
      </c>
      <c r="G3397" s="50" t="s">
        <v>1642</v>
      </c>
      <c r="H3397" s="50" t="s">
        <v>1040</v>
      </c>
      <c r="I3397" s="50" t="s">
        <v>1644</v>
      </c>
      <c r="J3397" s="50" t="s">
        <v>1041</v>
      </c>
      <c r="K3397" s="50" t="s">
        <v>291</v>
      </c>
      <c r="L3397" s="50" t="s">
        <v>1029</v>
      </c>
      <c r="M3397" s="54">
        <v>3</v>
      </c>
      <c r="N3397" s="51" t="str">
        <f t="shared" si="225"/>
        <v>駒大</v>
      </c>
    </row>
    <row r="3398" spans="1:14" x14ac:dyDescent="0.2">
      <c r="A3398" s="50">
        <f t="shared" si="222"/>
        <v>42026</v>
      </c>
      <c r="B3398" s="50">
        <f t="shared" si="223"/>
        <v>4</v>
      </c>
      <c r="C3398" s="51">
        <f t="shared" si="224"/>
        <v>20</v>
      </c>
      <c r="D3398" s="50">
        <v>42026</v>
      </c>
      <c r="E3398" s="50" t="s">
        <v>87</v>
      </c>
      <c r="F3398" s="50" t="s">
        <v>6102</v>
      </c>
      <c r="G3398" s="50" t="s">
        <v>1117</v>
      </c>
      <c r="H3398" s="50" t="s">
        <v>4663</v>
      </c>
      <c r="I3398" s="50" t="s">
        <v>1119</v>
      </c>
      <c r="J3398" s="50" t="s">
        <v>4665</v>
      </c>
      <c r="K3398" s="50" t="s">
        <v>291</v>
      </c>
      <c r="L3398" s="50" t="s">
        <v>1029</v>
      </c>
      <c r="M3398" s="54">
        <v>3</v>
      </c>
      <c r="N3398" s="51" t="str">
        <f t="shared" si="225"/>
        <v>駒大</v>
      </c>
    </row>
    <row r="3399" spans="1:14" x14ac:dyDescent="0.2">
      <c r="A3399" s="50">
        <f t="shared" si="222"/>
        <v>42027</v>
      </c>
      <c r="B3399" s="50">
        <f t="shared" si="223"/>
        <v>4</v>
      </c>
      <c r="C3399" s="51">
        <f t="shared" si="224"/>
        <v>20</v>
      </c>
      <c r="D3399" s="50">
        <v>42027</v>
      </c>
      <c r="E3399" s="50" t="s">
        <v>9823</v>
      </c>
      <c r="F3399" s="50" t="s">
        <v>9824</v>
      </c>
      <c r="G3399" s="50" t="s">
        <v>3323</v>
      </c>
      <c r="H3399" s="50" t="s">
        <v>9825</v>
      </c>
      <c r="I3399" s="50" t="s">
        <v>3324</v>
      </c>
      <c r="J3399" s="50" t="s">
        <v>9826</v>
      </c>
      <c r="K3399" s="50" t="s">
        <v>291</v>
      </c>
      <c r="L3399" s="50" t="s">
        <v>188</v>
      </c>
      <c r="M3399" s="54">
        <v>3</v>
      </c>
      <c r="N3399" s="51" t="str">
        <f t="shared" si="225"/>
        <v>駒大</v>
      </c>
    </row>
    <row r="3400" spans="1:14" x14ac:dyDescent="0.2">
      <c r="A3400" s="50">
        <f t="shared" si="222"/>
        <v>42028</v>
      </c>
      <c r="B3400" s="50">
        <f t="shared" si="223"/>
        <v>4</v>
      </c>
      <c r="C3400" s="51">
        <f t="shared" si="224"/>
        <v>20</v>
      </c>
      <c r="D3400" s="50">
        <v>42028</v>
      </c>
      <c r="E3400" s="50" t="s">
        <v>9827</v>
      </c>
      <c r="F3400" s="50" t="s">
        <v>2903</v>
      </c>
      <c r="G3400" s="50" t="s">
        <v>9828</v>
      </c>
      <c r="H3400" s="50" t="s">
        <v>2439</v>
      </c>
      <c r="I3400" s="50" t="s">
        <v>9829</v>
      </c>
      <c r="J3400" s="50" t="s">
        <v>2440</v>
      </c>
      <c r="K3400" s="50" t="s">
        <v>291</v>
      </c>
      <c r="L3400" s="50" t="s">
        <v>189</v>
      </c>
      <c r="M3400" s="54">
        <v>1</v>
      </c>
      <c r="N3400" s="51" t="str">
        <f t="shared" si="225"/>
        <v>駒大</v>
      </c>
    </row>
    <row r="3401" spans="1:14" x14ac:dyDescent="0.2">
      <c r="A3401" s="50">
        <f t="shared" si="222"/>
        <v>42029</v>
      </c>
      <c r="B3401" s="50">
        <f t="shared" si="223"/>
        <v>4</v>
      </c>
      <c r="C3401" s="51">
        <f t="shared" si="224"/>
        <v>20</v>
      </c>
      <c r="D3401" s="50">
        <v>42029</v>
      </c>
      <c r="E3401" s="50" t="s">
        <v>1399</v>
      </c>
      <c r="F3401" s="50" t="s">
        <v>647</v>
      </c>
      <c r="G3401" s="50" t="s">
        <v>1401</v>
      </c>
      <c r="H3401" s="50" t="s">
        <v>1198</v>
      </c>
      <c r="I3401" s="50" t="s">
        <v>1403</v>
      </c>
      <c r="J3401" s="50" t="s">
        <v>1200</v>
      </c>
      <c r="K3401" s="50" t="s">
        <v>291</v>
      </c>
      <c r="L3401" s="50" t="s">
        <v>188</v>
      </c>
      <c r="M3401" s="54">
        <v>2</v>
      </c>
      <c r="N3401" s="51" t="str">
        <f t="shared" si="225"/>
        <v>駒大</v>
      </c>
    </row>
    <row r="3402" spans="1:14" x14ac:dyDescent="0.2">
      <c r="A3402" s="50">
        <f t="shared" si="222"/>
        <v>42030</v>
      </c>
      <c r="B3402" s="50">
        <f t="shared" si="223"/>
        <v>4</v>
      </c>
      <c r="C3402" s="51">
        <f t="shared" si="224"/>
        <v>20</v>
      </c>
      <c r="D3402" s="50">
        <v>42030</v>
      </c>
      <c r="E3402" s="50" t="s">
        <v>9830</v>
      </c>
      <c r="F3402" s="50" t="s">
        <v>9831</v>
      </c>
      <c r="G3402" s="50" t="s">
        <v>9832</v>
      </c>
      <c r="H3402" s="50" t="s">
        <v>2529</v>
      </c>
      <c r="I3402" s="50" t="s">
        <v>9833</v>
      </c>
      <c r="J3402" s="50" t="s">
        <v>2531</v>
      </c>
      <c r="K3402" s="50" t="s">
        <v>291</v>
      </c>
      <c r="L3402" s="50" t="s">
        <v>188</v>
      </c>
      <c r="M3402" s="54">
        <v>2</v>
      </c>
      <c r="N3402" s="51" t="str">
        <f t="shared" si="225"/>
        <v>駒大</v>
      </c>
    </row>
    <row r="3403" spans="1:14" x14ac:dyDescent="0.2">
      <c r="A3403" s="50">
        <f t="shared" si="222"/>
        <v>42031</v>
      </c>
      <c r="B3403" s="50">
        <f t="shared" si="223"/>
        <v>4</v>
      </c>
      <c r="C3403" s="51">
        <f t="shared" si="224"/>
        <v>20</v>
      </c>
      <c r="D3403" s="50">
        <v>42031</v>
      </c>
      <c r="E3403" s="50" t="s">
        <v>9834</v>
      </c>
      <c r="F3403" s="50" t="s">
        <v>6952</v>
      </c>
      <c r="G3403" s="50" t="s">
        <v>9835</v>
      </c>
      <c r="H3403" s="50" t="s">
        <v>1122</v>
      </c>
      <c r="I3403" s="50" t="s">
        <v>9836</v>
      </c>
      <c r="J3403" s="50" t="s">
        <v>1123</v>
      </c>
      <c r="K3403" s="50" t="s">
        <v>291</v>
      </c>
      <c r="L3403" s="50" t="s">
        <v>189</v>
      </c>
      <c r="M3403" s="54">
        <v>2</v>
      </c>
      <c r="N3403" s="51" t="str">
        <f t="shared" si="225"/>
        <v>駒大</v>
      </c>
    </row>
    <row r="3404" spans="1:14" x14ac:dyDescent="0.2">
      <c r="A3404" s="50">
        <f t="shared" si="222"/>
        <v>42032</v>
      </c>
      <c r="B3404" s="50">
        <f t="shared" si="223"/>
        <v>4</v>
      </c>
      <c r="C3404" s="51">
        <f t="shared" si="224"/>
        <v>20</v>
      </c>
      <c r="D3404" s="50">
        <v>42032</v>
      </c>
      <c r="E3404" s="50" t="s">
        <v>9837</v>
      </c>
      <c r="F3404" s="50" t="s">
        <v>9838</v>
      </c>
      <c r="G3404" s="50" t="s">
        <v>9839</v>
      </c>
      <c r="H3404" s="50" t="s">
        <v>1298</v>
      </c>
      <c r="I3404" s="50" t="s">
        <v>9840</v>
      </c>
      <c r="J3404" s="50" t="s">
        <v>1300</v>
      </c>
      <c r="K3404" s="50" t="s">
        <v>291</v>
      </c>
      <c r="L3404" s="50" t="s">
        <v>1029</v>
      </c>
      <c r="M3404" s="54">
        <v>3</v>
      </c>
      <c r="N3404" s="51" t="str">
        <f t="shared" si="225"/>
        <v>駒大</v>
      </c>
    </row>
    <row r="3405" spans="1:14" x14ac:dyDescent="0.2">
      <c r="A3405" s="50">
        <f t="shared" si="222"/>
        <v>42033</v>
      </c>
      <c r="B3405" s="50">
        <f t="shared" si="223"/>
        <v>4</v>
      </c>
      <c r="C3405" s="51">
        <f t="shared" si="224"/>
        <v>20</v>
      </c>
      <c r="D3405" s="50">
        <v>42033</v>
      </c>
      <c r="E3405" s="50" t="s">
        <v>1386</v>
      </c>
      <c r="F3405" s="50" t="s">
        <v>493</v>
      </c>
      <c r="G3405" s="50" t="s">
        <v>1387</v>
      </c>
      <c r="H3405" s="50" t="s">
        <v>1176</v>
      </c>
      <c r="I3405" s="50" t="s">
        <v>1388</v>
      </c>
      <c r="J3405" s="50" t="s">
        <v>9841</v>
      </c>
      <c r="K3405" s="50" t="s">
        <v>291</v>
      </c>
      <c r="L3405" s="50" t="s">
        <v>188</v>
      </c>
      <c r="M3405" s="54">
        <v>2</v>
      </c>
      <c r="N3405" s="51" t="str">
        <f t="shared" si="225"/>
        <v>駒大</v>
      </c>
    </row>
    <row r="3406" spans="1:14" x14ac:dyDescent="0.2">
      <c r="A3406" s="50">
        <f t="shared" si="222"/>
        <v>42034</v>
      </c>
      <c r="B3406" s="50">
        <f t="shared" si="223"/>
        <v>4</v>
      </c>
      <c r="C3406" s="51">
        <f t="shared" si="224"/>
        <v>20</v>
      </c>
      <c r="D3406" s="50">
        <v>42034</v>
      </c>
      <c r="E3406" s="50" t="s">
        <v>9842</v>
      </c>
      <c r="F3406" s="50" t="s">
        <v>6788</v>
      </c>
      <c r="G3406" s="50" t="s">
        <v>9843</v>
      </c>
      <c r="H3406" s="50" t="s">
        <v>1040</v>
      </c>
      <c r="I3406" s="50" t="s">
        <v>9844</v>
      </c>
      <c r="J3406" s="50" t="s">
        <v>1041</v>
      </c>
      <c r="K3406" s="50" t="s">
        <v>291</v>
      </c>
      <c r="L3406" s="50" t="s">
        <v>188</v>
      </c>
      <c r="M3406" s="54">
        <v>2</v>
      </c>
      <c r="N3406" s="51" t="str">
        <f t="shared" si="225"/>
        <v>駒大</v>
      </c>
    </row>
    <row r="3407" spans="1:14" x14ac:dyDescent="0.2">
      <c r="A3407" s="50">
        <f t="shared" si="222"/>
        <v>42035</v>
      </c>
      <c r="B3407" s="50">
        <f t="shared" si="223"/>
        <v>4</v>
      </c>
      <c r="C3407" s="51">
        <f t="shared" si="224"/>
        <v>20</v>
      </c>
      <c r="D3407" s="50">
        <v>42035</v>
      </c>
      <c r="E3407" s="50" t="s">
        <v>9845</v>
      </c>
      <c r="F3407" s="50" t="s">
        <v>3801</v>
      </c>
      <c r="G3407" s="50" t="s">
        <v>9843</v>
      </c>
      <c r="H3407" s="50" t="s">
        <v>1009</v>
      </c>
      <c r="I3407" s="50" t="s">
        <v>9844</v>
      </c>
      <c r="J3407" s="50" t="s">
        <v>1028</v>
      </c>
      <c r="K3407" s="50" t="s">
        <v>291</v>
      </c>
      <c r="L3407" s="50" t="s">
        <v>188</v>
      </c>
      <c r="M3407" s="54">
        <v>2</v>
      </c>
      <c r="N3407" s="51" t="str">
        <f t="shared" si="225"/>
        <v>駒大</v>
      </c>
    </row>
    <row r="3408" spans="1:14" x14ac:dyDescent="0.2">
      <c r="A3408" s="50">
        <f t="shared" si="222"/>
        <v>42036</v>
      </c>
      <c r="B3408" s="50">
        <f t="shared" si="223"/>
        <v>4</v>
      </c>
      <c r="C3408" s="51">
        <f t="shared" si="224"/>
        <v>20</v>
      </c>
      <c r="D3408" s="50">
        <v>42036</v>
      </c>
      <c r="E3408" s="50" t="s">
        <v>34</v>
      </c>
      <c r="F3408" s="50" t="s">
        <v>9846</v>
      </c>
      <c r="G3408" s="50" t="s">
        <v>1285</v>
      </c>
      <c r="H3408" s="50" t="s">
        <v>2097</v>
      </c>
      <c r="I3408" s="50" t="s">
        <v>1287</v>
      </c>
      <c r="J3408" s="50" t="s">
        <v>2098</v>
      </c>
      <c r="K3408" s="50" t="s">
        <v>291</v>
      </c>
      <c r="L3408" s="50" t="s">
        <v>189</v>
      </c>
      <c r="M3408" s="54">
        <v>2</v>
      </c>
      <c r="N3408" s="51" t="str">
        <f t="shared" si="225"/>
        <v>駒大</v>
      </c>
    </row>
    <row r="3409" spans="1:14" x14ac:dyDescent="0.2">
      <c r="A3409" s="50">
        <f t="shared" si="222"/>
        <v>42037</v>
      </c>
      <c r="B3409" s="50">
        <f t="shared" si="223"/>
        <v>4</v>
      </c>
      <c r="C3409" s="51">
        <f t="shared" si="224"/>
        <v>20</v>
      </c>
      <c r="D3409" s="50">
        <v>42037</v>
      </c>
      <c r="E3409" s="50" t="s">
        <v>5205</v>
      </c>
      <c r="F3409" s="50" t="s">
        <v>9847</v>
      </c>
      <c r="G3409" s="50" t="s">
        <v>1059</v>
      </c>
      <c r="H3409" s="50" t="s">
        <v>1121</v>
      </c>
      <c r="I3409" s="50" t="s">
        <v>9346</v>
      </c>
      <c r="J3409" s="50" t="s">
        <v>4717</v>
      </c>
      <c r="K3409" s="50" t="s">
        <v>291</v>
      </c>
      <c r="L3409" s="50" t="s">
        <v>1029</v>
      </c>
      <c r="M3409" s="54">
        <v>3</v>
      </c>
      <c r="N3409" s="51" t="str">
        <f t="shared" si="225"/>
        <v>駒大</v>
      </c>
    </row>
    <row r="3410" spans="1:14" x14ac:dyDescent="0.2">
      <c r="A3410" s="50">
        <f t="shared" si="222"/>
        <v>42038</v>
      </c>
      <c r="B3410" s="50">
        <f t="shared" si="223"/>
        <v>4</v>
      </c>
      <c r="C3410" s="51">
        <f t="shared" si="224"/>
        <v>20</v>
      </c>
      <c r="D3410" s="50">
        <v>42038</v>
      </c>
      <c r="E3410" s="50" t="s">
        <v>44</v>
      </c>
      <c r="F3410" s="50" t="s">
        <v>58</v>
      </c>
      <c r="G3410" s="50" t="s">
        <v>2258</v>
      </c>
      <c r="H3410" s="50" t="s">
        <v>1023</v>
      </c>
      <c r="I3410" s="50" t="s">
        <v>2259</v>
      </c>
      <c r="J3410" s="50" t="s">
        <v>1024</v>
      </c>
      <c r="K3410" s="50" t="s">
        <v>291</v>
      </c>
      <c r="L3410" s="50" t="s">
        <v>188</v>
      </c>
      <c r="M3410" s="54">
        <v>2</v>
      </c>
      <c r="N3410" s="51" t="str">
        <f t="shared" si="225"/>
        <v>駒大</v>
      </c>
    </row>
    <row r="3411" spans="1:14" x14ac:dyDescent="0.2">
      <c r="A3411" s="50">
        <f t="shared" si="222"/>
        <v>42039</v>
      </c>
      <c r="B3411" s="50">
        <f t="shared" si="223"/>
        <v>4</v>
      </c>
      <c r="C3411" s="51">
        <f t="shared" si="224"/>
        <v>20</v>
      </c>
      <c r="D3411" s="50">
        <v>42039</v>
      </c>
      <c r="E3411" s="50" t="s">
        <v>74</v>
      </c>
      <c r="F3411" s="50" t="s">
        <v>737</v>
      </c>
      <c r="G3411" s="50" t="s">
        <v>2087</v>
      </c>
      <c r="H3411" s="50" t="s">
        <v>1595</v>
      </c>
      <c r="I3411" s="50" t="s">
        <v>2088</v>
      </c>
      <c r="J3411" s="50" t="s">
        <v>1597</v>
      </c>
      <c r="K3411" s="50" t="s">
        <v>291</v>
      </c>
      <c r="L3411" s="50" t="s">
        <v>188</v>
      </c>
      <c r="M3411" s="54">
        <v>2</v>
      </c>
      <c r="N3411" s="51" t="str">
        <f t="shared" si="225"/>
        <v>駒大</v>
      </c>
    </row>
    <row r="3412" spans="1:14" x14ac:dyDescent="0.2">
      <c r="A3412" s="50">
        <f t="shared" si="222"/>
        <v>42040</v>
      </c>
      <c r="B3412" s="50">
        <f t="shared" si="223"/>
        <v>4</v>
      </c>
      <c r="C3412" s="51">
        <f t="shared" si="224"/>
        <v>20</v>
      </c>
      <c r="D3412" s="50">
        <v>42040</v>
      </c>
      <c r="E3412" s="50" t="s">
        <v>9848</v>
      </c>
      <c r="F3412" s="50" t="s">
        <v>9336</v>
      </c>
      <c r="G3412" s="50" t="s">
        <v>9849</v>
      </c>
      <c r="H3412" s="50" t="s">
        <v>651</v>
      </c>
      <c r="I3412" s="50" t="s">
        <v>9850</v>
      </c>
      <c r="J3412" s="50" t="s">
        <v>1948</v>
      </c>
      <c r="K3412" s="50" t="s">
        <v>291</v>
      </c>
      <c r="L3412" s="50" t="s">
        <v>189</v>
      </c>
      <c r="M3412" s="54">
        <v>2</v>
      </c>
      <c r="N3412" s="51" t="str">
        <f t="shared" si="225"/>
        <v>駒大</v>
      </c>
    </row>
    <row r="3413" spans="1:14" x14ac:dyDescent="0.2">
      <c r="A3413" s="50">
        <f t="shared" si="222"/>
        <v>42041</v>
      </c>
      <c r="B3413" s="50">
        <f t="shared" si="223"/>
        <v>4</v>
      </c>
      <c r="C3413" s="51">
        <f t="shared" si="224"/>
        <v>20</v>
      </c>
      <c r="D3413" s="50">
        <v>42041</v>
      </c>
      <c r="E3413" s="50" t="s">
        <v>9851</v>
      </c>
      <c r="F3413" s="50" t="s">
        <v>788</v>
      </c>
      <c r="G3413" s="50" t="s">
        <v>9852</v>
      </c>
      <c r="H3413" s="50" t="s">
        <v>1667</v>
      </c>
      <c r="I3413" s="50" t="s">
        <v>9853</v>
      </c>
      <c r="J3413" s="50" t="s">
        <v>1668</v>
      </c>
      <c r="K3413" s="50" t="s">
        <v>291</v>
      </c>
      <c r="L3413" s="50" t="s">
        <v>188</v>
      </c>
      <c r="M3413" s="54">
        <v>2</v>
      </c>
      <c r="N3413" s="51" t="str">
        <f t="shared" si="225"/>
        <v>駒大</v>
      </c>
    </row>
    <row r="3414" spans="1:14" x14ac:dyDescent="0.2">
      <c r="A3414" s="50">
        <f t="shared" si="222"/>
        <v>42042</v>
      </c>
      <c r="B3414" s="50">
        <f t="shared" si="223"/>
        <v>4</v>
      </c>
      <c r="C3414" s="51">
        <f t="shared" si="224"/>
        <v>20</v>
      </c>
      <c r="D3414" s="50">
        <v>42042</v>
      </c>
      <c r="E3414" s="50" t="s">
        <v>4599</v>
      </c>
      <c r="F3414" s="50" t="s">
        <v>593</v>
      </c>
      <c r="G3414" s="50" t="s">
        <v>4600</v>
      </c>
      <c r="H3414" s="50" t="s">
        <v>1020</v>
      </c>
      <c r="I3414" s="50" t="s">
        <v>4601</v>
      </c>
      <c r="J3414" s="50" t="s">
        <v>1022</v>
      </c>
      <c r="K3414" s="50" t="s">
        <v>291</v>
      </c>
      <c r="L3414" s="50" t="s">
        <v>1029</v>
      </c>
      <c r="M3414" s="54">
        <v>3</v>
      </c>
      <c r="N3414" s="51" t="str">
        <f t="shared" si="225"/>
        <v>駒大</v>
      </c>
    </row>
    <row r="3415" spans="1:14" x14ac:dyDescent="0.2">
      <c r="A3415" s="50">
        <f t="shared" si="222"/>
        <v>42043</v>
      </c>
      <c r="B3415" s="50">
        <f t="shared" si="223"/>
        <v>4</v>
      </c>
      <c r="C3415" s="51">
        <f t="shared" si="224"/>
        <v>20</v>
      </c>
      <c r="D3415" s="50">
        <v>42043</v>
      </c>
      <c r="E3415" s="50" t="s">
        <v>124</v>
      </c>
      <c r="F3415" s="50" t="s">
        <v>778</v>
      </c>
      <c r="G3415" s="50" t="s">
        <v>1115</v>
      </c>
      <c r="H3415" s="50" t="s">
        <v>1844</v>
      </c>
      <c r="I3415" s="50" t="s">
        <v>1116</v>
      </c>
      <c r="J3415" s="50" t="s">
        <v>1845</v>
      </c>
      <c r="K3415" s="50" t="s">
        <v>291</v>
      </c>
      <c r="L3415" s="50" t="s">
        <v>185</v>
      </c>
      <c r="M3415" s="54">
        <v>1</v>
      </c>
      <c r="N3415" s="51" t="str">
        <f t="shared" si="225"/>
        <v>駒大</v>
      </c>
    </row>
    <row r="3416" spans="1:14" x14ac:dyDescent="0.2">
      <c r="A3416" s="50">
        <f t="shared" si="222"/>
        <v>42044</v>
      </c>
      <c r="B3416" s="50">
        <f t="shared" si="223"/>
        <v>4</v>
      </c>
      <c r="C3416" s="51">
        <f t="shared" si="224"/>
        <v>20</v>
      </c>
      <c r="D3416" s="50">
        <v>42044</v>
      </c>
      <c r="E3416" s="50" t="s">
        <v>5257</v>
      </c>
      <c r="F3416" s="50" t="s">
        <v>9854</v>
      </c>
      <c r="G3416" s="50" t="s">
        <v>5259</v>
      </c>
      <c r="H3416" s="50" t="s">
        <v>1037</v>
      </c>
      <c r="I3416" s="50" t="s">
        <v>5261</v>
      </c>
      <c r="J3416" s="50" t="s">
        <v>1156</v>
      </c>
      <c r="K3416" s="50" t="s">
        <v>291</v>
      </c>
      <c r="L3416" s="50" t="s">
        <v>189</v>
      </c>
      <c r="M3416" s="54">
        <v>2</v>
      </c>
      <c r="N3416" s="51" t="str">
        <f t="shared" si="225"/>
        <v>駒大</v>
      </c>
    </row>
    <row r="3417" spans="1:14" x14ac:dyDescent="0.2">
      <c r="A3417" s="50">
        <f t="shared" si="222"/>
        <v>42045</v>
      </c>
      <c r="B3417" s="50">
        <f t="shared" si="223"/>
        <v>4</v>
      </c>
      <c r="C3417" s="51">
        <f t="shared" si="224"/>
        <v>20</v>
      </c>
      <c r="D3417" s="50">
        <v>42045</v>
      </c>
      <c r="E3417" s="50" t="s">
        <v>9855</v>
      </c>
      <c r="F3417" s="50" t="s">
        <v>585</v>
      </c>
      <c r="G3417" s="50" t="s">
        <v>9856</v>
      </c>
      <c r="H3417" s="50" t="s">
        <v>1023</v>
      </c>
      <c r="I3417" s="50" t="s">
        <v>9857</v>
      </c>
      <c r="J3417" s="50" t="s">
        <v>1024</v>
      </c>
      <c r="K3417" s="50" t="s">
        <v>291</v>
      </c>
      <c r="L3417" s="50" t="s">
        <v>1029</v>
      </c>
      <c r="M3417" s="54">
        <v>3</v>
      </c>
      <c r="N3417" s="51" t="str">
        <f t="shared" si="225"/>
        <v>駒大</v>
      </c>
    </row>
    <row r="3418" spans="1:14" x14ac:dyDescent="0.2">
      <c r="A3418" s="50">
        <f t="shared" si="222"/>
        <v>42046</v>
      </c>
      <c r="B3418" s="50">
        <f t="shared" si="223"/>
        <v>4</v>
      </c>
      <c r="C3418" s="51">
        <f t="shared" si="224"/>
        <v>20</v>
      </c>
      <c r="D3418" s="50">
        <v>42046</v>
      </c>
      <c r="E3418" s="50" t="s">
        <v>1052</v>
      </c>
      <c r="F3418" s="50" t="s">
        <v>1873</v>
      </c>
      <c r="G3418" s="50" t="s">
        <v>1054</v>
      </c>
      <c r="H3418" s="50" t="s">
        <v>9858</v>
      </c>
      <c r="I3418" s="50" t="s">
        <v>1056</v>
      </c>
      <c r="J3418" s="50" t="s">
        <v>9859</v>
      </c>
      <c r="K3418" s="50" t="s">
        <v>291</v>
      </c>
      <c r="L3418" s="50" t="s">
        <v>1029</v>
      </c>
      <c r="M3418" s="54">
        <v>3</v>
      </c>
      <c r="N3418" s="51" t="str">
        <f t="shared" si="225"/>
        <v>駒大</v>
      </c>
    </row>
    <row r="3419" spans="1:14" x14ac:dyDescent="0.2">
      <c r="A3419" s="50">
        <f t="shared" si="222"/>
        <v>42047</v>
      </c>
      <c r="B3419" s="50">
        <f t="shared" si="223"/>
        <v>4</v>
      </c>
      <c r="C3419" s="51">
        <f t="shared" si="224"/>
        <v>20</v>
      </c>
      <c r="D3419" s="50">
        <v>42047</v>
      </c>
      <c r="E3419" s="50" t="s">
        <v>30</v>
      </c>
      <c r="F3419" s="50" t="s">
        <v>9860</v>
      </c>
      <c r="G3419" s="50" t="s">
        <v>1081</v>
      </c>
      <c r="H3419" s="50" t="s">
        <v>1332</v>
      </c>
      <c r="I3419" s="50" t="s">
        <v>1082</v>
      </c>
      <c r="J3419" s="50" t="s">
        <v>4916</v>
      </c>
      <c r="K3419" s="50" t="s">
        <v>291</v>
      </c>
      <c r="L3419" s="50" t="s">
        <v>1029</v>
      </c>
      <c r="M3419" s="54">
        <v>3</v>
      </c>
      <c r="N3419" s="51" t="str">
        <f t="shared" si="225"/>
        <v>駒大</v>
      </c>
    </row>
    <row r="3420" spans="1:14" x14ac:dyDescent="0.2">
      <c r="A3420" s="50">
        <f t="shared" si="222"/>
        <v>42048</v>
      </c>
      <c r="B3420" s="50">
        <f t="shared" si="223"/>
        <v>4</v>
      </c>
      <c r="C3420" s="51">
        <f t="shared" si="224"/>
        <v>20</v>
      </c>
      <c r="D3420" s="50">
        <v>42048</v>
      </c>
      <c r="E3420" s="50" t="s">
        <v>952</v>
      </c>
      <c r="F3420" s="50" t="s">
        <v>9861</v>
      </c>
      <c r="G3420" s="50" t="s">
        <v>3151</v>
      </c>
      <c r="H3420" s="50" t="s">
        <v>5832</v>
      </c>
      <c r="I3420" s="50" t="s">
        <v>9862</v>
      </c>
      <c r="J3420" s="50" t="s">
        <v>5833</v>
      </c>
      <c r="K3420" s="50" t="s">
        <v>291</v>
      </c>
      <c r="L3420" s="50" t="s">
        <v>188</v>
      </c>
      <c r="M3420" s="54">
        <v>3</v>
      </c>
      <c r="N3420" s="51" t="str">
        <f t="shared" si="225"/>
        <v>駒大</v>
      </c>
    </row>
    <row r="3421" spans="1:14" x14ac:dyDescent="0.2">
      <c r="A3421" s="50">
        <f t="shared" si="222"/>
        <v>42049</v>
      </c>
      <c r="B3421" s="50">
        <f t="shared" si="223"/>
        <v>4</v>
      </c>
      <c r="C3421" s="51">
        <f t="shared" si="224"/>
        <v>20</v>
      </c>
      <c r="D3421" s="50">
        <v>42049</v>
      </c>
      <c r="E3421" s="50" t="s">
        <v>6692</v>
      </c>
      <c r="F3421" s="50" t="s">
        <v>594</v>
      </c>
      <c r="G3421" s="50" t="s">
        <v>6694</v>
      </c>
      <c r="H3421" s="50" t="s">
        <v>2010</v>
      </c>
      <c r="I3421" s="50" t="s">
        <v>6695</v>
      </c>
      <c r="J3421" s="50" t="s">
        <v>4104</v>
      </c>
      <c r="K3421" s="50" t="s">
        <v>291</v>
      </c>
      <c r="L3421" s="50" t="s">
        <v>1029</v>
      </c>
      <c r="M3421" s="54">
        <v>3</v>
      </c>
      <c r="N3421" s="51" t="str">
        <f t="shared" si="225"/>
        <v>駒大</v>
      </c>
    </row>
    <row r="3422" spans="1:14" x14ac:dyDescent="0.2">
      <c r="A3422" s="50">
        <f t="shared" si="222"/>
        <v>42050</v>
      </c>
      <c r="B3422" s="50">
        <f t="shared" si="223"/>
        <v>4</v>
      </c>
      <c r="C3422" s="51">
        <f t="shared" si="224"/>
        <v>20</v>
      </c>
      <c r="D3422" s="50">
        <v>42050</v>
      </c>
      <c r="E3422" s="50" t="s">
        <v>9021</v>
      </c>
      <c r="F3422" s="50" t="s">
        <v>9863</v>
      </c>
      <c r="G3422" s="50" t="s">
        <v>9023</v>
      </c>
      <c r="H3422" s="50" t="s">
        <v>2432</v>
      </c>
      <c r="I3422" s="50" t="s">
        <v>9024</v>
      </c>
      <c r="J3422" s="50" t="s">
        <v>2433</v>
      </c>
      <c r="K3422" s="50" t="s">
        <v>291</v>
      </c>
      <c r="L3422" s="50" t="s">
        <v>185</v>
      </c>
      <c r="M3422" s="54">
        <v>1</v>
      </c>
      <c r="N3422" s="51" t="str">
        <f t="shared" si="225"/>
        <v>駒大</v>
      </c>
    </row>
    <row r="3423" spans="1:14" x14ac:dyDescent="0.2">
      <c r="A3423" s="50">
        <f t="shared" si="222"/>
        <v>42051</v>
      </c>
      <c r="B3423" s="50">
        <f t="shared" si="223"/>
        <v>4</v>
      </c>
      <c r="C3423" s="51">
        <f t="shared" si="224"/>
        <v>20</v>
      </c>
      <c r="D3423" s="50">
        <v>42051</v>
      </c>
      <c r="E3423" s="50" t="s">
        <v>22</v>
      </c>
      <c r="F3423" s="50" t="s">
        <v>6742</v>
      </c>
      <c r="G3423" s="50" t="s">
        <v>1070</v>
      </c>
      <c r="H3423" s="50" t="s">
        <v>4054</v>
      </c>
      <c r="I3423" s="50" t="s">
        <v>1610</v>
      </c>
      <c r="J3423" s="50" t="s">
        <v>4056</v>
      </c>
      <c r="K3423" s="50" t="s">
        <v>291</v>
      </c>
      <c r="L3423" s="50" t="s">
        <v>189</v>
      </c>
      <c r="M3423" s="54">
        <v>1</v>
      </c>
      <c r="N3423" s="51" t="str">
        <f t="shared" si="225"/>
        <v>駒大</v>
      </c>
    </row>
    <row r="3424" spans="1:14" x14ac:dyDescent="0.2">
      <c r="A3424" s="50">
        <f t="shared" si="222"/>
        <v>42052</v>
      </c>
      <c r="B3424" s="50">
        <f t="shared" si="223"/>
        <v>4</v>
      </c>
      <c r="C3424" s="51">
        <f t="shared" si="224"/>
        <v>20</v>
      </c>
      <c r="D3424" s="50">
        <v>42052</v>
      </c>
      <c r="E3424" s="50" t="s">
        <v>9864</v>
      </c>
      <c r="F3424" s="50" t="s">
        <v>9865</v>
      </c>
      <c r="G3424" s="50" t="s">
        <v>9866</v>
      </c>
      <c r="H3424" s="50" t="s">
        <v>2033</v>
      </c>
      <c r="I3424" s="50" t="s">
        <v>9867</v>
      </c>
      <c r="J3424" s="50" t="s">
        <v>2920</v>
      </c>
      <c r="K3424" s="50" t="s">
        <v>291</v>
      </c>
      <c r="L3424" s="50" t="s">
        <v>189</v>
      </c>
      <c r="M3424" s="54">
        <v>1</v>
      </c>
      <c r="N3424" s="51" t="str">
        <f t="shared" si="225"/>
        <v>駒大</v>
      </c>
    </row>
    <row r="3425" spans="1:14" x14ac:dyDescent="0.2">
      <c r="A3425" s="50">
        <f t="shared" si="222"/>
        <v>42053</v>
      </c>
      <c r="B3425" s="50">
        <f t="shared" si="223"/>
        <v>4</v>
      </c>
      <c r="C3425" s="51">
        <f t="shared" si="224"/>
        <v>20</v>
      </c>
      <c r="D3425" s="50">
        <v>42053</v>
      </c>
      <c r="E3425" s="50" t="s">
        <v>6735</v>
      </c>
      <c r="F3425" s="50" t="s">
        <v>9868</v>
      </c>
      <c r="G3425" s="50" t="s">
        <v>6736</v>
      </c>
      <c r="H3425" s="50" t="s">
        <v>2655</v>
      </c>
      <c r="I3425" s="50" t="s">
        <v>6737</v>
      </c>
      <c r="J3425" s="50" t="s">
        <v>2656</v>
      </c>
      <c r="K3425" s="50" t="s">
        <v>291</v>
      </c>
      <c r="L3425" s="50" t="s">
        <v>189</v>
      </c>
      <c r="M3425" s="54">
        <v>1</v>
      </c>
      <c r="N3425" s="51" t="str">
        <f t="shared" si="225"/>
        <v>駒大</v>
      </c>
    </row>
    <row r="3426" spans="1:14" x14ac:dyDescent="0.2">
      <c r="A3426" s="50">
        <f t="shared" si="222"/>
        <v>42054</v>
      </c>
      <c r="B3426" s="50">
        <f t="shared" si="223"/>
        <v>4</v>
      </c>
      <c r="C3426" s="51">
        <f t="shared" si="224"/>
        <v>20</v>
      </c>
      <c r="D3426" s="50">
        <v>42054</v>
      </c>
      <c r="E3426" s="50" t="s">
        <v>9869</v>
      </c>
      <c r="F3426" s="50" t="s">
        <v>469</v>
      </c>
      <c r="G3426" s="50" t="s">
        <v>8704</v>
      </c>
      <c r="H3426" s="50" t="s">
        <v>1283</v>
      </c>
      <c r="I3426" s="50" t="s">
        <v>8705</v>
      </c>
      <c r="J3426" s="50" t="s">
        <v>1284</v>
      </c>
      <c r="K3426" s="50" t="s">
        <v>291</v>
      </c>
      <c r="L3426" s="50" t="s">
        <v>189</v>
      </c>
      <c r="M3426" s="54">
        <v>1</v>
      </c>
      <c r="N3426" s="51" t="str">
        <f t="shared" si="225"/>
        <v>駒大</v>
      </c>
    </row>
    <row r="3427" spans="1:14" x14ac:dyDescent="0.2">
      <c r="A3427" s="50">
        <f t="shared" si="222"/>
        <v>42055</v>
      </c>
      <c r="B3427" s="50">
        <f t="shared" si="223"/>
        <v>4</v>
      </c>
      <c r="C3427" s="51">
        <f t="shared" si="224"/>
        <v>20</v>
      </c>
      <c r="D3427" s="50">
        <v>42055</v>
      </c>
      <c r="E3427" s="50" t="s">
        <v>2786</v>
      </c>
      <c r="F3427" s="50" t="s">
        <v>5723</v>
      </c>
      <c r="G3427" s="50" t="s">
        <v>2788</v>
      </c>
      <c r="H3427" s="50" t="s">
        <v>4054</v>
      </c>
      <c r="I3427" s="50" t="s">
        <v>2789</v>
      </c>
      <c r="J3427" s="50" t="s">
        <v>4056</v>
      </c>
      <c r="K3427" s="50" t="s">
        <v>291</v>
      </c>
      <c r="L3427" s="50" t="s">
        <v>189</v>
      </c>
      <c r="M3427" s="54">
        <v>1</v>
      </c>
      <c r="N3427" s="51" t="str">
        <f t="shared" si="225"/>
        <v>駒大</v>
      </c>
    </row>
    <row r="3428" spans="1:14" x14ac:dyDescent="0.2">
      <c r="A3428" s="50">
        <f t="shared" si="222"/>
        <v>42066</v>
      </c>
      <c r="B3428" s="50">
        <f t="shared" si="223"/>
        <v>4</v>
      </c>
      <c r="C3428" s="51">
        <f t="shared" si="224"/>
        <v>20</v>
      </c>
      <c r="D3428" s="50">
        <v>42066</v>
      </c>
      <c r="E3428" s="50" t="s">
        <v>9870</v>
      </c>
      <c r="F3428" s="50" t="s">
        <v>3293</v>
      </c>
      <c r="G3428" s="50" t="s">
        <v>4957</v>
      </c>
      <c r="H3428" s="50" t="s">
        <v>1341</v>
      </c>
      <c r="I3428" s="50" t="s">
        <v>4958</v>
      </c>
      <c r="J3428" s="50" t="s">
        <v>1343</v>
      </c>
      <c r="K3428" s="50" t="s">
        <v>292</v>
      </c>
      <c r="L3428" s="50" t="s">
        <v>185</v>
      </c>
      <c r="M3428" s="54">
        <v>1</v>
      </c>
      <c r="N3428" s="51" t="str">
        <f t="shared" si="225"/>
        <v>駒大</v>
      </c>
    </row>
    <row r="3429" spans="1:14" x14ac:dyDescent="0.2">
      <c r="A3429" s="50">
        <f t="shared" si="222"/>
        <v>42067</v>
      </c>
      <c r="B3429" s="50">
        <f t="shared" si="223"/>
        <v>4</v>
      </c>
      <c r="C3429" s="51">
        <f t="shared" si="224"/>
        <v>20</v>
      </c>
      <c r="D3429" s="50">
        <v>42067</v>
      </c>
      <c r="E3429" s="50" t="s">
        <v>9871</v>
      </c>
      <c r="F3429" s="50" t="s">
        <v>9872</v>
      </c>
      <c r="G3429" s="50" t="s">
        <v>9873</v>
      </c>
      <c r="H3429" s="50" t="s">
        <v>9874</v>
      </c>
      <c r="I3429" s="50" t="s">
        <v>9875</v>
      </c>
      <c r="J3429" s="50" t="s">
        <v>9876</v>
      </c>
      <c r="K3429" s="50" t="s">
        <v>292</v>
      </c>
      <c r="L3429" s="50" t="s">
        <v>189</v>
      </c>
      <c r="M3429" s="54">
        <v>1</v>
      </c>
      <c r="N3429" s="51" t="str">
        <f t="shared" si="225"/>
        <v>駒大</v>
      </c>
    </row>
    <row r="3430" spans="1:14" x14ac:dyDescent="0.2">
      <c r="A3430" s="50">
        <f t="shared" si="222"/>
        <v>42068</v>
      </c>
      <c r="B3430" s="50">
        <f t="shared" si="223"/>
        <v>4</v>
      </c>
      <c r="C3430" s="51">
        <f t="shared" si="224"/>
        <v>20</v>
      </c>
      <c r="D3430" s="50">
        <v>42068</v>
      </c>
      <c r="E3430" s="50" t="s">
        <v>28</v>
      </c>
      <c r="F3430" s="50" t="s">
        <v>9877</v>
      </c>
      <c r="G3430" s="50" t="s">
        <v>1083</v>
      </c>
      <c r="H3430" s="50" t="s">
        <v>5447</v>
      </c>
      <c r="I3430" s="50" t="s">
        <v>1084</v>
      </c>
      <c r="J3430" s="50" t="s">
        <v>5449</v>
      </c>
      <c r="K3430" s="50" t="s">
        <v>292</v>
      </c>
      <c r="L3430" s="50" t="s">
        <v>189</v>
      </c>
      <c r="M3430" s="54">
        <v>1</v>
      </c>
      <c r="N3430" s="51" t="str">
        <f t="shared" si="225"/>
        <v>駒大</v>
      </c>
    </row>
    <row r="3431" spans="1:14" x14ac:dyDescent="0.2">
      <c r="A3431" s="50">
        <f t="shared" si="222"/>
        <v>42069</v>
      </c>
      <c r="B3431" s="50">
        <f t="shared" si="223"/>
        <v>4</v>
      </c>
      <c r="C3431" s="51">
        <f t="shared" si="224"/>
        <v>20</v>
      </c>
      <c r="D3431" s="50">
        <v>42069</v>
      </c>
      <c r="E3431" s="50" t="s">
        <v>9238</v>
      </c>
      <c r="F3431" s="50" t="s">
        <v>6635</v>
      </c>
      <c r="G3431" s="50" t="s">
        <v>9240</v>
      </c>
      <c r="H3431" s="50" t="s">
        <v>1708</v>
      </c>
      <c r="I3431" s="50" t="s">
        <v>9241</v>
      </c>
      <c r="J3431" s="50" t="s">
        <v>1709</v>
      </c>
      <c r="K3431" s="50" t="s">
        <v>292</v>
      </c>
      <c r="L3431" s="50" t="s">
        <v>185</v>
      </c>
      <c r="M3431" s="54">
        <v>1</v>
      </c>
      <c r="N3431" s="51" t="str">
        <f t="shared" si="225"/>
        <v>駒大</v>
      </c>
    </row>
    <row r="3432" spans="1:14" x14ac:dyDescent="0.2">
      <c r="A3432" s="50">
        <f t="shared" si="222"/>
        <v>42070</v>
      </c>
      <c r="B3432" s="50">
        <f t="shared" si="223"/>
        <v>4</v>
      </c>
      <c r="C3432" s="51">
        <f t="shared" si="224"/>
        <v>20</v>
      </c>
      <c r="D3432" s="50">
        <v>42070</v>
      </c>
      <c r="E3432" s="50" t="s">
        <v>357</v>
      </c>
      <c r="F3432" s="50" t="s">
        <v>4307</v>
      </c>
      <c r="G3432" s="50" t="s">
        <v>1301</v>
      </c>
      <c r="H3432" s="50" t="s">
        <v>1213</v>
      </c>
      <c r="I3432" s="50" t="s">
        <v>1431</v>
      </c>
      <c r="J3432" s="50" t="s">
        <v>1215</v>
      </c>
      <c r="K3432" s="50" t="s">
        <v>292</v>
      </c>
      <c r="L3432" s="50" t="s">
        <v>189</v>
      </c>
      <c r="M3432" s="54">
        <v>1</v>
      </c>
      <c r="N3432" s="51" t="str">
        <f t="shared" si="225"/>
        <v>駒大</v>
      </c>
    </row>
    <row r="3433" spans="1:14" x14ac:dyDescent="0.2">
      <c r="A3433" s="50">
        <f t="shared" si="222"/>
        <v>42071</v>
      </c>
      <c r="B3433" s="50">
        <f t="shared" si="223"/>
        <v>4</v>
      </c>
      <c r="C3433" s="51">
        <f t="shared" si="224"/>
        <v>20</v>
      </c>
      <c r="D3433" s="50">
        <v>42071</v>
      </c>
      <c r="E3433" s="50" t="s">
        <v>22</v>
      </c>
      <c r="F3433" s="50" t="s">
        <v>9878</v>
      </c>
      <c r="G3433" s="50" t="s">
        <v>1070</v>
      </c>
      <c r="H3433" s="50" t="s">
        <v>2261</v>
      </c>
      <c r="I3433" s="50" t="s">
        <v>1610</v>
      </c>
      <c r="J3433" s="50" t="s">
        <v>2263</v>
      </c>
      <c r="K3433" s="50" t="s">
        <v>292</v>
      </c>
      <c r="L3433" s="50" t="s">
        <v>189</v>
      </c>
      <c r="M3433" s="54">
        <v>1</v>
      </c>
      <c r="N3433" s="51" t="str">
        <f t="shared" si="225"/>
        <v>駒大</v>
      </c>
    </row>
    <row r="3434" spans="1:14" x14ac:dyDescent="0.2">
      <c r="A3434" s="50">
        <f t="shared" si="222"/>
        <v>42072</v>
      </c>
      <c r="B3434" s="50">
        <f t="shared" si="223"/>
        <v>4</v>
      </c>
      <c r="C3434" s="51">
        <f t="shared" si="224"/>
        <v>20</v>
      </c>
      <c r="D3434" s="50">
        <v>42072</v>
      </c>
      <c r="E3434" s="50" t="s">
        <v>5216</v>
      </c>
      <c r="F3434" s="50" t="s">
        <v>9879</v>
      </c>
      <c r="G3434" s="50" t="s">
        <v>5218</v>
      </c>
      <c r="H3434" s="50" t="s">
        <v>3158</v>
      </c>
      <c r="I3434" s="50" t="s">
        <v>5220</v>
      </c>
      <c r="J3434" s="50" t="s">
        <v>3160</v>
      </c>
      <c r="K3434" s="50" t="s">
        <v>292</v>
      </c>
      <c r="L3434" s="50" t="s">
        <v>185</v>
      </c>
      <c r="M3434" s="54">
        <v>1</v>
      </c>
      <c r="N3434" s="51" t="str">
        <f t="shared" si="225"/>
        <v>駒大</v>
      </c>
    </row>
    <row r="3435" spans="1:14" x14ac:dyDescent="0.2">
      <c r="A3435" s="50">
        <f t="shared" si="222"/>
        <v>42073</v>
      </c>
      <c r="B3435" s="50">
        <f t="shared" si="223"/>
        <v>4</v>
      </c>
      <c r="C3435" s="51">
        <f t="shared" si="224"/>
        <v>20</v>
      </c>
      <c r="D3435" s="50">
        <v>42073</v>
      </c>
      <c r="E3435" s="50" t="s">
        <v>9880</v>
      </c>
      <c r="F3435" s="50" t="s">
        <v>739</v>
      </c>
      <c r="G3435" s="50" t="s">
        <v>9881</v>
      </c>
      <c r="H3435" s="50" t="s">
        <v>1711</v>
      </c>
      <c r="I3435" s="50" t="s">
        <v>9882</v>
      </c>
      <c r="J3435" s="50" t="s">
        <v>1713</v>
      </c>
      <c r="K3435" s="50" t="s">
        <v>292</v>
      </c>
      <c r="L3435" s="50" t="s">
        <v>189</v>
      </c>
      <c r="M3435" s="54">
        <v>1</v>
      </c>
      <c r="N3435" s="51" t="str">
        <f t="shared" si="225"/>
        <v>駒大</v>
      </c>
    </row>
    <row r="3436" spans="1:14" x14ac:dyDescent="0.2">
      <c r="A3436" s="50">
        <f t="shared" ref="A3436:A3499" si="226">D3436</f>
        <v>42076</v>
      </c>
      <c r="B3436" s="50">
        <f t="shared" ref="B3436:B3499" si="227">ROUNDDOWN(D3436/10000,0)</f>
        <v>4</v>
      </c>
      <c r="C3436" s="51">
        <f t="shared" ref="C3436:C3499" si="228">ROUNDDOWN((D3436-B3436*10000)/100,0)</f>
        <v>20</v>
      </c>
      <c r="D3436" s="50">
        <v>42076</v>
      </c>
      <c r="E3436" s="50" t="s">
        <v>773</v>
      </c>
      <c r="F3436" s="50" t="s">
        <v>9883</v>
      </c>
      <c r="G3436" s="50" t="s">
        <v>2003</v>
      </c>
      <c r="H3436" s="50" t="s">
        <v>5470</v>
      </c>
      <c r="I3436" s="50" t="s">
        <v>2004</v>
      </c>
      <c r="J3436" s="50" t="s">
        <v>5471</v>
      </c>
      <c r="K3436" s="50" t="s">
        <v>292</v>
      </c>
      <c r="L3436" s="50" t="s">
        <v>1029</v>
      </c>
      <c r="M3436" s="54">
        <v>3</v>
      </c>
      <c r="N3436" s="51" t="str">
        <f t="shared" si="225"/>
        <v>駒大</v>
      </c>
    </row>
    <row r="3437" spans="1:14" x14ac:dyDescent="0.2">
      <c r="A3437" s="50">
        <f t="shared" si="226"/>
        <v>42077</v>
      </c>
      <c r="B3437" s="50">
        <f t="shared" si="227"/>
        <v>4</v>
      </c>
      <c r="C3437" s="51">
        <f t="shared" si="228"/>
        <v>20</v>
      </c>
      <c r="D3437" s="50">
        <v>42077</v>
      </c>
      <c r="E3437" s="50" t="s">
        <v>9884</v>
      </c>
      <c r="F3437" s="50" t="s">
        <v>9885</v>
      </c>
      <c r="G3437" s="50" t="s">
        <v>9886</v>
      </c>
      <c r="H3437" s="50" t="s">
        <v>9583</v>
      </c>
      <c r="I3437" s="50" t="s">
        <v>9887</v>
      </c>
      <c r="J3437" s="50" t="s">
        <v>1820</v>
      </c>
      <c r="K3437" s="50" t="s">
        <v>292</v>
      </c>
      <c r="L3437" s="50" t="s">
        <v>1029</v>
      </c>
      <c r="M3437" s="54">
        <v>3</v>
      </c>
      <c r="N3437" s="51" t="str">
        <f t="shared" si="225"/>
        <v>駒大</v>
      </c>
    </row>
    <row r="3438" spans="1:14" x14ac:dyDescent="0.2">
      <c r="A3438" s="50">
        <f t="shared" si="226"/>
        <v>42078</v>
      </c>
      <c r="B3438" s="50">
        <f t="shared" si="227"/>
        <v>4</v>
      </c>
      <c r="C3438" s="51">
        <f t="shared" si="228"/>
        <v>20</v>
      </c>
      <c r="D3438" s="50">
        <v>42078</v>
      </c>
      <c r="E3438" s="50" t="s">
        <v>9888</v>
      </c>
      <c r="F3438" s="50" t="s">
        <v>3120</v>
      </c>
      <c r="G3438" s="50" t="s">
        <v>9889</v>
      </c>
      <c r="H3438" s="50" t="s">
        <v>1164</v>
      </c>
      <c r="I3438" s="50" t="s">
        <v>9890</v>
      </c>
      <c r="J3438" s="50" t="s">
        <v>1166</v>
      </c>
      <c r="K3438" s="50" t="s">
        <v>292</v>
      </c>
      <c r="L3438" s="50" t="s">
        <v>1029</v>
      </c>
      <c r="M3438" s="54">
        <v>3</v>
      </c>
      <c r="N3438" s="51" t="str">
        <f t="shared" si="225"/>
        <v>駒大</v>
      </c>
    </row>
    <row r="3439" spans="1:14" x14ac:dyDescent="0.2">
      <c r="A3439" s="50">
        <f t="shared" si="226"/>
        <v>42079</v>
      </c>
      <c r="B3439" s="50">
        <f t="shared" si="227"/>
        <v>4</v>
      </c>
      <c r="C3439" s="51">
        <f t="shared" si="228"/>
        <v>20</v>
      </c>
      <c r="D3439" s="50">
        <v>42079</v>
      </c>
      <c r="E3439" s="50" t="s">
        <v>2443</v>
      </c>
      <c r="F3439" s="50" t="s">
        <v>9891</v>
      </c>
      <c r="G3439" s="50" t="s">
        <v>2445</v>
      </c>
      <c r="H3439" s="50" t="s">
        <v>1716</v>
      </c>
      <c r="I3439" s="50" t="s">
        <v>2447</v>
      </c>
      <c r="J3439" s="50" t="s">
        <v>1717</v>
      </c>
      <c r="K3439" s="50" t="s">
        <v>292</v>
      </c>
      <c r="L3439" s="50" t="s">
        <v>188</v>
      </c>
      <c r="M3439" s="54">
        <v>3</v>
      </c>
      <c r="N3439" s="51" t="str">
        <f t="shared" si="225"/>
        <v>駒大</v>
      </c>
    </row>
    <row r="3440" spans="1:14" x14ac:dyDescent="0.2">
      <c r="A3440" s="50">
        <f t="shared" si="226"/>
        <v>42080</v>
      </c>
      <c r="B3440" s="50">
        <f t="shared" si="227"/>
        <v>4</v>
      </c>
      <c r="C3440" s="51">
        <f t="shared" si="228"/>
        <v>20</v>
      </c>
      <c r="D3440" s="50">
        <v>42080</v>
      </c>
      <c r="E3440" s="50" t="s">
        <v>4844</v>
      </c>
      <c r="F3440" s="50" t="s">
        <v>5464</v>
      </c>
      <c r="G3440" s="50" t="s">
        <v>4846</v>
      </c>
      <c r="H3440" s="50" t="s">
        <v>5466</v>
      </c>
      <c r="I3440" s="50" t="s">
        <v>4847</v>
      </c>
      <c r="J3440" s="50" t="s">
        <v>5468</v>
      </c>
      <c r="K3440" s="50" t="s">
        <v>292</v>
      </c>
      <c r="L3440" s="50" t="s">
        <v>1029</v>
      </c>
      <c r="M3440" s="54">
        <v>3</v>
      </c>
      <c r="N3440" s="51" t="str">
        <f t="shared" si="225"/>
        <v>駒大</v>
      </c>
    </row>
    <row r="3441" spans="1:14" x14ac:dyDescent="0.2">
      <c r="A3441" s="50">
        <f t="shared" si="226"/>
        <v>42082</v>
      </c>
      <c r="B3441" s="50">
        <f t="shared" si="227"/>
        <v>4</v>
      </c>
      <c r="C3441" s="51">
        <f t="shared" si="228"/>
        <v>20</v>
      </c>
      <c r="D3441" s="50">
        <v>42082</v>
      </c>
      <c r="E3441" s="50" t="s">
        <v>90</v>
      </c>
      <c r="F3441" s="50" t="s">
        <v>9892</v>
      </c>
      <c r="G3441" s="50" t="s">
        <v>7864</v>
      </c>
      <c r="H3441" s="50" t="s">
        <v>9893</v>
      </c>
      <c r="I3441" s="50" t="s">
        <v>7866</v>
      </c>
      <c r="J3441" s="50" t="s">
        <v>9894</v>
      </c>
      <c r="K3441" s="50" t="s">
        <v>292</v>
      </c>
      <c r="L3441" s="50" t="s">
        <v>188</v>
      </c>
      <c r="M3441" s="54">
        <v>3</v>
      </c>
      <c r="N3441" s="51" t="str">
        <f t="shared" si="225"/>
        <v>駒大</v>
      </c>
    </row>
    <row r="3442" spans="1:14" x14ac:dyDescent="0.2">
      <c r="A3442" s="50">
        <f t="shared" si="226"/>
        <v>42083</v>
      </c>
      <c r="B3442" s="50">
        <f t="shared" si="227"/>
        <v>4</v>
      </c>
      <c r="C3442" s="51">
        <f t="shared" si="228"/>
        <v>20</v>
      </c>
      <c r="D3442" s="50">
        <v>42083</v>
      </c>
      <c r="E3442" s="50" t="s">
        <v>1932</v>
      </c>
      <c r="F3442" s="50" t="s">
        <v>9895</v>
      </c>
      <c r="G3442" s="50" t="s">
        <v>1934</v>
      </c>
      <c r="H3442" s="50" t="s">
        <v>3016</v>
      </c>
      <c r="I3442" s="50" t="s">
        <v>1935</v>
      </c>
      <c r="J3442" s="50" t="s">
        <v>3017</v>
      </c>
      <c r="K3442" s="50" t="s">
        <v>292</v>
      </c>
      <c r="L3442" s="50" t="s">
        <v>1029</v>
      </c>
      <c r="M3442" s="54">
        <v>3</v>
      </c>
      <c r="N3442" s="51" t="str">
        <f t="shared" si="225"/>
        <v>駒大</v>
      </c>
    </row>
    <row r="3443" spans="1:14" x14ac:dyDescent="0.2">
      <c r="A3443" s="50">
        <f t="shared" si="226"/>
        <v>42086</v>
      </c>
      <c r="B3443" s="50">
        <f t="shared" si="227"/>
        <v>4</v>
      </c>
      <c r="C3443" s="51">
        <f t="shared" si="228"/>
        <v>20</v>
      </c>
      <c r="D3443" s="50">
        <v>42086</v>
      </c>
      <c r="E3443" s="50" t="s">
        <v>25</v>
      </c>
      <c r="F3443" s="50" t="s">
        <v>9896</v>
      </c>
      <c r="G3443" s="50" t="s">
        <v>2603</v>
      </c>
      <c r="H3443" s="50" t="s">
        <v>9897</v>
      </c>
      <c r="I3443" s="50" t="s">
        <v>2604</v>
      </c>
      <c r="J3443" s="50" t="s">
        <v>9898</v>
      </c>
      <c r="K3443" s="50" t="s">
        <v>292</v>
      </c>
      <c r="L3443" s="50" t="s">
        <v>1029</v>
      </c>
      <c r="M3443" s="54">
        <v>3</v>
      </c>
      <c r="N3443" s="51" t="str">
        <f t="shared" si="225"/>
        <v>駒大</v>
      </c>
    </row>
    <row r="3444" spans="1:14" x14ac:dyDescent="0.2">
      <c r="A3444" s="50">
        <f t="shared" si="226"/>
        <v>42087</v>
      </c>
      <c r="B3444" s="50">
        <f t="shared" si="227"/>
        <v>4</v>
      </c>
      <c r="C3444" s="51">
        <f t="shared" si="228"/>
        <v>20</v>
      </c>
      <c r="D3444" s="50">
        <v>42087</v>
      </c>
      <c r="E3444" s="50" t="s">
        <v>9899</v>
      </c>
      <c r="F3444" s="50" t="s">
        <v>9900</v>
      </c>
      <c r="G3444" s="50" t="s">
        <v>7253</v>
      </c>
      <c r="H3444" s="50" t="s">
        <v>1079</v>
      </c>
      <c r="I3444" s="50" t="s">
        <v>7254</v>
      </c>
      <c r="J3444" s="50" t="s">
        <v>1080</v>
      </c>
      <c r="K3444" s="50" t="s">
        <v>292</v>
      </c>
      <c r="L3444" s="50" t="s">
        <v>189</v>
      </c>
      <c r="M3444" s="54">
        <v>2</v>
      </c>
      <c r="N3444" s="51" t="str">
        <f t="shared" si="225"/>
        <v>駒大</v>
      </c>
    </row>
    <row r="3445" spans="1:14" x14ac:dyDescent="0.2">
      <c r="A3445" s="50">
        <f t="shared" si="226"/>
        <v>42088</v>
      </c>
      <c r="B3445" s="50">
        <f t="shared" si="227"/>
        <v>4</v>
      </c>
      <c r="C3445" s="51">
        <f t="shared" si="228"/>
        <v>20</v>
      </c>
      <c r="D3445" s="50">
        <v>42088</v>
      </c>
      <c r="E3445" s="50" t="s">
        <v>5905</v>
      </c>
      <c r="F3445" s="50" t="s">
        <v>9901</v>
      </c>
      <c r="G3445" s="50" t="s">
        <v>5907</v>
      </c>
      <c r="H3445" s="50" t="s">
        <v>1226</v>
      </c>
      <c r="I3445" s="50" t="s">
        <v>5908</v>
      </c>
      <c r="J3445" s="50" t="s">
        <v>1227</v>
      </c>
      <c r="K3445" s="50" t="s">
        <v>292</v>
      </c>
      <c r="L3445" s="50" t="s">
        <v>188</v>
      </c>
      <c r="M3445" s="54">
        <v>2</v>
      </c>
      <c r="N3445" s="51" t="str">
        <f t="shared" si="225"/>
        <v>駒大</v>
      </c>
    </row>
    <row r="3446" spans="1:14" x14ac:dyDescent="0.2">
      <c r="A3446" s="50">
        <f t="shared" si="226"/>
        <v>42089</v>
      </c>
      <c r="B3446" s="50">
        <f t="shared" si="227"/>
        <v>4</v>
      </c>
      <c r="C3446" s="51">
        <f t="shared" si="228"/>
        <v>20</v>
      </c>
      <c r="D3446" s="50">
        <v>42089</v>
      </c>
      <c r="E3446" s="50" t="s">
        <v>8895</v>
      </c>
      <c r="F3446" s="50" t="s">
        <v>9902</v>
      </c>
      <c r="G3446" s="50" t="s">
        <v>8897</v>
      </c>
      <c r="H3446" s="50" t="s">
        <v>9903</v>
      </c>
      <c r="I3446" s="50" t="s">
        <v>8898</v>
      </c>
      <c r="J3446" s="50" t="s">
        <v>9904</v>
      </c>
      <c r="K3446" s="50" t="s">
        <v>292</v>
      </c>
      <c r="L3446" s="50" t="s">
        <v>188</v>
      </c>
      <c r="M3446" s="54">
        <v>2</v>
      </c>
      <c r="N3446" s="51" t="str">
        <f t="shared" si="225"/>
        <v>駒大</v>
      </c>
    </row>
    <row r="3447" spans="1:14" x14ac:dyDescent="0.2">
      <c r="A3447" s="50">
        <f t="shared" si="226"/>
        <v>42090</v>
      </c>
      <c r="B3447" s="50">
        <f t="shared" si="227"/>
        <v>4</v>
      </c>
      <c r="C3447" s="51">
        <f t="shared" si="228"/>
        <v>20</v>
      </c>
      <c r="D3447" s="50">
        <v>42090</v>
      </c>
      <c r="E3447" s="50" t="s">
        <v>1052</v>
      </c>
      <c r="F3447" s="50" t="s">
        <v>9905</v>
      </c>
      <c r="G3447" s="50" t="s">
        <v>1054</v>
      </c>
      <c r="H3447" s="50" t="s">
        <v>1823</v>
      </c>
      <c r="I3447" s="50" t="s">
        <v>1056</v>
      </c>
      <c r="J3447" s="50" t="s">
        <v>1825</v>
      </c>
      <c r="K3447" s="50" t="s">
        <v>292</v>
      </c>
      <c r="L3447" s="50" t="s">
        <v>188</v>
      </c>
      <c r="M3447" s="54">
        <v>2</v>
      </c>
      <c r="N3447" s="51" t="str">
        <f t="shared" si="225"/>
        <v>駒大</v>
      </c>
    </row>
    <row r="3448" spans="1:14" x14ac:dyDescent="0.2">
      <c r="A3448" s="50">
        <f t="shared" si="226"/>
        <v>42091</v>
      </c>
      <c r="B3448" s="50">
        <f t="shared" si="227"/>
        <v>4</v>
      </c>
      <c r="C3448" s="51">
        <f t="shared" si="228"/>
        <v>20</v>
      </c>
      <c r="D3448" s="50">
        <v>42091</v>
      </c>
      <c r="E3448" s="50" t="s">
        <v>15</v>
      </c>
      <c r="F3448" s="50" t="s">
        <v>9906</v>
      </c>
      <c r="G3448" s="50" t="s">
        <v>1570</v>
      </c>
      <c r="H3448" s="50" t="s">
        <v>9907</v>
      </c>
      <c r="I3448" s="50" t="s">
        <v>1571</v>
      </c>
      <c r="J3448" s="50" t="s">
        <v>9908</v>
      </c>
      <c r="K3448" s="50" t="s">
        <v>292</v>
      </c>
      <c r="L3448" s="50" t="s">
        <v>189</v>
      </c>
      <c r="M3448" s="54">
        <v>2</v>
      </c>
      <c r="N3448" s="51" t="str">
        <f t="shared" si="225"/>
        <v>駒大</v>
      </c>
    </row>
    <row r="3449" spans="1:14" x14ac:dyDescent="0.2">
      <c r="A3449" s="50">
        <f t="shared" si="226"/>
        <v>42092</v>
      </c>
      <c r="B3449" s="50">
        <f t="shared" si="227"/>
        <v>4</v>
      </c>
      <c r="C3449" s="51">
        <f t="shared" si="228"/>
        <v>20</v>
      </c>
      <c r="D3449" s="50">
        <v>42092</v>
      </c>
      <c r="E3449" s="50" t="s">
        <v>4746</v>
      </c>
      <c r="F3449" s="50" t="s">
        <v>9909</v>
      </c>
      <c r="G3449" s="50" t="s">
        <v>4748</v>
      </c>
      <c r="H3449" s="50" t="s">
        <v>5642</v>
      </c>
      <c r="I3449" s="50" t="s">
        <v>4749</v>
      </c>
      <c r="J3449" s="50" t="s">
        <v>5644</v>
      </c>
      <c r="K3449" s="50" t="s">
        <v>292</v>
      </c>
      <c r="L3449" s="50" t="s">
        <v>188</v>
      </c>
      <c r="M3449" s="54">
        <v>2</v>
      </c>
      <c r="N3449" s="51" t="str">
        <f t="shared" si="225"/>
        <v>駒大</v>
      </c>
    </row>
    <row r="3450" spans="1:14" x14ac:dyDescent="0.2">
      <c r="A3450" s="50">
        <f t="shared" si="226"/>
        <v>42093</v>
      </c>
      <c r="B3450" s="50">
        <f t="shared" si="227"/>
        <v>4</v>
      </c>
      <c r="C3450" s="51">
        <f t="shared" si="228"/>
        <v>20</v>
      </c>
      <c r="D3450" s="50">
        <v>42093</v>
      </c>
      <c r="E3450" s="50" t="s">
        <v>8309</v>
      </c>
      <c r="F3450" s="50" t="s">
        <v>5852</v>
      </c>
      <c r="G3450" s="50" t="s">
        <v>8311</v>
      </c>
      <c r="H3450" s="50" t="s">
        <v>1708</v>
      </c>
      <c r="I3450" s="50" t="s">
        <v>8312</v>
      </c>
      <c r="J3450" s="50" t="s">
        <v>1709</v>
      </c>
      <c r="K3450" s="50" t="s">
        <v>292</v>
      </c>
      <c r="L3450" s="50" t="s">
        <v>188</v>
      </c>
      <c r="M3450" s="54">
        <v>2</v>
      </c>
      <c r="N3450" s="51" t="str">
        <f t="shared" si="225"/>
        <v>駒大</v>
      </c>
    </row>
    <row r="3451" spans="1:14" x14ac:dyDescent="0.2">
      <c r="A3451" s="50">
        <f t="shared" si="226"/>
        <v>42094</v>
      </c>
      <c r="B3451" s="50">
        <f t="shared" si="227"/>
        <v>4</v>
      </c>
      <c r="C3451" s="51">
        <f t="shared" si="228"/>
        <v>20</v>
      </c>
      <c r="D3451" s="50">
        <v>42094</v>
      </c>
      <c r="E3451" s="50" t="s">
        <v>863</v>
      </c>
      <c r="F3451" s="50" t="s">
        <v>9537</v>
      </c>
      <c r="G3451" s="50" t="s">
        <v>2362</v>
      </c>
      <c r="H3451" s="50" t="s">
        <v>7114</v>
      </c>
      <c r="I3451" s="50" t="s">
        <v>2363</v>
      </c>
      <c r="J3451" s="50" t="s">
        <v>7115</v>
      </c>
      <c r="K3451" s="50" t="s">
        <v>292</v>
      </c>
      <c r="L3451" s="50" t="s">
        <v>188</v>
      </c>
      <c r="M3451" s="54">
        <v>2</v>
      </c>
      <c r="N3451" s="51" t="str">
        <f t="shared" si="225"/>
        <v>駒大</v>
      </c>
    </row>
    <row r="3452" spans="1:14" x14ac:dyDescent="0.2">
      <c r="A3452" s="50">
        <f t="shared" si="226"/>
        <v>42095</v>
      </c>
      <c r="B3452" s="50">
        <f t="shared" si="227"/>
        <v>4</v>
      </c>
      <c r="C3452" s="51">
        <f t="shared" si="228"/>
        <v>20</v>
      </c>
      <c r="D3452" s="50">
        <v>42095</v>
      </c>
      <c r="E3452" s="50" t="s">
        <v>90</v>
      </c>
      <c r="F3452" s="50" t="s">
        <v>9910</v>
      </c>
      <c r="G3452" s="50" t="s">
        <v>7864</v>
      </c>
      <c r="H3452" s="50" t="s">
        <v>2232</v>
      </c>
      <c r="I3452" s="50" t="s">
        <v>7866</v>
      </c>
      <c r="J3452" s="50" t="s">
        <v>2233</v>
      </c>
      <c r="K3452" s="50" t="s">
        <v>292</v>
      </c>
      <c r="L3452" s="50" t="s">
        <v>188</v>
      </c>
      <c r="M3452" s="54">
        <v>2</v>
      </c>
      <c r="N3452" s="51" t="str">
        <f t="shared" si="225"/>
        <v>駒大</v>
      </c>
    </row>
    <row r="3453" spans="1:14" x14ac:dyDescent="0.2">
      <c r="A3453" s="50">
        <f t="shared" si="226"/>
        <v>42096</v>
      </c>
      <c r="B3453" s="50">
        <f t="shared" si="227"/>
        <v>4</v>
      </c>
      <c r="C3453" s="51">
        <f t="shared" si="228"/>
        <v>20</v>
      </c>
      <c r="D3453" s="50">
        <v>42096</v>
      </c>
      <c r="E3453" s="50" t="s">
        <v>704</v>
      </c>
      <c r="F3453" s="50" t="s">
        <v>2557</v>
      </c>
      <c r="G3453" s="50" t="s">
        <v>1308</v>
      </c>
      <c r="H3453" s="50" t="s">
        <v>2277</v>
      </c>
      <c r="I3453" s="50" t="s">
        <v>1309</v>
      </c>
      <c r="J3453" s="50" t="s">
        <v>2279</v>
      </c>
      <c r="K3453" s="50" t="s">
        <v>292</v>
      </c>
      <c r="L3453" s="50" t="s">
        <v>188</v>
      </c>
      <c r="M3453" s="54">
        <v>2</v>
      </c>
      <c r="N3453" s="51" t="str">
        <f t="shared" si="225"/>
        <v>駒大</v>
      </c>
    </row>
    <row r="3454" spans="1:14" x14ac:dyDescent="0.2">
      <c r="A3454" s="50">
        <f t="shared" si="226"/>
        <v>42098</v>
      </c>
      <c r="B3454" s="50">
        <f t="shared" si="227"/>
        <v>4</v>
      </c>
      <c r="C3454" s="51">
        <f t="shared" si="228"/>
        <v>20</v>
      </c>
      <c r="D3454" s="50">
        <v>42098</v>
      </c>
      <c r="E3454" s="50" t="s">
        <v>9911</v>
      </c>
      <c r="F3454" s="50" t="s">
        <v>9912</v>
      </c>
      <c r="G3454" s="50" t="s">
        <v>9913</v>
      </c>
      <c r="H3454" s="50" t="s">
        <v>1333</v>
      </c>
      <c r="I3454" s="50" t="s">
        <v>9914</v>
      </c>
      <c r="J3454" s="50" t="s">
        <v>1334</v>
      </c>
      <c r="K3454" s="50" t="s">
        <v>292</v>
      </c>
      <c r="L3454" s="50" t="s">
        <v>188</v>
      </c>
      <c r="M3454" s="54">
        <v>2</v>
      </c>
      <c r="N3454" s="51" t="str">
        <f t="shared" si="225"/>
        <v>駒大</v>
      </c>
    </row>
    <row r="3455" spans="1:14" x14ac:dyDescent="0.2">
      <c r="A3455" s="50">
        <f t="shared" si="226"/>
        <v>42101</v>
      </c>
      <c r="B3455" s="50">
        <f t="shared" si="227"/>
        <v>4</v>
      </c>
      <c r="C3455" s="51">
        <f t="shared" si="228"/>
        <v>21</v>
      </c>
      <c r="D3455" s="50">
        <v>42101</v>
      </c>
      <c r="E3455" s="50" t="s">
        <v>1521</v>
      </c>
      <c r="F3455" s="50" t="s">
        <v>9915</v>
      </c>
      <c r="G3455" s="50" t="s">
        <v>1523</v>
      </c>
      <c r="H3455" s="50" t="s">
        <v>1267</v>
      </c>
      <c r="I3455" s="50" t="s">
        <v>9597</v>
      </c>
      <c r="J3455" s="50" t="s">
        <v>1269</v>
      </c>
      <c r="K3455" s="50" t="s">
        <v>291</v>
      </c>
      <c r="L3455" s="50" t="s">
        <v>188</v>
      </c>
      <c r="M3455" s="54">
        <v>2</v>
      </c>
      <c r="N3455" s="51" t="str">
        <f t="shared" si="225"/>
        <v>駒場学園</v>
      </c>
    </row>
    <row r="3456" spans="1:14" x14ac:dyDescent="0.2">
      <c r="A3456" s="50">
        <f t="shared" si="226"/>
        <v>42102</v>
      </c>
      <c r="B3456" s="50">
        <f t="shared" si="227"/>
        <v>4</v>
      </c>
      <c r="C3456" s="51">
        <f t="shared" si="228"/>
        <v>21</v>
      </c>
      <c r="D3456" s="50">
        <v>42102</v>
      </c>
      <c r="E3456" s="50" t="s">
        <v>360</v>
      </c>
      <c r="F3456" s="50" t="s">
        <v>9916</v>
      </c>
      <c r="G3456" s="50" t="s">
        <v>2450</v>
      </c>
      <c r="H3456" s="50" t="s">
        <v>1491</v>
      </c>
      <c r="I3456" s="50" t="s">
        <v>2451</v>
      </c>
      <c r="J3456" s="50" t="s">
        <v>1493</v>
      </c>
      <c r="K3456" s="50" t="s">
        <v>291</v>
      </c>
      <c r="L3456" s="50" t="s">
        <v>189</v>
      </c>
      <c r="M3456" s="54">
        <v>1</v>
      </c>
      <c r="N3456" s="51" t="str">
        <f t="shared" si="225"/>
        <v>駒場学園</v>
      </c>
    </row>
    <row r="3457" spans="1:14" x14ac:dyDescent="0.2">
      <c r="A3457" s="50">
        <f t="shared" si="226"/>
        <v>42103</v>
      </c>
      <c r="B3457" s="50">
        <f t="shared" si="227"/>
        <v>4</v>
      </c>
      <c r="C3457" s="51">
        <f t="shared" si="228"/>
        <v>21</v>
      </c>
      <c r="D3457" s="50">
        <v>42103</v>
      </c>
      <c r="E3457" s="50" t="s">
        <v>6200</v>
      </c>
      <c r="F3457" s="50" t="s">
        <v>709</v>
      </c>
      <c r="G3457" s="50" t="s">
        <v>6201</v>
      </c>
      <c r="H3457" s="50" t="s">
        <v>5342</v>
      </c>
      <c r="I3457" s="50" t="s">
        <v>6202</v>
      </c>
      <c r="J3457" s="50" t="s">
        <v>5343</v>
      </c>
      <c r="K3457" s="50" t="s">
        <v>291</v>
      </c>
      <c r="L3457" s="50" t="s">
        <v>188</v>
      </c>
      <c r="M3457" s="54">
        <v>2</v>
      </c>
      <c r="N3457" s="51" t="str">
        <f t="shared" si="225"/>
        <v>駒場学園</v>
      </c>
    </row>
    <row r="3458" spans="1:14" x14ac:dyDescent="0.2">
      <c r="A3458" s="50">
        <f t="shared" si="226"/>
        <v>42104</v>
      </c>
      <c r="B3458" s="50">
        <f t="shared" si="227"/>
        <v>4</v>
      </c>
      <c r="C3458" s="51">
        <f t="shared" si="228"/>
        <v>21</v>
      </c>
      <c r="D3458" s="50">
        <v>42104</v>
      </c>
      <c r="E3458" s="50" t="s">
        <v>3043</v>
      </c>
      <c r="F3458" s="50" t="s">
        <v>590</v>
      </c>
      <c r="G3458" s="50" t="s">
        <v>3045</v>
      </c>
      <c r="H3458" s="50" t="s">
        <v>1122</v>
      </c>
      <c r="I3458" s="50" t="s">
        <v>3046</v>
      </c>
      <c r="J3458" s="50" t="s">
        <v>1918</v>
      </c>
      <c r="K3458" s="50" t="s">
        <v>291</v>
      </c>
      <c r="L3458" s="50" t="s">
        <v>189</v>
      </c>
      <c r="M3458" s="54">
        <v>2</v>
      </c>
      <c r="N3458" s="51" t="str">
        <f t="shared" ref="N3458:N3521" si="229">VLOOKUP(B3458*100+C3458,$AB$2:$AF$400,2,0)</f>
        <v>駒場学園</v>
      </c>
    </row>
    <row r="3459" spans="1:14" x14ac:dyDescent="0.2">
      <c r="A3459" s="50">
        <f t="shared" si="226"/>
        <v>42105</v>
      </c>
      <c r="B3459" s="50">
        <f t="shared" si="227"/>
        <v>4</v>
      </c>
      <c r="C3459" s="51">
        <f t="shared" si="228"/>
        <v>21</v>
      </c>
      <c r="D3459" s="50">
        <v>42105</v>
      </c>
      <c r="E3459" s="50" t="s">
        <v>9917</v>
      </c>
      <c r="F3459" s="50" t="s">
        <v>9918</v>
      </c>
      <c r="G3459" s="50" t="s">
        <v>9919</v>
      </c>
      <c r="H3459" s="50" t="s">
        <v>2350</v>
      </c>
      <c r="I3459" s="50" t="s">
        <v>9920</v>
      </c>
      <c r="J3459" s="50" t="s">
        <v>2352</v>
      </c>
      <c r="K3459" s="50" t="s">
        <v>291</v>
      </c>
      <c r="L3459" s="50" t="s">
        <v>189</v>
      </c>
      <c r="M3459" s="54">
        <v>2</v>
      </c>
      <c r="N3459" s="51" t="str">
        <f t="shared" si="229"/>
        <v>駒場学園</v>
      </c>
    </row>
    <row r="3460" spans="1:14" x14ac:dyDescent="0.2">
      <c r="A3460" s="50">
        <f t="shared" si="226"/>
        <v>42106</v>
      </c>
      <c r="B3460" s="50">
        <f t="shared" si="227"/>
        <v>4</v>
      </c>
      <c r="C3460" s="51">
        <f t="shared" si="228"/>
        <v>21</v>
      </c>
      <c r="D3460" s="50">
        <v>42106</v>
      </c>
      <c r="E3460" s="50" t="s">
        <v>4578</v>
      </c>
      <c r="F3460" s="50" t="s">
        <v>9921</v>
      </c>
      <c r="G3460" s="50" t="s">
        <v>4580</v>
      </c>
      <c r="H3460" s="50" t="s">
        <v>1741</v>
      </c>
      <c r="I3460" s="50" t="s">
        <v>4581</v>
      </c>
      <c r="J3460" s="50" t="s">
        <v>1743</v>
      </c>
      <c r="K3460" s="50" t="s">
        <v>291</v>
      </c>
      <c r="L3460" s="50" t="s">
        <v>188</v>
      </c>
      <c r="M3460" s="54">
        <v>2</v>
      </c>
      <c r="N3460" s="51" t="str">
        <f t="shared" si="229"/>
        <v>駒場学園</v>
      </c>
    </row>
    <row r="3461" spans="1:14" x14ac:dyDescent="0.2">
      <c r="A3461" s="50">
        <f t="shared" si="226"/>
        <v>42107</v>
      </c>
      <c r="B3461" s="50">
        <f t="shared" si="227"/>
        <v>4</v>
      </c>
      <c r="C3461" s="51">
        <f t="shared" si="228"/>
        <v>21</v>
      </c>
      <c r="D3461" s="50">
        <v>42107</v>
      </c>
      <c r="E3461" s="50" t="s">
        <v>9922</v>
      </c>
      <c r="F3461" s="50" t="s">
        <v>5184</v>
      </c>
      <c r="G3461" s="50" t="s">
        <v>9923</v>
      </c>
      <c r="H3461" s="50" t="s">
        <v>3306</v>
      </c>
      <c r="I3461" s="50" t="s">
        <v>9924</v>
      </c>
      <c r="J3461" s="50" t="s">
        <v>3307</v>
      </c>
      <c r="K3461" s="50" t="s">
        <v>291</v>
      </c>
      <c r="L3461" s="50" t="s">
        <v>185</v>
      </c>
      <c r="M3461" s="54">
        <v>1</v>
      </c>
      <c r="N3461" s="51" t="str">
        <f t="shared" si="229"/>
        <v>駒場学園</v>
      </c>
    </row>
    <row r="3462" spans="1:14" x14ac:dyDescent="0.2">
      <c r="A3462" s="50">
        <f t="shared" si="226"/>
        <v>42108</v>
      </c>
      <c r="B3462" s="50">
        <f t="shared" si="227"/>
        <v>4</v>
      </c>
      <c r="C3462" s="51">
        <f t="shared" si="228"/>
        <v>21</v>
      </c>
      <c r="D3462" s="50">
        <v>42108</v>
      </c>
      <c r="E3462" s="50" t="s">
        <v>21</v>
      </c>
      <c r="F3462" s="50" t="s">
        <v>9925</v>
      </c>
      <c r="G3462" s="50" t="s">
        <v>1244</v>
      </c>
      <c r="H3462" s="50" t="s">
        <v>1700</v>
      </c>
      <c r="I3462" s="50" t="s">
        <v>1246</v>
      </c>
      <c r="J3462" s="50" t="s">
        <v>1702</v>
      </c>
      <c r="K3462" s="50" t="s">
        <v>291</v>
      </c>
      <c r="L3462" s="50" t="s">
        <v>189</v>
      </c>
      <c r="M3462" s="54">
        <v>1</v>
      </c>
      <c r="N3462" s="51" t="str">
        <f t="shared" si="229"/>
        <v>駒場学園</v>
      </c>
    </row>
    <row r="3463" spans="1:14" x14ac:dyDescent="0.2">
      <c r="A3463" s="50">
        <f t="shared" si="226"/>
        <v>42109</v>
      </c>
      <c r="B3463" s="50">
        <f t="shared" si="227"/>
        <v>4</v>
      </c>
      <c r="C3463" s="51">
        <f t="shared" si="228"/>
        <v>21</v>
      </c>
      <c r="D3463" s="50">
        <v>42109</v>
      </c>
      <c r="E3463" s="50" t="s">
        <v>8322</v>
      </c>
      <c r="F3463" s="50" t="s">
        <v>9926</v>
      </c>
      <c r="G3463" s="50" t="s">
        <v>8323</v>
      </c>
      <c r="H3463" s="50" t="s">
        <v>9927</v>
      </c>
      <c r="I3463" s="50" t="s">
        <v>8324</v>
      </c>
      <c r="J3463" s="50" t="s">
        <v>9928</v>
      </c>
      <c r="K3463" s="50" t="s">
        <v>291</v>
      </c>
      <c r="L3463" s="50" t="s">
        <v>185</v>
      </c>
      <c r="M3463" s="54">
        <v>1</v>
      </c>
      <c r="N3463" s="51" t="str">
        <f t="shared" si="229"/>
        <v>駒場学園</v>
      </c>
    </row>
    <row r="3464" spans="1:14" x14ac:dyDescent="0.2">
      <c r="A3464" s="50">
        <f t="shared" si="226"/>
        <v>42110</v>
      </c>
      <c r="B3464" s="50">
        <f t="shared" si="227"/>
        <v>4</v>
      </c>
      <c r="C3464" s="51">
        <f t="shared" si="228"/>
        <v>21</v>
      </c>
      <c r="D3464" s="50">
        <v>42110</v>
      </c>
      <c r="E3464" s="50" t="s">
        <v>90</v>
      </c>
      <c r="F3464" s="50" t="s">
        <v>1608</v>
      </c>
      <c r="G3464" s="50" t="s">
        <v>7864</v>
      </c>
      <c r="H3464" s="50" t="s">
        <v>1609</v>
      </c>
      <c r="I3464" s="50" t="s">
        <v>7866</v>
      </c>
      <c r="J3464" s="50" t="s">
        <v>1611</v>
      </c>
      <c r="K3464" s="50" t="s">
        <v>291</v>
      </c>
      <c r="L3464" s="50" t="s">
        <v>185</v>
      </c>
      <c r="M3464" s="54">
        <v>1</v>
      </c>
      <c r="N3464" s="51" t="str">
        <f t="shared" si="229"/>
        <v>駒場学園</v>
      </c>
    </row>
    <row r="3465" spans="1:14" x14ac:dyDescent="0.2">
      <c r="A3465" s="50">
        <f t="shared" si="226"/>
        <v>42111</v>
      </c>
      <c r="B3465" s="50">
        <f t="shared" si="227"/>
        <v>4</v>
      </c>
      <c r="C3465" s="51">
        <f t="shared" si="228"/>
        <v>21</v>
      </c>
      <c r="D3465" s="50">
        <v>42111</v>
      </c>
      <c r="E3465" s="50" t="s">
        <v>9929</v>
      </c>
      <c r="F3465" s="50" t="s">
        <v>9930</v>
      </c>
      <c r="G3465" s="50" t="s">
        <v>9931</v>
      </c>
      <c r="H3465" s="50" t="s">
        <v>1986</v>
      </c>
      <c r="I3465" s="50" t="s">
        <v>9932</v>
      </c>
      <c r="J3465" s="50" t="s">
        <v>1988</v>
      </c>
      <c r="K3465" s="50" t="s">
        <v>291</v>
      </c>
      <c r="L3465" s="50" t="s">
        <v>189</v>
      </c>
      <c r="M3465" s="54">
        <v>1</v>
      </c>
      <c r="N3465" s="51" t="str">
        <f t="shared" si="229"/>
        <v>駒場学園</v>
      </c>
    </row>
    <row r="3466" spans="1:14" x14ac:dyDescent="0.2">
      <c r="A3466" s="50">
        <f t="shared" si="226"/>
        <v>42112</v>
      </c>
      <c r="B3466" s="50">
        <f t="shared" si="227"/>
        <v>4</v>
      </c>
      <c r="C3466" s="51">
        <f t="shared" si="228"/>
        <v>21</v>
      </c>
      <c r="D3466" s="50">
        <v>42112</v>
      </c>
      <c r="E3466" s="50" t="s">
        <v>986</v>
      </c>
      <c r="F3466" s="50" t="s">
        <v>9933</v>
      </c>
      <c r="G3466" s="50" t="s">
        <v>2396</v>
      </c>
      <c r="H3466" s="50" t="s">
        <v>2024</v>
      </c>
      <c r="I3466" s="50" t="s">
        <v>2398</v>
      </c>
      <c r="J3466" s="50" t="s">
        <v>2025</v>
      </c>
      <c r="K3466" s="50" t="s">
        <v>291</v>
      </c>
      <c r="L3466" s="50" t="s">
        <v>189</v>
      </c>
      <c r="M3466" s="54">
        <v>1</v>
      </c>
      <c r="N3466" s="51" t="str">
        <f t="shared" si="229"/>
        <v>駒場学園</v>
      </c>
    </row>
    <row r="3467" spans="1:14" x14ac:dyDescent="0.2">
      <c r="A3467" s="50">
        <f t="shared" si="226"/>
        <v>42113</v>
      </c>
      <c r="B3467" s="50">
        <f t="shared" si="227"/>
        <v>4</v>
      </c>
      <c r="C3467" s="51">
        <f t="shared" si="228"/>
        <v>21</v>
      </c>
      <c r="D3467" s="50">
        <v>42113</v>
      </c>
      <c r="E3467" s="50" t="s">
        <v>97</v>
      </c>
      <c r="F3467" s="50" t="s">
        <v>9934</v>
      </c>
      <c r="G3467" s="50" t="s">
        <v>1838</v>
      </c>
      <c r="H3467" s="50" t="s">
        <v>2099</v>
      </c>
      <c r="I3467" s="50" t="s">
        <v>1840</v>
      </c>
      <c r="J3467" s="50" t="s">
        <v>2960</v>
      </c>
      <c r="K3467" s="50" t="s">
        <v>291</v>
      </c>
      <c r="L3467" s="50" t="s">
        <v>189</v>
      </c>
      <c r="M3467" s="54">
        <v>1</v>
      </c>
      <c r="N3467" s="51" t="str">
        <f t="shared" si="229"/>
        <v>駒場学園</v>
      </c>
    </row>
    <row r="3468" spans="1:14" x14ac:dyDescent="0.2">
      <c r="A3468" s="50">
        <f t="shared" si="226"/>
        <v>42114</v>
      </c>
      <c r="B3468" s="50">
        <f t="shared" si="227"/>
        <v>4</v>
      </c>
      <c r="C3468" s="51">
        <f t="shared" si="228"/>
        <v>21</v>
      </c>
      <c r="D3468" s="50">
        <v>42114</v>
      </c>
      <c r="E3468" s="50" t="s">
        <v>9935</v>
      </c>
      <c r="F3468" s="50" t="s">
        <v>6102</v>
      </c>
      <c r="G3468" s="50" t="s">
        <v>9936</v>
      </c>
      <c r="H3468" s="50" t="s">
        <v>4663</v>
      </c>
      <c r="I3468" s="50" t="s">
        <v>9937</v>
      </c>
      <c r="J3468" s="50" t="s">
        <v>4665</v>
      </c>
      <c r="K3468" s="50" t="s">
        <v>291</v>
      </c>
      <c r="L3468" s="50" t="s">
        <v>185</v>
      </c>
      <c r="M3468" s="54">
        <v>1</v>
      </c>
      <c r="N3468" s="51" t="str">
        <f t="shared" si="229"/>
        <v>駒場学園</v>
      </c>
    </row>
    <row r="3469" spans="1:14" x14ac:dyDescent="0.2">
      <c r="A3469" s="50">
        <f t="shared" si="226"/>
        <v>42137</v>
      </c>
      <c r="B3469" s="50">
        <f t="shared" si="227"/>
        <v>4</v>
      </c>
      <c r="C3469" s="51">
        <f t="shared" si="228"/>
        <v>21</v>
      </c>
      <c r="D3469" s="50">
        <v>42137</v>
      </c>
      <c r="E3469" s="50" t="s">
        <v>9938</v>
      </c>
      <c r="F3469" s="50" t="s">
        <v>756</v>
      </c>
      <c r="G3469" s="50" t="s">
        <v>9939</v>
      </c>
      <c r="H3469" s="50" t="s">
        <v>1847</v>
      </c>
      <c r="I3469" s="50" t="s">
        <v>9940</v>
      </c>
      <c r="J3469" s="50" t="s">
        <v>5563</v>
      </c>
      <c r="K3469" s="50" t="s">
        <v>291</v>
      </c>
      <c r="L3469" s="50" t="s">
        <v>188</v>
      </c>
      <c r="M3469" s="54">
        <v>3</v>
      </c>
      <c r="N3469" s="51" t="str">
        <f t="shared" si="229"/>
        <v>駒場学園</v>
      </c>
    </row>
    <row r="3470" spans="1:14" x14ac:dyDescent="0.2">
      <c r="A3470" s="50">
        <f t="shared" si="226"/>
        <v>42139</v>
      </c>
      <c r="B3470" s="50">
        <f t="shared" si="227"/>
        <v>4</v>
      </c>
      <c r="C3470" s="51">
        <f t="shared" si="228"/>
        <v>21</v>
      </c>
      <c r="D3470" s="50">
        <v>42139</v>
      </c>
      <c r="E3470" s="50" t="s">
        <v>7042</v>
      </c>
      <c r="F3470" s="50" t="s">
        <v>444</v>
      </c>
      <c r="G3470" s="50" t="s">
        <v>2778</v>
      </c>
      <c r="H3470" s="50" t="s">
        <v>1185</v>
      </c>
      <c r="I3470" s="50" t="s">
        <v>2779</v>
      </c>
      <c r="J3470" s="50" t="s">
        <v>1187</v>
      </c>
      <c r="K3470" s="50" t="s">
        <v>291</v>
      </c>
      <c r="L3470" s="50" t="s">
        <v>1029</v>
      </c>
      <c r="M3470" s="54">
        <v>3</v>
      </c>
      <c r="N3470" s="51" t="str">
        <f t="shared" si="229"/>
        <v>駒場学園</v>
      </c>
    </row>
    <row r="3471" spans="1:14" x14ac:dyDescent="0.2">
      <c r="A3471" s="50">
        <f t="shared" si="226"/>
        <v>42151</v>
      </c>
      <c r="B3471" s="50">
        <f t="shared" si="227"/>
        <v>4</v>
      </c>
      <c r="C3471" s="51">
        <f t="shared" si="228"/>
        <v>21</v>
      </c>
      <c r="D3471" s="50">
        <v>42151</v>
      </c>
      <c r="E3471" s="50" t="s">
        <v>9941</v>
      </c>
      <c r="F3471" s="50" t="s">
        <v>4796</v>
      </c>
      <c r="G3471" s="50" t="s">
        <v>9942</v>
      </c>
      <c r="H3471" s="50" t="s">
        <v>3018</v>
      </c>
      <c r="I3471" s="50" t="s">
        <v>9943</v>
      </c>
      <c r="J3471" s="50" t="s">
        <v>3019</v>
      </c>
      <c r="K3471" s="50" t="s">
        <v>292</v>
      </c>
      <c r="L3471" s="50" t="s">
        <v>189</v>
      </c>
      <c r="M3471" s="54">
        <v>2</v>
      </c>
      <c r="N3471" s="51" t="str">
        <f t="shared" si="229"/>
        <v>駒場学園</v>
      </c>
    </row>
    <row r="3472" spans="1:14" x14ac:dyDescent="0.2">
      <c r="A3472" s="50">
        <f t="shared" si="226"/>
        <v>42152</v>
      </c>
      <c r="B3472" s="50">
        <f t="shared" si="227"/>
        <v>4</v>
      </c>
      <c r="C3472" s="51">
        <f t="shared" si="228"/>
        <v>21</v>
      </c>
      <c r="D3472" s="50">
        <v>42152</v>
      </c>
      <c r="E3472" s="50" t="s">
        <v>9944</v>
      </c>
      <c r="F3472" s="50" t="s">
        <v>7979</v>
      </c>
      <c r="G3472" s="50" t="s">
        <v>9945</v>
      </c>
      <c r="H3472" s="50" t="s">
        <v>5538</v>
      </c>
      <c r="I3472" s="50" t="s">
        <v>9946</v>
      </c>
      <c r="J3472" s="50" t="s">
        <v>5539</v>
      </c>
      <c r="K3472" s="50" t="s">
        <v>292</v>
      </c>
      <c r="L3472" s="50" t="s">
        <v>188</v>
      </c>
      <c r="M3472" s="54">
        <v>2</v>
      </c>
      <c r="N3472" s="51" t="str">
        <f t="shared" si="229"/>
        <v>駒場学園</v>
      </c>
    </row>
    <row r="3473" spans="1:14" x14ac:dyDescent="0.2">
      <c r="A3473" s="50">
        <f t="shared" si="226"/>
        <v>42153</v>
      </c>
      <c r="B3473" s="50">
        <f t="shared" si="227"/>
        <v>4</v>
      </c>
      <c r="C3473" s="51">
        <f t="shared" si="228"/>
        <v>21</v>
      </c>
      <c r="D3473" s="50">
        <v>42153</v>
      </c>
      <c r="E3473" s="50" t="s">
        <v>66</v>
      </c>
      <c r="F3473" s="50" t="s">
        <v>9150</v>
      </c>
      <c r="G3473" s="50" t="s">
        <v>1266</v>
      </c>
      <c r="H3473" s="50" t="s">
        <v>2256</v>
      </c>
      <c r="I3473" s="50" t="s">
        <v>1268</v>
      </c>
      <c r="J3473" s="50" t="s">
        <v>2257</v>
      </c>
      <c r="K3473" s="50" t="s">
        <v>292</v>
      </c>
      <c r="L3473" s="50" t="s">
        <v>188</v>
      </c>
      <c r="M3473" s="54">
        <v>2</v>
      </c>
      <c r="N3473" s="51" t="str">
        <f t="shared" si="229"/>
        <v>駒場学園</v>
      </c>
    </row>
    <row r="3474" spans="1:14" x14ac:dyDescent="0.2">
      <c r="A3474" s="50">
        <f t="shared" si="226"/>
        <v>42154</v>
      </c>
      <c r="B3474" s="50">
        <f t="shared" si="227"/>
        <v>4</v>
      </c>
      <c r="C3474" s="51">
        <f t="shared" si="228"/>
        <v>21</v>
      </c>
      <c r="D3474" s="50">
        <v>42154</v>
      </c>
      <c r="E3474" s="50" t="s">
        <v>9563</v>
      </c>
      <c r="F3474" s="50" t="s">
        <v>9947</v>
      </c>
      <c r="G3474" s="50" t="s">
        <v>5780</v>
      </c>
      <c r="H3474" s="50" t="s">
        <v>3383</v>
      </c>
      <c r="I3474" s="50" t="s">
        <v>5781</v>
      </c>
      <c r="J3474" s="50" t="s">
        <v>3384</v>
      </c>
      <c r="K3474" s="50" t="s">
        <v>292</v>
      </c>
      <c r="L3474" s="50" t="s">
        <v>189</v>
      </c>
      <c r="M3474" s="54">
        <v>1</v>
      </c>
      <c r="N3474" s="51" t="str">
        <f t="shared" si="229"/>
        <v>駒場学園</v>
      </c>
    </row>
    <row r="3475" spans="1:14" x14ac:dyDescent="0.2">
      <c r="A3475" s="50">
        <f t="shared" si="226"/>
        <v>42155</v>
      </c>
      <c r="B3475" s="50">
        <f t="shared" si="227"/>
        <v>4</v>
      </c>
      <c r="C3475" s="51">
        <f t="shared" si="228"/>
        <v>21</v>
      </c>
      <c r="D3475" s="50">
        <v>42155</v>
      </c>
      <c r="E3475" s="50" t="s">
        <v>9948</v>
      </c>
      <c r="F3475" s="50" t="s">
        <v>653</v>
      </c>
      <c r="G3475" s="50" t="s">
        <v>9949</v>
      </c>
      <c r="H3475" s="50" t="s">
        <v>1079</v>
      </c>
      <c r="I3475" s="50" t="s">
        <v>9950</v>
      </c>
      <c r="J3475" s="50" t="s">
        <v>1080</v>
      </c>
      <c r="K3475" s="50" t="s">
        <v>292</v>
      </c>
      <c r="L3475" s="50" t="s">
        <v>189</v>
      </c>
      <c r="M3475" s="54">
        <v>1</v>
      </c>
      <c r="N3475" s="51" t="str">
        <f t="shared" si="229"/>
        <v>駒場学園</v>
      </c>
    </row>
    <row r="3476" spans="1:14" x14ac:dyDescent="0.2">
      <c r="A3476" s="50">
        <f t="shared" si="226"/>
        <v>42174</v>
      </c>
      <c r="B3476" s="50">
        <f t="shared" si="227"/>
        <v>4</v>
      </c>
      <c r="C3476" s="51">
        <f t="shared" si="228"/>
        <v>21</v>
      </c>
      <c r="D3476" s="50">
        <v>42174</v>
      </c>
      <c r="E3476" s="50" t="s">
        <v>456</v>
      </c>
      <c r="F3476" s="50" t="s">
        <v>613</v>
      </c>
      <c r="G3476" s="50" t="s">
        <v>1722</v>
      </c>
      <c r="H3476" s="50" t="s">
        <v>1066</v>
      </c>
      <c r="I3476" s="50" t="s">
        <v>1724</v>
      </c>
      <c r="J3476" s="50" t="s">
        <v>1068</v>
      </c>
      <c r="K3476" s="50" t="s">
        <v>292</v>
      </c>
      <c r="L3476" s="50" t="s">
        <v>1029</v>
      </c>
      <c r="M3476" s="54">
        <v>3</v>
      </c>
      <c r="N3476" s="51" t="str">
        <f t="shared" si="229"/>
        <v>駒場学園</v>
      </c>
    </row>
    <row r="3477" spans="1:14" x14ac:dyDescent="0.2">
      <c r="A3477" s="50">
        <f t="shared" si="226"/>
        <v>42175</v>
      </c>
      <c r="B3477" s="50">
        <f t="shared" si="227"/>
        <v>4</v>
      </c>
      <c r="C3477" s="51">
        <f t="shared" si="228"/>
        <v>21</v>
      </c>
      <c r="D3477" s="50">
        <v>42175</v>
      </c>
      <c r="E3477" s="50" t="s">
        <v>9951</v>
      </c>
      <c r="F3477" s="50" t="s">
        <v>9952</v>
      </c>
      <c r="G3477" s="50" t="s">
        <v>8477</v>
      </c>
      <c r="H3477" s="50" t="s">
        <v>9952</v>
      </c>
      <c r="I3477" s="50" t="s">
        <v>8478</v>
      </c>
      <c r="J3477" s="50" t="s">
        <v>9953</v>
      </c>
      <c r="K3477" s="50" t="s">
        <v>292</v>
      </c>
      <c r="L3477" s="50" t="s">
        <v>188</v>
      </c>
      <c r="M3477" s="54">
        <v>3</v>
      </c>
      <c r="N3477" s="51" t="str">
        <f t="shared" si="229"/>
        <v>駒場学園</v>
      </c>
    </row>
    <row r="3478" spans="1:14" x14ac:dyDescent="0.2">
      <c r="A3478" s="50">
        <f t="shared" si="226"/>
        <v>42201</v>
      </c>
      <c r="B3478" s="50">
        <f t="shared" si="227"/>
        <v>4</v>
      </c>
      <c r="C3478" s="51">
        <f t="shared" si="228"/>
        <v>22</v>
      </c>
      <c r="D3478" s="50">
        <v>42201</v>
      </c>
      <c r="E3478" s="50" t="s">
        <v>3933</v>
      </c>
      <c r="F3478" s="50" t="s">
        <v>9954</v>
      </c>
      <c r="G3478" s="50" t="s">
        <v>3935</v>
      </c>
      <c r="H3478" s="50" t="s">
        <v>4450</v>
      </c>
      <c r="I3478" s="50" t="s">
        <v>3936</v>
      </c>
      <c r="J3478" s="50" t="s">
        <v>4451</v>
      </c>
      <c r="K3478" s="50" t="s">
        <v>291</v>
      </c>
      <c r="L3478" s="50" t="s">
        <v>188</v>
      </c>
      <c r="M3478" s="54">
        <v>2</v>
      </c>
      <c r="N3478" s="51" t="str">
        <f t="shared" si="229"/>
        <v>駒場東邦</v>
      </c>
    </row>
    <row r="3479" spans="1:14" x14ac:dyDescent="0.2">
      <c r="A3479" s="50">
        <f t="shared" si="226"/>
        <v>42202</v>
      </c>
      <c r="B3479" s="50">
        <f t="shared" si="227"/>
        <v>4</v>
      </c>
      <c r="C3479" s="51">
        <f t="shared" si="228"/>
        <v>22</v>
      </c>
      <c r="D3479" s="50">
        <v>42202</v>
      </c>
      <c r="E3479" s="50" t="s">
        <v>9955</v>
      </c>
      <c r="F3479" s="50" t="s">
        <v>9956</v>
      </c>
      <c r="G3479" s="50" t="s">
        <v>9957</v>
      </c>
      <c r="H3479" s="50" t="s">
        <v>9958</v>
      </c>
      <c r="I3479" s="50" t="s">
        <v>9959</v>
      </c>
      <c r="J3479" s="50" t="s">
        <v>9960</v>
      </c>
      <c r="K3479" s="50" t="s">
        <v>291</v>
      </c>
      <c r="L3479" s="50" t="s">
        <v>188</v>
      </c>
      <c r="M3479" s="54">
        <v>2</v>
      </c>
      <c r="N3479" s="51" t="str">
        <f t="shared" si="229"/>
        <v>駒場東邦</v>
      </c>
    </row>
    <row r="3480" spans="1:14" x14ac:dyDescent="0.2">
      <c r="A3480" s="50">
        <f t="shared" si="226"/>
        <v>42203</v>
      </c>
      <c r="B3480" s="50">
        <f t="shared" si="227"/>
        <v>4</v>
      </c>
      <c r="C3480" s="51">
        <f t="shared" si="228"/>
        <v>22</v>
      </c>
      <c r="D3480" s="50">
        <v>42203</v>
      </c>
      <c r="E3480" s="50" t="s">
        <v>619</v>
      </c>
      <c r="F3480" s="50" t="s">
        <v>2868</v>
      </c>
      <c r="G3480" s="50" t="s">
        <v>1937</v>
      </c>
      <c r="H3480" s="50" t="s">
        <v>1003</v>
      </c>
      <c r="I3480" s="50" t="s">
        <v>1938</v>
      </c>
      <c r="J3480" s="50" t="s">
        <v>1005</v>
      </c>
      <c r="K3480" s="50" t="s">
        <v>291</v>
      </c>
      <c r="L3480" s="50" t="s">
        <v>188</v>
      </c>
      <c r="M3480" s="54">
        <v>2</v>
      </c>
      <c r="N3480" s="51" t="str">
        <f t="shared" si="229"/>
        <v>駒場東邦</v>
      </c>
    </row>
    <row r="3481" spans="1:14" x14ac:dyDescent="0.2">
      <c r="A3481" s="50">
        <f t="shared" si="226"/>
        <v>42204</v>
      </c>
      <c r="B3481" s="50">
        <f t="shared" si="227"/>
        <v>4</v>
      </c>
      <c r="C3481" s="51">
        <f t="shared" si="228"/>
        <v>22</v>
      </c>
      <c r="D3481" s="50">
        <v>42204</v>
      </c>
      <c r="E3481" s="50" t="s">
        <v>9961</v>
      </c>
      <c r="F3481" s="50" t="s">
        <v>9962</v>
      </c>
      <c r="G3481" s="50" t="s">
        <v>9963</v>
      </c>
      <c r="H3481" s="50" t="s">
        <v>4507</v>
      </c>
      <c r="I3481" s="50" t="s">
        <v>9964</v>
      </c>
      <c r="J3481" s="50" t="s">
        <v>4508</v>
      </c>
      <c r="K3481" s="50" t="s">
        <v>291</v>
      </c>
      <c r="L3481" s="50" t="s">
        <v>189</v>
      </c>
      <c r="M3481" s="54">
        <v>1</v>
      </c>
      <c r="N3481" s="51" t="str">
        <f t="shared" si="229"/>
        <v>駒場東邦</v>
      </c>
    </row>
    <row r="3482" spans="1:14" x14ac:dyDescent="0.2">
      <c r="A3482" s="50">
        <f t="shared" si="226"/>
        <v>42205</v>
      </c>
      <c r="B3482" s="50">
        <f t="shared" si="227"/>
        <v>4</v>
      </c>
      <c r="C3482" s="51">
        <f t="shared" si="228"/>
        <v>22</v>
      </c>
      <c r="D3482" s="50">
        <v>42205</v>
      </c>
      <c r="E3482" s="50" t="s">
        <v>9965</v>
      </c>
      <c r="F3482" s="50" t="s">
        <v>5914</v>
      </c>
      <c r="G3482" s="50" t="s">
        <v>9966</v>
      </c>
      <c r="H3482" s="50" t="s">
        <v>1150</v>
      </c>
      <c r="I3482" s="50" t="s">
        <v>9967</v>
      </c>
      <c r="J3482" s="50" t="s">
        <v>1151</v>
      </c>
      <c r="K3482" s="50" t="s">
        <v>291</v>
      </c>
      <c r="L3482" s="50" t="s">
        <v>189</v>
      </c>
      <c r="M3482" s="54">
        <v>1</v>
      </c>
      <c r="N3482" s="51" t="str">
        <f t="shared" si="229"/>
        <v>駒場東邦</v>
      </c>
    </row>
    <row r="3483" spans="1:14" x14ac:dyDescent="0.2">
      <c r="A3483" s="50">
        <f t="shared" si="226"/>
        <v>42206</v>
      </c>
      <c r="B3483" s="50">
        <f t="shared" si="227"/>
        <v>4</v>
      </c>
      <c r="C3483" s="51">
        <f t="shared" si="228"/>
        <v>22</v>
      </c>
      <c r="D3483" s="50">
        <v>42206</v>
      </c>
      <c r="E3483" s="50" t="s">
        <v>9968</v>
      </c>
      <c r="F3483" s="50" t="s">
        <v>8188</v>
      </c>
      <c r="G3483" s="50" t="s">
        <v>9969</v>
      </c>
      <c r="H3483" s="50" t="s">
        <v>1930</v>
      </c>
      <c r="I3483" s="50" t="s">
        <v>9970</v>
      </c>
      <c r="J3483" s="50" t="s">
        <v>1931</v>
      </c>
      <c r="K3483" s="50" t="s">
        <v>291</v>
      </c>
      <c r="L3483" s="50" t="s">
        <v>189</v>
      </c>
      <c r="M3483" s="54">
        <v>1</v>
      </c>
      <c r="N3483" s="51" t="str">
        <f t="shared" si="229"/>
        <v>駒場東邦</v>
      </c>
    </row>
    <row r="3484" spans="1:14" x14ac:dyDescent="0.2">
      <c r="A3484" s="50">
        <f t="shared" si="226"/>
        <v>42207</v>
      </c>
      <c r="B3484" s="50">
        <f t="shared" si="227"/>
        <v>4</v>
      </c>
      <c r="C3484" s="51">
        <f t="shared" si="228"/>
        <v>22</v>
      </c>
      <c r="D3484" s="50">
        <v>42207</v>
      </c>
      <c r="E3484" s="50" t="s">
        <v>5285</v>
      </c>
      <c r="F3484" s="50" t="s">
        <v>9971</v>
      </c>
      <c r="G3484" s="50" t="s">
        <v>1210</v>
      </c>
      <c r="H3484" s="50" t="s">
        <v>9972</v>
      </c>
      <c r="I3484" s="50" t="s">
        <v>1211</v>
      </c>
      <c r="J3484" s="50" t="s">
        <v>9973</v>
      </c>
      <c r="K3484" s="50" t="s">
        <v>291</v>
      </c>
      <c r="L3484" s="50" t="s">
        <v>189</v>
      </c>
      <c r="M3484" s="54">
        <v>1</v>
      </c>
      <c r="N3484" s="51" t="str">
        <f t="shared" si="229"/>
        <v>駒場東邦</v>
      </c>
    </row>
    <row r="3485" spans="1:14" x14ac:dyDescent="0.2">
      <c r="A3485" s="50">
        <f t="shared" si="226"/>
        <v>42208</v>
      </c>
      <c r="B3485" s="50">
        <f t="shared" si="227"/>
        <v>4</v>
      </c>
      <c r="C3485" s="51">
        <f t="shared" si="228"/>
        <v>22</v>
      </c>
      <c r="D3485" s="50">
        <v>42208</v>
      </c>
      <c r="E3485" s="50" t="s">
        <v>9974</v>
      </c>
      <c r="F3485" s="50" t="s">
        <v>8472</v>
      </c>
      <c r="G3485" s="50" t="s">
        <v>9675</v>
      </c>
      <c r="H3485" s="50" t="s">
        <v>2150</v>
      </c>
      <c r="I3485" s="50" t="s">
        <v>9676</v>
      </c>
      <c r="J3485" s="50" t="s">
        <v>2152</v>
      </c>
      <c r="K3485" s="50" t="s">
        <v>291</v>
      </c>
      <c r="L3485" s="50" t="s">
        <v>189</v>
      </c>
      <c r="M3485" s="54">
        <v>1</v>
      </c>
      <c r="N3485" s="51" t="str">
        <f t="shared" si="229"/>
        <v>駒場東邦</v>
      </c>
    </row>
    <row r="3486" spans="1:14" x14ac:dyDescent="0.2">
      <c r="A3486" s="50">
        <f t="shared" si="226"/>
        <v>42209</v>
      </c>
      <c r="B3486" s="50">
        <f t="shared" si="227"/>
        <v>4</v>
      </c>
      <c r="C3486" s="51">
        <f t="shared" si="228"/>
        <v>22</v>
      </c>
      <c r="D3486" s="50">
        <v>42209</v>
      </c>
      <c r="E3486" s="50" t="s">
        <v>1366</v>
      </c>
      <c r="F3486" s="50" t="s">
        <v>9975</v>
      </c>
      <c r="G3486" s="50" t="s">
        <v>1368</v>
      </c>
      <c r="H3486" s="50" t="s">
        <v>3754</v>
      </c>
      <c r="I3486" s="50" t="s">
        <v>1369</v>
      </c>
      <c r="J3486" s="50" t="s">
        <v>3755</v>
      </c>
      <c r="K3486" s="50" t="s">
        <v>291</v>
      </c>
      <c r="L3486" s="50" t="s">
        <v>189</v>
      </c>
      <c r="M3486" s="54">
        <v>1</v>
      </c>
      <c r="N3486" s="51" t="str">
        <f t="shared" si="229"/>
        <v>駒場東邦</v>
      </c>
    </row>
    <row r="3487" spans="1:14" x14ac:dyDescent="0.2">
      <c r="A3487" s="50">
        <f t="shared" si="226"/>
        <v>42210</v>
      </c>
      <c r="B3487" s="50">
        <f t="shared" si="227"/>
        <v>4</v>
      </c>
      <c r="C3487" s="51">
        <f t="shared" si="228"/>
        <v>22</v>
      </c>
      <c r="D3487" s="50">
        <v>42210</v>
      </c>
      <c r="E3487" s="50" t="s">
        <v>42</v>
      </c>
      <c r="F3487" s="50" t="s">
        <v>9976</v>
      </c>
      <c r="G3487" s="50" t="s">
        <v>1582</v>
      </c>
      <c r="H3487" s="50" t="s">
        <v>9977</v>
      </c>
      <c r="I3487" s="50" t="s">
        <v>1583</v>
      </c>
      <c r="J3487" s="50" t="s">
        <v>6097</v>
      </c>
      <c r="K3487" s="50" t="s">
        <v>291</v>
      </c>
      <c r="L3487" s="50" t="s">
        <v>189</v>
      </c>
      <c r="M3487" s="54">
        <v>1</v>
      </c>
      <c r="N3487" s="51" t="str">
        <f t="shared" si="229"/>
        <v>駒場東邦</v>
      </c>
    </row>
    <row r="3488" spans="1:14" x14ac:dyDescent="0.2">
      <c r="A3488" s="50">
        <f t="shared" si="226"/>
        <v>42211</v>
      </c>
      <c r="B3488" s="50">
        <f t="shared" si="227"/>
        <v>4</v>
      </c>
      <c r="C3488" s="51">
        <f t="shared" si="228"/>
        <v>22</v>
      </c>
      <c r="D3488" s="50">
        <v>42211</v>
      </c>
      <c r="E3488" s="50" t="s">
        <v>9978</v>
      </c>
      <c r="F3488" s="50" t="s">
        <v>2894</v>
      </c>
      <c r="G3488" s="50" t="s">
        <v>2540</v>
      </c>
      <c r="H3488" s="50" t="s">
        <v>2896</v>
      </c>
      <c r="I3488" s="50" t="s">
        <v>9979</v>
      </c>
      <c r="J3488" s="50" t="s">
        <v>2898</v>
      </c>
      <c r="K3488" s="50" t="s">
        <v>291</v>
      </c>
      <c r="L3488" s="50" t="s">
        <v>189</v>
      </c>
      <c r="M3488" s="54">
        <v>1</v>
      </c>
      <c r="N3488" s="51" t="str">
        <f t="shared" si="229"/>
        <v>駒場東邦</v>
      </c>
    </row>
    <row r="3489" spans="1:14" x14ac:dyDescent="0.2">
      <c r="A3489" s="50">
        <f t="shared" si="226"/>
        <v>42240</v>
      </c>
      <c r="B3489" s="50">
        <f t="shared" si="227"/>
        <v>4</v>
      </c>
      <c r="C3489" s="51">
        <f t="shared" si="228"/>
        <v>22</v>
      </c>
      <c r="D3489" s="50">
        <v>42240</v>
      </c>
      <c r="E3489" s="50" t="s">
        <v>9980</v>
      </c>
      <c r="F3489" s="50" t="s">
        <v>9981</v>
      </c>
      <c r="G3489" s="50" t="s">
        <v>9982</v>
      </c>
      <c r="H3489" s="50" t="s">
        <v>2099</v>
      </c>
      <c r="I3489" s="50" t="s">
        <v>9983</v>
      </c>
      <c r="J3489" s="50" t="s">
        <v>2960</v>
      </c>
      <c r="K3489" s="50" t="s">
        <v>291</v>
      </c>
      <c r="L3489" s="50" t="s">
        <v>189</v>
      </c>
      <c r="M3489" s="54">
        <v>2</v>
      </c>
      <c r="N3489" s="51" t="str">
        <f t="shared" si="229"/>
        <v>駒場東邦</v>
      </c>
    </row>
    <row r="3490" spans="1:14" x14ac:dyDescent="0.2">
      <c r="A3490" s="50">
        <f t="shared" si="226"/>
        <v>42241</v>
      </c>
      <c r="B3490" s="50">
        <f t="shared" si="227"/>
        <v>4</v>
      </c>
      <c r="C3490" s="51">
        <f t="shared" si="228"/>
        <v>22</v>
      </c>
      <c r="D3490" s="50">
        <v>42241</v>
      </c>
      <c r="E3490" s="50" t="s">
        <v>33</v>
      </c>
      <c r="F3490" s="50" t="s">
        <v>851</v>
      </c>
      <c r="G3490" s="50" t="s">
        <v>1457</v>
      </c>
      <c r="H3490" s="50" t="s">
        <v>1023</v>
      </c>
      <c r="I3490" s="50" t="s">
        <v>1683</v>
      </c>
      <c r="J3490" s="50" t="s">
        <v>1024</v>
      </c>
      <c r="K3490" s="50" t="s">
        <v>291</v>
      </c>
      <c r="L3490" s="50" t="s">
        <v>188</v>
      </c>
      <c r="M3490" s="54">
        <v>2</v>
      </c>
      <c r="N3490" s="51" t="str">
        <f t="shared" si="229"/>
        <v>駒場東邦</v>
      </c>
    </row>
    <row r="3491" spans="1:14" x14ac:dyDescent="0.2">
      <c r="A3491" s="50">
        <f t="shared" si="226"/>
        <v>42242</v>
      </c>
      <c r="B3491" s="50">
        <f t="shared" si="227"/>
        <v>4</v>
      </c>
      <c r="C3491" s="51">
        <f t="shared" si="228"/>
        <v>22</v>
      </c>
      <c r="D3491" s="50">
        <v>42242</v>
      </c>
      <c r="E3491" s="50" t="s">
        <v>61</v>
      </c>
      <c r="F3491" s="50" t="s">
        <v>9984</v>
      </c>
      <c r="G3491" s="50" t="s">
        <v>1901</v>
      </c>
      <c r="H3491" s="50" t="s">
        <v>1890</v>
      </c>
      <c r="I3491" s="50" t="s">
        <v>1902</v>
      </c>
      <c r="J3491" s="50" t="s">
        <v>1891</v>
      </c>
      <c r="K3491" s="50" t="s">
        <v>291</v>
      </c>
      <c r="L3491" s="50" t="s">
        <v>188</v>
      </c>
      <c r="M3491" s="54">
        <v>2</v>
      </c>
      <c r="N3491" s="51" t="str">
        <f t="shared" si="229"/>
        <v>駒場東邦</v>
      </c>
    </row>
    <row r="3492" spans="1:14" x14ac:dyDescent="0.2">
      <c r="A3492" s="50">
        <f t="shared" si="226"/>
        <v>42243</v>
      </c>
      <c r="B3492" s="50">
        <f t="shared" si="227"/>
        <v>4</v>
      </c>
      <c r="C3492" s="51">
        <f t="shared" si="228"/>
        <v>22</v>
      </c>
      <c r="D3492" s="50">
        <v>42243</v>
      </c>
      <c r="E3492" s="50" t="s">
        <v>9985</v>
      </c>
      <c r="F3492" s="50" t="s">
        <v>9986</v>
      </c>
      <c r="G3492" s="50" t="s">
        <v>9987</v>
      </c>
      <c r="H3492" s="50" t="s">
        <v>9988</v>
      </c>
      <c r="I3492" s="50" t="s">
        <v>9989</v>
      </c>
      <c r="J3492" s="50" t="s">
        <v>9990</v>
      </c>
      <c r="K3492" s="50" t="s">
        <v>291</v>
      </c>
      <c r="L3492" s="50" t="s">
        <v>188</v>
      </c>
      <c r="M3492" s="54">
        <v>2</v>
      </c>
      <c r="N3492" s="51" t="str">
        <f t="shared" si="229"/>
        <v>駒場東邦</v>
      </c>
    </row>
    <row r="3493" spans="1:14" x14ac:dyDescent="0.2">
      <c r="A3493" s="50">
        <f t="shared" si="226"/>
        <v>42244</v>
      </c>
      <c r="B3493" s="50">
        <f t="shared" si="227"/>
        <v>4</v>
      </c>
      <c r="C3493" s="51">
        <f t="shared" si="228"/>
        <v>22</v>
      </c>
      <c r="D3493" s="50">
        <v>42244</v>
      </c>
      <c r="E3493" s="50" t="s">
        <v>9991</v>
      </c>
      <c r="F3493" s="50" t="s">
        <v>585</v>
      </c>
      <c r="G3493" s="50" t="s">
        <v>9992</v>
      </c>
      <c r="H3493" s="50" t="s">
        <v>1023</v>
      </c>
      <c r="I3493" s="50" t="s">
        <v>9993</v>
      </c>
      <c r="J3493" s="50" t="s">
        <v>1024</v>
      </c>
      <c r="K3493" s="50" t="s">
        <v>291</v>
      </c>
      <c r="L3493" s="50" t="s">
        <v>188</v>
      </c>
      <c r="M3493" s="54">
        <v>2</v>
      </c>
      <c r="N3493" s="51" t="str">
        <f t="shared" si="229"/>
        <v>駒場東邦</v>
      </c>
    </row>
    <row r="3494" spans="1:14" x14ac:dyDescent="0.2">
      <c r="A3494" s="50">
        <f t="shared" si="226"/>
        <v>42245</v>
      </c>
      <c r="B3494" s="50">
        <f t="shared" si="227"/>
        <v>4</v>
      </c>
      <c r="C3494" s="51">
        <f t="shared" si="228"/>
        <v>22</v>
      </c>
      <c r="D3494" s="50">
        <v>42245</v>
      </c>
      <c r="E3494" s="50" t="s">
        <v>7525</v>
      </c>
      <c r="F3494" s="50" t="s">
        <v>9994</v>
      </c>
      <c r="G3494" s="50" t="s">
        <v>7527</v>
      </c>
      <c r="H3494" s="50" t="s">
        <v>1637</v>
      </c>
      <c r="I3494" s="50" t="s">
        <v>7528</v>
      </c>
      <c r="J3494" s="50" t="s">
        <v>1639</v>
      </c>
      <c r="K3494" s="50" t="s">
        <v>291</v>
      </c>
      <c r="L3494" s="50" t="s">
        <v>189</v>
      </c>
      <c r="M3494" s="54">
        <v>2</v>
      </c>
      <c r="N3494" s="51" t="str">
        <f t="shared" si="229"/>
        <v>駒場東邦</v>
      </c>
    </row>
    <row r="3495" spans="1:14" x14ac:dyDescent="0.2">
      <c r="A3495" s="50">
        <f t="shared" si="226"/>
        <v>42246</v>
      </c>
      <c r="B3495" s="50">
        <f t="shared" si="227"/>
        <v>4</v>
      </c>
      <c r="C3495" s="51">
        <f t="shared" si="228"/>
        <v>22</v>
      </c>
      <c r="D3495" s="50">
        <v>42246</v>
      </c>
      <c r="E3495" s="50" t="s">
        <v>9995</v>
      </c>
      <c r="F3495" s="50" t="s">
        <v>9996</v>
      </c>
      <c r="G3495" s="50" t="s">
        <v>2242</v>
      </c>
      <c r="H3495" s="50" t="s">
        <v>2943</v>
      </c>
      <c r="I3495" s="50" t="s">
        <v>2243</v>
      </c>
      <c r="J3495" s="50" t="s">
        <v>2944</v>
      </c>
      <c r="K3495" s="50" t="s">
        <v>291</v>
      </c>
      <c r="L3495" s="50" t="s">
        <v>188</v>
      </c>
      <c r="M3495" s="54">
        <v>2</v>
      </c>
      <c r="N3495" s="51" t="str">
        <f t="shared" si="229"/>
        <v>駒場東邦</v>
      </c>
    </row>
    <row r="3496" spans="1:14" x14ac:dyDescent="0.2">
      <c r="A3496" s="50">
        <f t="shared" si="226"/>
        <v>42247</v>
      </c>
      <c r="B3496" s="50">
        <f t="shared" si="227"/>
        <v>4</v>
      </c>
      <c r="C3496" s="51">
        <f t="shared" si="228"/>
        <v>22</v>
      </c>
      <c r="D3496" s="50">
        <v>42247</v>
      </c>
      <c r="E3496" s="50" t="s">
        <v>662</v>
      </c>
      <c r="F3496" s="50" t="s">
        <v>9997</v>
      </c>
      <c r="G3496" s="50" t="s">
        <v>2357</v>
      </c>
      <c r="H3496" s="50" t="s">
        <v>1428</v>
      </c>
      <c r="I3496" s="50" t="s">
        <v>2358</v>
      </c>
      <c r="J3496" s="50" t="s">
        <v>1430</v>
      </c>
      <c r="K3496" s="50" t="s">
        <v>291</v>
      </c>
      <c r="L3496" s="50" t="s">
        <v>188</v>
      </c>
      <c r="M3496" s="54">
        <v>2</v>
      </c>
      <c r="N3496" s="51" t="str">
        <f t="shared" si="229"/>
        <v>駒場東邦</v>
      </c>
    </row>
    <row r="3497" spans="1:14" x14ac:dyDescent="0.2">
      <c r="A3497" s="50">
        <f t="shared" si="226"/>
        <v>42248</v>
      </c>
      <c r="B3497" s="50">
        <f t="shared" si="227"/>
        <v>4</v>
      </c>
      <c r="C3497" s="51">
        <f t="shared" si="228"/>
        <v>22</v>
      </c>
      <c r="D3497" s="50">
        <v>42248</v>
      </c>
      <c r="E3497" s="50" t="s">
        <v>9998</v>
      </c>
      <c r="F3497" s="50" t="s">
        <v>8181</v>
      </c>
      <c r="G3497" s="50" t="s">
        <v>9999</v>
      </c>
      <c r="H3497" s="50" t="s">
        <v>1906</v>
      </c>
      <c r="I3497" s="50" t="s">
        <v>10000</v>
      </c>
      <c r="J3497" s="50" t="s">
        <v>1907</v>
      </c>
      <c r="K3497" s="50" t="s">
        <v>291</v>
      </c>
      <c r="L3497" s="50" t="s">
        <v>188</v>
      </c>
      <c r="M3497" s="54">
        <v>2</v>
      </c>
      <c r="N3497" s="51" t="str">
        <f t="shared" si="229"/>
        <v>駒場東邦</v>
      </c>
    </row>
    <row r="3498" spans="1:14" x14ac:dyDescent="0.2">
      <c r="A3498" s="50">
        <f t="shared" si="226"/>
        <v>42249</v>
      </c>
      <c r="B3498" s="50">
        <f t="shared" si="227"/>
        <v>4</v>
      </c>
      <c r="C3498" s="51">
        <f t="shared" si="228"/>
        <v>22</v>
      </c>
      <c r="D3498" s="50">
        <v>42249</v>
      </c>
      <c r="E3498" s="50" t="s">
        <v>10001</v>
      </c>
      <c r="F3498" s="50" t="s">
        <v>10002</v>
      </c>
      <c r="G3498" s="50" t="s">
        <v>10003</v>
      </c>
      <c r="H3498" s="50" t="s">
        <v>5026</v>
      </c>
      <c r="I3498" s="50" t="s">
        <v>10004</v>
      </c>
      <c r="J3498" s="50" t="s">
        <v>5028</v>
      </c>
      <c r="K3498" s="50" t="s">
        <v>291</v>
      </c>
      <c r="L3498" s="50" t="s">
        <v>189</v>
      </c>
      <c r="M3498" s="54">
        <v>2</v>
      </c>
      <c r="N3498" s="51" t="str">
        <f t="shared" si="229"/>
        <v>駒場東邦</v>
      </c>
    </row>
    <row r="3499" spans="1:14" x14ac:dyDescent="0.2">
      <c r="A3499" s="50">
        <f t="shared" si="226"/>
        <v>42250</v>
      </c>
      <c r="B3499" s="50">
        <f t="shared" si="227"/>
        <v>4</v>
      </c>
      <c r="C3499" s="51">
        <f t="shared" si="228"/>
        <v>22</v>
      </c>
      <c r="D3499" s="50">
        <v>42250</v>
      </c>
      <c r="E3499" s="50" t="s">
        <v>51</v>
      </c>
      <c r="F3499" s="50" t="s">
        <v>397</v>
      </c>
      <c r="G3499" s="50" t="s">
        <v>1303</v>
      </c>
      <c r="H3499" s="50" t="s">
        <v>2761</v>
      </c>
      <c r="I3499" s="50" t="s">
        <v>1304</v>
      </c>
      <c r="J3499" s="50" t="s">
        <v>4170</v>
      </c>
      <c r="K3499" s="50" t="s">
        <v>291</v>
      </c>
      <c r="L3499" s="50" t="s">
        <v>188</v>
      </c>
      <c r="M3499" s="54">
        <v>2</v>
      </c>
      <c r="N3499" s="51" t="str">
        <f t="shared" si="229"/>
        <v>駒場東邦</v>
      </c>
    </row>
    <row r="3500" spans="1:14" x14ac:dyDescent="0.2">
      <c r="A3500" s="50">
        <f t="shared" ref="A3500:A3563" si="230">D3500</f>
        <v>42451</v>
      </c>
      <c r="B3500" s="50">
        <f t="shared" ref="B3500:B3563" si="231">ROUNDDOWN(D3500/10000,0)</f>
        <v>4</v>
      </c>
      <c r="C3500" s="51">
        <f t="shared" ref="C3500:C3563" si="232">ROUNDDOWN((D3500-B3500*10000)/100,0)</f>
        <v>24</v>
      </c>
      <c r="D3500" s="50">
        <v>42451</v>
      </c>
      <c r="E3500" s="50" t="s">
        <v>5211</v>
      </c>
      <c r="F3500" s="50" t="s">
        <v>10005</v>
      </c>
      <c r="G3500" s="50" t="s">
        <v>5213</v>
      </c>
      <c r="H3500" s="50" t="s">
        <v>10006</v>
      </c>
      <c r="I3500" s="50" t="s">
        <v>5214</v>
      </c>
      <c r="J3500" s="50" t="s">
        <v>10007</v>
      </c>
      <c r="K3500" s="50" t="s">
        <v>292</v>
      </c>
      <c r="L3500" s="50" t="s">
        <v>188</v>
      </c>
      <c r="M3500" s="54">
        <v>2</v>
      </c>
      <c r="N3500" s="51" t="str">
        <f t="shared" si="229"/>
        <v>昭和女子大附</v>
      </c>
    </row>
    <row r="3501" spans="1:14" x14ac:dyDescent="0.2">
      <c r="A3501" s="50">
        <f t="shared" si="230"/>
        <v>42454</v>
      </c>
      <c r="B3501" s="50">
        <f t="shared" si="231"/>
        <v>4</v>
      </c>
      <c r="C3501" s="51">
        <f t="shared" si="232"/>
        <v>24</v>
      </c>
      <c r="D3501" s="50">
        <v>42454</v>
      </c>
      <c r="E3501" s="50" t="s">
        <v>10008</v>
      </c>
      <c r="F3501" s="50" t="s">
        <v>10009</v>
      </c>
      <c r="G3501" s="50" t="s">
        <v>10010</v>
      </c>
      <c r="H3501" s="50" t="s">
        <v>10011</v>
      </c>
      <c r="I3501" s="50" t="s">
        <v>10012</v>
      </c>
      <c r="J3501" s="50" t="s">
        <v>10013</v>
      </c>
      <c r="K3501" s="50" t="s">
        <v>292</v>
      </c>
      <c r="L3501" s="50" t="s">
        <v>189</v>
      </c>
      <c r="M3501" s="54">
        <v>1</v>
      </c>
      <c r="N3501" s="51" t="str">
        <f t="shared" si="229"/>
        <v>昭和女子大附</v>
      </c>
    </row>
    <row r="3502" spans="1:14" x14ac:dyDescent="0.2">
      <c r="A3502" s="50">
        <f t="shared" si="230"/>
        <v>42455</v>
      </c>
      <c r="B3502" s="50">
        <f t="shared" si="231"/>
        <v>4</v>
      </c>
      <c r="C3502" s="51">
        <f t="shared" si="232"/>
        <v>24</v>
      </c>
      <c r="D3502" s="50">
        <v>42455</v>
      </c>
      <c r="E3502" s="50" t="s">
        <v>34</v>
      </c>
      <c r="F3502" s="50" t="s">
        <v>10014</v>
      </c>
      <c r="G3502" s="50" t="s">
        <v>1285</v>
      </c>
      <c r="H3502" s="50" t="s">
        <v>10015</v>
      </c>
      <c r="I3502" s="50" t="s">
        <v>1287</v>
      </c>
      <c r="J3502" s="50" t="s">
        <v>10016</v>
      </c>
      <c r="K3502" s="50" t="s">
        <v>292</v>
      </c>
      <c r="L3502" s="50" t="s">
        <v>189</v>
      </c>
      <c r="M3502" s="54">
        <v>1</v>
      </c>
      <c r="N3502" s="51" t="str">
        <f t="shared" si="229"/>
        <v>昭和女子大附</v>
      </c>
    </row>
    <row r="3503" spans="1:14" x14ac:dyDescent="0.2">
      <c r="A3503" s="50">
        <f t="shared" si="230"/>
        <v>42456</v>
      </c>
      <c r="B3503" s="50">
        <f t="shared" si="231"/>
        <v>4</v>
      </c>
      <c r="C3503" s="51">
        <f t="shared" si="232"/>
        <v>24</v>
      </c>
      <c r="D3503" s="50">
        <v>42456</v>
      </c>
      <c r="E3503" s="50" t="s">
        <v>28</v>
      </c>
      <c r="F3503" s="50" t="s">
        <v>10017</v>
      </c>
      <c r="G3503" s="50" t="s">
        <v>1083</v>
      </c>
      <c r="H3503" s="50" t="s">
        <v>1333</v>
      </c>
      <c r="I3503" s="50" t="s">
        <v>1084</v>
      </c>
      <c r="J3503" s="50" t="s">
        <v>1334</v>
      </c>
      <c r="K3503" s="50" t="s">
        <v>292</v>
      </c>
      <c r="L3503" s="50" t="s">
        <v>185</v>
      </c>
      <c r="M3503" s="54">
        <v>1</v>
      </c>
      <c r="N3503" s="51" t="str">
        <f t="shared" si="229"/>
        <v>昭和女子大附</v>
      </c>
    </row>
    <row r="3504" spans="1:14" x14ac:dyDescent="0.2">
      <c r="A3504" s="50">
        <f t="shared" si="230"/>
        <v>42457</v>
      </c>
      <c r="B3504" s="50">
        <f t="shared" si="231"/>
        <v>4</v>
      </c>
      <c r="C3504" s="51">
        <f t="shared" si="232"/>
        <v>24</v>
      </c>
      <c r="D3504" s="50">
        <v>42457</v>
      </c>
      <c r="E3504" s="50" t="s">
        <v>24</v>
      </c>
      <c r="F3504" s="50" t="s">
        <v>2458</v>
      </c>
      <c r="G3504" s="50" t="s">
        <v>2538</v>
      </c>
      <c r="H3504" s="50" t="s">
        <v>1815</v>
      </c>
      <c r="I3504" s="50" t="s">
        <v>2539</v>
      </c>
      <c r="J3504" s="50" t="s">
        <v>1816</v>
      </c>
      <c r="K3504" s="50" t="s">
        <v>292</v>
      </c>
      <c r="L3504" s="50" t="s">
        <v>189</v>
      </c>
      <c r="M3504" s="54">
        <v>1</v>
      </c>
      <c r="N3504" s="51" t="str">
        <f t="shared" si="229"/>
        <v>昭和女子大附</v>
      </c>
    </row>
    <row r="3505" spans="1:14" x14ac:dyDescent="0.2">
      <c r="A3505" s="50">
        <f t="shared" si="230"/>
        <v>42458</v>
      </c>
      <c r="B3505" s="50">
        <f t="shared" si="231"/>
        <v>4</v>
      </c>
      <c r="C3505" s="51">
        <f t="shared" si="232"/>
        <v>24</v>
      </c>
      <c r="D3505" s="50">
        <v>42458</v>
      </c>
      <c r="E3505" s="50" t="s">
        <v>40</v>
      </c>
      <c r="F3505" s="50" t="s">
        <v>10018</v>
      </c>
      <c r="G3505" s="50" t="s">
        <v>1704</v>
      </c>
      <c r="H3505" s="50" t="s">
        <v>8862</v>
      </c>
      <c r="I3505" s="50" t="s">
        <v>1706</v>
      </c>
      <c r="J3505" s="50" t="s">
        <v>8864</v>
      </c>
      <c r="K3505" s="50" t="s">
        <v>292</v>
      </c>
      <c r="L3505" s="50" t="s">
        <v>189</v>
      </c>
      <c r="M3505" s="54">
        <v>1</v>
      </c>
      <c r="N3505" s="51" t="str">
        <f t="shared" si="229"/>
        <v>昭和女子大附</v>
      </c>
    </row>
    <row r="3506" spans="1:14" x14ac:dyDescent="0.2">
      <c r="A3506" s="50">
        <f t="shared" si="230"/>
        <v>42459</v>
      </c>
      <c r="B3506" s="50">
        <f t="shared" si="231"/>
        <v>4</v>
      </c>
      <c r="C3506" s="51">
        <f t="shared" si="232"/>
        <v>24</v>
      </c>
      <c r="D3506" s="50">
        <v>42459</v>
      </c>
      <c r="E3506" s="50" t="s">
        <v>82</v>
      </c>
      <c r="F3506" s="50" t="s">
        <v>10019</v>
      </c>
      <c r="G3506" s="50" t="s">
        <v>1202</v>
      </c>
      <c r="H3506" s="50" t="s">
        <v>6789</v>
      </c>
      <c r="I3506" s="50" t="s">
        <v>1204</v>
      </c>
      <c r="J3506" s="50" t="s">
        <v>10020</v>
      </c>
      <c r="K3506" s="50" t="s">
        <v>292</v>
      </c>
      <c r="L3506" s="50" t="s">
        <v>189</v>
      </c>
      <c r="M3506" s="54">
        <v>1</v>
      </c>
      <c r="N3506" s="51" t="str">
        <f t="shared" si="229"/>
        <v>昭和女子大附</v>
      </c>
    </row>
    <row r="3507" spans="1:14" x14ac:dyDescent="0.2">
      <c r="A3507" s="50">
        <f t="shared" si="230"/>
        <v>42510</v>
      </c>
      <c r="B3507" s="50">
        <f t="shared" si="231"/>
        <v>4</v>
      </c>
      <c r="C3507" s="51">
        <f t="shared" si="232"/>
        <v>25</v>
      </c>
      <c r="D3507" s="50">
        <v>42510</v>
      </c>
      <c r="E3507" s="50" t="s">
        <v>57</v>
      </c>
      <c r="F3507" s="50" t="s">
        <v>3850</v>
      </c>
      <c r="G3507" s="50" t="s">
        <v>1202</v>
      </c>
      <c r="H3507" s="50" t="s">
        <v>3852</v>
      </c>
      <c r="I3507" s="50" t="s">
        <v>1204</v>
      </c>
      <c r="J3507" s="50" t="s">
        <v>10021</v>
      </c>
      <c r="K3507" s="50" t="s">
        <v>291</v>
      </c>
      <c r="L3507" s="50" t="s">
        <v>188</v>
      </c>
      <c r="M3507" s="54">
        <v>2</v>
      </c>
      <c r="N3507" s="51" t="str">
        <f t="shared" si="229"/>
        <v>成城学園</v>
      </c>
    </row>
    <row r="3508" spans="1:14" x14ac:dyDescent="0.2">
      <c r="A3508" s="50">
        <f t="shared" si="230"/>
        <v>42520</v>
      </c>
      <c r="B3508" s="50">
        <f t="shared" si="231"/>
        <v>4</v>
      </c>
      <c r="C3508" s="51">
        <f t="shared" si="232"/>
        <v>25</v>
      </c>
      <c r="D3508" s="50">
        <v>42520</v>
      </c>
      <c r="E3508" s="50" t="s">
        <v>7039</v>
      </c>
      <c r="F3508" s="50" t="s">
        <v>10022</v>
      </c>
      <c r="G3508" s="50" t="s">
        <v>7040</v>
      </c>
      <c r="H3508" s="50" t="s">
        <v>2322</v>
      </c>
      <c r="I3508" s="50" t="s">
        <v>7041</v>
      </c>
      <c r="J3508" s="50" t="s">
        <v>2324</v>
      </c>
      <c r="K3508" s="50" t="s">
        <v>291</v>
      </c>
      <c r="L3508" s="50" t="s">
        <v>1029</v>
      </c>
      <c r="M3508" s="54">
        <v>3</v>
      </c>
      <c r="N3508" s="51" t="str">
        <f t="shared" si="229"/>
        <v>成城学園</v>
      </c>
    </row>
    <row r="3509" spans="1:14" x14ac:dyDescent="0.2">
      <c r="A3509" s="50">
        <f t="shared" si="230"/>
        <v>42522</v>
      </c>
      <c r="B3509" s="50">
        <f t="shared" si="231"/>
        <v>4</v>
      </c>
      <c r="C3509" s="51">
        <f t="shared" si="232"/>
        <v>25</v>
      </c>
      <c r="D3509" s="50">
        <v>42522</v>
      </c>
      <c r="E3509" s="50" t="s">
        <v>10023</v>
      </c>
      <c r="F3509" s="50" t="s">
        <v>455</v>
      </c>
      <c r="G3509" s="50" t="s">
        <v>10024</v>
      </c>
      <c r="H3509" s="50" t="s">
        <v>4298</v>
      </c>
      <c r="I3509" s="50" t="s">
        <v>10025</v>
      </c>
      <c r="J3509" s="50" t="s">
        <v>4299</v>
      </c>
      <c r="K3509" s="50" t="s">
        <v>291</v>
      </c>
      <c r="L3509" s="50" t="s">
        <v>1029</v>
      </c>
      <c r="M3509" s="54">
        <v>3</v>
      </c>
      <c r="N3509" s="51" t="str">
        <f t="shared" si="229"/>
        <v>成城学園</v>
      </c>
    </row>
    <row r="3510" spans="1:14" x14ac:dyDescent="0.2">
      <c r="A3510" s="50">
        <f t="shared" si="230"/>
        <v>42523</v>
      </c>
      <c r="B3510" s="50">
        <f t="shared" si="231"/>
        <v>4</v>
      </c>
      <c r="C3510" s="51">
        <f t="shared" si="232"/>
        <v>25</v>
      </c>
      <c r="D3510" s="50">
        <v>42523</v>
      </c>
      <c r="E3510" s="50" t="s">
        <v>6333</v>
      </c>
      <c r="F3510" s="50" t="s">
        <v>6519</v>
      </c>
      <c r="G3510" s="50" t="s">
        <v>6335</v>
      </c>
      <c r="H3510" s="50" t="s">
        <v>1122</v>
      </c>
      <c r="I3510" s="50" t="s">
        <v>6337</v>
      </c>
      <c r="J3510" s="50" t="s">
        <v>1918</v>
      </c>
      <c r="K3510" s="50" t="s">
        <v>291</v>
      </c>
      <c r="L3510" s="50" t="s">
        <v>1029</v>
      </c>
      <c r="M3510" s="54">
        <v>3</v>
      </c>
      <c r="N3510" s="51" t="str">
        <f t="shared" si="229"/>
        <v>成城学園</v>
      </c>
    </row>
    <row r="3511" spans="1:14" x14ac:dyDescent="0.2">
      <c r="A3511" s="50">
        <f t="shared" si="230"/>
        <v>42525</v>
      </c>
      <c r="B3511" s="50">
        <f t="shared" si="231"/>
        <v>4</v>
      </c>
      <c r="C3511" s="51">
        <f t="shared" si="232"/>
        <v>25</v>
      </c>
      <c r="D3511" s="50">
        <v>42525</v>
      </c>
      <c r="E3511" s="50" t="s">
        <v>656</v>
      </c>
      <c r="F3511" s="50" t="s">
        <v>10026</v>
      </c>
      <c r="G3511" s="50" t="s">
        <v>1867</v>
      </c>
      <c r="H3511" s="50" t="s">
        <v>10027</v>
      </c>
      <c r="I3511" s="50" t="s">
        <v>1868</v>
      </c>
      <c r="J3511" s="50" t="s">
        <v>10028</v>
      </c>
      <c r="K3511" s="50" t="s">
        <v>291</v>
      </c>
      <c r="L3511" s="50" t="s">
        <v>1029</v>
      </c>
      <c r="M3511" s="54">
        <v>3</v>
      </c>
      <c r="N3511" s="51" t="str">
        <f t="shared" si="229"/>
        <v>成城学園</v>
      </c>
    </row>
    <row r="3512" spans="1:14" x14ac:dyDescent="0.2">
      <c r="A3512" s="50">
        <f t="shared" si="230"/>
        <v>42550</v>
      </c>
      <c r="B3512" s="50">
        <f t="shared" si="231"/>
        <v>4</v>
      </c>
      <c r="C3512" s="51">
        <f t="shared" si="232"/>
        <v>25</v>
      </c>
      <c r="D3512" s="50">
        <v>42550</v>
      </c>
      <c r="E3512" s="50" t="s">
        <v>4281</v>
      </c>
      <c r="F3512" s="50" t="s">
        <v>10029</v>
      </c>
      <c r="G3512" s="50" t="s">
        <v>4283</v>
      </c>
      <c r="H3512" s="50" t="s">
        <v>4994</v>
      </c>
      <c r="I3512" s="50" t="s">
        <v>4284</v>
      </c>
      <c r="J3512" s="50" t="s">
        <v>4995</v>
      </c>
      <c r="K3512" s="50" t="s">
        <v>292</v>
      </c>
      <c r="L3512" s="50" t="s">
        <v>1029</v>
      </c>
      <c r="M3512" s="54">
        <v>3</v>
      </c>
      <c r="N3512" s="51" t="str">
        <f t="shared" si="229"/>
        <v>成城学園</v>
      </c>
    </row>
    <row r="3513" spans="1:14" x14ac:dyDescent="0.2">
      <c r="A3513" s="50">
        <f t="shared" si="230"/>
        <v>42551</v>
      </c>
      <c r="B3513" s="50">
        <f t="shared" si="231"/>
        <v>4</v>
      </c>
      <c r="C3513" s="51">
        <f t="shared" si="232"/>
        <v>25</v>
      </c>
      <c r="D3513" s="50">
        <v>42551</v>
      </c>
      <c r="E3513" s="50" t="s">
        <v>9332</v>
      </c>
      <c r="F3513" s="50" t="s">
        <v>10030</v>
      </c>
      <c r="G3513" s="50" t="s">
        <v>10031</v>
      </c>
      <c r="H3513" s="50" t="s">
        <v>8020</v>
      </c>
      <c r="I3513" s="50" t="s">
        <v>10032</v>
      </c>
      <c r="J3513" s="50" t="s">
        <v>8022</v>
      </c>
      <c r="K3513" s="50" t="s">
        <v>292</v>
      </c>
      <c r="L3513" s="50" t="s">
        <v>1029</v>
      </c>
      <c r="M3513" s="54">
        <v>3</v>
      </c>
      <c r="N3513" s="51" t="str">
        <f t="shared" si="229"/>
        <v>成城学園</v>
      </c>
    </row>
    <row r="3514" spans="1:14" x14ac:dyDescent="0.2">
      <c r="A3514" s="50">
        <f t="shared" si="230"/>
        <v>42552</v>
      </c>
      <c r="B3514" s="50">
        <f t="shared" si="231"/>
        <v>4</v>
      </c>
      <c r="C3514" s="51">
        <f t="shared" si="232"/>
        <v>25</v>
      </c>
      <c r="D3514" s="50">
        <v>42552</v>
      </c>
      <c r="E3514" s="50" t="s">
        <v>598</v>
      </c>
      <c r="F3514" s="50" t="s">
        <v>10033</v>
      </c>
      <c r="G3514" s="50" t="s">
        <v>1341</v>
      </c>
      <c r="H3514" s="50" t="s">
        <v>7356</v>
      </c>
      <c r="I3514" s="50" t="s">
        <v>3785</v>
      </c>
      <c r="J3514" s="50" t="s">
        <v>7358</v>
      </c>
      <c r="K3514" s="50" t="s">
        <v>292</v>
      </c>
      <c r="L3514" s="50" t="s">
        <v>1029</v>
      </c>
      <c r="M3514" s="54">
        <v>3</v>
      </c>
      <c r="N3514" s="51" t="str">
        <f t="shared" si="229"/>
        <v>成城学園</v>
      </c>
    </row>
    <row r="3515" spans="1:14" x14ac:dyDescent="0.2">
      <c r="A3515" s="50">
        <f t="shared" si="230"/>
        <v>42553</v>
      </c>
      <c r="B3515" s="50">
        <f t="shared" si="231"/>
        <v>4</v>
      </c>
      <c r="C3515" s="51">
        <f t="shared" si="232"/>
        <v>25</v>
      </c>
      <c r="D3515" s="50">
        <v>42553</v>
      </c>
      <c r="E3515" s="50" t="s">
        <v>677</v>
      </c>
      <c r="F3515" s="50" t="s">
        <v>10034</v>
      </c>
      <c r="G3515" s="50" t="s">
        <v>1380</v>
      </c>
      <c r="H3515" s="50" t="s">
        <v>10035</v>
      </c>
      <c r="I3515" s="50" t="s">
        <v>1382</v>
      </c>
      <c r="J3515" s="50" t="s">
        <v>10036</v>
      </c>
      <c r="K3515" s="50" t="s">
        <v>292</v>
      </c>
      <c r="L3515" s="50" t="s">
        <v>188</v>
      </c>
      <c r="M3515" s="54">
        <v>3</v>
      </c>
      <c r="N3515" s="51" t="str">
        <f t="shared" si="229"/>
        <v>成城学園</v>
      </c>
    </row>
    <row r="3516" spans="1:14" x14ac:dyDescent="0.2">
      <c r="A3516" s="50">
        <f t="shared" si="230"/>
        <v>42554</v>
      </c>
      <c r="B3516" s="50">
        <f t="shared" si="231"/>
        <v>4</v>
      </c>
      <c r="C3516" s="51">
        <f t="shared" si="232"/>
        <v>25</v>
      </c>
      <c r="D3516" s="50">
        <v>42554</v>
      </c>
      <c r="E3516" s="50" t="s">
        <v>22</v>
      </c>
      <c r="F3516" s="50" t="s">
        <v>10037</v>
      </c>
      <c r="G3516" s="50" t="s">
        <v>1070</v>
      </c>
      <c r="H3516" s="50" t="s">
        <v>5209</v>
      </c>
      <c r="I3516" s="50" t="s">
        <v>1610</v>
      </c>
      <c r="J3516" s="50" t="s">
        <v>5210</v>
      </c>
      <c r="K3516" s="50" t="s">
        <v>292</v>
      </c>
      <c r="L3516" s="50" t="s">
        <v>1029</v>
      </c>
      <c r="M3516" s="54">
        <v>3</v>
      </c>
      <c r="N3516" s="51" t="str">
        <f t="shared" si="229"/>
        <v>成城学園</v>
      </c>
    </row>
    <row r="3517" spans="1:14" x14ac:dyDescent="0.2">
      <c r="A3517" s="50">
        <f t="shared" si="230"/>
        <v>42560</v>
      </c>
      <c r="B3517" s="50">
        <f t="shared" si="231"/>
        <v>4</v>
      </c>
      <c r="C3517" s="51">
        <f t="shared" si="232"/>
        <v>25</v>
      </c>
      <c r="D3517" s="50">
        <v>42560</v>
      </c>
      <c r="E3517" s="50" t="s">
        <v>3769</v>
      </c>
      <c r="F3517" s="50" t="s">
        <v>3987</v>
      </c>
      <c r="G3517" s="50" t="s">
        <v>3770</v>
      </c>
      <c r="H3517" s="50" t="s">
        <v>3602</v>
      </c>
      <c r="I3517" s="50" t="s">
        <v>3771</v>
      </c>
      <c r="J3517" s="50" t="s">
        <v>3603</v>
      </c>
      <c r="K3517" s="50" t="s">
        <v>292</v>
      </c>
      <c r="L3517" s="50" t="s">
        <v>189</v>
      </c>
      <c r="M3517" s="54">
        <v>2</v>
      </c>
      <c r="N3517" s="51" t="str">
        <f t="shared" si="229"/>
        <v>成城学園</v>
      </c>
    </row>
    <row r="3518" spans="1:14" x14ac:dyDescent="0.2">
      <c r="A3518" s="50">
        <f t="shared" si="230"/>
        <v>42561</v>
      </c>
      <c r="B3518" s="50">
        <f t="shared" si="231"/>
        <v>4</v>
      </c>
      <c r="C3518" s="51">
        <f t="shared" si="232"/>
        <v>25</v>
      </c>
      <c r="D3518" s="50">
        <v>42561</v>
      </c>
      <c r="E3518" s="50" t="s">
        <v>10038</v>
      </c>
      <c r="F3518" s="50" t="s">
        <v>9901</v>
      </c>
      <c r="G3518" s="50" t="s">
        <v>10039</v>
      </c>
      <c r="H3518" s="50" t="s">
        <v>1226</v>
      </c>
      <c r="I3518" s="50" t="s">
        <v>10040</v>
      </c>
      <c r="J3518" s="50" t="s">
        <v>1227</v>
      </c>
      <c r="K3518" s="50" t="s">
        <v>292</v>
      </c>
      <c r="L3518" s="50" t="s">
        <v>188</v>
      </c>
      <c r="M3518" s="54">
        <v>2</v>
      </c>
      <c r="N3518" s="51" t="str">
        <f t="shared" si="229"/>
        <v>成城学園</v>
      </c>
    </row>
    <row r="3519" spans="1:14" x14ac:dyDescent="0.2">
      <c r="A3519" s="50">
        <f t="shared" si="230"/>
        <v>42562</v>
      </c>
      <c r="B3519" s="50">
        <f t="shared" si="231"/>
        <v>4</v>
      </c>
      <c r="C3519" s="51">
        <f t="shared" si="232"/>
        <v>25</v>
      </c>
      <c r="D3519" s="50">
        <v>42562</v>
      </c>
      <c r="E3519" s="50" t="s">
        <v>10041</v>
      </c>
      <c r="F3519" s="50" t="s">
        <v>10042</v>
      </c>
      <c r="G3519" s="50" t="s">
        <v>10043</v>
      </c>
      <c r="H3519" s="50" t="s">
        <v>4504</v>
      </c>
      <c r="I3519" s="50" t="s">
        <v>10044</v>
      </c>
      <c r="J3519" s="50" t="s">
        <v>4505</v>
      </c>
      <c r="K3519" s="50" t="s">
        <v>292</v>
      </c>
      <c r="L3519" s="50" t="s">
        <v>188</v>
      </c>
      <c r="M3519" s="54">
        <v>2</v>
      </c>
      <c r="N3519" s="51" t="str">
        <f t="shared" si="229"/>
        <v>成城学園</v>
      </c>
    </row>
    <row r="3520" spans="1:14" x14ac:dyDescent="0.2">
      <c r="A3520" s="50">
        <f t="shared" si="230"/>
        <v>42570</v>
      </c>
      <c r="B3520" s="50">
        <f t="shared" si="231"/>
        <v>4</v>
      </c>
      <c r="C3520" s="51">
        <f t="shared" si="232"/>
        <v>25</v>
      </c>
      <c r="D3520" s="50">
        <v>42570</v>
      </c>
      <c r="E3520" s="50" t="s">
        <v>4366</v>
      </c>
      <c r="F3520" s="50" t="s">
        <v>10045</v>
      </c>
      <c r="G3520" s="50" t="s">
        <v>4368</v>
      </c>
      <c r="H3520" s="50" t="s">
        <v>10046</v>
      </c>
      <c r="I3520" s="50" t="s">
        <v>4369</v>
      </c>
      <c r="J3520" s="50" t="s">
        <v>10047</v>
      </c>
      <c r="K3520" s="50" t="s">
        <v>292</v>
      </c>
      <c r="L3520" s="50" t="s">
        <v>189</v>
      </c>
      <c r="M3520" s="54">
        <v>1</v>
      </c>
      <c r="N3520" s="51" t="str">
        <f t="shared" si="229"/>
        <v>成城学園</v>
      </c>
    </row>
    <row r="3521" spans="1:14" x14ac:dyDescent="0.2">
      <c r="A3521" s="50">
        <f t="shared" si="230"/>
        <v>42801</v>
      </c>
      <c r="B3521" s="50">
        <f t="shared" si="231"/>
        <v>4</v>
      </c>
      <c r="C3521" s="51">
        <f t="shared" si="232"/>
        <v>28</v>
      </c>
      <c r="D3521" s="50">
        <v>42801</v>
      </c>
      <c r="E3521" s="50" t="s">
        <v>6209</v>
      </c>
      <c r="F3521" s="50" t="s">
        <v>41</v>
      </c>
      <c r="G3521" s="50" t="s">
        <v>5508</v>
      </c>
      <c r="H3521" s="50" t="s">
        <v>1040</v>
      </c>
      <c r="I3521" s="50" t="s">
        <v>5509</v>
      </c>
      <c r="J3521" s="50" t="s">
        <v>1041</v>
      </c>
      <c r="K3521" s="50" t="s">
        <v>291</v>
      </c>
      <c r="L3521" s="50" t="s">
        <v>189</v>
      </c>
      <c r="M3521" s="54">
        <v>1</v>
      </c>
      <c r="N3521" s="51" t="str">
        <f t="shared" si="229"/>
        <v>世田谷学園</v>
      </c>
    </row>
    <row r="3522" spans="1:14" x14ac:dyDescent="0.2">
      <c r="A3522" s="50">
        <f t="shared" si="230"/>
        <v>42802</v>
      </c>
      <c r="B3522" s="50">
        <f t="shared" si="231"/>
        <v>4</v>
      </c>
      <c r="C3522" s="51">
        <f t="shared" si="232"/>
        <v>28</v>
      </c>
      <c r="D3522" s="50">
        <v>42802</v>
      </c>
      <c r="E3522" s="50" t="s">
        <v>61</v>
      </c>
      <c r="F3522" s="50" t="s">
        <v>10049</v>
      </c>
      <c r="G3522" s="50" t="s">
        <v>1901</v>
      </c>
      <c r="H3522" s="50" t="s">
        <v>10050</v>
      </c>
      <c r="I3522" s="50" t="s">
        <v>1902</v>
      </c>
      <c r="J3522" s="50" t="s">
        <v>10051</v>
      </c>
      <c r="K3522" s="50" t="s">
        <v>291</v>
      </c>
      <c r="L3522" s="50" t="s">
        <v>189</v>
      </c>
      <c r="M3522" s="54">
        <v>1</v>
      </c>
      <c r="N3522" s="51" t="str">
        <f t="shared" ref="N3522:N3585" si="233">VLOOKUP(B3522*100+C3522,$AB$2:$AF$400,2,0)</f>
        <v>世田谷学園</v>
      </c>
    </row>
    <row r="3523" spans="1:14" x14ac:dyDescent="0.2">
      <c r="A3523" s="50">
        <f t="shared" si="230"/>
        <v>42803</v>
      </c>
      <c r="B3523" s="50">
        <f t="shared" si="231"/>
        <v>4</v>
      </c>
      <c r="C3523" s="51">
        <f t="shared" si="232"/>
        <v>28</v>
      </c>
      <c r="D3523" s="50">
        <v>42803</v>
      </c>
      <c r="E3523" s="50" t="s">
        <v>1052</v>
      </c>
      <c r="F3523" s="50" t="s">
        <v>393</v>
      </c>
      <c r="G3523" s="50" t="s">
        <v>1054</v>
      </c>
      <c r="H3523" s="50" t="s">
        <v>1222</v>
      </c>
      <c r="I3523" s="50" t="s">
        <v>1056</v>
      </c>
      <c r="J3523" s="50" t="s">
        <v>1223</v>
      </c>
      <c r="K3523" s="50" t="s">
        <v>291</v>
      </c>
      <c r="L3523" s="50" t="s">
        <v>189</v>
      </c>
      <c r="M3523" s="54">
        <v>1</v>
      </c>
      <c r="N3523" s="51" t="str">
        <f t="shared" si="233"/>
        <v>世田谷学園</v>
      </c>
    </row>
    <row r="3524" spans="1:14" x14ac:dyDescent="0.2">
      <c r="A3524" s="50">
        <f t="shared" si="230"/>
        <v>42804</v>
      </c>
      <c r="B3524" s="50">
        <f t="shared" si="231"/>
        <v>4</v>
      </c>
      <c r="C3524" s="51">
        <f t="shared" si="232"/>
        <v>28</v>
      </c>
      <c r="D3524" s="50">
        <v>42804</v>
      </c>
      <c r="E3524" s="50" t="s">
        <v>4599</v>
      </c>
      <c r="F3524" s="50" t="s">
        <v>10052</v>
      </c>
      <c r="G3524" s="50" t="s">
        <v>4600</v>
      </c>
      <c r="H3524" s="50" t="s">
        <v>1172</v>
      </c>
      <c r="I3524" s="50" t="s">
        <v>4601</v>
      </c>
      <c r="J3524" s="50" t="s">
        <v>1174</v>
      </c>
      <c r="K3524" s="50" t="s">
        <v>291</v>
      </c>
      <c r="L3524" s="50" t="s">
        <v>189</v>
      </c>
      <c r="M3524" s="54">
        <v>1</v>
      </c>
      <c r="N3524" s="51" t="str">
        <f t="shared" si="233"/>
        <v>世田谷学園</v>
      </c>
    </row>
    <row r="3525" spans="1:14" x14ac:dyDescent="0.2">
      <c r="A3525" s="50">
        <f t="shared" si="230"/>
        <v>42805</v>
      </c>
      <c r="B3525" s="50">
        <f t="shared" si="231"/>
        <v>4</v>
      </c>
      <c r="C3525" s="51">
        <f t="shared" si="232"/>
        <v>28</v>
      </c>
      <c r="D3525" s="50">
        <v>42805</v>
      </c>
      <c r="E3525" s="50" t="s">
        <v>28</v>
      </c>
      <c r="F3525" s="50" t="s">
        <v>10053</v>
      </c>
      <c r="G3525" s="50" t="s">
        <v>1083</v>
      </c>
      <c r="H3525" s="50" t="s">
        <v>10054</v>
      </c>
      <c r="I3525" s="50" t="s">
        <v>1084</v>
      </c>
      <c r="J3525" s="50" t="s">
        <v>10055</v>
      </c>
      <c r="K3525" s="50" t="s">
        <v>291</v>
      </c>
      <c r="L3525" s="50" t="s">
        <v>189</v>
      </c>
      <c r="M3525" s="54">
        <v>1</v>
      </c>
      <c r="N3525" s="51" t="str">
        <f t="shared" si="233"/>
        <v>世田谷学園</v>
      </c>
    </row>
    <row r="3526" spans="1:14" x14ac:dyDescent="0.2">
      <c r="A3526" s="50">
        <f t="shared" si="230"/>
        <v>42806</v>
      </c>
      <c r="B3526" s="50">
        <f t="shared" si="231"/>
        <v>4</v>
      </c>
      <c r="C3526" s="51">
        <f t="shared" si="232"/>
        <v>28</v>
      </c>
      <c r="D3526" s="50">
        <v>42806</v>
      </c>
      <c r="E3526" s="50" t="s">
        <v>85</v>
      </c>
      <c r="F3526" s="50" t="s">
        <v>10056</v>
      </c>
      <c r="G3526" s="50" t="s">
        <v>2282</v>
      </c>
      <c r="H3526" s="50" t="s">
        <v>3326</v>
      </c>
      <c r="I3526" s="50" t="s">
        <v>2284</v>
      </c>
      <c r="J3526" s="50" t="s">
        <v>3327</v>
      </c>
      <c r="K3526" s="50" t="s">
        <v>291</v>
      </c>
      <c r="L3526" s="50" t="s">
        <v>189</v>
      </c>
      <c r="M3526" s="54">
        <v>1</v>
      </c>
      <c r="N3526" s="51" t="str">
        <f t="shared" si="233"/>
        <v>世田谷学園</v>
      </c>
    </row>
    <row r="3527" spans="1:14" x14ac:dyDescent="0.2">
      <c r="A3527" s="50">
        <f t="shared" si="230"/>
        <v>42807</v>
      </c>
      <c r="B3527" s="50">
        <f t="shared" si="231"/>
        <v>4</v>
      </c>
      <c r="C3527" s="51">
        <f t="shared" si="232"/>
        <v>28</v>
      </c>
      <c r="D3527" s="50">
        <v>42807</v>
      </c>
      <c r="E3527" s="50" t="s">
        <v>10057</v>
      </c>
      <c r="F3527" s="50" t="s">
        <v>8328</v>
      </c>
      <c r="G3527" s="50" t="s">
        <v>4568</v>
      </c>
      <c r="H3527" s="50" t="s">
        <v>7016</v>
      </c>
      <c r="I3527" s="50" t="s">
        <v>4570</v>
      </c>
      <c r="J3527" s="50" t="s">
        <v>7017</v>
      </c>
      <c r="K3527" s="50" t="s">
        <v>291</v>
      </c>
      <c r="L3527" s="50" t="s">
        <v>189</v>
      </c>
      <c r="M3527" s="54">
        <v>1</v>
      </c>
      <c r="N3527" s="51" t="str">
        <f t="shared" si="233"/>
        <v>世田谷学園</v>
      </c>
    </row>
    <row r="3528" spans="1:14" x14ac:dyDescent="0.2">
      <c r="A3528" s="50">
        <f t="shared" si="230"/>
        <v>42808</v>
      </c>
      <c r="B3528" s="50">
        <f t="shared" si="231"/>
        <v>4</v>
      </c>
      <c r="C3528" s="51">
        <f t="shared" si="232"/>
        <v>28</v>
      </c>
      <c r="D3528" s="50">
        <v>42808</v>
      </c>
      <c r="E3528" s="50" t="s">
        <v>10058</v>
      </c>
      <c r="F3528" s="50" t="s">
        <v>10059</v>
      </c>
      <c r="G3528" s="50" t="s">
        <v>10060</v>
      </c>
      <c r="H3528" s="50" t="s">
        <v>1121</v>
      </c>
      <c r="I3528" s="50" t="s">
        <v>10061</v>
      </c>
      <c r="J3528" s="50" t="s">
        <v>1584</v>
      </c>
      <c r="K3528" s="50" t="s">
        <v>291</v>
      </c>
      <c r="L3528" s="50" t="s">
        <v>189</v>
      </c>
      <c r="M3528" s="54">
        <v>1</v>
      </c>
      <c r="N3528" s="51" t="str">
        <f t="shared" si="233"/>
        <v>世田谷学園</v>
      </c>
    </row>
    <row r="3529" spans="1:14" x14ac:dyDescent="0.2">
      <c r="A3529" s="50">
        <f t="shared" si="230"/>
        <v>42809</v>
      </c>
      <c r="B3529" s="50">
        <f t="shared" si="231"/>
        <v>4</v>
      </c>
      <c r="C3529" s="51">
        <f t="shared" si="232"/>
        <v>28</v>
      </c>
      <c r="D3529" s="50">
        <v>42809</v>
      </c>
      <c r="E3529" s="50" t="s">
        <v>5866</v>
      </c>
      <c r="F3529" s="50" t="s">
        <v>10062</v>
      </c>
      <c r="G3529" s="50" t="s">
        <v>5868</v>
      </c>
      <c r="H3529" s="50" t="s">
        <v>1198</v>
      </c>
      <c r="I3529" s="50" t="s">
        <v>10063</v>
      </c>
      <c r="J3529" s="50" t="s">
        <v>10064</v>
      </c>
      <c r="K3529" s="50" t="s">
        <v>291</v>
      </c>
      <c r="L3529" s="50" t="s">
        <v>189</v>
      </c>
      <c r="M3529" s="54">
        <v>1</v>
      </c>
      <c r="N3529" s="51" t="str">
        <f t="shared" si="233"/>
        <v>世田谷学園</v>
      </c>
    </row>
    <row r="3530" spans="1:14" x14ac:dyDescent="0.2">
      <c r="A3530" s="50">
        <f t="shared" si="230"/>
        <v>42843</v>
      </c>
      <c r="B3530" s="50">
        <f t="shared" si="231"/>
        <v>4</v>
      </c>
      <c r="C3530" s="51">
        <f t="shared" si="232"/>
        <v>28</v>
      </c>
      <c r="D3530" s="50">
        <v>42843</v>
      </c>
      <c r="E3530" s="50" t="s">
        <v>10065</v>
      </c>
      <c r="F3530" s="50" t="s">
        <v>10066</v>
      </c>
      <c r="G3530" s="50" t="s">
        <v>10067</v>
      </c>
      <c r="H3530" s="50" t="s">
        <v>1118</v>
      </c>
      <c r="I3530" s="50" t="s">
        <v>10068</v>
      </c>
      <c r="J3530" s="50" t="s">
        <v>1120</v>
      </c>
      <c r="K3530" s="50" t="s">
        <v>291</v>
      </c>
      <c r="L3530" s="50" t="s">
        <v>188</v>
      </c>
      <c r="M3530" s="54">
        <v>2</v>
      </c>
      <c r="N3530" s="51" t="str">
        <f t="shared" si="233"/>
        <v>世田谷学園</v>
      </c>
    </row>
    <row r="3531" spans="1:14" x14ac:dyDescent="0.2">
      <c r="A3531" s="50">
        <f t="shared" si="230"/>
        <v>42845</v>
      </c>
      <c r="B3531" s="50">
        <f t="shared" si="231"/>
        <v>4</v>
      </c>
      <c r="C3531" s="51">
        <f t="shared" si="232"/>
        <v>28</v>
      </c>
      <c r="D3531" s="50">
        <v>42845</v>
      </c>
      <c r="E3531" s="50" t="s">
        <v>10069</v>
      </c>
      <c r="F3531" s="50" t="s">
        <v>10070</v>
      </c>
      <c r="G3531" s="50" t="s">
        <v>5780</v>
      </c>
      <c r="H3531" s="50" t="s">
        <v>4035</v>
      </c>
      <c r="I3531" s="50" t="s">
        <v>5781</v>
      </c>
      <c r="J3531" s="50" t="s">
        <v>10071</v>
      </c>
      <c r="K3531" s="50" t="s">
        <v>291</v>
      </c>
      <c r="L3531" s="50" t="s">
        <v>188</v>
      </c>
      <c r="M3531" s="54">
        <v>2</v>
      </c>
      <c r="N3531" s="51" t="str">
        <f t="shared" si="233"/>
        <v>世田谷学園</v>
      </c>
    </row>
    <row r="3532" spans="1:14" x14ac:dyDescent="0.2">
      <c r="A3532" s="50">
        <f t="shared" si="230"/>
        <v>42846</v>
      </c>
      <c r="B3532" s="50">
        <f t="shared" si="231"/>
        <v>4</v>
      </c>
      <c r="C3532" s="51">
        <f t="shared" si="232"/>
        <v>28</v>
      </c>
      <c r="D3532" s="50">
        <v>42846</v>
      </c>
      <c r="E3532" s="50" t="s">
        <v>34</v>
      </c>
      <c r="F3532" s="50" t="s">
        <v>10072</v>
      </c>
      <c r="G3532" s="50" t="s">
        <v>1285</v>
      </c>
      <c r="H3532" s="50" t="s">
        <v>2595</v>
      </c>
      <c r="I3532" s="50" t="s">
        <v>1287</v>
      </c>
      <c r="J3532" s="50" t="s">
        <v>6090</v>
      </c>
      <c r="K3532" s="50" t="s">
        <v>291</v>
      </c>
      <c r="L3532" s="50" t="s">
        <v>189</v>
      </c>
      <c r="M3532" s="54">
        <v>2</v>
      </c>
      <c r="N3532" s="51" t="str">
        <f t="shared" si="233"/>
        <v>世田谷学園</v>
      </c>
    </row>
    <row r="3533" spans="1:14" x14ac:dyDescent="0.2">
      <c r="A3533" s="50">
        <f t="shared" si="230"/>
        <v>42847</v>
      </c>
      <c r="B3533" s="50">
        <f t="shared" si="231"/>
        <v>4</v>
      </c>
      <c r="C3533" s="51">
        <f t="shared" si="232"/>
        <v>28</v>
      </c>
      <c r="D3533" s="50">
        <v>42847</v>
      </c>
      <c r="E3533" s="50" t="s">
        <v>10073</v>
      </c>
      <c r="F3533" s="50" t="s">
        <v>10074</v>
      </c>
      <c r="G3533" s="50" t="s">
        <v>10075</v>
      </c>
      <c r="H3533" s="50" t="s">
        <v>1160</v>
      </c>
      <c r="I3533" s="50" t="s">
        <v>10076</v>
      </c>
      <c r="J3533" s="50" t="s">
        <v>1767</v>
      </c>
      <c r="K3533" s="50" t="s">
        <v>291</v>
      </c>
      <c r="L3533" s="50" t="s">
        <v>189</v>
      </c>
      <c r="M3533" s="54">
        <v>2</v>
      </c>
      <c r="N3533" s="51" t="str">
        <f t="shared" si="233"/>
        <v>世田谷学園</v>
      </c>
    </row>
    <row r="3534" spans="1:14" x14ac:dyDescent="0.2">
      <c r="A3534" s="50">
        <f t="shared" si="230"/>
        <v>42848</v>
      </c>
      <c r="B3534" s="50">
        <f t="shared" si="231"/>
        <v>4</v>
      </c>
      <c r="C3534" s="51">
        <f t="shared" si="232"/>
        <v>28</v>
      </c>
      <c r="D3534" s="50">
        <v>42848</v>
      </c>
      <c r="E3534" s="50" t="s">
        <v>10077</v>
      </c>
      <c r="F3534" s="50" t="s">
        <v>10078</v>
      </c>
      <c r="G3534" s="50" t="s">
        <v>10079</v>
      </c>
      <c r="H3534" s="50" t="s">
        <v>2020</v>
      </c>
      <c r="I3534" s="50" t="s">
        <v>10080</v>
      </c>
      <c r="J3534" s="50" t="s">
        <v>10081</v>
      </c>
      <c r="K3534" s="50" t="s">
        <v>291</v>
      </c>
      <c r="L3534" s="50" t="s">
        <v>189</v>
      </c>
      <c r="M3534" s="54">
        <v>2</v>
      </c>
      <c r="N3534" s="51" t="str">
        <f t="shared" si="233"/>
        <v>世田谷学園</v>
      </c>
    </row>
    <row r="3535" spans="1:14" x14ac:dyDescent="0.2">
      <c r="A3535" s="50">
        <f t="shared" si="230"/>
        <v>43201</v>
      </c>
      <c r="B3535" s="50">
        <f t="shared" si="231"/>
        <v>4</v>
      </c>
      <c r="C3535" s="51">
        <f t="shared" si="232"/>
        <v>32</v>
      </c>
      <c r="D3535" s="50">
        <v>43201</v>
      </c>
      <c r="E3535" s="50" t="s">
        <v>10082</v>
      </c>
      <c r="F3535" s="50" t="s">
        <v>10083</v>
      </c>
      <c r="G3535" s="50" t="s">
        <v>10082</v>
      </c>
      <c r="H3535" s="50" t="s">
        <v>10084</v>
      </c>
      <c r="I3535" s="50" t="s">
        <v>10085</v>
      </c>
      <c r="J3535" s="50" t="s">
        <v>10086</v>
      </c>
      <c r="K3535" s="50" t="s">
        <v>291</v>
      </c>
      <c r="L3535" s="50" t="s">
        <v>189</v>
      </c>
      <c r="M3535" s="54">
        <v>1</v>
      </c>
      <c r="N3535" s="51" t="str">
        <f t="shared" si="233"/>
        <v>三田国際学園</v>
      </c>
    </row>
    <row r="3536" spans="1:14" x14ac:dyDescent="0.2">
      <c r="A3536" s="50">
        <f t="shared" si="230"/>
        <v>43258</v>
      </c>
      <c r="B3536" s="50">
        <f t="shared" si="231"/>
        <v>4</v>
      </c>
      <c r="C3536" s="51">
        <f t="shared" si="232"/>
        <v>32</v>
      </c>
      <c r="D3536" s="50">
        <v>43258</v>
      </c>
      <c r="E3536" s="50" t="s">
        <v>3898</v>
      </c>
      <c r="F3536" s="50" t="s">
        <v>10087</v>
      </c>
      <c r="G3536" s="50" t="s">
        <v>3900</v>
      </c>
      <c r="H3536" s="50" t="s">
        <v>10088</v>
      </c>
      <c r="I3536" s="50" t="s">
        <v>3902</v>
      </c>
      <c r="J3536" s="50" t="s">
        <v>10089</v>
      </c>
      <c r="K3536" s="50" t="s">
        <v>292</v>
      </c>
      <c r="L3536" s="50" t="s">
        <v>188</v>
      </c>
      <c r="M3536" s="54">
        <v>3</v>
      </c>
      <c r="N3536" s="51" t="str">
        <f t="shared" si="233"/>
        <v>三田国際学園</v>
      </c>
    </row>
    <row r="3537" spans="1:14" x14ac:dyDescent="0.2">
      <c r="A3537" s="50">
        <f t="shared" si="230"/>
        <v>43259</v>
      </c>
      <c r="B3537" s="50">
        <f t="shared" si="231"/>
        <v>4</v>
      </c>
      <c r="C3537" s="51">
        <f t="shared" si="232"/>
        <v>32</v>
      </c>
      <c r="D3537" s="50">
        <v>43259</v>
      </c>
      <c r="E3537" s="50" t="s">
        <v>10090</v>
      </c>
      <c r="F3537" s="50" t="s">
        <v>492</v>
      </c>
      <c r="G3537" s="50" t="s">
        <v>10091</v>
      </c>
      <c r="H3537" s="50" t="s">
        <v>1359</v>
      </c>
      <c r="I3537" s="50" t="s">
        <v>10092</v>
      </c>
      <c r="J3537" s="50" t="s">
        <v>1360</v>
      </c>
      <c r="K3537" s="50" t="s">
        <v>292</v>
      </c>
      <c r="L3537" s="50" t="s">
        <v>1029</v>
      </c>
      <c r="M3537" s="54">
        <v>3</v>
      </c>
      <c r="N3537" s="51" t="str">
        <f t="shared" si="233"/>
        <v>三田国際学園</v>
      </c>
    </row>
    <row r="3538" spans="1:14" x14ac:dyDescent="0.2">
      <c r="A3538" s="50">
        <f t="shared" si="230"/>
        <v>43260</v>
      </c>
      <c r="B3538" s="50">
        <f t="shared" si="231"/>
        <v>4</v>
      </c>
      <c r="C3538" s="51">
        <f t="shared" si="232"/>
        <v>32</v>
      </c>
      <c r="D3538" s="50">
        <v>43260</v>
      </c>
      <c r="E3538" s="50" t="s">
        <v>689</v>
      </c>
      <c r="F3538" s="50" t="s">
        <v>10093</v>
      </c>
      <c r="G3538" s="50" t="s">
        <v>3329</v>
      </c>
      <c r="H3538" s="50" t="s">
        <v>10094</v>
      </c>
      <c r="I3538" s="50" t="s">
        <v>3331</v>
      </c>
      <c r="J3538" s="50" t="s">
        <v>10095</v>
      </c>
      <c r="K3538" s="50" t="s">
        <v>292</v>
      </c>
      <c r="L3538" s="50" t="s">
        <v>188</v>
      </c>
      <c r="M3538" s="54">
        <v>2</v>
      </c>
      <c r="N3538" s="51" t="str">
        <f t="shared" si="233"/>
        <v>三田国際学園</v>
      </c>
    </row>
    <row r="3539" spans="1:14" x14ac:dyDescent="0.2">
      <c r="A3539" s="50">
        <f t="shared" si="230"/>
        <v>43261</v>
      </c>
      <c r="B3539" s="50">
        <f t="shared" si="231"/>
        <v>4</v>
      </c>
      <c r="C3539" s="51">
        <f t="shared" si="232"/>
        <v>32</v>
      </c>
      <c r="D3539" s="50">
        <v>43261</v>
      </c>
      <c r="E3539" s="50" t="s">
        <v>66</v>
      </c>
      <c r="F3539" s="50" t="s">
        <v>4307</v>
      </c>
      <c r="G3539" s="50" t="s">
        <v>1266</v>
      </c>
      <c r="H3539" s="50" t="s">
        <v>1213</v>
      </c>
      <c r="I3539" s="50" t="s">
        <v>1268</v>
      </c>
      <c r="J3539" s="50" t="s">
        <v>1215</v>
      </c>
      <c r="K3539" s="50" t="s">
        <v>292</v>
      </c>
      <c r="L3539" s="50" t="s">
        <v>188</v>
      </c>
      <c r="M3539" s="54">
        <v>2</v>
      </c>
      <c r="N3539" s="51" t="str">
        <f t="shared" si="233"/>
        <v>三田国際学園</v>
      </c>
    </row>
    <row r="3540" spans="1:14" x14ac:dyDescent="0.2">
      <c r="A3540" s="50">
        <f t="shared" si="230"/>
        <v>43262</v>
      </c>
      <c r="B3540" s="50">
        <f t="shared" si="231"/>
        <v>4</v>
      </c>
      <c r="C3540" s="51">
        <f t="shared" si="232"/>
        <v>32</v>
      </c>
      <c r="D3540" s="50">
        <v>43262</v>
      </c>
      <c r="E3540" s="50" t="s">
        <v>10096</v>
      </c>
      <c r="F3540" s="50" t="s">
        <v>8293</v>
      </c>
      <c r="G3540" s="50" t="s">
        <v>10097</v>
      </c>
      <c r="H3540" s="50" t="s">
        <v>4538</v>
      </c>
      <c r="I3540" s="50" t="s">
        <v>10098</v>
      </c>
      <c r="J3540" s="50" t="s">
        <v>4540</v>
      </c>
      <c r="K3540" s="50" t="s">
        <v>292</v>
      </c>
      <c r="L3540" s="50" t="s">
        <v>188</v>
      </c>
      <c r="M3540" s="54">
        <v>2</v>
      </c>
      <c r="N3540" s="51" t="str">
        <f t="shared" si="233"/>
        <v>三田国際学園</v>
      </c>
    </row>
    <row r="3541" spans="1:14" x14ac:dyDescent="0.2">
      <c r="A3541" s="50">
        <f t="shared" si="230"/>
        <v>43263</v>
      </c>
      <c r="B3541" s="50">
        <f t="shared" si="231"/>
        <v>4</v>
      </c>
      <c r="C3541" s="51">
        <f t="shared" si="232"/>
        <v>32</v>
      </c>
      <c r="D3541" s="50">
        <v>43263</v>
      </c>
      <c r="E3541" s="50" t="s">
        <v>5841</v>
      </c>
      <c r="F3541" s="50" t="s">
        <v>3411</v>
      </c>
      <c r="G3541" s="50" t="s">
        <v>4655</v>
      </c>
      <c r="H3541" s="50" t="s">
        <v>3030</v>
      </c>
      <c r="I3541" s="50" t="s">
        <v>4656</v>
      </c>
      <c r="J3541" s="50" t="s">
        <v>3031</v>
      </c>
      <c r="K3541" s="50" t="s">
        <v>292</v>
      </c>
      <c r="L3541" s="50" t="s">
        <v>188</v>
      </c>
      <c r="M3541" s="54">
        <v>2</v>
      </c>
      <c r="N3541" s="51" t="str">
        <f t="shared" si="233"/>
        <v>三田国際学園</v>
      </c>
    </row>
    <row r="3542" spans="1:14" x14ac:dyDescent="0.2">
      <c r="A3542" s="50">
        <f t="shared" si="230"/>
        <v>43264</v>
      </c>
      <c r="B3542" s="50">
        <f t="shared" si="231"/>
        <v>4</v>
      </c>
      <c r="C3542" s="51">
        <f t="shared" si="232"/>
        <v>32</v>
      </c>
      <c r="D3542" s="50">
        <v>43264</v>
      </c>
      <c r="E3542" s="50" t="s">
        <v>2786</v>
      </c>
      <c r="F3542" s="50" t="s">
        <v>1390</v>
      </c>
      <c r="G3542" s="50" t="s">
        <v>2788</v>
      </c>
      <c r="H3542" s="50" t="s">
        <v>1392</v>
      </c>
      <c r="I3542" s="50" t="s">
        <v>2789</v>
      </c>
      <c r="J3542" s="50" t="s">
        <v>1393</v>
      </c>
      <c r="K3542" s="50" t="s">
        <v>292</v>
      </c>
      <c r="L3542" s="50" t="s">
        <v>189</v>
      </c>
      <c r="M3542" s="54">
        <v>1</v>
      </c>
      <c r="N3542" s="51" t="str">
        <f t="shared" si="233"/>
        <v>三田国際学園</v>
      </c>
    </row>
    <row r="3543" spans="1:14" x14ac:dyDescent="0.2">
      <c r="A3543" s="50">
        <f t="shared" si="230"/>
        <v>43265</v>
      </c>
      <c r="B3543" s="50">
        <f t="shared" si="231"/>
        <v>4</v>
      </c>
      <c r="C3543" s="51">
        <f t="shared" si="232"/>
        <v>32</v>
      </c>
      <c r="D3543" s="50">
        <v>43265</v>
      </c>
      <c r="E3543" s="50" t="s">
        <v>863</v>
      </c>
      <c r="F3543" s="50" t="s">
        <v>10099</v>
      </c>
      <c r="G3543" s="50" t="s">
        <v>2362</v>
      </c>
      <c r="H3543" s="50" t="s">
        <v>9680</v>
      </c>
      <c r="I3543" s="50" t="s">
        <v>2363</v>
      </c>
      <c r="J3543" s="50" t="s">
        <v>1684</v>
      </c>
      <c r="K3543" s="50" t="s">
        <v>292</v>
      </c>
      <c r="L3543" s="50" t="s">
        <v>185</v>
      </c>
      <c r="M3543" s="54">
        <v>1</v>
      </c>
      <c r="N3543" s="51" t="str">
        <f t="shared" si="233"/>
        <v>三田国際学園</v>
      </c>
    </row>
    <row r="3544" spans="1:14" x14ac:dyDescent="0.2">
      <c r="A3544" s="50">
        <f t="shared" si="230"/>
        <v>43266</v>
      </c>
      <c r="B3544" s="50">
        <f t="shared" si="231"/>
        <v>4</v>
      </c>
      <c r="C3544" s="51">
        <f t="shared" si="232"/>
        <v>32</v>
      </c>
      <c r="D3544" s="50">
        <v>43266</v>
      </c>
      <c r="E3544" s="50" t="s">
        <v>40</v>
      </c>
      <c r="F3544" s="50" t="s">
        <v>3773</v>
      </c>
      <c r="G3544" s="50" t="s">
        <v>1704</v>
      </c>
      <c r="H3544" s="50" t="s">
        <v>1341</v>
      </c>
      <c r="I3544" s="50" t="s">
        <v>1706</v>
      </c>
      <c r="J3544" s="50" t="s">
        <v>1343</v>
      </c>
      <c r="K3544" s="50" t="s">
        <v>292</v>
      </c>
      <c r="L3544" s="50" t="s">
        <v>189</v>
      </c>
      <c r="M3544" s="54">
        <v>1</v>
      </c>
      <c r="N3544" s="51" t="str">
        <f t="shared" si="233"/>
        <v>三田国際学園</v>
      </c>
    </row>
    <row r="3545" spans="1:14" x14ac:dyDescent="0.2">
      <c r="A3545" s="50">
        <f t="shared" si="230"/>
        <v>43267</v>
      </c>
      <c r="B3545" s="50">
        <f t="shared" si="231"/>
        <v>4</v>
      </c>
      <c r="C3545" s="51">
        <f t="shared" si="232"/>
        <v>32</v>
      </c>
      <c r="D3545" s="50">
        <v>43267</v>
      </c>
      <c r="E3545" s="50" t="s">
        <v>10100</v>
      </c>
      <c r="F3545" s="50" t="s">
        <v>481</v>
      </c>
      <c r="G3545" s="50" t="s">
        <v>4543</v>
      </c>
      <c r="H3545" s="50" t="s">
        <v>1776</v>
      </c>
      <c r="I3545" s="50" t="s">
        <v>4544</v>
      </c>
      <c r="J3545" s="50" t="s">
        <v>1871</v>
      </c>
      <c r="K3545" s="50" t="s">
        <v>292</v>
      </c>
      <c r="L3545" s="50" t="s">
        <v>189</v>
      </c>
      <c r="M3545" s="54">
        <v>1</v>
      </c>
      <c r="N3545" s="51" t="str">
        <f t="shared" si="233"/>
        <v>三田国際学園</v>
      </c>
    </row>
    <row r="3546" spans="1:14" x14ac:dyDescent="0.2">
      <c r="A3546" s="50">
        <f t="shared" si="230"/>
        <v>43267</v>
      </c>
      <c r="B3546" s="50">
        <f t="shared" si="231"/>
        <v>4</v>
      </c>
      <c r="C3546" s="51">
        <f t="shared" si="232"/>
        <v>32</v>
      </c>
      <c r="D3546" s="50">
        <v>43267</v>
      </c>
      <c r="E3546" s="50" t="s">
        <v>60</v>
      </c>
      <c r="F3546" s="50" t="s">
        <v>10101</v>
      </c>
      <c r="G3546" s="50" t="s">
        <v>1313</v>
      </c>
      <c r="H3546" s="50" t="s">
        <v>8031</v>
      </c>
      <c r="I3546" s="50" t="s">
        <v>1315</v>
      </c>
      <c r="J3546" s="50" t="s">
        <v>8033</v>
      </c>
      <c r="K3546" s="50" t="s">
        <v>292</v>
      </c>
      <c r="L3546" s="50" t="s">
        <v>189</v>
      </c>
      <c r="M3546" s="54">
        <v>1</v>
      </c>
      <c r="N3546" s="51" t="str">
        <f t="shared" si="233"/>
        <v>三田国際学園</v>
      </c>
    </row>
    <row r="3547" spans="1:14" x14ac:dyDescent="0.2">
      <c r="A3547" s="50">
        <f t="shared" si="230"/>
        <v>43309</v>
      </c>
      <c r="B3547" s="50">
        <f t="shared" si="231"/>
        <v>4</v>
      </c>
      <c r="C3547" s="51">
        <f t="shared" si="232"/>
        <v>33</v>
      </c>
      <c r="D3547" s="50">
        <v>43309</v>
      </c>
      <c r="E3547" s="50" t="s">
        <v>10102</v>
      </c>
      <c r="F3547" s="50" t="s">
        <v>5078</v>
      </c>
      <c r="G3547" s="50" t="s">
        <v>10103</v>
      </c>
      <c r="H3547" s="50" t="s">
        <v>1753</v>
      </c>
      <c r="I3547" s="50" t="s">
        <v>10104</v>
      </c>
      <c r="J3547" s="50" t="s">
        <v>1754</v>
      </c>
      <c r="K3547" s="50" t="s">
        <v>291</v>
      </c>
      <c r="L3547" s="50" t="s">
        <v>1029</v>
      </c>
      <c r="M3547" s="54">
        <v>3</v>
      </c>
      <c r="N3547" s="51" t="str">
        <f t="shared" si="233"/>
        <v>東農大一</v>
      </c>
    </row>
    <row r="3548" spans="1:14" x14ac:dyDescent="0.2">
      <c r="A3548" s="50">
        <f t="shared" si="230"/>
        <v>43310</v>
      </c>
      <c r="B3548" s="50">
        <f t="shared" si="231"/>
        <v>4</v>
      </c>
      <c r="C3548" s="51">
        <f t="shared" si="232"/>
        <v>33</v>
      </c>
      <c r="D3548" s="50">
        <v>43310</v>
      </c>
      <c r="E3548" s="50" t="s">
        <v>10105</v>
      </c>
      <c r="F3548" s="50" t="s">
        <v>4362</v>
      </c>
      <c r="G3548" s="50" t="s">
        <v>10106</v>
      </c>
      <c r="H3548" s="50" t="s">
        <v>1484</v>
      </c>
      <c r="I3548" s="50" t="s">
        <v>10107</v>
      </c>
      <c r="J3548" s="50" t="s">
        <v>1485</v>
      </c>
      <c r="K3548" s="50" t="s">
        <v>291</v>
      </c>
      <c r="L3548" s="50" t="s">
        <v>188</v>
      </c>
      <c r="M3548" s="54">
        <v>3</v>
      </c>
      <c r="N3548" s="51" t="str">
        <f t="shared" si="233"/>
        <v>東農大一</v>
      </c>
    </row>
    <row r="3549" spans="1:14" x14ac:dyDescent="0.2">
      <c r="A3549" s="50">
        <f t="shared" si="230"/>
        <v>43312</v>
      </c>
      <c r="B3549" s="50">
        <f t="shared" si="231"/>
        <v>4</v>
      </c>
      <c r="C3549" s="51">
        <f t="shared" si="232"/>
        <v>33</v>
      </c>
      <c r="D3549" s="50">
        <v>43312</v>
      </c>
      <c r="E3549" s="50" t="s">
        <v>35</v>
      </c>
      <c r="F3549" s="50" t="s">
        <v>10108</v>
      </c>
      <c r="G3549" s="50" t="s">
        <v>1239</v>
      </c>
      <c r="H3549" s="50" t="s">
        <v>2434</v>
      </c>
      <c r="I3549" s="50" t="s">
        <v>1240</v>
      </c>
      <c r="J3549" s="50" t="s">
        <v>2435</v>
      </c>
      <c r="K3549" s="50" t="s">
        <v>291</v>
      </c>
      <c r="L3549" s="50" t="s">
        <v>1029</v>
      </c>
      <c r="M3549" s="54">
        <v>3</v>
      </c>
      <c r="N3549" s="51" t="str">
        <f t="shared" si="233"/>
        <v>東農大一</v>
      </c>
    </row>
    <row r="3550" spans="1:14" x14ac:dyDescent="0.2">
      <c r="A3550" s="50">
        <f t="shared" si="230"/>
        <v>43313</v>
      </c>
      <c r="B3550" s="50">
        <f t="shared" si="231"/>
        <v>4</v>
      </c>
      <c r="C3550" s="51">
        <f t="shared" si="232"/>
        <v>33</v>
      </c>
      <c r="D3550" s="50">
        <v>43313</v>
      </c>
      <c r="E3550" s="50" t="s">
        <v>34</v>
      </c>
      <c r="F3550" s="50" t="s">
        <v>10109</v>
      </c>
      <c r="G3550" s="50" t="s">
        <v>1285</v>
      </c>
      <c r="H3550" s="50" t="s">
        <v>1792</v>
      </c>
      <c r="I3550" s="50" t="s">
        <v>1287</v>
      </c>
      <c r="J3550" s="50" t="s">
        <v>1793</v>
      </c>
      <c r="K3550" s="50" t="s">
        <v>291</v>
      </c>
      <c r="L3550" s="50" t="s">
        <v>188</v>
      </c>
      <c r="M3550" s="54">
        <v>3</v>
      </c>
      <c r="N3550" s="51" t="str">
        <f t="shared" si="233"/>
        <v>東農大一</v>
      </c>
    </row>
    <row r="3551" spans="1:14" x14ac:dyDescent="0.2">
      <c r="A3551" s="50">
        <f t="shared" si="230"/>
        <v>43314</v>
      </c>
      <c r="B3551" s="50">
        <f t="shared" si="231"/>
        <v>4</v>
      </c>
      <c r="C3551" s="51">
        <f t="shared" si="232"/>
        <v>33</v>
      </c>
      <c r="D3551" s="50">
        <v>43314</v>
      </c>
      <c r="E3551" s="50" t="s">
        <v>6370</v>
      </c>
      <c r="F3551" s="50" t="s">
        <v>10110</v>
      </c>
      <c r="G3551" s="50" t="s">
        <v>6372</v>
      </c>
      <c r="H3551" s="50" t="s">
        <v>1491</v>
      </c>
      <c r="I3551" s="50" t="s">
        <v>6373</v>
      </c>
      <c r="J3551" s="50" t="s">
        <v>1493</v>
      </c>
      <c r="K3551" s="50" t="s">
        <v>291</v>
      </c>
      <c r="L3551" s="50" t="s">
        <v>1029</v>
      </c>
      <c r="M3551" s="54">
        <v>3</v>
      </c>
      <c r="N3551" s="51" t="str">
        <f t="shared" si="233"/>
        <v>東農大一</v>
      </c>
    </row>
    <row r="3552" spans="1:14" x14ac:dyDescent="0.2">
      <c r="A3552" s="50">
        <f t="shared" si="230"/>
        <v>43318</v>
      </c>
      <c r="B3552" s="50">
        <f t="shared" si="231"/>
        <v>4</v>
      </c>
      <c r="C3552" s="51">
        <f t="shared" si="232"/>
        <v>33</v>
      </c>
      <c r="D3552" s="50">
        <v>43318</v>
      </c>
      <c r="E3552" s="50" t="s">
        <v>10111</v>
      </c>
      <c r="F3552" s="50" t="s">
        <v>91</v>
      </c>
      <c r="G3552" s="50" t="s">
        <v>10112</v>
      </c>
      <c r="H3552" s="50" t="s">
        <v>2105</v>
      </c>
      <c r="I3552" s="50" t="s">
        <v>10113</v>
      </c>
      <c r="J3552" s="50" t="s">
        <v>2106</v>
      </c>
      <c r="K3552" s="50" t="s">
        <v>291</v>
      </c>
      <c r="L3552" s="50" t="s">
        <v>1029</v>
      </c>
      <c r="M3552" s="54">
        <v>3</v>
      </c>
      <c r="N3552" s="51" t="str">
        <f t="shared" si="233"/>
        <v>東農大一</v>
      </c>
    </row>
    <row r="3553" spans="1:14" x14ac:dyDescent="0.2">
      <c r="A3553" s="50">
        <f t="shared" si="230"/>
        <v>43319</v>
      </c>
      <c r="B3553" s="50">
        <f t="shared" si="231"/>
        <v>4</v>
      </c>
      <c r="C3553" s="51">
        <f t="shared" si="232"/>
        <v>33</v>
      </c>
      <c r="D3553" s="50">
        <v>43319</v>
      </c>
      <c r="E3553" s="50" t="s">
        <v>1628</v>
      </c>
      <c r="F3553" s="50" t="s">
        <v>10114</v>
      </c>
      <c r="G3553" s="50" t="s">
        <v>1629</v>
      </c>
      <c r="H3553" s="50" t="s">
        <v>1847</v>
      </c>
      <c r="I3553" s="50" t="s">
        <v>1630</v>
      </c>
      <c r="J3553" s="50" t="s">
        <v>5563</v>
      </c>
      <c r="K3553" s="50" t="s">
        <v>291</v>
      </c>
      <c r="L3553" s="50" t="s">
        <v>1029</v>
      </c>
      <c r="M3553" s="54">
        <v>3</v>
      </c>
      <c r="N3553" s="51" t="str">
        <f t="shared" si="233"/>
        <v>東農大一</v>
      </c>
    </row>
    <row r="3554" spans="1:14" x14ac:dyDescent="0.2">
      <c r="A3554" s="50">
        <f t="shared" si="230"/>
        <v>43320</v>
      </c>
      <c r="B3554" s="50">
        <f t="shared" si="231"/>
        <v>4</v>
      </c>
      <c r="C3554" s="51">
        <f t="shared" si="232"/>
        <v>33</v>
      </c>
      <c r="D3554" s="50">
        <v>43320</v>
      </c>
      <c r="E3554" s="50" t="s">
        <v>124</v>
      </c>
      <c r="F3554" s="50" t="s">
        <v>10115</v>
      </c>
      <c r="G3554" s="50" t="s">
        <v>1115</v>
      </c>
      <c r="H3554" s="50" t="s">
        <v>1859</v>
      </c>
      <c r="I3554" s="50" t="s">
        <v>1116</v>
      </c>
      <c r="J3554" s="50" t="s">
        <v>1861</v>
      </c>
      <c r="K3554" s="50" t="s">
        <v>291</v>
      </c>
      <c r="L3554" s="50" t="s">
        <v>1029</v>
      </c>
      <c r="M3554" s="54">
        <v>3</v>
      </c>
      <c r="N3554" s="51" t="str">
        <f t="shared" si="233"/>
        <v>東農大一</v>
      </c>
    </row>
    <row r="3555" spans="1:14" x14ac:dyDescent="0.2">
      <c r="A3555" s="50">
        <f t="shared" si="230"/>
        <v>43321</v>
      </c>
      <c r="B3555" s="50">
        <f t="shared" si="231"/>
        <v>4</v>
      </c>
      <c r="C3555" s="51">
        <f t="shared" si="232"/>
        <v>33</v>
      </c>
      <c r="D3555" s="50">
        <v>43321</v>
      </c>
      <c r="E3555" s="50" t="s">
        <v>4857</v>
      </c>
      <c r="F3555" s="50" t="s">
        <v>9793</v>
      </c>
      <c r="G3555" s="50" t="s">
        <v>4859</v>
      </c>
      <c r="H3555" s="50" t="s">
        <v>7145</v>
      </c>
      <c r="I3555" s="50" t="s">
        <v>4861</v>
      </c>
      <c r="J3555" s="50" t="s">
        <v>7147</v>
      </c>
      <c r="K3555" s="50" t="s">
        <v>291</v>
      </c>
      <c r="L3555" s="50" t="s">
        <v>1029</v>
      </c>
      <c r="M3555" s="54">
        <v>3</v>
      </c>
      <c r="N3555" s="51" t="str">
        <f t="shared" si="233"/>
        <v>東農大一</v>
      </c>
    </row>
    <row r="3556" spans="1:14" x14ac:dyDescent="0.2">
      <c r="A3556" s="50">
        <f t="shared" si="230"/>
        <v>43323</v>
      </c>
      <c r="B3556" s="50">
        <f t="shared" si="231"/>
        <v>4</v>
      </c>
      <c r="C3556" s="51">
        <f t="shared" si="232"/>
        <v>33</v>
      </c>
      <c r="D3556" s="50">
        <v>43323</v>
      </c>
      <c r="E3556" s="50" t="s">
        <v>4300</v>
      </c>
      <c r="F3556" s="50" t="s">
        <v>10116</v>
      </c>
      <c r="G3556" s="50" t="s">
        <v>2603</v>
      </c>
      <c r="H3556" s="50" t="s">
        <v>10117</v>
      </c>
      <c r="I3556" s="50" t="s">
        <v>2604</v>
      </c>
      <c r="J3556" s="50" t="s">
        <v>10118</v>
      </c>
      <c r="K3556" s="50" t="s">
        <v>291</v>
      </c>
      <c r="L3556" s="50" t="s">
        <v>188</v>
      </c>
      <c r="M3556" s="54">
        <v>2</v>
      </c>
      <c r="N3556" s="51" t="str">
        <f t="shared" si="233"/>
        <v>東農大一</v>
      </c>
    </row>
    <row r="3557" spans="1:14" x14ac:dyDescent="0.2">
      <c r="A3557" s="50">
        <f t="shared" si="230"/>
        <v>43324</v>
      </c>
      <c r="B3557" s="50">
        <f t="shared" si="231"/>
        <v>4</v>
      </c>
      <c r="C3557" s="51">
        <f t="shared" si="232"/>
        <v>33</v>
      </c>
      <c r="D3557" s="50">
        <v>43324</v>
      </c>
      <c r="E3557" s="50" t="s">
        <v>652</v>
      </c>
      <c r="F3557" s="50" t="s">
        <v>10119</v>
      </c>
      <c r="G3557" s="50" t="s">
        <v>2329</v>
      </c>
      <c r="H3557" s="50" t="s">
        <v>1185</v>
      </c>
      <c r="I3557" s="50" t="s">
        <v>2331</v>
      </c>
      <c r="J3557" s="50" t="s">
        <v>1187</v>
      </c>
      <c r="K3557" s="50" t="s">
        <v>291</v>
      </c>
      <c r="L3557" s="50" t="s">
        <v>188</v>
      </c>
      <c r="M3557" s="54">
        <v>2</v>
      </c>
      <c r="N3557" s="51" t="str">
        <f t="shared" si="233"/>
        <v>東農大一</v>
      </c>
    </row>
    <row r="3558" spans="1:14" x14ac:dyDescent="0.2">
      <c r="A3558" s="50">
        <f t="shared" si="230"/>
        <v>43325</v>
      </c>
      <c r="B3558" s="50">
        <f t="shared" si="231"/>
        <v>4</v>
      </c>
      <c r="C3558" s="51">
        <f t="shared" si="232"/>
        <v>33</v>
      </c>
      <c r="D3558" s="50">
        <v>43325</v>
      </c>
      <c r="E3558" s="50" t="s">
        <v>10120</v>
      </c>
      <c r="F3558" s="50" t="s">
        <v>10121</v>
      </c>
      <c r="G3558" s="50" t="s">
        <v>10120</v>
      </c>
      <c r="H3558" s="50" t="s">
        <v>10121</v>
      </c>
      <c r="I3558" s="50" t="s">
        <v>10122</v>
      </c>
      <c r="J3558" s="50" t="s">
        <v>10123</v>
      </c>
      <c r="K3558" s="50" t="s">
        <v>291</v>
      </c>
      <c r="L3558" s="50" t="s">
        <v>188</v>
      </c>
      <c r="M3558" s="54">
        <v>2</v>
      </c>
      <c r="N3558" s="51" t="str">
        <f t="shared" si="233"/>
        <v>東農大一</v>
      </c>
    </row>
    <row r="3559" spans="1:14" x14ac:dyDescent="0.2">
      <c r="A3559" s="50">
        <f t="shared" si="230"/>
        <v>43326</v>
      </c>
      <c r="B3559" s="50">
        <f t="shared" si="231"/>
        <v>4</v>
      </c>
      <c r="C3559" s="51">
        <f t="shared" si="232"/>
        <v>33</v>
      </c>
      <c r="D3559" s="50">
        <v>43326</v>
      </c>
      <c r="E3559" s="50" t="s">
        <v>10124</v>
      </c>
      <c r="F3559" s="50" t="s">
        <v>10125</v>
      </c>
      <c r="G3559" s="50" t="s">
        <v>10126</v>
      </c>
      <c r="H3559" s="50" t="s">
        <v>1030</v>
      </c>
      <c r="I3559" s="50" t="s">
        <v>10127</v>
      </c>
      <c r="J3559" s="50" t="s">
        <v>1031</v>
      </c>
      <c r="K3559" s="50" t="s">
        <v>291</v>
      </c>
      <c r="L3559" s="50" t="s">
        <v>189</v>
      </c>
      <c r="M3559" s="54">
        <v>2</v>
      </c>
      <c r="N3559" s="51" t="str">
        <f t="shared" si="233"/>
        <v>東農大一</v>
      </c>
    </row>
    <row r="3560" spans="1:14" x14ac:dyDescent="0.2">
      <c r="A3560" s="50">
        <f t="shared" si="230"/>
        <v>43327</v>
      </c>
      <c r="B3560" s="50">
        <f t="shared" si="231"/>
        <v>4</v>
      </c>
      <c r="C3560" s="51">
        <f t="shared" si="232"/>
        <v>33</v>
      </c>
      <c r="D3560" s="50">
        <v>43327</v>
      </c>
      <c r="E3560" s="50" t="s">
        <v>61</v>
      </c>
      <c r="F3560" s="50" t="s">
        <v>10128</v>
      </c>
      <c r="G3560" s="50" t="s">
        <v>1901</v>
      </c>
      <c r="H3560" s="50" t="s">
        <v>1112</v>
      </c>
      <c r="I3560" s="50" t="s">
        <v>1902</v>
      </c>
      <c r="J3560" s="50" t="s">
        <v>1114</v>
      </c>
      <c r="K3560" s="50" t="s">
        <v>291</v>
      </c>
      <c r="L3560" s="50" t="s">
        <v>188</v>
      </c>
      <c r="M3560" s="54">
        <v>2</v>
      </c>
      <c r="N3560" s="51" t="str">
        <f t="shared" si="233"/>
        <v>東農大一</v>
      </c>
    </row>
    <row r="3561" spans="1:14" x14ac:dyDescent="0.2">
      <c r="A3561" s="50">
        <f t="shared" si="230"/>
        <v>43328</v>
      </c>
      <c r="B3561" s="50">
        <f t="shared" si="231"/>
        <v>4</v>
      </c>
      <c r="C3561" s="51">
        <f t="shared" si="232"/>
        <v>33</v>
      </c>
      <c r="D3561" s="50">
        <v>43328</v>
      </c>
      <c r="E3561" s="50" t="s">
        <v>488</v>
      </c>
      <c r="F3561" s="50" t="s">
        <v>4959</v>
      </c>
      <c r="G3561" s="50" t="s">
        <v>1915</v>
      </c>
      <c r="H3561" s="50" t="s">
        <v>2918</v>
      </c>
      <c r="I3561" s="50" t="s">
        <v>5406</v>
      </c>
      <c r="J3561" s="50" t="s">
        <v>2919</v>
      </c>
      <c r="K3561" s="50" t="s">
        <v>291</v>
      </c>
      <c r="L3561" s="50" t="s">
        <v>188</v>
      </c>
      <c r="M3561" s="54">
        <v>2</v>
      </c>
      <c r="N3561" s="51" t="str">
        <f t="shared" si="233"/>
        <v>東農大一</v>
      </c>
    </row>
    <row r="3562" spans="1:14" x14ac:dyDescent="0.2">
      <c r="A3562" s="50">
        <f t="shared" si="230"/>
        <v>43329</v>
      </c>
      <c r="B3562" s="50">
        <f t="shared" si="231"/>
        <v>4</v>
      </c>
      <c r="C3562" s="51">
        <f t="shared" si="232"/>
        <v>33</v>
      </c>
      <c r="D3562" s="50">
        <v>43329</v>
      </c>
      <c r="E3562" s="50" t="s">
        <v>45</v>
      </c>
      <c r="F3562" s="50" t="s">
        <v>10129</v>
      </c>
      <c r="G3562" s="50" t="s">
        <v>1184</v>
      </c>
      <c r="H3562" s="50" t="s">
        <v>10130</v>
      </c>
      <c r="I3562" s="50" t="s">
        <v>1186</v>
      </c>
      <c r="J3562" s="50" t="s">
        <v>10131</v>
      </c>
      <c r="K3562" s="50" t="s">
        <v>291</v>
      </c>
      <c r="L3562" s="50" t="s">
        <v>188</v>
      </c>
      <c r="M3562" s="54">
        <v>2</v>
      </c>
      <c r="N3562" s="51" t="str">
        <f t="shared" si="233"/>
        <v>東農大一</v>
      </c>
    </row>
    <row r="3563" spans="1:14" x14ac:dyDescent="0.2">
      <c r="A3563" s="50">
        <f t="shared" si="230"/>
        <v>43330</v>
      </c>
      <c r="B3563" s="50">
        <f t="shared" si="231"/>
        <v>4</v>
      </c>
      <c r="C3563" s="51">
        <f t="shared" si="232"/>
        <v>33</v>
      </c>
      <c r="D3563" s="50">
        <v>43330</v>
      </c>
      <c r="E3563" s="50" t="s">
        <v>4363</v>
      </c>
      <c r="F3563" s="50" t="s">
        <v>10132</v>
      </c>
      <c r="G3563" s="50" t="s">
        <v>4364</v>
      </c>
      <c r="H3563" s="50" t="s">
        <v>1023</v>
      </c>
      <c r="I3563" s="50" t="s">
        <v>4365</v>
      </c>
      <c r="J3563" s="50" t="s">
        <v>1024</v>
      </c>
      <c r="K3563" s="50" t="s">
        <v>291</v>
      </c>
      <c r="L3563" s="50" t="s">
        <v>188</v>
      </c>
      <c r="M3563" s="54">
        <v>2</v>
      </c>
      <c r="N3563" s="51" t="str">
        <f t="shared" si="233"/>
        <v>東農大一</v>
      </c>
    </row>
    <row r="3564" spans="1:14" x14ac:dyDescent="0.2">
      <c r="A3564" s="50">
        <f t="shared" ref="A3564:A3627" si="234">D3564</f>
        <v>43331</v>
      </c>
      <c r="B3564" s="50">
        <f t="shared" ref="B3564:B3627" si="235">ROUNDDOWN(D3564/10000,0)</f>
        <v>4</v>
      </c>
      <c r="C3564" s="51">
        <f t="shared" ref="C3564:C3627" si="236">ROUNDDOWN((D3564-B3564*10000)/100,0)</f>
        <v>33</v>
      </c>
      <c r="D3564" s="50">
        <v>43331</v>
      </c>
      <c r="E3564" s="50" t="s">
        <v>125</v>
      </c>
      <c r="F3564" s="50" t="s">
        <v>10133</v>
      </c>
      <c r="G3564" s="50" t="s">
        <v>1143</v>
      </c>
      <c r="H3564" s="50" t="s">
        <v>1764</v>
      </c>
      <c r="I3564" s="50" t="s">
        <v>1144</v>
      </c>
      <c r="J3564" s="50" t="s">
        <v>1766</v>
      </c>
      <c r="K3564" s="50" t="s">
        <v>291</v>
      </c>
      <c r="L3564" s="50" t="s">
        <v>188</v>
      </c>
      <c r="M3564" s="54">
        <v>2</v>
      </c>
      <c r="N3564" s="51" t="str">
        <f t="shared" si="233"/>
        <v>東農大一</v>
      </c>
    </row>
    <row r="3565" spans="1:14" x14ac:dyDescent="0.2">
      <c r="A3565" s="50">
        <f t="shared" si="234"/>
        <v>43332</v>
      </c>
      <c r="B3565" s="50">
        <f t="shared" si="235"/>
        <v>4</v>
      </c>
      <c r="C3565" s="51">
        <f t="shared" si="236"/>
        <v>33</v>
      </c>
      <c r="D3565" s="50">
        <v>43332</v>
      </c>
      <c r="E3565" s="50" t="s">
        <v>660</v>
      </c>
      <c r="F3565" s="50" t="s">
        <v>9847</v>
      </c>
      <c r="G3565" s="50" t="s">
        <v>10134</v>
      </c>
      <c r="H3565" s="50" t="s">
        <v>1121</v>
      </c>
      <c r="I3565" s="50" t="s">
        <v>10135</v>
      </c>
      <c r="J3565" s="50" t="s">
        <v>4717</v>
      </c>
      <c r="K3565" s="50" t="s">
        <v>291</v>
      </c>
      <c r="L3565" s="50" t="s">
        <v>188</v>
      </c>
      <c r="M3565" s="54">
        <v>2</v>
      </c>
      <c r="N3565" s="51" t="str">
        <f t="shared" si="233"/>
        <v>東農大一</v>
      </c>
    </row>
    <row r="3566" spans="1:14" x14ac:dyDescent="0.2">
      <c r="A3566" s="50">
        <f t="shared" si="234"/>
        <v>43334</v>
      </c>
      <c r="B3566" s="50">
        <f t="shared" si="235"/>
        <v>4</v>
      </c>
      <c r="C3566" s="51">
        <f t="shared" si="236"/>
        <v>33</v>
      </c>
      <c r="D3566" s="50">
        <v>43334</v>
      </c>
      <c r="E3566" s="50" t="s">
        <v>6402</v>
      </c>
      <c r="F3566" s="50" t="s">
        <v>10136</v>
      </c>
      <c r="G3566" s="50" t="s">
        <v>6404</v>
      </c>
      <c r="H3566" s="50" t="s">
        <v>1198</v>
      </c>
      <c r="I3566" s="50" t="s">
        <v>6406</v>
      </c>
      <c r="J3566" s="50" t="s">
        <v>1200</v>
      </c>
      <c r="K3566" s="50" t="s">
        <v>291</v>
      </c>
      <c r="L3566" s="50" t="s">
        <v>188</v>
      </c>
      <c r="M3566" s="54">
        <v>2</v>
      </c>
      <c r="N3566" s="51" t="str">
        <f t="shared" si="233"/>
        <v>東農大一</v>
      </c>
    </row>
    <row r="3567" spans="1:14" x14ac:dyDescent="0.2">
      <c r="A3567" s="50">
        <f t="shared" si="234"/>
        <v>43335</v>
      </c>
      <c r="B3567" s="50">
        <f t="shared" si="235"/>
        <v>4</v>
      </c>
      <c r="C3567" s="51">
        <f t="shared" si="236"/>
        <v>33</v>
      </c>
      <c r="D3567" s="50">
        <v>43335</v>
      </c>
      <c r="E3567" s="50" t="s">
        <v>125</v>
      </c>
      <c r="F3567" s="50" t="s">
        <v>5408</v>
      </c>
      <c r="G3567" s="50" t="s">
        <v>1143</v>
      </c>
      <c r="H3567" s="50" t="s">
        <v>4351</v>
      </c>
      <c r="I3567" s="50" t="s">
        <v>1144</v>
      </c>
      <c r="J3567" s="50" t="s">
        <v>4352</v>
      </c>
      <c r="K3567" s="50" t="s">
        <v>291</v>
      </c>
      <c r="L3567" s="50" t="s">
        <v>188</v>
      </c>
      <c r="M3567" s="54">
        <v>2</v>
      </c>
      <c r="N3567" s="51" t="str">
        <f t="shared" si="233"/>
        <v>東農大一</v>
      </c>
    </row>
    <row r="3568" spans="1:14" x14ac:dyDescent="0.2">
      <c r="A3568" s="50">
        <f t="shared" si="234"/>
        <v>43336</v>
      </c>
      <c r="B3568" s="50">
        <f t="shared" si="235"/>
        <v>4</v>
      </c>
      <c r="C3568" s="51">
        <f t="shared" si="236"/>
        <v>33</v>
      </c>
      <c r="D3568" s="50">
        <v>43336</v>
      </c>
      <c r="E3568" s="50" t="s">
        <v>10137</v>
      </c>
      <c r="F3568" s="50" t="s">
        <v>10138</v>
      </c>
      <c r="G3568" s="50" t="s">
        <v>10139</v>
      </c>
      <c r="H3568" s="50" t="s">
        <v>1691</v>
      </c>
      <c r="I3568" s="50" t="s">
        <v>10140</v>
      </c>
      <c r="J3568" s="50" t="s">
        <v>1693</v>
      </c>
      <c r="K3568" s="50" t="s">
        <v>291</v>
      </c>
      <c r="L3568" s="50" t="s">
        <v>185</v>
      </c>
      <c r="M3568" s="54">
        <v>1</v>
      </c>
      <c r="N3568" s="51" t="str">
        <f t="shared" si="233"/>
        <v>東農大一</v>
      </c>
    </row>
    <row r="3569" spans="1:14" x14ac:dyDescent="0.2">
      <c r="A3569" s="50">
        <f t="shared" si="234"/>
        <v>43337</v>
      </c>
      <c r="B3569" s="50">
        <f t="shared" si="235"/>
        <v>4</v>
      </c>
      <c r="C3569" s="51">
        <f t="shared" si="236"/>
        <v>33</v>
      </c>
      <c r="D3569" s="50">
        <v>43337</v>
      </c>
      <c r="E3569" s="50" t="s">
        <v>2786</v>
      </c>
      <c r="F3569" s="50" t="s">
        <v>10141</v>
      </c>
      <c r="G3569" s="50" t="s">
        <v>2788</v>
      </c>
      <c r="H3569" s="50" t="s">
        <v>1185</v>
      </c>
      <c r="I3569" s="50" t="s">
        <v>2789</v>
      </c>
      <c r="J3569" s="50" t="s">
        <v>1305</v>
      </c>
      <c r="K3569" s="50" t="s">
        <v>291</v>
      </c>
      <c r="L3569" s="50" t="s">
        <v>189</v>
      </c>
      <c r="M3569" s="54">
        <v>1</v>
      </c>
      <c r="N3569" s="51" t="str">
        <f t="shared" si="233"/>
        <v>東農大一</v>
      </c>
    </row>
    <row r="3570" spans="1:14" x14ac:dyDescent="0.2">
      <c r="A3570" s="50">
        <f t="shared" si="234"/>
        <v>43338</v>
      </c>
      <c r="B3570" s="50">
        <f t="shared" si="235"/>
        <v>4</v>
      </c>
      <c r="C3570" s="51">
        <f t="shared" si="236"/>
        <v>33</v>
      </c>
      <c r="D3570" s="50">
        <v>43338</v>
      </c>
      <c r="E3570" s="50" t="s">
        <v>643</v>
      </c>
      <c r="F3570" s="50" t="s">
        <v>10142</v>
      </c>
      <c r="G3570" s="50" t="s">
        <v>2418</v>
      </c>
      <c r="H3570" s="50" t="s">
        <v>8935</v>
      </c>
      <c r="I3570" s="50" t="s">
        <v>2420</v>
      </c>
      <c r="J3570" s="50" t="s">
        <v>1017</v>
      </c>
      <c r="K3570" s="50" t="s">
        <v>291</v>
      </c>
      <c r="L3570" s="50" t="s">
        <v>189</v>
      </c>
      <c r="M3570" s="54">
        <v>1</v>
      </c>
      <c r="N3570" s="51" t="str">
        <f t="shared" si="233"/>
        <v>東農大一</v>
      </c>
    </row>
    <row r="3571" spans="1:14" x14ac:dyDescent="0.2">
      <c r="A3571" s="50">
        <f t="shared" si="234"/>
        <v>43339</v>
      </c>
      <c r="B3571" s="50">
        <f t="shared" si="235"/>
        <v>4</v>
      </c>
      <c r="C3571" s="51">
        <f t="shared" si="236"/>
        <v>33</v>
      </c>
      <c r="D3571" s="50">
        <v>43339</v>
      </c>
      <c r="E3571" s="50" t="s">
        <v>8542</v>
      </c>
      <c r="F3571" s="50" t="s">
        <v>10143</v>
      </c>
      <c r="G3571" s="50" t="s">
        <v>8543</v>
      </c>
      <c r="H3571" s="50" t="s">
        <v>4298</v>
      </c>
      <c r="I3571" s="50" t="s">
        <v>8544</v>
      </c>
      <c r="J3571" s="50" t="s">
        <v>4299</v>
      </c>
      <c r="K3571" s="50" t="s">
        <v>291</v>
      </c>
      <c r="L3571" s="50" t="s">
        <v>189</v>
      </c>
      <c r="M3571" s="54">
        <v>1</v>
      </c>
      <c r="N3571" s="51" t="str">
        <f t="shared" si="233"/>
        <v>東農大一</v>
      </c>
    </row>
    <row r="3572" spans="1:14" x14ac:dyDescent="0.2">
      <c r="A3572" s="50">
        <f t="shared" si="234"/>
        <v>43340</v>
      </c>
      <c r="B3572" s="50">
        <f t="shared" si="235"/>
        <v>4</v>
      </c>
      <c r="C3572" s="51">
        <f t="shared" si="236"/>
        <v>33</v>
      </c>
      <c r="D3572" s="50">
        <v>43340</v>
      </c>
      <c r="E3572" s="50" t="s">
        <v>1807</v>
      </c>
      <c r="F3572" s="50" t="s">
        <v>10144</v>
      </c>
      <c r="G3572" s="50" t="s">
        <v>1808</v>
      </c>
      <c r="H3572" s="50" t="s">
        <v>2099</v>
      </c>
      <c r="I3572" s="50" t="s">
        <v>1809</v>
      </c>
      <c r="J3572" s="50" t="s">
        <v>2960</v>
      </c>
      <c r="K3572" s="50" t="s">
        <v>291</v>
      </c>
      <c r="L3572" s="50" t="s">
        <v>189</v>
      </c>
      <c r="M3572" s="54">
        <v>1</v>
      </c>
      <c r="N3572" s="51" t="str">
        <f t="shared" si="233"/>
        <v>東農大一</v>
      </c>
    </row>
    <row r="3573" spans="1:14" x14ac:dyDescent="0.2">
      <c r="A3573" s="50">
        <f t="shared" si="234"/>
        <v>43341</v>
      </c>
      <c r="B3573" s="50">
        <f t="shared" si="235"/>
        <v>4</v>
      </c>
      <c r="C3573" s="51">
        <f t="shared" si="236"/>
        <v>33</v>
      </c>
      <c r="D3573" s="50">
        <v>43341</v>
      </c>
      <c r="E3573" s="50" t="s">
        <v>1538</v>
      </c>
      <c r="F3573" s="50" t="s">
        <v>391</v>
      </c>
      <c r="G3573" s="50" t="s">
        <v>1570</v>
      </c>
      <c r="H3573" s="50" t="s">
        <v>1930</v>
      </c>
      <c r="I3573" s="50" t="s">
        <v>1571</v>
      </c>
      <c r="J3573" s="50" t="s">
        <v>1931</v>
      </c>
      <c r="K3573" s="50" t="s">
        <v>291</v>
      </c>
      <c r="L3573" s="50" t="s">
        <v>189</v>
      </c>
      <c r="M3573" s="54">
        <v>1</v>
      </c>
      <c r="N3573" s="51" t="str">
        <f t="shared" si="233"/>
        <v>東農大一</v>
      </c>
    </row>
    <row r="3574" spans="1:14" x14ac:dyDescent="0.2">
      <c r="A3574" s="50">
        <f t="shared" si="234"/>
        <v>43342</v>
      </c>
      <c r="B3574" s="50">
        <f t="shared" si="235"/>
        <v>4</v>
      </c>
      <c r="C3574" s="51">
        <f t="shared" si="236"/>
        <v>33</v>
      </c>
      <c r="D3574" s="50">
        <v>43342</v>
      </c>
      <c r="E3574" s="50" t="s">
        <v>453</v>
      </c>
      <c r="F3574" s="50" t="s">
        <v>10145</v>
      </c>
      <c r="G3574" s="50" t="s">
        <v>1044</v>
      </c>
      <c r="H3574" s="50" t="s">
        <v>10146</v>
      </c>
      <c r="I3574" s="50" t="s">
        <v>1045</v>
      </c>
      <c r="J3574" s="50" t="s">
        <v>10147</v>
      </c>
      <c r="K3574" s="50" t="s">
        <v>291</v>
      </c>
      <c r="L3574" s="50" t="s">
        <v>189</v>
      </c>
      <c r="M3574" s="54">
        <v>1</v>
      </c>
      <c r="N3574" s="51" t="str">
        <f t="shared" si="233"/>
        <v>東農大一</v>
      </c>
    </row>
    <row r="3575" spans="1:14" x14ac:dyDescent="0.2">
      <c r="A3575" s="50">
        <f t="shared" si="234"/>
        <v>43343</v>
      </c>
      <c r="B3575" s="50">
        <f t="shared" si="235"/>
        <v>4</v>
      </c>
      <c r="C3575" s="51">
        <f t="shared" si="236"/>
        <v>33</v>
      </c>
      <c r="D3575" s="50">
        <v>43343</v>
      </c>
      <c r="E3575" s="50" t="s">
        <v>10148</v>
      </c>
      <c r="F3575" s="50" t="s">
        <v>10149</v>
      </c>
      <c r="G3575" s="50" t="s">
        <v>10150</v>
      </c>
      <c r="H3575" s="50" t="s">
        <v>8711</v>
      </c>
      <c r="I3575" s="50" t="s">
        <v>10151</v>
      </c>
      <c r="J3575" s="50" t="s">
        <v>8712</v>
      </c>
      <c r="K3575" s="50" t="s">
        <v>291</v>
      </c>
      <c r="L3575" s="50" t="s">
        <v>189</v>
      </c>
      <c r="M3575" s="54">
        <v>1</v>
      </c>
      <c r="N3575" s="51" t="str">
        <f t="shared" si="233"/>
        <v>東農大一</v>
      </c>
    </row>
    <row r="3576" spans="1:14" x14ac:dyDescent="0.2">
      <c r="A3576" s="50">
        <f t="shared" si="234"/>
        <v>43344</v>
      </c>
      <c r="B3576" s="50">
        <f t="shared" si="235"/>
        <v>4</v>
      </c>
      <c r="C3576" s="51">
        <f t="shared" si="236"/>
        <v>33</v>
      </c>
      <c r="D3576" s="50">
        <v>43344</v>
      </c>
      <c r="E3576" s="50" t="s">
        <v>1521</v>
      </c>
      <c r="F3576" s="50" t="s">
        <v>4069</v>
      </c>
      <c r="G3576" s="50" t="s">
        <v>1523</v>
      </c>
      <c r="H3576" s="50" t="s">
        <v>1241</v>
      </c>
      <c r="I3576" s="50" t="s">
        <v>9597</v>
      </c>
      <c r="J3576" s="50" t="s">
        <v>1242</v>
      </c>
      <c r="K3576" s="50" t="s">
        <v>291</v>
      </c>
      <c r="L3576" s="50" t="s">
        <v>189</v>
      </c>
      <c r="M3576" s="54">
        <v>1</v>
      </c>
      <c r="N3576" s="51" t="str">
        <f t="shared" si="233"/>
        <v>東農大一</v>
      </c>
    </row>
    <row r="3577" spans="1:14" x14ac:dyDescent="0.2">
      <c r="A3577" s="50">
        <f t="shared" si="234"/>
        <v>43345</v>
      </c>
      <c r="B3577" s="50">
        <f t="shared" si="235"/>
        <v>4</v>
      </c>
      <c r="C3577" s="51">
        <f t="shared" si="236"/>
        <v>33</v>
      </c>
      <c r="D3577" s="50">
        <v>43345</v>
      </c>
      <c r="E3577" s="50" t="s">
        <v>10152</v>
      </c>
      <c r="F3577" s="50" t="s">
        <v>10153</v>
      </c>
      <c r="G3577" s="50" t="s">
        <v>10154</v>
      </c>
      <c r="H3577" s="50" t="s">
        <v>5324</v>
      </c>
      <c r="I3577" s="50" t="s">
        <v>10155</v>
      </c>
      <c r="J3577" s="50" t="s">
        <v>7654</v>
      </c>
      <c r="K3577" s="50" t="s">
        <v>291</v>
      </c>
      <c r="L3577" s="50" t="s">
        <v>189</v>
      </c>
      <c r="M3577" s="54">
        <v>1</v>
      </c>
      <c r="N3577" s="51" t="str">
        <f t="shared" si="233"/>
        <v>東農大一</v>
      </c>
    </row>
    <row r="3578" spans="1:14" x14ac:dyDescent="0.2">
      <c r="A3578" s="50">
        <f t="shared" si="234"/>
        <v>43346</v>
      </c>
      <c r="B3578" s="50">
        <f t="shared" si="235"/>
        <v>4</v>
      </c>
      <c r="C3578" s="51">
        <f t="shared" si="236"/>
        <v>33</v>
      </c>
      <c r="D3578" s="50">
        <v>43346</v>
      </c>
      <c r="E3578" s="50" t="s">
        <v>5625</v>
      </c>
      <c r="F3578" s="50" t="s">
        <v>10156</v>
      </c>
      <c r="G3578" s="50" t="s">
        <v>5626</v>
      </c>
      <c r="H3578" s="50" t="s">
        <v>1780</v>
      </c>
      <c r="I3578" s="50" t="s">
        <v>5627</v>
      </c>
      <c r="J3578" s="50" t="s">
        <v>1782</v>
      </c>
      <c r="K3578" s="50" t="s">
        <v>291</v>
      </c>
      <c r="L3578" s="50" t="s">
        <v>189</v>
      </c>
      <c r="M3578" s="54">
        <v>1</v>
      </c>
      <c r="N3578" s="51" t="str">
        <f t="shared" si="233"/>
        <v>東農大一</v>
      </c>
    </row>
    <row r="3579" spans="1:14" x14ac:dyDescent="0.2">
      <c r="A3579" s="50">
        <f t="shared" si="234"/>
        <v>43347</v>
      </c>
      <c r="B3579" s="50">
        <f t="shared" si="235"/>
        <v>4</v>
      </c>
      <c r="C3579" s="51">
        <f t="shared" si="236"/>
        <v>33</v>
      </c>
      <c r="D3579" s="50">
        <v>43347</v>
      </c>
      <c r="E3579" s="50" t="s">
        <v>26</v>
      </c>
      <c r="F3579" s="50" t="s">
        <v>10157</v>
      </c>
      <c r="G3579" s="50" t="s">
        <v>1451</v>
      </c>
      <c r="H3579" s="50" t="s">
        <v>1139</v>
      </c>
      <c r="I3579" s="50" t="s">
        <v>1544</v>
      </c>
      <c r="J3579" s="50" t="s">
        <v>1140</v>
      </c>
      <c r="K3579" s="50" t="s">
        <v>291</v>
      </c>
      <c r="L3579" s="50" t="s">
        <v>189</v>
      </c>
      <c r="M3579" s="54">
        <v>1</v>
      </c>
      <c r="N3579" s="51" t="str">
        <f t="shared" si="233"/>
        <v>東農大一</v>
      </c>
    </row>
    <row r="3580" spans="1:14" x14ac:dyDescent="0.2">
      <c r="A3580" s="50">
        <f t="shared" si="234"/>
        <v>43371</v>
      </c>
      <c r="B3580" s="50">
        <f t="shared" si="235"/>
        <v>4</v>
      </c>
      <c r="C3580" s="51">
        <f t="shared" si="236"/>
        <v>33</v>
      </c>
      <c r="D3580" s="50">
        <v>43371</v>
      </c>
      <c r="E3580" s="50" t="s">
        <v>23</v>
      </c>
      <c r="F3580" s="50" t="s">
        <v>10158</v>
      </c>
      <c r="G3580" s="50" t="s">
        <v>1248</v>
      </c>
      <c r="H3580" s="50" t="s">
        <v>4219</v>
      </c>
      <c r="I3580" s="50" t="s">
        <v>1249</v>
      </c>
      <c r="J3580" s="50" t="s">
        <v>4220</v>
      </c>
      <c r="K3580" s="50" t="s">
        <v>292</v>
      </c>
      <c r="L3580" s="50" t="s">
        <v>1029</v>
      </c>
      <c r="M3580" s="54">
        <v>3</v>
      </c>
      <c r="N3580" s="51" t="str">
        <f t="shared" si="233"/>
        <v>東農大一</v>
      </c>
    </row>
    <row r="3581" spans="1:14" x14ac:dyDescent="0.2">
      <c r="A3581" s="50">
        <f t="shared" si="234"/>
        <v>43372</v>
      </c>
      <c r="B3581" s="50">
        <f t="shared" si="235"/>
        <v>4</v>
      </c>
      <c r="C3581" s="51">
        <f t="shared" si="236"/>
        <v>33</v>
      </c>
      <c r="D3581" s="50">
        <v>43372</v>
      </c>
      <c r="E3581" s="50" t="s">
        <v>10159</v>
      </c>
      <c r="F3581" s="50" t="s">
        <v>356</v>
      </c>
      <c r="G3581" s="50" t="s">
        <v>10160</v>
      </c>
      <c r="H3581" s="50" t="s">
        <v>1716</v>
      </c>
      <c r="I3581" s="50" t="s">
        <v>10161</v>
      </c>
      <c r="J3581" s="50" t="s">
        <v>1717</v>
      </c>
      <c r="K3581" s="50" t="s">
        <v>292</v>
      </c>
      <c r="L3581" s="50" t="s">
        <v>188</v>
      </c>
      <c r="M3581" s="54">
        <v>3</v>
      </c>
      <c r="N3581" s="51" t="str">
        <f t="shared" si="233"/>
        <v>東農大一</v>
      </c>
    </row>
    <row r="3582" spans="1:14" x14ac:dyDescent="0.2">
      <c r="A3582" s="50">
        <f t="shared" si="234"/>
        <v>43374</v>
      </c>
      <c r="B3582" s="50">
        <f t="shared" si="235"/>
        <v>4</v>
      </c>
      <c r="C3582" s="51">
        <f t="shared" si="236"/>
        <v>33</v>
      </c>
      <c r="D3582" s="50">
        <v>43374</v>
      </c>
      <c r="E3582" s="50" t="s">
        <v>399</v>
      </c>
      <c r="F3582" s="50" t="s">
        <v>10162</v>
      </c>
      <c r="G3582" s="50" t="s">
        <v>1517</v>
      </c>
      <c r="H3582" s="50" t="s">
        <v>1341</v>
      </c>
      <c r="I3582" s="50" t="s">
        <v>1518</v>
      </c>
      <c r="J3582" s="50" t="s">
        <v>1343</v>
      </c>
      <c r="K3582" s="50" t="s">
        <v>292</v>
      </c>
      <c r="L3582" s="50" t="s">
        <v>1029</v>
      </c>
      <c r="M3582" s="54">
        <v>3</v>
      </c>
      <c r="N3582" s="51" t="str">
        <f t="shared" si="233"/>
        <v>東農大一</v>
      </c>
    </row>
    <row r="3583" spans="1:14" x14ac:dyDescent="0.2">
      <c r="A3583" s="50">
        <f t="shared" si="234"/>
        <v>43375</v>
      </c>
      <c r="B3583" s="50">
        <f t="shared" si="235"/>
        <v>4</v>
      </c>
      <c r="C3583" s="51">
        <f t="shared" si="236"/>
        <v>33</v>
      </c>
      <c r="D3583" s="50">
        <v>43375</v>
      </c>
      <c r="E3583" s="50" t="s">
        <v>10163</v>
      </c>
      <c r="F3583" s="50" t="s">
        <v>10164</v>
      </c>
      <c r="G3583" s="50" t="s">
        <v>2115</v>
      </c>
      <c r="H3583" s="50" t="s">
        <v>10165</v>
      </c>
      <c r="I3583" s="50" t="s">
        <v>2116</v>
      </c>
      <c r="J3583" s="50" t="s">
        <v>10166</v>
      </c>
      <c r="K3583" s="50" t="s">
        <v>292</v>
      </c>
      <c r="L3583" s="50" t="s">
        <v>1029</v>
      </c>
      <c r="M3583" s="54">
        <v>3</v>
      </c>
      <c r="N3583" s="51" t="str">
        <f t="shared" si="233"/>
        <v>東農大一</v>
      </c>
    </row>
    <row r="3584" spans="1:14" x14ac:dyDescent="0.2">
      <c r="A3584" s="50">
        <f t="shared" si="234"/>
        <v>43376</v>
      </c>
      <c r="B3584" s="50">
        <f t="shared" si="235"/>
        <v>4</v>
      </c>
      <c r="C3584" s="51">
        <f t="shared" si="236"/>
        <v>33</v>
      </c>
      <c r="D3584" s="50">
        <v>43376</v>
      </c>
      <c r="E3584" s="50" t="s">
        <v>71</v>
      </c>
      <c r="F3584" s="50" t="s">
        <v>10167</v>
      </c>
      <c r="G3584" s="50" t="s">
        <v>1411</v>
      </c>
      <c r="H3584" s="50" t="s">
        <v>1384</v>
      </c>
      <c r="I3584" s="50" t="s">
        <v>1412</v>
      </c>
      <c r="J3584" s="50" t="s">
        <v>1385</v>
      </c>
      <c r="K3584" s="50" t="s">
        <v>292</v>
      </c>
      <c r="L3584" s="50" t="s">
        <v>1029</v>
      </c>
      <c r="M3584" s="54">
        <v>3</v>
      </c>
      <c r="N3584" s="51" t="str">
        <f t="shared" si="233"/>
        <v>東農大一</v>
      </c>
    </row>
    <row r="3585" spans="1:14" x14ac:dyDescent="0.2">
      <c r="A3585" s="50">
        <f t="shared" si="234"/>
        <v>43377</v>
      </c>
      <c r="B3585" s="50">
        <f t="shared" si="235"/>
        <v>4</v>
      </c>
      <c r="C3585" s="51">
        <f t="shared" si="236"/>
        <v>33</v>
      </c>
      <c r="D3585" s="50">
        <v>43377</v>
      </c>
      <c r="E3585" s="50" t="s">
        <v>47</v>
      </c>
      <c r="F3585" s="50" t="s">
        <v>10168</v>
      </c>
      <c r="G3585" s="50" t="s">
        <v>1087</v>
      </c>
      <c r="H3585" s="50" t="s">
        <v>8044</v>
      </c>
      <c r="I3585" s="50" t="s">
        <v>1089</v>
      </c>
      <c r="J3585" s="50" t="s">
        <v>8045</v>
      </c>
      <c r="K3585" s="50" t="s">
        <v>292</v>
      </c>
      <c r="L3585" s="50" t="s">
        <v>188</v>
      </c>
      <c r="M3585" s="54">
        <v>2</v>
      </c>
      <c r="N3585" s="51" t="str">
        <f t="shared" si="233"/>
        <v>東農大一</v>
      </c>
    </row>
    <row r="3586" spans="1:14" x14ac:dyDescent="0.2">
      <c r="A3586" s="50">
        <f t="shared" si="234"/>
        <v>43378</v>
      </c>
      <c r="B3586" s="50">
        <f t="shared" si="235"/>
        <v>4</v>
      </c>
      <c r="C3586" s="51">
        <f t="shared" si="236"/>
        <v>33</v>
      </c>
      <c r="D3586" s="50">
        <v>43378</v>
      </c>
      <c r="E3586" s="50" t="s">
        <v>23</v>
      </c>
      <c r="F3586" s="50" t="s">
        <v>10169</v>
      </c>
      <c r="G3586" s="50" t="s">
        <v>1248</v>
      </c>
      <c r="H3586" s="50" t="s">
        <v>1776</v>
      </c>
      <c r="I3586" s="50" t="s">
        <v>1249</v>
      </c>
      <c r="J3586" s="50" t="s">
        <v>1871</v>
      </c>
      <c r="K3586" s="50" t="s">
        <v>292</v>
      </c>
      <c r="L3586" s="50" t="s">
        <v>189</v>
      </c>
      <c r="M3586" s="54">
        <v>2</v>
      </c>
      <c r="N3586" s="51" t="str">
        <f t="shared" ref="N3586:N3649" si="237">VLOOKUP(B3586*100+C3586,$AB$2:$AF$400,2,0)</f>
        <v>東農大一</v>
      </c>
    </row>
    <row r="3587" spans="1:14" x14ac:dyDescent="0.2">
      <c r="A3587" s="50">
        <f t="shared" si="234"/>
        <v>43379</v>
      </c>
      <c r="B3587" s="50">
        <f t="shared" si="235"/>
        <v>4</v>
      </c>
      <c r="C3587" s="51">
        <f t="shared" si="236"/>
        <v>33</v>
      </c>
      <c r="D3587" s="50">
        <v>43379</v>
      </c>
      <c r="E3587" s="50" t="s">
        <v>10170</v>
      </c>
      <c r="F3587" s="50" t="s">
        <v>10171</v>
      </c>
      <c r="G3587" s="50" t="s">
        <v>10172</v>
      </c>
      <c r="H3587" s="50" t="s">
        <v>2215</v>
      </c>
      <c r="I3587" s="50" t="s">
        <v>10173</v>
      </c>
      <c r="J3587" s="50" t="s">
        <v>2217</v>
      </c>
      <c r="K3587" s="50" t="s">
        <v>292</v>
      </c>
      <c r="L3587" s="50" t="s">
        <v>188</v>
      </c>
      <c r="M3587" s="54">
        <v>2</v>
      </c>
      <c r="N3587" s="51" t="str">
        <f t="shared" si="237"/>
        <v>東農大一</v>
      </c>
    </row>
    <row r="3588" spans="1:14" x14ac:dyDescent="0.2">
      <c r="A3588" s="50">
        <f t="shared" si="234"/>
        <v>43380</v>
      </c>
      <c r="B3588" s="50">
        <f t="shared" si="235"/>
        <v>4</v>
      </c>
      <c r="C3588" s="51">
        <f t="shared" si="236"/>
        <v>33</v>
      </c>
      <c r="D3588" s="50">
        <v>43380</v>
      </c>
      <c r="E3588" s="50" t="s">
        <v>10174</v>
      </c>
      <c r="F3588" s="50" t="s">
        <v>10175</v>
      </c>
      <c r="G3588" s="50" t="s">
        <v>10176</v>
      </c>
      <c r="H3588" s="50" t="s">
        <v>10177</v>
      </c>
      <c r="I3588" s="50" t="s">
        <v>10178</v>
      </c>
      <c r="J3588" s="50" t="s">
        <v>10179</v>
      </c>
      <c r="K3588" s="50" t="s">
        <v>292</v>
      </c>
      <c r="L3588" s="50" t="s">
        <v>189</v>
      </c>
      <c r="M3588" s="54">
        <v>2</v>
      </c>
      <c r="N3588" s="51" t="str">
        <f t="shared" si="237"/>
        <v>東農大一</v>
      </c>
    </row>
    <row r="3589" spans="1:14" x14ac:dyDescent="0.2">
      <c r="A3589" s="50">
        <f t="shared" si="234"/>
        <v>43381</v>
      </c>
      <c r="B3589" s="50">
        <f t="shared" si="235"/>
        <v>4</v>
      </c>
      <c r="C3589" s="51">
        <f t="shared" si="236"/>
        <v>33</v>
      </c>
      <c r="D3589" s="50">
        <v>43381</v>
      </c>
      <c r="E3589" s="50" t="s">
        <v>357</v>
      </c>
      <c r="F3589" s="50" t="s">
        <v>3653</v>
      </c>
      <c r="G3589" s="50" t="s">
        <v>1301</v>
      </c>
      <c r="H3589" s="50" t="s">
        <v>9572</v>
      </c>
      <c r="I3589" s="50" t="s">
        <v>1431</v>
      </c>
      <c r="J3589" s="50" t="s">
        <v>9573</v>
      </c>
      <c r="K3589" s="50" t="s">
        <v>292</v>
      </c>
      <c r="L3589" s="50" t="s">
        <v>188</v>
      </c>
      <c r="M3589" s="54">
        <v>2</v>
      </c>
      <c r="N3589" s="51" t="str">
        <f t="shared" si="237"/>
        <v>東農大一</v>
      </c>
    </row>
    <row r="3590" spans="1:14" x14ac:dyDescent="0.2">
      <c r="A3590" s="50">
        <f t="shared" si="234"/>
        <v>43382</v>
      </c>
      <c r="B3590" s="50">
        <f t="shared" si="235"/>
        <v>4</v>
      </c>
      <c r="C3590" s="51">
        <f t="shared" si="236"/>
        <v>33</v>
      </c>
      <c r="D3590" s="50">
        <v>43382</v>
      </c>
      <c r="E3590" s="50" t="s">
        <v>700</v>
      </c>
      <c r="F3590" s="50" t="s">
        <v>870</v>
      </c>
      <c r="G3590" s="50" t="s">
        <v>1133</v>
      </c>
      <c r="H3590" s="50" t="s">
        <v>1226</v>
      </c>
      <c r="I3590" s="50" t="s">
        <v>1134</v>
      </c>
      <c r="J3590" s="50" t="s">
        <v>1227</v>
      </c>
      <c r="K3590" s="50" t="s">
        <v>292</v>
      </c>
      <c r="L3590" s="50" t="s">
        <v>188</v>
      </c>
      <c r="M3590" s="54">
        <v>2</v>
      </c>
      <c r="N3590" s="51" t="str">
        <f t="shared" si="237"/>
        <v>東農大一</v>
      </c>
    </row>
    <row r="3591" spans="1:14" x14ac:dyDescent="0.2">
      <c r="A3591" s="50">
        <f t="shared" si="234"/>
        <v>43383</v>
      </c>
      <c r="B3591" s="50">
        <f t="shared" si="235"/>
        <v>4</v>
      </c>
      <c r="C3591" s="51">
        <f t="shared" si="236"/>
        <v>33</v>
      </c>
      <c r="D3591" s="50">
        <v>43383</v>
      </c>
      <c r="E3591" s="50" t="s">
        <v>15338</v>
      </c>
      <c r="F3591" s="50" t="s">
        <v>356</v>
      </c>
      <c r="G3591" s="50" t="s">
        <v>15339</v>
      </c>
      <c r="H3591" s="50" t="s">
        <v>1716</v>
      </c>
      <c r="I3591" s="50" t="s">
        <v>15340</v>
      </c>
      <c r="J3591" s="50" t="s">
        <v>1717</v>
      </c>
      <c r="K3591" s="50" t="s">
        <v>292</v>
      </c>
      <c r="L3591" s="50" t="s">
        <v>188</v>
      </c>
      <c r="M3591" s="54">
        <v>2</v>
      </c>
      <c r="N3591" s="51" t="str">
        <f t="shared" si="237"/>
        <v>東農大一</v>
      </c>
    </row>
    <row r="3592" spans="1:14" x14ac:dyDescent="0.2">
      <c r="A3592" s="50">
        <f t="shared" si="234"/>
        <v>43431</v>
      </c>
      <c r="B3592" s="50">
        <f t="shared" si="235"/>
        <v>4</v>
      </c>
      <c r="C3592" s="51">
        <f t="shared" si="236"/>
        <v>34</v>
      </c>
      <c r="D3592" s="50">
        <v>43431</v>
      </c>
      <c r="E3592" s="50" t="s">
        <v>22</v>
      </c>
      <c r="F3592" s="50" t="s">
        <v>9921</v>
      </c>
      <c r="G3592" s="50" t="s">
        <v>1070</v>
      </c>
      <c r="H3592" s="50" t="s">
        <v>1741</v>
      </c>
      <c r="I3592" s="50" t="s">
        <v>1072</v>
      </c>
      <c r="J3592" s="50" t="s">
        <v>1743</v>
      </c>
      <c r="K3592" s="50" t="s">
        <v>291</v>
      </c>
      <c r="L3592" s="50" t="s">
        <v>188</v>
      </c>
      <c r="M3592" s="54">
        <v>2</v>
      </c>
      <c r="N3592" s="51" t="str">
        <f t="shared" si="237"/>
        <v>都市大等々力</v>
      </c>
    </row>
    <row r="3593" spans="1:14" x14ac:dyDescent="0.2">
      <c r="A3593" s="50">
        <f t="shared" si="234"/>
        <v>43432</v>
      </c>
      <c r="B3593" s="50">
        <f t="shared" si="235"/>
        <v>4</v>
      </c>
      <c r="C3593" s="51">
        <f t="shared" si="236"/>
        <v>34</v>
      </c>
      <c r="D3593" s="50">
        <v>43432</v>
      </c>
      <c r="E3593" s="50" t="s">
        <v>10180</v>
      </c>
      <c r="F3593" s="50" t="s">
        <v>956</v>
      </c>
      <c r="G3593" s="50" t="s">
        <v>10181</v>
      </c>
      <c r="H3593" s="50" t="s">
        <v>1185</v>
      </c>
      <c r="I3593" s="50" t="s">
        <v>10182</v>
      </c>
      <c r="J3593" s="50" t="s">
        <v>1305</v>
      </c>
      <c r="K3593" s="50" t="s">
        <v>291</v>
      </c>
      <c r="L3593" s="50" t="s">
        <v>188</v>
      </c>
      <c r="M3593" s="54">
        <v>2</v>
      </c>
      <c r="N3593" s="51" t="str">
        <f t="shared" si="237"/>
        <v>都市大等々力</v>
      </c>
    </row>
    <row r="3594" spans="1:14" x14ac:dyDescent="0.2">
      <c r="A3594" s="50">
        <f t="shared" si="234"/>
        <v>43433</v>
      </c>
      <c r="B3594" s="50">
        <f t="shared" si="235"/>
        <v>4</v>
      </c>
      <c r="C3594" s="51">
        <f t="shared" si="236"/>
        <v>34</v>
      </c>
      <c r="D3594" s="50">
        <v>43433</v>
      </c>
      <c r="E3594" s="50" t="s">
        <v>26</v>
      </c>
      <c r="F3594" s="50" t="s">
        <v>9846</v>
      </c>
      <c r="G3594" s="50" t="s">
        <v>1451</v>
      </c>
      <c r="H3594" s="50" t="s">
        <v>2097</v>
      </c>
      <c r="I3594" s="50" t="s">
        <v>1544</v>
      </c>
      <c r="J3594" s="50" t="s">
        <v>2098</v>
      </c>
      <c r="K3594" s="50" t="s">
        <v>291</v>
      </c>
      <c r="L3594" s="50" t="s">
        <v>188</v>
      </c>
      <c r="M3594" s="54">
        <v>2</v>
      </c>
      <c r="N3594" s="51" t="str">
        <f t="shared" si="237"/>
        <v>都市大等々力</v>
      </c>
    </row>
    <row r="3595" spans="1:14" x14ac:dyDescent="0.2">
      <c r="A3595" s="50">
        <f t="shared" si="234"/>
        <v>43434</v>
      </c>
      <c r="B3595" s="50">
        <f t="shared" si="235"/>
        <v>4</v>
      </c>
      <c r="C3595" s="51">
        <f t="shared" si="236"/>
        <v>34</v>
      </c>
      <c r="D3595" s="50">
        <v>43434</v>
      </c>
      <c r="E3595" s="50" t="s">
        <v>9911</v>
      </c>
      <c r="F3595" s="50" t="s">
        <v>10183</v>
      </c>
      <c r="G3595" s="50" t="s">
        <v>9913</v>
      </c>
      <c r="H3595" s="50" t="s">
        <v>4290</v>
      </c>
      <c r="I3595" s="50" t="s">
        <v>9914</v>
      </c>
      <c r="J3595" s="50" t="s">
        <v>10184</v>
      </c>
      <c r="K3595" s="50" t="s">
        <v>291</v>
      </c>
      <c r="L3595" s="50" t="s">
        <v>188</v>
      </c>
      <c r="M3595" s="54">
        <v>2</v>
      </c>
      <c r="N3595" s="51" t="str">
        <f t="shared" si="237"/>
        <v>都市大等々力</v>
      </c>
    </row>
    <row r="3596" spans="1:14" x14ac:dyDescent="0.2">
      <c r="A3596" s="50">
        <f t="shared" si="234"/>
        <v>43435</v>
      </c>
      <c r="B3596" s="50">
        <f t="shared" si="235"/>
        <v>4</v>
      </c>
      <c r="C3596" s="51">
        <f t="shared" si="236"/>
        <v>34</v>
      </c>
      <c r="D3596" s="50">
        <v>43435</v>
      </c>
      <c r="E3596" s="50" t="s">
        <v>9871</v>
      </c>
      <c r="F3596" s="50" t="s">
        <v>10185</v>
      </c>
      <c r="G3596" s="50" t="s">
        <v>9873</v>
      </c>
      <c r="H3596" s="50" t="s">
        <v>1810</v>
      </c>
      <c r="I3596" s="50" t="s">
        <v>9875</v>
      </c>
      <c r="J3596" s="50" t="s">
        <v>7973</v>
      </c>
      <c r="K3596" s="50" t="s">
        <v>291</v>
      </c>
      <c r="L3596" s="50" t="s">
        <v>188</v>
      </c>
      <c r="M3596" s="54">
        <v>2</v>
      </c>
      <c r="N3596" s="51" t="str">
        <f t="shared" si="237"/>
        <v>都市大等々力</v>
      </c>
    </row>
    <row r="3597" spans="1:14" x14ac:dyDescent="0.2">
      <c r="A3597" s="50">
        <f t="shared" si="234"/>
        <v>43436</v>
      </c>
      <c r="B3597" s="50">
        <f t="shared" si="235"/>
        <v>4</v>
      </c>
      <c r="C3597" s="51">
        <f t="shared" si="236"/>
        <v>34</v>
      </c>
      <c r="D3597" s="50">
        <v>43436</v>
      </c>
      <c r="E3597" s="50" t="s">
        <v>52</v>
      </c>
      <c r="F3597" s="50" t="s">
        <v>10186</v>
      </c>
      <c r="G3597" s="50" t="s">
        <v>1842</v>
      </c>
      <c r="H3597" s="50" t="s">
        <v>2595</v>
      </c>
      <c r="I3597" s="50" t="s">
        <v>1843</v>
      </c>
      <c r="J3597" s="50" t="s">
        <v>6090</v>
      </c>
      <c r="K3597" s="50" t="s">
        <v>291</v>
      </c>
      <c r="L3597" s="50" t="s">
        <v>188</v>
      </c>
      <c r="M3597" s="54">
        <v>2</v>
      </c>
      <c r="N3597" s="51" t="str">
        <f t="shared" si="237"/>
        <v>都市大等々力</v>
      </c>
    </row>
    <row r="3598" spans="1:14" x14ac:dyDescent="0.2">
      <c r="A3598" s="50">
        <f t="shared" si="234"/>
        <v>43437</v>
      </c>
      <c r="B3598" s="50">
        <f t="shared" si="235"/>
        <v>4</v>
      </c>
      <c r="C3598" s="51">
        <f t="shared" si="236"/>
        <v>34</v>
      </c>
      <c r="D3598" s="50">
        <v>43437</v>
      </c>
      <c r="E3598" s="50" t="s">
        <v>10187</v>
      </c>
      <c r="F3598" s="50" t="s">
        <v>7969</v>
      </c>
      <c r="G3598" s="50" t="s">
        <v>10188</v>
      </c>
      <c r="H3598" s="50" t="s">
        <v>6438</v>
      </c>
      <c r="I3598" s="50" t="s">
        <v>10189</v>
      </c>
      <c r="J3598" s="50" t="s">
        <v>6440</v>
      </c>
      <c r="K3598" s="50" t="s">
        <v>291</v>
      </c>
      <c r="L3598" s="50" t="s">
        <v>188</v>
      </c>
      <c r="M3598" s="54">
        <v>2</v>
      </c>
      <c r="N3598" s="51" t="str">
        <f t="shared" si="237"/>
        <v>都市大等々力</v>
      </c>
    </row>
    <row r="3599" spans="1:14" x14ac:dyDescent="0.2">
      <c r="A3599" s="50">
        <f t="shared" si="234"/>
        <v>43438</v>
      </c>
      <c r="B3599" s="50">
        <f t="shared" si="235"/>
        <v>4</v>
      </c>
      <c r="C3599" s="51">
        <f t="shared" si="236"/>
        <v>34</v>
      </c>
      <c r="D3599" s="50">
        <v>43438</v>
      </c>
      <c r="E3599" s="50" t="s">
        <v>128</v>
      </c>
      <c r="F3599" s="50" t="s">
        <v>10190</v>
      </c>
      <c r="G3599" s="50" t="s">
        <v>1995</v>
      </c>
      <c r="H3599" s="50" t="s">
        <v>3437</v>
      </c>
      <c r="I3599" s="50" t="s">
        <v>1996</v>
      </c>
      <c r="J3599" s="50" t="s">
        <v>3439</v>
      </c>
      <c r="K3599" s="50" t="s">
        <v>291</v>
      </c>
      <c r="L3599" s="50" t="s">
        <v>189</v>
      </c>
      <c r="M3599" s="54">
        <v>1</v>
      </c>
      <c r="N3599" s="51" t="str">
        <f t="shared" si="237"/>
        <v>都市大等々力</v>
      </c>
    </row>
    <row r="3600" spans="1:14" x14ac:dyDescent="0.2">
      <c r="A3600" s="50">
        <f t="shared" si="234"/>
        <v>43439</v>
      </c>
      <c r="B3600" s="50">
        <f t="shared" si="235"/>
        <v>4</v>
      </c>
      <c r="C3600" s="51">
        <f t="shared" si="236"/>
        <v>34</v>
      </c>
      <c r="D3600" s="50">
        <v>43439</v>
      </c>
      <c r="E3600" s="50" t="s">
        <v>1538</v>
      </c>
      <c r="F3600" s="50" t="s">
        <v>10191</v>
      </c>
      <c r="G3600" s="50" t="s">
        <v>1570</v>
      </c>
      <c r="H3600" s="50" t="s">
        <v>10192</v>
      </c>
      <c r="I3600" s="50" t="s">
        <v>1571</v>
      </c>
      <c r="J3600" s="50" t="s">
        <v>10193</v>
      </c>
      <c r="K3600" s="50" t="s">
        <v>291</v>
      </c>
      <c r="L3600" s="50" t="s">
        <v>185</v>
      </c>
      <c r="M3600" s="54">
        <v>1</v>
      </c>
      <c r="N3600" s="51" t="str">
        <f t="shared" si="237"/>
        <v>都市大等々力</v>
      </c>
    </row>
    <row r="3601" spans="1:14" x14ac:dyDescent="0.2">
      <c r="A3601" s="50">
        <f t="shared" si="234"/>
        <v>43440</v>
      </c>
      <c r="B3601" s="50">
        <f t="shared" si="235"/>
        <v>4</v>
      </c>
      <c r="C3601" s="51">
        <f t="shared" si="236"/>
        <v>34</v>
      </c>
      <c r="D3601" s="50">
        <v>43440</v>
      </c>
      <c r="E3601" s="50" t="s">
        <v>396</v>
      </c>
      <c r="F3601" s="50" t="s">
        <v>10194</v>
      </c>
      <c r="G3601" s="50" t="s">
        <v>1129</v>
      </c>
      <c r="H3601" s="50" t="s">
        <v>2060</v>
      </c>
      <c r="I3601" s="50" t="s">
        <v>1130</v>
      </c>
      <c r="J3601" s="50" t="s">
        <v>8118</v>
      </c>
      <c r="K3601" s="50" t="s">
        <v>291</v>
      </c>
      <c r="L3601" s="50" t="s">
        <v>185</v>
      </c>
      <c r="M3601" s="54">
        <v>1</v>
      </c>
      <c r="N3601" s="51" t="str">
        <f t="shared" si="237"/>
        <v>都市大等々力</v>
      </c>
    </row>
    <row r="3602" spans="1:14" x14ac:dyDescent="0.2">
      <c r="A3602" s="50">
        <f t="shared" si="234"/>
        <v>43441</v>
      </c>
      <c r="B3602" s="50">
        <f t="shared" si="235"/>
        <v>4</v>
      </c>
      <c r="C3602" s="51">
        <f t="shared" si="236"/>
        <v>34</v>
      </c>
      <c r="D3602" s="50">
        <v>43441</v>
      </c>
      <c r="E3602" s="50" t="s">
        <v>10195</v>
      </c>
      <c r="F3602" s="50" t="s">
        <v>10196</v>
      </c>
      <c r="G3602" s="50" t="s">
        <v>10197</v>
      </c>
      <c r="H3602" s="50" t="s">
        <v>1930</v>
      </c>
      <c r="I3602" s="50" t="s">
        <v>10198</v>
      </c>
      <c r="J3602" s="50" t="s">
        <v>1931</v>
      </c>
      <c r="K3602" s="50" t="s">
        <v>291</v>
      </c>
      <c r="L3602" s="50" t="s">
        <v>189</v>
      </c>
      <c r="M3602" s="54">
        <v>1</v>
      </c>
      <c r="N3602" s="51" t="str">
        <f t="shared" si="237"/>
        <v>都市大等々力</v>
      </c>
    </row>
    <row r="3603" spans="1:14" x14ac:dyDescent="0.2">
      <c r="A3603" s="50">
        <f t="shared" si="234"/>
        <v>43442</v>
      </c>
      <c r="B3603" s="50">
        <f t="shared" si="235"/>
        <v>4</v>
      </c>
      <c r="C3603" s="51">
        <f t="shared" si="236"/>
        <v>34</v>
      </c>
      <c r="D3603" s="50">
        <v>43442</v>
      </c>
      <c r="E3603" s="50" t="s">
        <v>5977</v>
      </c>
      <c r="F3603" s="50" t="s">
        <v>10199</v>
      </c>
      <c r="G3603" s="50" t="s">
        <v>5978</v>
      </c>
      <c r="H3603" s="50" t="s">
        <v>1160</v>
      </c>
      <c r="I3603" s="50" t="s">
        <v>5979</v>
      </c>
      <c r="J3603" s="50" t="s">
        <v>6332</v>
      </c>
      <c r="K3603" s="50" t="s">
        <v>291</v>
      </c>
      <c r="L3603" s="50" t="s">
        <v>189</v>
      </c>
      <c r="M3603" s="54">
        <v>1</v>
      </c>
      <c r="N3603" s="51" t="str">
        <f t="shared" si="237"/>
        <v>都市大等々力</v>
      </c>
    </row>
    <row r="3604" spans="1:14" x14ac:dyDescent="0.2">
      <c r="A3604" s="50">
        <f t="shared" si="234"/>
        <v>43443</v>
      </c>
      <c r="B3604" s="50">
        <f t="shared" si="235"/>
        <v>4</v>
      </c>
      <c r="C3604" s="51">
        <f t="shared" si="236"/>
        <v>34</v>
      </c>
      <c r="D3604" s="50">
        <v>43443</v>
      </c>
      <c r="E3604" s="50" t="s">
        <v>4531</v>
      </c>
      <c r="F3604" s="50" t="s">
        <v>10200</v>
      </c>
      <c r="G3604" s="50" t="s">
        <v>4283</v>
      </c>
      <c r="H3604" s="50" t="s">
        <v>5705</v>
      </c>
      <c r="I3604" s="50" t="s">
        <v>4284</v>
      </c>
      <c r="J3604" s="50" t="s">
        <v>5706</v>
      </c>
      <c r="K3604" s="50" t="s">
        <v>291</v>
      </c>
      <c r="L3604" s="50" t="s">
        <v>185</v>
      </c>
      <c r="M3604" s="54">
        <v>1</v>
      </c>
      <c r="N3604" s="51" t="str">
        <f t="shared" si="237"/>
        <v>都市大等々力</v>
      </c>
    </row>
    <row r="3605" spans="1:14" x14ac:dyDescent="0.2">
      <c r="A3605" s="50">
        <f t="shared" si="234"/>
        <v>43444</v>
      </c>
      <c r="B3605" s="50">
        <f t="shared" si="235"/>
        <v>4</v>
      </c>
      <c r="C3605" s="51">
        <f t="shared" si="236"/>
        <v>34</v>
      </c>
      <c r="D3605" s="50">
        <v>43444</v>
      </c>
      <c r="E3605" s="50" t="s">
        <v>641</v>
      </c>
      <c r="F3605" s="50" t="s">
        <v>895</v>
      </c>
      <c r="G3605" s="50" t="s">
        <v>1059</v>
      </c>
      <c r="H3605" s="50" t="s">
        <v>2634</v>
      </c>
      <c r="I3605" s="50" t="s">
        <v>3276</v>
      </c>
      <c r="J3605" s="50" t="s">
        <v>2636</v>
      </c>
      <c r="K3605" s="50" t="s">
        <v>291</v>
      </c>
      <c r="L3605" s="50" t="s">
        <v>189</v>
      </c>
      <c r="M3605" s="54">
        <v>1</v>
      </c>
      <c r="N3605" s="51" t="str">
        <f t="shared" si="237"/>
        <v>都市大等々力</v>
      </c>
    </row>
    <row r="3606" spans="1:14" x14ac:dyDescent="0.2">
      <c r="A3606" s="50">
        <f t="shared" si="234"/>
        <v>43445</v>
      </c>
      <c r="B3606" s="50">
        <f t="shared" si="235"/>
        <v>4</v>
      </c>
      <c r="C3606" s="51">
        <f t="shared" si="236"/>
        <v>34</v>
      </c>
      <c r="D3606" s="50">
        <v>43445</v>
      </c>
      <c r="E3606" s="50" t="s">
        <v>837</v>
      </c>
      <c r="F3606" s="50" t="s">
        <v>10201</v>
      </c>
      <c r="G3606" s="50" t="s">
        <v>2338</v>
      </c>
      <c r="H3606" s="50" t="s">
        <v>2336</v>
      </c>
      <c r="I3606" s="50" t="s">
        <v>2339</v>
      </c>
      <c r="J3606" s="50" t="s">
        <v>2337</v>
      </c>
      <c r="K3606" s="50" t="s">
        <v>291</v>
      </c>
      <c r="L3606" s="50" t="s">
        <v>185</v>
      </c>
      <c r="M3606" s="54">
        <v>1</v>
      </c>
      <c r="N3606" s="51" t="str">
        <f t="shared" si="237"/>
        <v>都市大等々力</v>
      </c>
    </row>
    <row r="3607" spans="1:14" x14ac:dyDescent="0.2">
      <c r="A3607" s="50">
        <f t="shared" si="234"/>
        <v>43446</v>
      </c>
      <c r="B3607" s="50">
        <f t="shared" si="235"/>
        <v>4</v>
      </c>
      <c r="C3607" s="51">
        <f t="shared" si="236"/>
        <v>34</v>
      </c>
      <c r="D3607" s="50">
        <v>43446</v>
      </c>
      <c r="E3607" s="50" t="s">
        <v>10202</v>
      </c>
      <c r="F3607" s="50" t="s">
        <v>10203</v>
      </c>
      <c r="G3607" s="50" t="s">
        <v>10204</v>
      </c>
      <c r="H3607" s="50" t="s">
        <v>10205</v>
      </c>
      <c r="I3607" s="50" t="s">
        <v>10206</v>
      </c>
      <c r="J3607" s="50" t="s">
        <v>10207</v>
      </c>
      <c r="K3607" s="50" t="s">
        <v>291</v>
      </c>
      <c r="L3607" s="50" t="s">
        <v>189</v>
      </c>
      <c r="M3607" s="54">
        <v>1</v>
      </c>
      <c r="N3607" s="51" t="str">
        <f t="shared" si="237"/>
        <v>都市大等々力</v>
      </c>
    </row>
    <row r="3608" spans="1:14" x14ac:dyDescent="0.2">
      <c r="A3608" s="50">
        <f t="shared" si="234"/>
        <v>43454</v>
      </c>
      <c r="B3608" s="50">
        <f t="shared" si="235"/>
        <v>4</v>
      </c>
      <c r="C3608" s="51">
        <f t="shared" si="236"/>
        <v>34</v>
      </c>
      <c r="D3608" s="50">
        <v>43454</v>
      </c>
      <c r="E3608" s="50" t="s">
        <v>10208</v>
      </c>
      <c r="F3608" s="50" t="s">
        <v>10209</v>
      </c>
      <c r="G3608" s="50" t="s">
        <v>10210</v>
      </c>
      <c r="H3608" s="50" t="s">
        <v>2544</v>
      </c>
      <c r="I3608" s="50" t="s">
        <v>10211</v>
      </c>
      <c r="J3608" s="50" t="s">
        <v>2545</v>
      </c>
      <c r="K3608" s="50" t="s">
        <v>292</v>
      </c>
      <c r="L3608" s="50" t="s">
        <v>188</v>
      </c>
      <c r="M3608" s="54">
        <v>2</v>
      </c>
      <c r="N3608" s="51" t="str">
        <f t="shared" si="237"/>
        <v>都市大等々力</v>
      </c>
    </row>
    <row r="3609" spans="1:14" x14ac:dyDescent="0.2">
      <c r="A3609" s="50">
        <f t="shared" si="234"/>
        <v>43455</v>
      </c>
      <c r="B3609" s="50">
        <f t="shared" si="235"/>
        <v>4</v>
      </c>
      <c r="C3609" s="51">
        <f t="shared" si="236"/>
        <v>34</v>
      </c>
      <c r="D3609" s="50">
        <v>43455</v>
      </c>
      <c r="E3609" s="50" t="s">
        <v>458</v>
      </c>
      <c r="F3609" s="50" t="s">
        <v>10212</v>
      </c>
      <c r="G3609" s="50" t="s">
        <v>10213</v>
      </c>
      <c r="H3609" s="50" t="s">
        <v>2467</v>
      </c>
      <c r="I3609" s="50" t="s">
        <v>10214</v>
      </c>
      <c r="J3609" s="50" t="s">
        <v>2468</v>
      </c>
      <c r="K3609" s="50" t="s">
        <v>292</v>
      </c>
      <c r="L3609" s="50" t="s">
        <v>189</v>
      </c>
      <c r="M3609" s="54">
        <v>1</v>
      </c>
      <c r="N3609" s="51" t="str">
        <f t="shared" si="237"/>
        <v>都市大等々力</v>
      </c>
    </row>
    <row r="3610" spans="1:14" x14ac:dyDescent="0.2">
      <c r="A3610" s="50">
        <f t="shared" si="234"/>
        <v>43558</v>
      </c>
      <c r="B3610" s="50">
        <f t="shared" si="235"/>
        <v>4</v>
      </c>
      <c r="C3610" s="51">
        <f t="shared" si="236"/>
        <v>35</v>
      </c>
      <c r="D3610" s="50">
        <v>43558</v>
      </c>
      <c r="E3610" s="50" t="s">
        <v>22</v>
      </c>
      <c r="F3610" s="50" t="s">
        <v>10215</v>
      </c>
      <c r="G3610" s="50" t="s">
        <v>1070</v>
      </c>
      <c r="H3610" s="50" t="s">
        <v>2277</v>
      </c>
      <c r="I3610" s="50" t="s">
        <v>1610</v>
      </c>
      <c r="J3610" s="50" t="s">
        <v>2279</v>
      </c>
      <c r="K3610" s="50" t="s">
        <v>292</v>
      </c>
      <c r="L3610" s="50" t="s">
        <v>1029</v>
      </c>
      <c r="M3610" s="54">
        <v>3</v>
      </c>
      <c r="N3610" s="51" t="str">
        <f t="shared" si="237"/>
        <v>田園調布学園</v>
      </c>
    </row>
    <row r="3611" spans="1:14" x14ac:dyDescent="0.2">
      <c r="A3611" s="50">
        <f t="shared" si="234"/>
        <v>43560</v>
      </c>
      <c r="B3611" s="50">
        <f t="shared" si="235"/>
        <v>4</v>
      </c>
      <c r="C3611" s="51">
        <f t="shared" si="236"/>
        <v>35</v>
      </c>
      <c r="D3611" s="50">
        <v>43560</v>
      </c>
      <c r="E3611" s="50" t="s">
        <v>3707</v>
      </c>
      <c r="F3611" s="50" t="s">
        <v>7298</v>
      </c>
      <c r="G3611" s="50" t="s">
        <v>3709</v>
      </c>
      <c r="H3611" s="50" t="s">
        <v>2540</v>
      </c>
      <c r="I3611" s="50" t="s">
        <v>3711</v>
      </c>
      <c r="J3611" s="50" t="s">
        <v>2541</v>
      </c>
      <c r="K3611" s="50" t="s">
        <v>292</v>
      </c>
      <c r="L3611" s="50" t="s">
        <v>188</v>
      </c>
      <c r="M3611" s="54">
        <v>2</v>
      </c>
      <c r="N3611" s="51" t="str">
        <f t="shared" si="237"/>
        <v>田園調布学園</v>
      </c>
    </row>
    <row r="3612" spans="1:14" x14ac:dyDescent="0.2">
      <c r="A3612" s="50">
        <f t="shared" si="234"/>
        <v>43561</v>
      </c>
      <c r="B3612" s="50">
        <f t="shared" si="235"/>
        <v>4</v>
      </c>
      <c r="C3612" s="51">
        <f t="shared" si="236"/>
        <v>35</v>
      </c>
      <c r="D3612" s="50">
        <v>43561</v>
      </c>
      <c r="E3612" s="50" t="s">
        <v>1399</v>
      </c>
      <c r="F3612" s="50" t="s">
        <v>10216</v>
      </c>
      <c r="G3612" s="50" t="s">
        <v>1401</v>
      </c>
      <c r="H3612" s="50" t="s">
        <v>9583</v>
      </c>
      <c r="I3612" s="50" t="s">
        <v>1403</v>
      </c>
      <c r="J3612" s="50" t="s">
        <v>1820</v>
      </c>
      <c r="K3612" s="50" t="s">
        <v>292</v>
      </c>
      <c r="L3612" s="50" t="s">
        <v>188</v>
      </c>
      <c r="M3612" s="54">
        <v>2</v>
      </c>
      <c r="N3612" s="51" t="str">
        <f t="shared" si="237"/>
        <v>田園調布学園</v>
      </c>
    </row>
    <row r="3613" spans="1:14" x14ac:dyDescent="0.2">
      <c r="A3613" s="50">
        <f t="shared" si="234"/>
        <v>43562</v>
      </c>
      <c r="B3613" s="50">
        <f t="shared" si="235"/>
        <v>4</v>
      </c>
      <c r="C3613" s="51">
        <f t="shared" si="236"/>
        <v>35</v>
      </c>
      <c r="D3613" s="50">
        <v>43562</v>
      </c>
      <c r="E3613" s="50" t="s">
        <v>10217</v>
      </c>
      <c r="F3613" s="50" t="s">
        <v>5084</v>
      </c>
      <c r="G3613" s="50" t="s">
        <v>10218</v>
      </c>
      <c r="H3613" s="50" t="s">
        <v>10219</v>
      </c>
      <c r="I3613" s="50" t="s">
        <v>10220</v>
      </c>
      <c r="J3613" s="50" t="s">
        <v>10221</v>
      </c>
      <c r="K3613" s="50" t="s">
        <v>292</v>
      </c>
      <c r="L3613" s="50" t="s">
        <v>188</v>
      </c>
      <c r="M3613" s="54">
        <v>2</v>
      </c>
      <c r="N3613" s="51" t="str">
        <f t="shared" si="237"/>
        <v>田園調布学園</v>
      </c>
    </row>
    <row r="3614" spans="1:14" x14ac:dyDescent="0.2">
      <c r="A3614" s="50">
        <f t="shared" si="234"/>
        <v>43563</v>
      </c>
      <c r="B3614" s="50">
        <f t="shared" si="235"/>
        <v>4</v>
      </c>
      <c r="C3614" s="51">
        <f t="shared" si="236"/>
        <v>35</v>
      </c>
      <c r="D3614" s="50">
        <v>43563</v>
      </c>
      <c r="E3614" s="50" t="s">
        <v>38</v>
      </c>
      <c r="F3614" s="50" t="s">
        <v>481</v>
      </c>
      <c r="G3614" s="50" t="s">
        <v>1447</v>
      </c>
      <c r="H3614" s="50" t="s">
        <v>1776</v>
      </c>
      <c r="I3614" s="50" t="s">
        <v>1449</v>
      </c>
      <c r="J3614" s="50" t="s">
        <v>1871</v>
      </c>
      <c r="K3614" s="50" t="s">
        <v>292</v>
      </c>
      <c r="L3614" s="50" t="s">
        <v>189</v>
      </c>
      <c r="M3614" s="54">
        <v>1</v>
      </c>
      <c r="N3614" s="51" t="str">
        <f t="shared" si="237"/>
        <v>田園調布学園</v>
      </c>
    </row>
    <row r="3615" spans="1:14" x14ac:dyDescent="0.2">
      <c r="A3615" s="50">
        <f t="shared" si="234"/>
        <v>43564</v>
      </c>
      <c r="B3615" s="50">
        <f t="shared" si="235"/>
        <v>4</v>
      </c>
      <c r="C3615" s="51">
        <f t="shared" si="236"/>
        <v>35</v>
      </c>
      <c r="D3615" s="50">
        <v>43564</v>
      </c>
      <c r="E3615" s="50" t="s">
        <v>9546</v>
      </c>
      <c r="F3615" s="50" t="s">
        <v>4152</v>
      </c>
      <c r="G3615" s="50" t="s">
        <v>1880</v>
      </c>
      <c r="H3615" s="50" t="s">
        <v>1407</v>
      </c>
      <c r="I3615" s="50" t="s">
        <v>9548</v>
      </c>
      <c r="J3615" s="50" t="s">
        <v>1409</v>
      </c>
      <c r="K3615" s="50" t="s">
        <v>292</v>
      </c>
      <c r="L3615" s="50" t="s">
        <v>189</v>
      </c>
      <c r="M3615" s="54">
        <v>1</v>
      </c>
      <c r="N3615" s="51" t="str">
        <f t="shared" si="237"/>
        <v>田園調布学園</v>
      </c>
    </row>
    <row r="3616" spans="1:14" x14ac:dyDescent="0.2">
      <c r="A3616" s="50">
        <f t="shared" si="234"/>
        <v>43565</v>
      </c>
      <c r="B3616" s="50">
        <f t="shared" si="235"/>
        <v>4</v>
      </c>
      <c r="C3616" s="51">
        <f t="shared" si="236"/>
        <v>35</v>
      </c>
      <c r="D3616" s="50">
        <v>43565</v>
      </c>
      <c r="E3616" s="50" t="s">
        <v>2443</v>
      </c>
      <c r="F3616" s="50" t="s">
        <v>10222</v>
      </c>
      <c r="G3616" s="50" t="s">
        <v>2445</v>
      </c>
      <c r="H3616" s="50" t="s">
        <v>10223</v>
      </c>
      <c r="I3616" s="50" t="s">
        <v>2447</v>
      </c>
      <c r="J3616" s="50" t="s">
        <v>10224</v>
      </c>
      <c r="K3616" s="50" t="s">
        <v>292</v>
      </c>
      <c r="L3616" s="50" t="s">
        <v>185</v>
      </c>
      <c r="M3616" s="54">
        <v>1</v>
      </c>
      <c r="N3616" s="51" t="str">
        <f t="shared" si="237"/>
        <v>田園調布学園</v>
      </c>
    </row>
    <row r="3617" spans="1:14" x14ac:dyDescent="0.2">
      <c r="A3617" s="50">
        <f t="shared" si="234"/>
        <v>43566</v>
      </c>
      <c r="B3617" s="50">
        <f t="shared" si="235"/>
        <v>4</v>
      </c>
      <c r="C3617" s="51">
        <f t="shared" si="236"/>
        <v>35</v>
      </c>
      <c r="D3617" s="50">
        <v>43566</v>
      </c>
      <c r="E3617" s="50" t="s">
        <v>10225</v>
      </c>
      <c r="F3617" s="50" t="s">
        <v>7298</v>
      </c>
      <c r="G3617" s="50" t="s">
        <v>10226</v>
      </c>
      <c r="H3617" s="50" t="s">
        <v>2540</v>
      </c>
      <c r="I3617" s="50" t="s">
        <v>10227</v>
      </c>
      <c r="J3617" s="50" t="s">
        <v>2541</v>
      </c>
      <c r="K3617" s="50" t="s">
        <v>292</v>
      </c>
      <c r="L3617" s="50" t="s">
        <v>189</v>
      </c>
      <c r="M3617" s="54">
        <v>1</v>
      </c>
      <c r="N3617" s="51" t="str">
        <f t="shared" si="237"/>
        <v>田園調布学園</v>
      </c>
    </row>
    <row r="3618" spans="1:14" x14ac:dyDescent="0.2">
      <c r="A3618" s="50">
        <f t="shared" si="234"/>
        <v>43567</v>
      </c>
      <c r="B3618" s="50">
        <f t="shared" si="235"/>
        <v>4</v>
      </c>
      <c r="C3618" s="51">
        <f t="shared" si="236"/>
        <v>35</v>
      </c>
      <c r="D3618" s="50">
        <v>43567</v>
      </c>
      <c r="E3618" s="50" t="s">
        <v>10228</v>
      </c>
      <c r="F3618" s="50" t="s">
        <v>475</v>
      </c>
      <c r="G3618" s="50" t="s">
        <v>6375</v>
      </c>
      <c r="H3618" s="50" t="s">
        <v>1716</v>
      </c>
      <c r="I3618" s="50" t="s">
        <v>6376</v>
      </c>
      <c r="J3618" s="50" t="s">
        <v>1717</v>
      </c>
      <c r="K3618" s="50" t="s">
        <v>292</v>
      </c>
      <c r="L3618" s="50" t="s">
        <v>189</v>
      </c>
      <c r="M3618" s="54">
        <v>1</v>
      </c>
      <c r="N3618" s="51" t="str">
        <f t="shared" si="237"/>
        <v>田園調布学園</v>
      </c>
    </row>
    <row r="3619" spans="1:14" x14ac:dyDescent="0.2">
      <c r="A3619" s="50">
        <f t="shared" si="234"/>
        <v>43568</v>
      </c>
      <c r="B3619" s="50">
        <f t="shared" si="235"/>
        <v>4</v>
      </c>
      <c r="C3619" s="51">
        <f t="shared" si="236"/>
        <v>35</v>
      </c>
      <c r="D3619" s="50">
        <v>43568</v>
      </c>
      <c r="E3619" s="50" t="s">
        <v>10229</v>
      </c>
      <c r="F3619" s="50" t="s">
        <v>10230</v>
      </c>
      <c r="G3619" s="50" t="s">
        <v>10231</v>
      </c>
      <c r="H3619" s="50" t="s">
        <v>4156</v>
      </c>
      <c r="I3619" s="50" t="s">
        <v>10232</v>
      </c>
      <c r="J3619" s="50" t="s">
        <v>4158</v>
      </c>
      <c r="K3619" s="50" t="s">
        <v>292</v>
      </c>
      <c r="L3619" s="50" t="s">
        <v>185</v>
      </c>
      <c r="M3619" s="54">
        <v>1</v>
      </c>
      <c r="N3619" s="51" t="str">
        <f t="shared" si="237"/>
        <v>田園調布学園</v>
      </c>
    </row>
    <row r="3620" spans="1:14" x14ac:dyDescent="0.2">
      <c r="A3620" s="50">
        <f t="shared" si="234"/>
        <v>43654</v>
      </c>
      <c r="B3620" s="50">
        <f t="shared" si="235"/>
        <v>4</v>
      </c>
      <c r="C3620" s="51">
        <f t="shared" si="236"/>
        <v>36</v>
      </c>
      <c r="D3620" s="50">
        <v>43654</v>
      </c>
      <c r="E3620" s="50" t="s">
        <v>51</v>
      </c>
      <c r="F3620" s="50" t="s">
        <v>10233</v>
      </c>
      <c r="G3620" s="50" t="s">
        <v>1303</v>
      </c>
      <c r="H3620" s="50" t="s">
        <v>6789</v>
      </c>
      <c r="I3620" s="50" t="s">
        <v>1304</v>
      </c>
      <c r="J3620" s="50" t="s">
        <v>10020</v>
      </c>
      <c r="K3620" s="50" t="s">
        <v>292</v>
      </c>
      <c r="L3620" s="50" t="s">
        <v>188</v>
      </c>
      <c r="M3620" s="54">
        <v>2</v>
      </c>
      <c r="N3620" s="51" t="str">
        <f t="shared" si="237"/>
        <v>日女体二階堂</v>
      </c>
    </row>
    <row r="3621" spans="1:14" x14ac:dyDescent="0.2">
      <c r="A3621" s="50">
        <f t="shared" si="234"/>
        <v>43655</v>
      </c>
      <c r="B3621" s="50">
        <f t="shared" si="235"/>
        <v>4</v>
      </c>
      <c r="C3621" s="51">
        <f t="shared" si="236"/>
        <v>36</v>
      </c>
      <c r="D3621" s="50">
        <v>43655</v>
      </c>
      <c r="E3621" s="50" t="s">
        <v>9782</v>
      </c>
      <c r="F3621" s="50" t="s">
        <v>10234</v>
      </c>
      <c r="G3621" s="50" t="s">
        <v>9784</v>
      </c>
      <c r="H3621" s="50" t="s">
        <v>10235</v>
      </c>
      <c r="I3621" s="50" t="s">
        <v>9785</v>
      </c>
      <c r="J3621" s="50" t="s">
        <v>10236</v>
      </c>
      <c r="K3621" s="50" t="s">
        <v>292</v>
      </c>
      <c r="L3621" s="50" t="s">
        <v>188</v>
      </c>
      <c r="M3621" s="54">
        <v>2</v>
      </c>
      <c r="N3621" s="51" t="str">
        <f t="shared" si="237"/>
        <v>日女体二階堂</v>
      </c>
    </row>
    <row r="3622" spans="1:14" x14ac:dyDescent="0.2">
      <c r="A3622" s="50">
        <f t="shared" si="234"/>
        <v>43656</v>
      </c>
      <c r="B3622" s="50">
        <f t="shared" si="235"/>
        <v>4</v>
      </c>
      <c r="C3622" s="51">
        <f t="shared" si="236"/>
        <v>36</v>
      </c>
      <c r="D3622" s="50">
        <v>43656</v>
      </c>
      <c r="E3622" s="50" t="s">
        <v>28</v>
      </c>
      <c r="F3622" s="50" t="s">
        <v>9891</v>
      </c>
      <c r="G3622" s="50" t="s">
        <v>1083</v>
      </c>
      <c r="H3622" s="50" t="s">
        <v>1716</v>
      </c>
      <c r="I3622" s="50" t="s">
        <v>1084</v>
      </c>
      <c r="J3622" s="50" t="s">
        <v>1717</v>
      </c>
      <c r="K3622" s="50" t="s">
        <v>292</v>
      </c>
      <c r="L3622" s="50" t="s">
        <v>188</v>
      </c>
      <c r="M3622" s="54">
        <v>2</v>
      </c>
      <c r="N3622" s="51" t="str">
        <f t="shared" si="237"/>
        <v>日女体二階堂</v>
      </c>
    </row>
    <row r="3623" spans="1:14" x14ac:dyDescent="0.2">
      <c r="A3623" s="50">
        <f t="shared" si="234"/>
        <v>43657</v>
      </c>
      <c r="B3623" s="50">
        <f t="shared" si="235"/>
        <v>4</v>
      </c>
      <c r="C3623" s="51">
        <f t="shared" si="236"/>
        <v>36</v>
      </c>
      <c r="D3623" s="50">
        <v>43657</v>
      </c>
      <c r="E3623" s="50" t="s">
        <v>42</v>
      </c>
      <c r="F3623" s="50" t="s">
        <v>10237</v>
      </c>
      <c r="G3623" s="50" t="s">
        <v>1582</v>
      </c>
      <c r="H3623" s="50" t="s">
        <v>10238</v>
      </c>
      <c r="I3623" s="50" t="s">
        <v>1583</v>
      </c>
      <c r="J3623" s="50" t="s">
        <v>10239</v>
      </c>
      <c r="K3623" s="50" t="s">
        <v>292</v>
      </c>
      <c r="L3623" s="50" t="s">
        <v>189</v>
      </c>
      <c r="M3623" s="54">
        <v>2</v>
      </c>
      <c r="N3623" s="51" t="str">
        <f t="shared" si="237"/>
        <v>日女体二階堂</v>
      </c>
    </row>
    <row r="3624" spans="1:14" x14ac:dyDescent="0.2">
      <c r="A3624" s="50">
        <f t="shared" si="234"/>
        <v>43658</v>
      </c>
      <c r="B3624" s="50">
        <f t="shared" si="235"/>
        <v>4</v>
      </c>
      <c r="C3624" s="51">
        <f t="shared" si="236"/>
        <v>36</v>
      </c>
      <c r="D3624" s="50">
        <v>43658</v>
      </c>
      <c r="E3624" s="50" t="s">
        <v>5119</v>
      </c>
      <c r="F3624" s="50" t="s">
        <v>4140</v>
      </c>
      <c r="G3624" s="50" t="s">
        <v>5121</v>
      </c>
      <c r="H3624" s="50" t="s">
        <v>9680</v>
      </c>
      <c r="I3624" s="50" t="s">
        <v>5122</v>
      </c>
      <c r="J3624" s="50" t="s">
        <v>1684</v>
      </c>
      <c r="K3624" s="50" t="s">
        <v>292</v>
      </c>
      <c r="L3624" s="50" t="s">
        <v>189</v>
      </c>
      <c r="M3624" s="54">
        <v>2</v>
      </c>
      <c r="N3624" s="51" t="str">
        <f t="shared" si="237"/>
        <v>日女体二階堂</v>
      </c>
    </row>
    <row r="3625" spans="1:14" x14ac:dyDescent="0.2">
      <c r="A3625" s="50">
        <f t="shared" si="234"/>
        <v>43659</v>
      </c>
      <c r="B3625" s="50">
        <f t="shared" si="235"/>
        <v>4</v>
      </c>
      <c r="C3625" s="51">
        <f t="shared" si="236"/>
        <v>36</v>
      </c>
      <c r="D3625" s="50">
        <v>43659</v>
      </c>
      <c r="E3625" s="50" t="s">
        <v>24</v>
      </c>
      <c r="F3625" s="50" t="s">
        <v>10240</v>
      </c>
      <c r="G3625" s="50" t="s">
        <v>2538</v>
      </c>
      <c r="H3625" s="50" t="s">
        <v>1832</v>
      </c>
      <c r="I3625" s="50" t="s">
        <v>2539</v>
      </c>
      <c r="J3625" s="50" t="s">
        <v>1833</v>
      </c>
      <c r="K3625" s="50" t="s">
        <v>292</v>
      </c>
      <c r="L3625" s="50" t="s">
        <v>188</v>
      </c>
      <c r="M3625" s="54">
        <v>2</v>
      </c>
      <c r="N3625" s="51" t="str">
        <f t="shared" si="237"/>
        <v>日女体二階堂</v>
      </c>
    </row>
    <row r="3626" spans="1:14" x14ac:dyDescent="0.2">
      <c r="A3626" s="50">
        <f t="shared" si="234"/>
        <v>43661</v>
      </c>
      <c r="B3626" s="50">
        <f t="shared" si="235"/>
        <v>4</v>
      </c>
      <c r="C3626" s="51">
        <f t="shared" si="236"/>
        <v>36</v>
      </c>
      <c r="D3626" s="50">
        <v>43661</v>
      </c>
      <c r="E3626" s="50" t="s">
        <v>6846</v>
      </c>
      <c r="F3626" s="50" t="s">
        <v>10241</v>
      </c>
      <c r="G3626" s="50" t="s">
        <v>6848</v>
      </c>
      <c r="H3626" s="50" t="s">
        <v>4147</v>
      </c>
      <c r="I3626" s="50" t="s">
        <v>10242</v>
      </c>
      <c r="J3626" s="50" t="s">
        <v>4148</v>
      </c>
      <c r="K3626" s="50" t="s">
        <v>292</v>
      </c>
      <c r="L3626" s="50" t="s">
        <v>189</v>
      </c>
      <c r="M3626" s="54">
        <v>1</v>
      </c>
      <c r="N3626" s="51" t="str">
        <f t="shared" si="237"/>
        <v>日女体二階堂</v>
      </c>
    </row>
    <row r="3627" spans="1:14" x14ac:dyDescent="0.2">
      <c r="A3627" s="50">
        <f t="shared" si="234"/>
        <v>43662</v>
      </c>
      <c r="B3627" s="50">
        <f t="shared" si="235"/>
        <v>4</v>
      </c>
      <c r="C3627" s="51">
        <f t="shared" si="236"/>
        <v>36</v>
      </c>
      <c r="D3627" s="50">
        <v>43662</v>
      </c>
      <c r="E3627" s="50" t="s">
        <v>10243</v>
      </c>
      <c r="F3627" s="50" t="s">
        <v>10244</v>
      </c>
      <c r="G3627" s="50" t="s">
        <v>10245</v>
      </c>
      <c r="H3627" s="50" t="s">
        <v>10246</v>
      </c>
      <c r="I3627" s="50" t="s">
        <v>10247</v>
      </c>
      <c r="J3627" s="50" t="s">
        <v>10248</v>
      </c>
      <c r="K3627" s="50" t="s">
        <v>292</v>
      </c>
      <c r="L3627" s="50" t="s">
        <v>189</v>
      </c>
      <c r="M3627" s="54">
        <v>1</v>
      </c>
      <c r="N3627" s="51" t="str">
        <f t="shared" si="237"/>
        <v>日女体二階堂</v>
      </c>
    </row>
    <row r="3628" spans="1:14" x14ac:dyDescent="0.2">
      <c r="A3628" s="50">
        <f t="shared" ref="A3628:A3691" si="238">D3628</f>
        <v>43663</v>
      </c>
      <c r="B3628" s="50">
        <f t="shared" ref="B3628:B3691" si="239">ROUNDDOWN(D3628/10000,0)</f>
        <v>4</v>
      </c>
      <c r="C3628" s="51">
        <f t="shared" ref="C3628:C3691" si="240">ROUNDDOWN((D3628-B3628*10000)/100,0)</f>
        <v>36</v>
      </c>
      <c r="D3628" s="50">
        <v>43663</v>
      </c>
      <c r="E3628" s="50" t="s">
        <v>10249</v>
      </c>
      <c r="F3628" s="50" t="s">
        <v>92</v>
      </c>
      <c r="G3628" s="50" t="s">
        <v>10250</v>
      </c>
      <c r="H3628" s="50" t="s">
        <v>1049</v>
      </c>
      <c r="I3628" s="50" t="s">
        <v>10251</v>
      </c>
      <c r="J3628" s="50" t="s">
        <v>1051</v>
      </c>
      <c r="K3628" s="50" t="s">
        <v>292</v>
      </c>
      <c r="L3628" s="50" t="s">
        <v>189</v>
      </c>
      <c r="M3628" s="54">
        <v>1</v>
      </c>
      <c r="N3628" s="51" t="str">
        <f t="shared" si="237"/>
        <v>日女体二階堂</v>
      </c>
    </row>
    <row r="3629" spans="1:14" x14ac:dyDescent="0.2">
      <c r="A3629" s="50">
        <f t="shared" si="238"/>
        <v>43664</v>
      </c>
      <c r="B3629" s="50">
        <f t="shared" si="239"/>
        <v>4</v>
      </c>
      <c r="C3629" s="51">
        <f t="shared" si="240"/>
        <v>36</v>
      </c>
      <c r="D3629" s="50">
        <v>43664</v>
      </c>
      <c r="E3629" s="50" t="s">
        <v>10252</v>
      </c>
      <c r="F3629" s="50" t="s">
        <v>3138</v>
      </c>
      <c r="G3629" s="50" t="s">
        <v>10253</v>
      </c>
      <c r="H3629" s="50" t="s">
        <v>1384</v>
      </c>
      <c r="I3629" s="50" t="s">
        <v>10254</v>
      </c>
      <c r="J3629" s="50" t="s">
        <v>1385</v>
      </c>
      <c r="K3629" s="50" t="s">
        <v>292</v>
      </c>
      <c r="L3629" s="50" t="s">
        <v>189</v>
      </c>
      <c r="M3629" s="54">
        <v>1</v>
      </c>
      <c r="N3629" s="51" t="str">
        <f t="shared" si="237"/>
        <v>日女体二階堂</v>
      </c>
    </row>
    <row r="3630" spans="1:14" x14ac:dyDescent="0.2">
      <c r="A3630" s="50">
        <f t="shared" si="238"/>
        <v>43665</v>
      </c>
      <c r="B3630" s="50">
        <f t="shared" si="239"/>
        <v>4</v>
      </c>
      <c r="C3630" s="51">
        <f t="shared" si="240"/>
        <v>36</v>
      </c>
      <c r="D3630" s="50">
        <v>43665</v>
      </c>
      <c r="E3630" s="50" t="s">
        <v>4857</v>
      </c>
      <c r="F3630" s="50" t="s">
        <v>10255</v>
      </c>
      <c r="G3630" s="50" t="s">
        <v>4859</v>
      </c>
      <c r="H3630" s="50" t="s">
        <v>1336</v>
      </c>
      <c r="I3630" s="50" t="s">
        <v>4861</v>
      </c>
      <c r="J3630" s="50" t="s">
        <v>1187</v>
      </c>
      <c r="K3630" s="50" t="s">
        <v>292</v>
      </c>
      <c r="L3630" s="50" t="s">
        <v>185</v>
      </c>
      <c r="M3630" s="54">
        <v>1</v>
      </c>
      <c r="N3630" s="51" t="str">
        <f t="shared" si="237"/>
        <v>日女体二階堂</v>
      </c>
    </row>
    <row r="3631" spans="1:14" x14ac:dyDescent="0.2">
      <c r="A3631" s="50">
        <f t="shared" si="238"/>
        <v>43666</v>
      </c>
      <c r="B3631" s="50">
        <f t="shared" si="239"/>
        <v>4</v>
      </c>
      <c r="C3631" s="51">
        <f t="shared" si="240"/>
        <v>36</v>
      </c>
      <c r="D3631" s="50">
        <v>43666</v>
      </c>
      <c r="E3631" s="50" t="s">
        <v>6766</v>
      </c>
      <c r="F3631" s="50" t="s">
        <v>10256</v>
      </c>
      <c r="G3631" s="50" t="s">
        <v>6768</v>
      </c>
      <c r="H3631" s="50" t="s">
        <v>2699</v>
      </c>
      <c r="I3631" s="50" t="s">
        <v>10257</v>
      </c>
      <c r="J3631" s="50" t="s">
        <v>1114</v>
      </c>
      <c r="K3631" s="50" t="s">
        <v>292</v>
      </c>
      <c r="L3631" s="50" t="s">
        <v>185</v>
      </c>
      <c r="M3631" s="54">
        <v>1</v>
      </c>
      <c r="N3631" s="51" t="str">
        <f t="shared" si="237"/>
        <v>日女体二階堂</v>
      </c>
    </row>
    <row r="3632" spans="1:14" x14ac:dyDescent="0.2">
      <c r="A3632" s="50">
        <f t="shared" si="238"/>
        <v>43667</v>
      </c>
      <c r="B3632" s="50">
        <f t="shared" si="239"/>
        <v>4</v>
      </c>
      <c r="C3632" s="51">
        <f t="shared" si="240"/>
        <v>36</v>
      </c>
      <c r="D3632" s="50">
        <v>43667</v>
      </c>
      <c r="E3632" s="50" t="s">
        <v>911</v>
      </c>
      <c r="F3632" s="50" t="s">
        <v>10258</v>
      </c>
      <c r="G3632" s="50" t="s">
        <v>2685</v>
      </c>
      <c r="H3632" s="50" t="s">
        <v>1716</v>
      </c>
      <c r="I3632" s="50" t="s">
        <v>2686</v>
      </c>
      <c r="J3632" s="50" t="s">
        <v>1717</v>
      </c>
      <c r="K3632" s="50" t="s">
        <v>292</v>
      </c>
      <c r="L3632" s="50" t="s">
        <v>189</v>
      </c>
      <c r="M3632" s="54">
        <v>1</v>
      </c>
      <c r="N3632" s="51" t="str">
        <f t="shared" si="237"/>
        <v>日女体二階堂</v>
      </c>
    </row>
    <row r="3633" spans="1:14" x14ac:dyDescent="0.2">
      <c r="A3633" s="50">
        <f t="shared" si="238"/>
        <v>43668</v>
      </c>
      <c r="B3633" s="50">
        <f t="shared" si="239"/>
        <v>4</v>
      </c>
      <c r="C3633" s="51">
        <f t="shared" si="240"/>
        <v>36</v>
      </c>
      <c r="D3633" s="50">
        <v>43668</v>
      </c>
      <c r="E3633" s="50" t="s">
        <v>10259</v>
      </c>
      <c r="F3633" s="50" t="s">
        <v>7298</v>
      </c>
      <c r="G3633" s="50" t="s">
        <v>10260</v>
      </c>
      <c r="H3633" s="50" t="s">
        <v>2540</v>
      </c>
      <c r="I3633" s="50" t="s">
        <v>10261</v>
      </c>
      <c r="J3633" s="50" t="s">
        <v>2541</v>
      </c>
      <c r="K3633" s="50" t="s">
        <v>292</v>
      </c>
      <c r="L3633" s="50" t="s">
        <v>189</v>
      </c>
      <c r="M3633" s="54">
        <v>1</v>
      </c>
      <c r="N3633" s="51" t="str">
        <f t="shared" si="237"/>
        <v>日女体二階堂</v>
      </c>
    </row>
    <row r="3634" spans="1:14" x14ac:dyDescent="0.2">
      <c r="A3634" s="50">
        <f t="shared" si="238"/>
        <v>43669</v>
      </c>
      <c r="B3634" s="50">
        <f t="shared" si="239"/>
        <v>4</v>
      </c>
      <c r="C3634" s="51">
        <f t="shared" si="240"/>
        <v>36</v>
      </c>
      <c r="D3634" s="50">
        <v>43669</v>
      </c>
      <c r="E3634" s="50" t="s">
        <v>10262</v>
      </c>
      <c r="F3634" s="50" t="s">
        <v>10263</v>
      </c>
      <c r="G3634" s="50" t="s">
        <v>10264</v>
      </c>
      <c r="H3634" s="50" t="s">
        <v>10265</v>
      </c>
      <c r="I3634" s="50" t="s">
        <v>10266</v>
      </c>
      <c r="J3634" s="50" t="s">
        <v>10267</v>
      </c>
      <c r="K3634" s="50" t="s">
        <v>292</v>
      </c>
      <c r="L3634" s="50" t="s">
        <v>189</v>
      </c>
      <c r="M3634" s="54">
        <v>1</v>
      </c>
      <c r="N3634" s="51" t="str">
        <f t="shared" si="237"/>
        <v>日女体二階堂</v>
      </c>
    </row>
    <row r="3635" spans="1:14" x14ac:dyDescent="0.2">
      <c r="A3635" s="50">
        <f t="shared" si="238"/>
        <v>43670</v>
      </c>
      <c r="B3635" s="50">
        <f t="shared" si="239"/>
        <v>4</v>
      </c>
      <c r="C3635" s="51">
        <f t="shared" si="240"/>
        <v>36</v>
      </c>
      <c r="D3635" s="50">
        <v>43670</v>
      </c>
      <c r="E3635" s="50" t="s">
        <v>6984</v>
      </c>
      <c r="F3635" s="50" t="s">
        <v>10268</v>
      </c>
      <c r="G3635" s="50" t="s">
        <v>6986</v>
      </c>
      <c r="H3635" s="50" t="s">
        <v>10269</v>
      </c>
      <c r="I3635" s="50" t="s">
        <v>6987</v>
      </c>
      <c r="J3635" s="50" t="s">
        <v>10270</v>
      </c>
      <c r="K3635" s="50" t="s">
        <v>292</v>
      </c>
      <c r="L3635" s="50" t="s">
        <v>189</v>
      </c>
      <c r="M3635" s="54">
        <v>1</v>
      </c>
      <c r="N3635" s="51" t="str">
        <f t="shared" si="237"/>
        <v>日女体二階堂</v>
      </c>
    </row>
    <row r="3636" spans="1:14" x14ac:dyDescent="0.2">
      <c r="A3636" s="50">
        <f t="shared" si="238"/>
        <v>43695</v>
      </c>
      <c r="B3636" s="50">
        <f t="shared" si="239"/>
        <v>4</v>
      </c>
      <c r="C3636" s="51">
        <f t="shared" si="240"/>
        <v>36</v>
      </c>
      <c r="D3636" s="50">
        <v>43695</v>
      </c>
      <c r="E3636" s="50" t="s">
        <v>28</v>
      </c>
      <c r="F3636" s="50" t="s">
        <v>10271</v>
      </c>
      <c r="G3636" s="50" t="s">
        <v>1083</v>
      </c>
      <c r="H3636" s="50" t="s">
        <v>5756</v>
      </c>
      <c r="I3636" s="50" t="s">
        <v>1084</v>
      </c>
      <c r="J3636" s="50" t="s">
        <v>5757</v>
      </c>
      <c r="K3636" s="50" t="s">
        <v>292</v>
      </c>
      <c r="L3636" s="50" t="s">
        <v>188</v>
      </c>
      <c r="M3636" s="54">
        <v>3</v>
      </c>
      <c r="N3636" s="51" t="str">
        <f t="shared" si="237"/>
        <v>日女体二階堂</v>
      </c>
    </row>
    <row r="3637" spans="1:14" x14ac:dyDescent="0.2">
      <c r="A3637" s="50">
        <f t="shared" si="238"/>
        <v>43698</v>
      </c>
      <c r="B3637" s="50">
        <f t="shared" si="239"/>
        <v>4</v>
      </c>
      <c r="C3637" s="51">
        <f t="shared" si="240"/>
        <v>36</v>
      </c>
      <c r="D3637" s="50">
        <v>43698</v>
      </c>
      <c r="E3637" s="50" t="s">
        <v>9911</v>
      </c>
      <c r="F3637" s="50" t="s">
        <v>10272</v>
      </c>
      <c r="G3637" s="50" t="s">
        <v>9913</v>
      </c>
      <c r="H3637" s="50" t="s">
        <v>2283</v>
      </c>
      <c r="I3637" s="50" t="s">
        <v>9914</v>
      </c>
      <c r="J3637" s="50" t="s">
        <v>2285</v>
      </c>
      <c r="K3637" s="50" t="s">
        <v>292</v>
      </c>
      <c r="L3637" s="50" t="s">
        <v>1029</v>
      </c>
      <c r="M3637" s="54">
        <v>3</v>
      </c>
      <c r="N3637" s="51" t="str">
        <f t="shared" si="237"/>
        <v>日女体二階堂</v>
      </c>
    </row>
    <row r="3638" spans="1:14" x14ac:dyDescent="0.2">
      <c r="A3638" s="50">
        <f t="shared" si="238"/>
        <v>43721</v>
      </c>
      <c r="B3638" s="50">
        <f t="shared" si="239"/>
        <v>4</v>
      </c>
      <c r="C3638" s="51">
        <f t="shared" si="240"/>
        <v>37</v>
      </c>
      <c r="D3638" s="50">
        <v>43721</v>
      </c>
      <c r="E3638" s="50" t="s">
        <v>7756</v>
      </c>
      <c r="F3638" s="50" t="s">
        <v>10273</v>
      </c>
      <c r="G3638" s="50" t="s">
        <v>7757</v>
      </c>
      <c r="H3638" s="50" t="s">
        <v>10274</v>
      </c>
      <c r="I3638" s="50" t="s">
        <v>10275</v>
      </c>
      <c r="J3638" s="50" t="s">
        <v>10276</v>
      </c>
      <c r="K3638" s="50" t="s">
        <v>291</v>
      </c>
      <c r="L3638" s="50" t="s">
        <v>1029</v>
      </c>
      <c r="M3638" s="54">
        <v>3</v>
      </c>
      <c r="N3638" s="51" t="str">
        <f t="shared" si="237"/>
        <v>日本学園</v>
      </c>
    </row>
    <row r="3639" spans="1:14" x14ac:dyDescent="0.2">
      <c r="A3639" s="50">
        <f t="shared" si="238"/>
        <v>43723</v>
      </c>
      <c r="B3639" s="50">
        <f t="shared" si="239"/>
        <v>4</v>
      </c>
      <c r="C3639" s="51">
        <f t="shared" si="240"/>
        <v>37</v>
      </c>
      <c r="D3639" s="50">
        <v>43723</v>
      </c>
      <c r="E3639" s="50" t="s">
        <v>10277</v>
      </c>
      <c r="F3639" s="50" t="s">
        <v>4031</v>
      </c>
      <c r="G3639" s="50" t="s">
        <v>10278</v>
      </c>
      <c r="H3639" s="50" t="s">
        <v>1930</v>
      </c>
      <c r="I3639" s="50" t="s">
        <v>10279</v>
      </c>
      <c r="J3639" s="50" t="s">
        <v>1931</v>
      </c>
      <c r="K3639" s="50" t="s">
        <v>291</v>
      </c>
      <c r="L3639" s="50" t="s">
        <v>188</v>
      </c>
      <c r="M3639" s="54">
        <v>3</v>
      </c>
      <c r="N3639" s="51" t="str">
        <f t="shared" si="237"/>
        <v>日本学園</v>
      </c>
    </row>
    <row r="3640" spans="1:14" x14ac:dyDescent="0.2">
      <c r="A3640" s="50">
        <f t="shared" si="238"/>
        <v>43726</v>
      </c>
      <c r="B3640" s="50">
        <f t="shared" si="239"/>
        <v>4</v>
      </c>
      <c r="C3640" s="51">
        <f t="shared" si="240"/>
        <v>37</v>
      </c>
      <c r="D3640" s="50">
        <v>43726</v>
      </c>
      <c r="E3640" s="50" t="s">
        <v>10280</v>
      </c>
      <c r="F3640" s="50" t="s">
        <v>10281</v>
      </c>
      <c r="G3640" s="50" t="s">
        <v>10282</v>
      </c>
      <c r="H3640" s="50" t="s">
        <v>3816</v>
      </c>
      <c r="I3640" s="50" t="s">
        <v>10283</v>
      </c>
      <c r="J3640" s="50" t="s">
        <v>3818</v>
      </c>
      <c r="K3640" s="50" t="s">
        <v>291</v>
      </c>
      <c r="L3640" s="50" t="s">
        <v>188</v>
      </c>
      <c r="M3640" s="54">
        <v>2</v>
      </c>
      <c r="N3640" s="51" t="str">
        <f t="shared" si="237"/>
        <v>日本学園</v>
      </c>
    </row>
    <row r="3641" spans="1:14" x14ac:dyDescent="0.2">
      <c r="A3641" s="50">
        <f t="shared" si="238"/>
        <v>43727</v>
      </c>
      <c r="B3641" s="50">
        <f t="shared" si="239"/>
        <v>4</v>
      </c>
      <c r="C3641" s="51">
        <f t="shared" si="240"/>
        <v>37</v>
      </c>
      <c r="D3641" s="50">
        <v>43727</v>
      </c>
      <c r="E3641" s="50" t="s">
        <v>61</v>
      </c>
      <c r="F3641" s="50" t="s">
        <v>10284</v>
      </c>
      <c r="G3641" s="50" t="s">
        <v>1901</v>
      </c>
      <c r="H3641" s="50" t="s">
        <v>2041</v>
      </c>
      <c r="I3641" s="50" t="s">
        <v>1902</v>
      </c>
      <c r="J3641" s="50" t="s">
        <v>2042</v>
      </c>
      <c r="K3641" s="50" t="s">
        <v>291</v>
      </c>
      <c r="L3641" s="50" t="s">
        <v>189</v>
      </c>
      <c r="M3641" s="54">
        <v>1</v>
      </c>
      <c r="N3641" s="51" t="str">
        <f t="shared" si="237"/>
        <v>日本学園</v>
      </c>
    </row>
    <row r="3642" spans="1:14" x14ac:dyDescent="0.2">
      <c r="A3642" s="50">
        <f t="shared" si="238"/>
        <v>43728</v>
      </c>
      <c r="B3642" s="50">
        <f t="shared" si="239"/>
        <v>4</v>
      </c>
      <c r="C3642" s="51">
        <f t="shared" si="240"/>
        <v>37</v>
      </c>
      <c r="D3642" s="50">
        <v>43728</v>
      </c>
      <c r="E3642" s="50" t="s">
        <v>10285</v>
      </c>
      <c r="F3642" s="50" t="s">
        <v>10286</v>
      </c>
      <c r="G3642" s="50" t="s">
        <v>10287</v>
      </c>
      <c r="H3642" s="50" t="s">
        <v>1160</v>
      </c>
      <c r="I3642" s="50" t="s">
        <v>10288</v>
      </c>
      <c r="J3642" s="50" t="s">
        <v>1767</v>
      </c>
      <c r="K3642" s="50" t="s">
        <v>291</v>
      </c>
      <c r="L3642" s="50" t="s">
        <v>185</v>
      </c>
      <c r="M3642" s="54">
        <v>1</v>
      </c>
      <c r="N3642" s="51" t="str">
        <f t="shared" si="237"/>
        <v>日本学園</v>
      </c>
    </row>
    <row r="3643" spans="1:14" x14ac:dyDescent="0.2">
      <c r="A3643" s="50">
        <f t="shared" si="238"/>
        <v>43729</v>
      </c>
      <c r="B3643" s="50">
        <f t="shared" si="239"/>
        <v>4</v>
      </c>
      <c r="C3643" s="51">
        <f t="shared" si="240"/>
        <v>37</v>
      </c>
      <c r="D3643" s="50">
        <v>43729</v>
      </c>
      <c r="E3643" s="50" t="s">
        <v>6797</v>
      </c>
      <c r="F3643" s="50" t="s">
        <v>10289</v>
      </c>
      <c r="G3643" s="50" t="s">
        <v>5939</v>
      </c>
      <c r="H3643" s="50" t="s">
        <v>1222</v>
      </c>
      <c r="I3643" s="50" t="s">
        <v>5941</v>
      </c>
      <c r="J3643" s="50" t="s">
        <v>1223</v>
      </c>
      <c r="K3643" s="50" t="s">
        <v>291</v>
      </c>
      <c r="L3643" s="50" t="s">
        <v>185</v>
      </c>
      <c r="M3643" s="54">
        <v>1</v>
      </c>
      <c r="N3643" s="51" t="str">
        <f t="shared" si="237"/>
        <v>日本学園</v>
      </c>
    </row>
    <row r="3644" spans="1:14" x14ac:dyDescent="0.2">
      <c r="A3644" s="50">
        <f t="shared" si="238"/>
        <v>43804</v>
      </c>
      <c r="B3644" s="50">
        <f t="shared" si="239"/>
        <v>4</v>
      </c>
      <c r="C3644" s="51">
        <f t="shared" si="240"/>
        <v>38</v>
      </c>
      <c r="D3644" s="50">
        <v>43804</v>
      </c>
      <c r="E3644" s="50" t="s">
        <v>10280</v>
      </c>
      <c r="F3644" s="50" t="s">
        <v>3934</v>
      </c>
      <c r="G3644" s="50" t="s">
        <v>10282</v>
      </c>
      <c r="H3644" s="50" t="s">
        <v>1179</v>
      </c>
      <c r="I3644" s="50" t="s">
        <v>10283</v>
      </c>
      <c r="J3644" s="50" t="s">
        <v>10290</v>
      </c>
      <c r="K3644" s="50" t="s">
        <v>291</v>
      </c>
      <c r="L3644" s="50" t="s">
        <v>188</v>
      </c>
      <c r="M3644" s="54">
        <v>2</v>
      </c>
      <c r="N3644" s="51" t="str">
        <f t="shared" si="237"/>
        <v>日大櫻丘</v>
      </c>
    </row>
    <row r="3645" spans="1:14" x14ac:dyDescent="0.2">
      <c r="A3645" s="50">
        <f t="shared" si="238"/>
        <v>43805</v>
      </c>
      <c r="B3645" s="50">
        <f t="shared" si="239"/>
        <v>4</v>
      </c>
      <c r="C3645" s="51">
        <f t="shared" si="240"/>
        <v>38</v>
      </c>
      <c r="D3645" s="50">
        <v>43805</v>
      </c>
      <c r="E3645" s="50" t="s">
        <v>72</v>
      </c>
      <c r="F3645" s="50" t="s">
        <v>10291</v>
      </c>
      <c r="G3645" s="50" t="s">
        <v>1983</v>
      </c>
      <c r="H3645" s="50" t="s">
        <v>10292</v>
      </c>
      <c r="I3645" s="50" t="s">
        <v>1984</v>
      </c>
      <c r="J3645" s="50" t="s">
        <v>10293</v>
      </c>
      <c r="K3645" s="50" t="s">
        <v>291</v>
      </c>
      <c r="L3645" s="50" t="s">
        <v>189</v>
      </c>
      <c r="M3645" s="54">
        <v>2</v>
      </c>
      <c r="N3645" s="51" t="str">
        <f t="shared" si="237"/>
        <v>日大櫻丘</v>
      </c>
    </row>
    <row r="3646" spans="1:14" x14ac:dyDescent="0.2">
      <c r="A3646" s="50">
        <f t="shared" si="238"/>
        <v>43806</v>
      </c>
      <c r="B3646" s="50">
        <f t="shared" si="239"/>
        <v>4</v>
      </c>
      <c r="C3646" s="51">
        <f t="shared" si="240"/>
        <v>38</v>
      </c>
      <c r="D3646" s="50">
        <v>43806</v>
      </c>
      <c r="E3646" s="50" t="s">
        <v>10294</v>
      </c>
      <c r="F3646" s="50" t="s">
        <v>10295</v>
      </c>
      <c r="G3646" s="50" t="s">
        <v>10296</v>
      </c>
      <c r="H3646" s="50" t="s">
        <v>1198</v>
      </c>
      <c r="I3646" s="50" t="s">
        <v>10297</v>
      </c>
      <c r="J3646" s="50" t="s">
        <v>1200</v>
      </c>
      <c r="K3646" s="50" t="s">
        <v>291</v>
      </c>
      <c r="L3646" s="50" t="s">
        <v>188</v>
      </c>
      <c r="M3646" s="54">
        <v>2</v>
      </c>
      <c r="N3646" s="51" t="str">
        <f t="shared" si="237"/>
        <v>日大櫻丘</v>
      </c>
    </row>
    <row r="3647" spans="1:14" x14ac:dyDescent="0.2">
      <c r="A3647" s="50">
        <f t="shared" si="238"/>
        <v>43807</v>
      </c>
      <c r="B3647" s="50">
        <f t="shared" si="239"/>
        <v>4</v>
      </c>
      <c r="C3647" s="51">
        <f t="shared" si="240"/>
        <v>38</v>
      </c>
      <c r="D3647" s="50">
        <v>43807</v>
      </c>
      <c r="E3647" s="50" t="s">
        <v>10298</v>
      </c>
      <c r="F3647" s="50" t="s">
        <v>10299</v>
      </c>
      <c r="G3647" s="50" t="s">
        <v>10300</v>
      </c>
      <c r="H3647" s="50" t="s">
        <v>5124</v>
      </c>
      <c r="I3647" s="50" t="s">
        <v>10301</v>
      </c>
      <c r="J3647" s="50" t="s">
        <v>5125</v>
      </c>
      <c r="K3647" s="50" t="s">
        <v>291</v>
      </c>
      <c r="L3647" s="50" t="s">
        <v>189</v>
      </c>
      <c r="M3647" s="54">
        <v>2</v>
      </c>
      <c r="N3647" s="51" t="str">
        <f t="shared" si="237"/>
        <v>日大櫻丘</v>
      </c>
    </row>
    <row r="3648" spans="1:14" x14ac:dyDescent="0.2">
      <c r="A3648" s="50">
        <f t="shared" si="238"/>
        <v>43808</v>
      </c>
      <c r="B3648" s="50">
        <f t="shared" si="239"/>
        <v>4</v>
      </c>
      <c r="C3648" s="51">
        <f t="shared" si="240"/>
        <v>38</v>
      </c>
      <c r="D3648" s="50">
        <v>43808</v>
      </c>
      <c r="E3648" s="50" t="s">
        <v>8822</v>
      </c>
      <c r="F3648" s="50" t="s">
        <v>4171</v>
      </c>
      <c r="G3648" s="50" t="s">
        <v>8824</v>
      </c>
      <c r="H3648" s="50" t="s">
        <v>1432</v>
      </c>
      <c r="I3648" s="50" t="s">
        <v>8825</v>
      </c>
      <c r="J3648" s="50" t="s">
        <v>1433</v>
      </c>
      <c r="K3648" s="50" t="s">
        <v>291</v>
      </c>
      <c r="L3648" s="50" t="s">
        <v>189</v>
      </c>
      <c r="M3648" s="54">
        <v>2</v>
      </c>
      <c r="N3648" s="51" t="str">
        <f t="shared" si="237"/>
        <v>日大櫻丘</v>
      </c>
    </row>
    <row r="3649" spans="1:14" x14ac:dyDescent="0.2">
      <c r="A3649" s="50">
        <f t="shared" si="238"/>
        <v>43809</v>
      </c>
      <c r="B3649" s="50">
        <f t="shared" si="239"/>
        <v>4</v>
      </c>
      <c r="C3649" s="51">
        <f t="shared" si="240"/>
        <v>38</v>
      </c>
      <c r="D3649" s="50">
        <v>43809</v>
      </c>
      <c r="E3649" s="50" t="s">
        <v>1479</v>
      </c>
      <c r="F3649" s="50" t="s">
        <v>10302</v>
      </c>
      <c r="G3649" s="50" t="s">
        <v>1480</v>
      </c>
      <c r="H3649" s="50" t="s">
        <v>3437</v>
      </c>
      <c r="I3649" s="50" t="s">
        <v>5159</v>
      </c>
      <c r="J3649" s="50" t="s">
        <v>10303</v>
      </c>
      <c r="K3649" s="50" t="s">
        <v>291</v>
      </c>
      <c r="L3649" s="50" t="s">
        <v>188</v>
      </c>
      <c r="M3649" s="54">
        <v>2</v>
      </c>
      <c r="N3649" s="51" t="str">
        <f t="shared" si="237"/>
        <v>日大櫻丘</v>
      </c>
    </row>
    <row r="3650" spans="1:14" x14ac:dyDescent="0.2">
      <c r="A3650" s="50">
        <f t="shared" si="238"/>
        <v>43811</v>
      </c>
      <c r="B3650" s="50">
        <f t="shared" si="239"/>
        <v>4</v>
      </c>
      <c r="C3650" s="51">
        <f t="shared" si="240"/>
        <v>38</v>
      </c>
      <c r="D3650" s="50">
        <v>43811</v>
      </c>
      <c r="E3650" s="50" t="s">
        <v>29</v>
      </c>
      <c r="F3650" s="50" t="s">
        <v>4189</v>
      </c>
      <c r="G3650" s="50" t="s">
        <v>1310</v>
      </c>
      <c r="H3650" s="50" t="s">
        <v>1195</v>
      </c>
      <c r="I3650" s="50" t="s">
        <v>1311</v>
      </c>
      <c r="J3650" s="50" t="s">
        <v>1196</v>
      </c>
      <c r="K3650" s="50" t="s">
        <v>291</v>
      </c>
      <c r="L3650" s="50" t="s">
        <v>188</v>
      </c>
      <c r="M3650" s="54">
        <v>2</v>
      </c>
      <c r="N3650" s="51" t="str">
        <f t="shared" ref="N3650:N3713" si="241">VLOOKUP(B3650*100+C3650,$AB$2:$AF$400,2,0)</f>
        <v>日大櫻丘</v>
      </c>
    </row>
    <row r="3651" spans="1:14" x14ac:dyDescent="0.2">
      <c r="A3651" s="50">
        <f t="shared" si="238"/>
        <v>43812</v>
      </c>
      <c r="B3651" s="50">
        <f t="shared" si="239"/>
        <v>4</v>
      </c>
      <c r="C3651" s="51">
        <f t="shared" si="240"/>
        <v>38</v>
      </c>
      <c r="D3651" s="50">
        <v>43812</v>
      </c>
      <c r="E3651" s="50" t="s">
        <v>55</v>
      </c>
      <c r="F3651" s="50" t="s">
        <v>10304</v>
      </c>
      <c r="G3651" s="50" t="s">
        <v>1755</v>
      </c>
      <c r="H3651" s="50" t="s">
        <v>2123</v>
      </c>
      <c r="I3651" s="50" t="s">
        <v>1756</v>
      </c>
      <c r="J3651" s="50" t="s">
        <v>2790</v>
      </c>
      <c r="K3651" s="50" t="s">
        <v>291</v>
      </c>
      <c r="L3651" s="50" t="s">
        <v>189</v>
      </c>
      <c r="M3651" s="54">
        <v>2</v>
      </c>
      <c r="N3651" s="51" t="str">
        <f t="shared" si="241"/>
        <v>日大櫻丘</v>
      </c>
    </row>
    <row r="3652" spans="1:14" x14ac:dyDescent="0.2">
      <c r="A3652" s="50">
        <f t="shared" si="238"/>
        <v>43813</v>
      </c>
      <c r="B3652" s="50">
        <f t="shared" si="239"/>
        <v>4</v>
      </c>
      <c r="C3652" s="51">
        <f t="shared" si="240"/>
        <v>38</v>
      </c>
      <c r="D3652" s="50">
        <v>43813</v>
      </c>
      <c r="E3652" s="50" t="s">
        <v>47</v>
      </c>
      <c r="F3652" s="50" t="s">
        <v>3415</v>
      </c>
      <c r="G3652" s="50" t="s">
        <v>1087</v>
      </c>
      <c r="H3652" s="50" t="s">
        <v>1131</v>
      </c>
      <c r="I3652" s="50" t="s">
        <v>1089</v>
      </c>
      <c r="J3652" s="50" t="s">
        <v>1132</v>
      </c>
      <c r="K3652" s="50" t="s">
        <v>291</v>
      </c>
      <c r="L3652" s="50" t="s">
        <v>189</v>
      </c>
      <c r="M3652" s="54">
        <v>1</v>
      </c>
      <c r="N3652" s="51" t="str">
        <f t="shared" si="241"/>
        <v>日大櫻丘</v>
      </c>
    </row>
    <row r="3653" spans="1:14" x14ac:dyDescent="0.2">
      <c r="A3653" s="50">
        <f t="shared" si="238"/>
        <v>43814</v>
      </c>
      <c r="B3653" s="50">
        <f t="shared" si="239"/>
        <v>4</v>
      </c>
      <c r="C3653" s="51">
        <f t="shared" si="240"/>
        <v>38</v>
      </c>
      <c r="D3653" s="50">
        <v>43814</v>
      </c>
      <c r="E3653" s="50" t="s">
        <v>10305</v>
      </c>
      <c r="F3653" s="50" t="s">
        <v>9734</v>
      </c>
      <c r="G3653" s="50" t="s">
        <v>10306</v>
      </c>
      <c r="H3653" s="50" t="s">
        <v>3311</v>
      </c>
      <c r="I3653" s="50" t="s">
        <v>10307</v>
      </c>
      <c r="J3653" s="50" t="s">
        <v>3312</v>
      </c>
      <c r="K3653" s="50" t="s">
        <v>291</v>
      </c>
      <c r="L3653" s="50" t="s">
        <v>189</v>
      </c>
      <c r="M3653" s="54">
        <v>1</v>
      </c>
      <c r="N3653" s="51" t="str">
        <f t="shared" si="241"/>
        <v>日大櫻丘</v>
      </c>
    </row>
    <row r="3654" spans="1:14" x14ac:dyDescent="0.2">
      <c r="A3654" s="50">
        <f t="shared" si="238"/>
        <v>43815</v>
      </c>
      <c r="B3654" s="50">
        <f t="shared" si="239"/>
        <v>4</v>
      </c>
      <c r="C3654" s="51">
        <f t="shared" si="240"/>
        <v>38</v>
      </c>
      <c r="D3654" s="50">
        <v>43815</v>
      </c>
      <c r="E3654" s="50" t="s">
        <v>99</v>
      </c>
      <c r="F3654" s="50" t="s">
        <v>4787</v>
      </c>
      <c r="G3654" s="50" t="s">
        <v>1822</v>
      </c>
      <c r="H3654" s="50" t="s">
        <v>1432</v>
      </c>
      <c r="I3654" s="50" t="s">
        <v>1824</v>
      </c>
      <c r="J3654" s="50" t="s">
        <v>1433</v>
      </c>
      <c r="K3654" s="50" t="s">
        <v>291</v>
      </c>
      <c r="L3654" s="50" t="s">
        <v>185</v>
      </c>
      <c r="M3654" s="54">
        <v>1</v>
      </c>
      <c r="N3654" s="51" t="str">
        <f t="shared" si="241"/>
        <v>日大櫻丘</v>
      </c>
    </row>
    <row r="3655" spans="1:14" x14ac:dyDescent="0.2">
      <c r="A3655" s="50">
        <f t="shared" si="238"/>
        <v>43816</v>
      </c>
      <c r="B3655" s="50">
        <f t="shared" si="239"/>
        <v>4</v>
      </c>
      <c r="C3655" s="51">
        <f t="shared" si="240"/>
        <v>38</v>
      </c>
      <c r="D3655" s="50">
        <v>43816</v>
      </c>
      <c r="E3655" s="50" t="s">
        <v>6027</v>
      </c>
      <c r="F3655" s="50" t="s">
        <v>10308</v>
      </c>
      <c r="G3655" s="50" t="s">
        <v>6029</v>
      </c>
      <c r="H3655" s="50" t="s">
        <v>4106</v>
      </c>
      <c r="I3655" s="50" t="s">
        <v>6030</v>
      </c>
      <c r="J3655" s="50" t="s">
        <v>4107</v>
      </c>
      <c r="K3655" s="50" t="s">
        <v>291</v>
      </c>
      <c r="L3655" s="50" t="s">
        <v>189</v>
      </c>
      <c r="M3655" s="54">
        <v>1</v>
      </c>
      <c r="N3655" s="51" t="str">
        <f t="shared" si="241"/>
        <v>日大櫻丘</v>
      </c>
    </row>
    <row r="3656" spans="1:14" x14ac:dyDescent="0.2">
      <c r="A3656" s="50">
        <f t="shared" si="238"/>
        <v>43817</v>
      </c>
      <c r="B3656" s="50">
        <f t="shared" si="239"/>
        <v>4</v>
      </c>
      <c r="C3656" s="51">
        <f t="shared" si="240"/>
        <v>38</v>
      </c>
      <c r="D3656" s="50">
        <v>43817</v>
      </c>
      <c r="E3656" s="50" t="s">
        <v>4366</v>
      </c>
      <c r="F3656" s="50" t="s">
        <v>10309</v>
      </c>
      <c r="G3656" s="50" t="s">
        <v>4368</v>
      </c>
      <c r="H3656" s="50" t="s">
        <v>1924</v>
      </c>
      <c r="I3656" s="50" t="s">
        <v>4369</v>
      </c>
      <c r="J3656" s="50" t="s">
        <v>1925</v>
      </c>
      <c r="K3656" s="50" t="s">
        <v>291</v>
      </c>
      <c r="L3656" s="50" t="s">
        <v>189</v>
      </c>
      <c r="M3656" s="54">
        <v>1</v>
      </c>
      <c r="N3656" s="51" t="str">
        <f t="shared" si="241"/>
        <v>日大櫻丘</v>
      </c>
    </row>
    <row r="3657" spans="1:14" x14ac:dyDescent="0.2">
      <c r="A3657" s="50">
        <f t="shared" si="238"/>
        <v>43818</v>
      </c>
      <c r="B3657" s="50">
        <f t="shared" si="239"/>
        <v>4</v>
      </c>
      <c r="C3657" s="51">
        <f t="shared" si="240"/>
        <v>38</v>
      </c>
      <c r="D3657" s="50">
        <v>43818</v>
      </c>
      <c r="E3657" s="50" t="s">
        <v>10310</v>
      </c>
      <c r="F3657" s="50" t="s">
        <v>10311</v>
      </c>
      <c r="G3657" s="50" t="s">
        <v>10312</v>
      </c>
      <c r="H3657" s="50" t="s">
        <v>1620</v>
      </c>
      <c r="I3657" s="50" t="s">
        <v>10313</v>
      </c>
      <c r="J3657" s="50" t="s">
        <v>1622</v>
      </c>
      <c r="K3657" s="50" t="s">
        <v>291</v>
      </c>
      <c r="L3657" s="50" t="s">
        <v>189</v>
      </c>
      <c r="M3657" s="54">
        <v>1</v>
      </c>
      <c r="N3657" s="51" t="str">
        <f t="shared" si="241"/>
        <v>日大櫻丘</v>
      </c>
    </row>
    <row r="3658" spans="1:14" x14ac:dyDescent="0.2">
      <c r="A3658" s="50">
        <f t="shared" si="238"/>
        <v>43819</v>
      </c>
      <c r="B3658" s="50">
        <f t="shared" si="239"/>
        <v>4</v>
      </c>
      <c r="C3658" s="51">
        <f t="shared" si="240"/>
        <v>38</v>
      </c>
      <c r="D3658" s="50">
        <v>43819</v>
      </c>
      <c r="E3658" s="50" t="s">
        <v>8659</v>
      </c>
      <c r="F3658" s="50" t="s">
        <v>10314</v>
      </c>
      <c r="G3658" s="50" t="s">
        <v>8661</v>
      </c>
      <c r="H3658" s="50" t="s">
        <v>1723</v>
      </c>
      <c r="I3658" s="50" t="s">
        <v>8663</v>
      </c>
      <c r="J3658" s="50" t="s">
        <v>1725</v>
      </c>
      <c r="K3658" s="50" t="s">
        <v>291</v>
      </c>
      <c r="L3658" s="50" t="s">
        <v>189</v>
      </c>
      <c r="M3658" s="54">
        <v>1</v>
      </c>
      <c r="N3658" s="51" t="str">
        <f t="shared" si="241"/>
        <v>日大櫻丘</v>
      </c>
    </row>
    <row r="3659" spans="1:14" x14ac:dyDescent="0.2">
      <c r="A3659" s="50">
        <f t="shared" si="238"/>
        <v>43820</v>
      </c>
      <c r="B3659" s="50">
        <f t="shared" si="239"/>
        <v>4</v>
      </c>
      <c r="C3659" s="51">
        <f t="shared" si="240"/>
        <v>38</v>
      </c>
      <c r="D3659" s="50">
        <v>43820</v>
      </c>
      <c r="E3659" s="50" t="s">
        <v>10315</v>
      </c>
      <c r="F3659" s="50" t="s">
        <v>8602</v>
      </c>
      <c r="G3659" s="50" t="s">
        <v>7395</v>
      </c>
      <c r="H3659" s="50" t="s">
        <v>3816</v>
      </c>
      <c r="I3659" s="50" t="s">
        <v>7396</v>
      </c>
      <c r="J3659" s="50" t="s">
        <v>3818</v>
      </c>
      <c r="K3659" s="50" t="s">
        <v>291</v>
      </c>
      <c r="L3659" s="50" t="s">
        <v>189</v>
      </c>
      <c r="M3659" s="54">
        <v>1</v>
      </c>
      <c r="N3659" s="51" t="str">
        <f t="shared" si="241"/>
        <v>日大櫻丘</v>
      </c>
    </row>
    <row r="3660" spans="1:14" x14ac:dyDescent="0.2">
      <c r="A3660" s="50">
        <f t="shared" si="238"/>
        <v>43821</v>
      </c>
      <c r="B3660" s="50">
        <f t="shared" si="239"/>
        <v>4</v>
      </c>
      <c r="C3660" s="51">
        <f t="shared" si="240"/>
        <v>38</v>
      </c>
      <c r="D3660" s="50">
        <v>43821</v>
      </c>
      <c r="E3660" s="50" t="s">
        <v>51</v>
      </c>
      <c r="F3660" s="50" t="s">
        <v>10316</v>
      </c>
      <c r="G3660" s="50" t="s">
        <v>1303</v>
      </c>
      <c r="H3660" s="50" t="s">
        <v>1844</v>
      </c>
      <c r="I3660" s="50" t="s">
        <v>1304</v>
      </c>
      <c r="J3660" s="50" t="s">
        <v>1845</v>
      </c>
      <c r="K3660" s="50" t="s">
        <v>291</v>
      </c>
      <c r="L3660" s="50" t="s">
        <v>189</v>
      </c>
      <c r="M3660" s="54">
        <v>1</v>
      </c>
      <c r="N3660" s="51" t="str">
        <f t="shared" si="241"/>
        <v>日大櫻丘</v>
      </c>
    </row>
    <row r="3661" spans="1:14" x14ac:dyDescent="0.2">
      <c r="A3661" s="50">
        <f t="shared" si="238"/>
        <v>43822</v>
      </c>
      <c r="B3661" s="50">
        <f t="shared" si="239"/>
        <v>4</v>
      </c>
      <c r="C3661" s="51">
        <f t="shared" si="240"/>
        <v>38</v>
      </c>
      <c r="D3661" s="50">
        <v>43822</v>
      </c>
      <c r="E3661" s="50" t="s">
        <v>4844</v>
      </c>
      <c r="F3661" s="50" t="s">
        <v>10317</v>
      </c>
      <c r="G3661" s="50" t="s">
        <v>4846</v>
      </c>
      <c r="H3661" s="50" t="s">
        <v>4546</v>
      </c>
      <c r="I3661" s="50" t="s">
        <v>4847</v>
      </c>
      <c r="J3661" s="50" t="s">
        <v>4547</v>
      </c>
      <c r="K3661" s="50" t="s">
        <v>291</v>
      </c>
      <c r="L3661" s="50" t="s">
        <v>189</v>
      </c>
      <c r="M3661" s="54">
        <v>1</v>
      </c>
      <c r="N3661" s="51" t="str">
        <f t="shared" si="241"/>
        <v>日大櫻丘</v>
      </c>
    </row>
    <row r="3662" spans="1:14" x14ac:dyDescent="0.2">
      <c r="A3662" s="50">
        <f t="shared" si="238"/>
        <v>43823</v>
      </c>
      <c r="B3662" s="50">
        <f t="shared" si="239"/>
        <v>4</v>
      </c>
      <c r="C3662" s="51">
        <f t="shared" si="240"/>
        <v>38</v>
      </c>
      <c r="D3662" s="50">
        <v>43823</v>
      </c>
      <c r="E3662" s="50" t="s">
        <v>10318</v>
      </c>
      <c r="F3662" s="50" t="s">
        <v>10319</v>
      </c>
      <c r="G3662" s="50" t="s">
        <v>10320</v>
      </c>
      <c r="H3662" s="50" t="s">
        <v>2097</v>
      </c>
      <c r="I3662" s="50" t="s">
        <v>10321</v>
      </c>
      <c r="J3662" s="50" t="s">
        <v>2098</v>
      </c>
      <c r="K3662" s="50" t="s">
        <v>291</v>
      </c>
      <c r="L3662" s="50" t="s">
        <v>189</v>
      </c>
      <c r="M3662" s="54">
        <v>1</v>
      </c>
      <c r="N3662" s="51" t="str">
        <f t="shared" si="241"/>
        <v>日大櫻丘</v>
      </c>
    </row>
    <row r="3663" spans="1:14" x14ac:dyDescent="0.2">
      <c r="A3663" s="50">
        <f t="shared" si="238"/>
        <v>43824</v>
      </c>
      <c r="B3663" s="50">
        <f t="shared" si="239"/>
        <v>4</v>
      </c>
      <c r="C3663" s="51">
        <f t="shared" si="240"/>
        <v>38</v>
      </c>
      <c r="D3663" s="50">
        <v>43824</v>
      </c>
      <c r="E3663" s="50" t="s">
        <v>3800</v>
      </c>
      <c r="F3663" s="50" t="s">
        <v>10322</v>
      </c>
      <c r="G3663" s="50" t="s">
        <v>3802</v>
      </c>
      <c r="H3663" s="50" t="s">
        <v>1579</v>
      </c>
      <c r="I3663" s="50" t="s">
        <v>3803</v>
      </c>
      <c r="J3663" s="50" t="s">
        <v>1581</v>
      </c>
      <c r="K3663" s="50" t="s">
        <v>291</v>
      </c>
      <c r="L3663" s="50" t="s">
        <v>185</v>
      </c>
      <c r="M3663" s="54">
        <v>1</v>
      </c>
      <c r="N3663" s="51" t="str">
        <f t="shared" si="241"/>
        <v>日大櫻丘</v>
      </c>
    </row>
    <row r="3664" spans="1:14" x14ac:dyDescent="0.2">
      <c r="A3664" s="50">
        <f t="shared" si="238"/>
        <v>43825</v>
      </c>
      <c r="B3664" s="50">
        <f t="shared" si="239"/>
        <v>4</v>
      </c>
      <c r="C3664" s="51">
        <f t="shared" si="240"/>
        <v>38</v>
      </c>
      <c r="D3664" s="50">
        <v>43825</v>
      </c>
      <c r="E3664" s="50" t="s">
        <v>46</v>
      </c>
      <c r="F3664" s="50" t="s">
        <v>1476</v>
      </c>
      <c r="G3664" s="50" t="s">
        <v>1425</v>
      </c>
      <c r="H3664" s="50" t="s">
        <v>1038</v>
      </c>
      <c r="I3664" s="50" t="s">
        <v>1426</v>
      </c>
      <c r="J3664" s="50" t="s">
        <v>1039</v>
      </c>
      <c r="K3664" s="50" t="s">
        <v>291</v>
      </c>
      <c r="L3664" s="50" t="s">
        <v>189</v>
      </c>
      <c r="M3664" s="54">
        <v>1</v>
      </c>
      <c r="N3664" s="51" t="str">
        <f t="shared" si="241"/>
        <v>日大櫻丘</v>
      </c>
    </row>
    <row r="3665" spans="1:14" x14ac:dyDescent="0.2">
      <c r="A3665" s="50">
        <f t="shared" si="238"/>
        <v>43826</v>
      </c>
      <c r="B3665" s="50">
        <f t="shared" si="239"/>
        <v>4</v>
      </c>
      <c r="C3665" s="51">
        <f t="shared" si="240"/>
        <v>38</v>
      </c>
      <c r="D3665" s="50">
        <v>43826</v>
      </c>
      <c r="E3665" s="50" t="s">
        <v>3865</v>
      </c>
      <c r="F3665" s="50" t="s">
        <v>6459</v>
      </c>
      <c r="G3665" s="50" t="s">
        <v>3867</v>
      </c>
      <c r="H3665" s="50" t="s">
        <v>1975</v>
      </c>
      <c r="I3665" s="50" t="s">
        <v>3868</v>
      </c>
      <c r="J3665" s="50" t="s">
        <v>1977</v>
      </c>
      <c r="K3665" s="50" t="s">
        <v>291</v>
      </c>
      <c r="L3665" s="50" t="s">
        <v>189</v>
      </c>
      <c r="M3665" s="54">
        <v>1</v>
      </c>
      <c r="N3665" s="51" t="str">
        <f t="shared" si="241"/>
        <v>日大櫻丘</v>
      </c>
    </row>
    <row r="3666" spans="1:14" x14ac:dyDescent="0.2">
      <c r="A3666" s="50">
        <f t="shared" si="238"/>
        <v>43844</v>
      </c>
      <c r="B3666" s="50">
        <f t="shared" si="239"/>
        <v>4</v>
      </c>
      <c r="C3666" s="51">
        <f t="shared" si="240"/>
        <v>38</v>
      </c>
      <c r="D3666" s="50">
        <v>43844</v>
      </c>
      <c r="E3666" s="50" t="s">
        <v>21</v>
      </c>
      <c r="F3666" s="50" t="s">
        <v>7824</v>
      </c>
      <c r="G3666" s="50" t="s">
        <v>1244</v>
      </c>
      <c r="H3666" s="50" t="s">
        <v>1916</v>
      </c>
      <c r="I3666" s="50" t="s">
        <v>1246</v>
      </c>
      <c r="J3666" s="50" t="s">
        <v>1917</v>
      </c>
      <c r="K3666" s="50" t="s">
        <v>291</v>
      </c>
      <c r="L3666" s="50" t="s">
        <v>188</v>
      </c>
      <c r="M3666" s="54">
        <v>3</v>
      </c>
      <c r="N3666" s="51" t="str">
        <f t="shared" si="241"/>
        <v>日大櫻丘</v>
      </c>
    </row>
    <row r="3667" spans="1:14" x14ac:dyDescent="0.2">
      <c r="A3667" s="50">
        <f t="shared" si="238"/>
        <v>43851</v>
      </c>
      <c r="B3667" s="50">
        <f t="shared" si="239"/>
        <v>4</v>
      </c>
      <c r="C3667" s="51">
        <f t="shared" si="240"/>
        <v>38</v>
      </c>
      <c r="D3667" s="50">
        <v>43851</v>
      </c>
      <c r="E3667" s="50" t="s">
        <v>1697</v>
      </c>
      <c r="F3667" s="50" t="s">
        <v>10323</v>
      </c>
      <c r="G3667" s="50" t="s">
        <v>1699</v>
      </c>
      <c r="H3667" s="50" t="s">
        <v>3342</v>
      </c>
      <c r="I3667" s="50" t="s">
        <v>5919</v>
      </c>
      <c r="J3667" s="50" t="s">
        <v>3344</v>
      </c>
      <c r="K3667" s="50" t="s">
        <v>292</v>
      </c>
      <c r="L3667" s="50" t="s">
        <v>189</v>
      </c>
      <c r="M3667" s="54">
        <v>2</v>
      </c>
      <c r="N3667" s="51" t="str">
        <f t="shared" si="241"/>
        <v>日大櫻丘</v>
      </c>
    </row>
    <row r="3668" spans="1:14" x14ac:dyDescent="0.2">
      <c r="A3668" s="50">
        <f t="shared" si="238"/>
        <v>43852</v>
      </c>
      <c r="B3668" s="50">
        <f t="shared" si="239"/>
        <v>4</v>
      </c>
      <c r="C3668" s="51">
        <f t="shared" si="240"/>
        <v>38</v>
      </c>
      <c r="D3668" s="50">
        <v>43852</v>
      </c>
      <c r="E3668" s="50" t="s">
        <v>5933</v>
      </c>
      <c r="F3668" s="50" t="s">
        <v>7617</v>
      </c>
      <c r="G3668" s="50" t="s">
        <v>5935</v>
      </c>
      <c r="H3668" s="50" t="s">
        <v>1131</v>
      </c>
      <c r="I3668" s="50" t="s">
        <v>5936</v>
      </c>
      <c r="J3668" s="50" t="s">
        <v>1132</v>
      </c>
      <c r="K3668" s="50" t="s">
        <v>292</v>
      </c>
      <c r="L3668" s="50" t="s">
        <v>189</v>
      </c>
      <c r="M3668" s="54">
        <v>1</v>
      </c>
      <c r="N3668" s="51" t="str">
        <f t="shared" si="241"/>
        <v>日大櫻丘</v>
      </c>
    </row>
    <row r="3669" spans="1:14" x14ac:dyDescent="0.2">
      <c r="A3669" s="50">
        <f t="shared" si="238"/>
        <v>43853</v>
      </c>
      <c r="B3669" s="50">
        <f t="shared" si="239"/>
        <v>4</v>
      </c>
      <c r="C3669" s="51">
        <f t="shared" si="240"/>
        <v>38</v>
      </c>
      <c r="D3669" s="50">
        <v>43853</v>
      </c>
      <c r="E3669" s="50" t="s">
        <v>28</v>
      </c>
      <c r="F3669" s="50" t="s">
        <v>10324</v>
      </c>
      <c r="G3669" s="50" t="s">
        <v>1083</v>
      </c>
      <c r="H3669" s="50" t="s">
        <v>1034</v>
      </c>
      <c r="I3669" s="50" t="s">
        <v>1084</v>
      </c>
      <c r="J3669" s="50" t="s">
        <v>1036</v>
      </c>
      <c r="K3669" s="50" t="s">
        <v>292</v>
      </c>
      <c r="L3669" s="50" t="s">
        <v>185</v>
      </c>
      <c r="M3669" s="54">
        <v>1</v>
      </c>
      <c r="N3669" s="51" t="str">
        <f t="shared" si="241"/>
        <v>日大櫻丘</v>
      </c>
    </row>
    <row r="3670" spans="1:14" x14ac:dyDescent="0.2">
      <c r="A3670" s="50">
        <f t="shared" si="238"/>
        <v>43854</v>
      </c>
      <c r="B3670" s="50">
        <f t="shared" si="239"/>
        <v>4</v>
      </c>
      <c r="C3670" s="51">
        <f t="shared" si="240"/>
        <v>38</v>
      </c>
      <c r="D3670" s="50">
        <v>43854</v>
      </c>
      <c r="E3670" s="50" t="s">
        <v>10325</v>
      </c>
      <c r="F3670" s="50" t="s">
        <v>5157</v>
      </c>
      <c r="G3670" s="50" t="s">
        <v>10326</v>
      </c>
      <c r="H3670" s="50" t="s">
        <v>5158</v>
      </c>
      <c r="I3670" s="50" t="s">
        <v>10327</v>
      </c>
      <c r="J3670" s="50" t="s">
        <v>5160</v>
      </c>
      <c r="K3670" s="50" t="s">
        <v>292</v>
      </c>
      <c r="L3670" s="50" t="s">
        <v>189</v>
      </c>
      <c r="M3670" s="54">
        <v>1</v>
      </c>
      <c r="N3670" s="51" t="str">
        <f t="shared" si="241"/>
        <v>日大櫻丘</v>
      </c>
    </row>
    <row r="3671" spans="1:14" x14ac:dyDescent="0.2">
      <c r="A3671" s="50">
        <f t="shared" si="238"/>
        <v>43897</v>
      </c>
      <c r="B3671" s="50">
        <f t="shared" si="239"/>
        <v>4</v>
      </c>
      <c r="C3671" s="51">
        <f t="shared" si="240"/>
        <v>38</v>
      </c>
      <c r="D3671" s="50">
        <v>43897</v>
      </c>
      <c r="E3671" s="50" t="s">
        <v>15</v>
      </c>
      <c r="F3671" s="50" t="s">
        <v>462</v>
      </c>
      <c r="G3671" s="50" t="s">
        <v>1570</v>
      </c>
      <c r="H3671" s="50" t="s">
        <v>1131</v>
      </c>
      <c r="I3671" s="50" t="s">
        <v>1571</v>
      </c>
      <c r="J3671" s="50" t="s">
        <v>1132</v>
      </c>
      <c r="K3671" s="50" t="s">
        <v>292</v>
      </c>
      <c r="L3671" s="50" t="s">
        <v>189</v>
      </c>
      <c r="M3671" s="54">
        <v>2</v>
      </c>
      <c r="N3671" s="51" t="str">
        <f t="shared" si="241"/>
        <v>日大櫻丘</v>
      </c>
    </row>
    <row r="3672" spans="1:14" x14ac:dyDescent="0.2">
      <c r="A3672" s="50">
        <f t="shared" si="238"/>
        <v>43898</v>
      </c>
      <c r="B3672" s="50">
        <f t="shared" si="239"/>
        <v>4</v>
      </c>
      <c r="C3672" s="51">
        <f t="shared" si="240"/>
        <v>38</v>
      </c>
      <c r="D3672" s="50">
        <v>43898</v>
      </c>
      <c r="E3672" s="50" t="s">
        <v>10328</v>
      </c>
      <c r="F3672" s="50" t="s">
        <v>10329</v>
      </c>
      <c r="G3672" s="50" t="s">
        <v>10330</v>
      </c>
      <c r="H3672" s="50" t="s">
        <v>10331</v>
      </c>
      <c r="I3672" s="50" t="s">
        <v>10332</v>
      </c>
      <c r="J3672" s="50" t="s">
        <v>10333</v>
      </c>
      <c r="K3672" s="50" t="s">
        <v>292</v>
      </c>
      <c r="L3672" s="50" t="s">
        <v>189</v>
      </c>
      <c r="M3672" s="54">
        <v>2</v>
      </c>
      <c r="N3672" s="51" t="str">
        <f t="shared" si="241"/>
        <v>日大櫻丘</v>
      </c>
    </row>
    <row r="3673" spans="1:14" x14ac:dyDescent="0.2">
      <c r="A3673" s="50">
        <f t="shared" si="238"/>
        <v>43899</v>
      </c>
      <c r="B3673" s="50">
        <f t="shared" si="239"/>
        <v>4</v>
      </c>
      <c r="C3673" s="51">
        <f t="shared" si="240"/>
        <v>38</v>
      </c>
      <c r="D3673" s="50">
        <v>43899</v>
      </c>
      <c r="E3673" s="50" t="s">
        <v>7538</v>
      </c>
      <c r="F3673" s="50" t="s">
        <v>10334</v>
      </c>
      <c r="G3673" s="50" t="s">
        <v>7539</v>
      </c>
      <c r="H3673" s="50" t="s">
        <v>1777</v>
      </c>
      <c r="I3673" s="50" t="s">
        <v>7540</v>
      </c>
      <c r="J3673" s="50" t="s">
        <v>1778</v>
      </c>
      <c r="K3673" s="50" t="s">
        <v>292</v>
      </c>
      <c r="L3673" s="50" t="s">
        <v>188</v>
      </c>
      <c r="M3673" s="54">
        <v>2</v>
      </c>
      <c r="N3673" s="51" t="str">
        <f t="shared" si="241"/>
        <v>日大櫻丘</v>
      </c>
    </row>
    <row r="3674" spans="1:14" x14ac:dyDescent="0.2">
      <c r="A3674" s="50">
        <f t="shared" si="238"/>
        <v>43901</v>
      </c>
      <c r="B3674" s="50">
        <f t="shared" si="239"/>
        <v>4</v>
      </c>
      <c r="C3674" s="51">
        <f t="shared" si="240"/>
        <v>39</v>
      </c>
      <c r="D3674" s="50">
        <v>43901</v>
      </c>
      <c r="E3674" s="50" t="s">
        <v>10335</v>
      </c>
      <c r="F3674" s="50" t="s">
        <v>709</v>
      </c>
      <c r="G3674" s="50" t="s">
        <v>10336</v>
      </c>
      <c r="H3674" s="50" t="s">
        <v>5342</v>
      </c>
      <c r="I3674" s="50" t="s">
        <v>10337</v>
      </c>
      <c r="J3674" s="50" t="s">
        <v>5343</v>
      </c>
      <c r="K3674" s="50" t="s">
        <v>291</v>
      </c>
      <c r="L3674" s="50" t="s">
        <v>188</v>
      </c>
      <c r="M3674" s="54">
        <v>2</v>
      </c>
      <c r="N3674" s="51" t="str">
        <f t="shared" si="241"/>
        <v>都市大付属</v>
      </c>
    </row>
    <row r="3675" spans="1:14" x14ac:dyDescent="0.2">
      <c r="A3675" s="50">
        <f t="shared" si="238"/>
        <v>43902</v>
      </c>
      <c r="B3675" s="50">
        <f t="shared" si="239"/>
        <v>4</v>
      </c>
      <c r="C3675" s="51">
        <f t="shared" si="240"/>
        <v>39</v>
      </c>
      <c r="D3675" s="50">
        <v>43902</v>
      </c>
      <c r="E3675" s="50" t="s">
        <v>488</v>
      </c>
      <c r="F3675" s="50" t="s">
        <v>10338</v>
      </c>
      <c r="G3675" s="50" t="s">
        <v>1915</v>
      </c>
      <c r="H3675" s="50" t="s">
        <v>5807</v>
      </c>
      <c r="I3675" s="50" t="s">
        <v>5406</v>
      </c>
      <c r="J3675" s="50" t="s">
        <v>5809</v>
      </c>
      <c r="K3675" s="50" t="s">
        <v>291</v>
      </c>
      <c r="L3675" s="50" t="s">
        <v>188</v>
      </c>
      <c r="M3675" s="54">
        <v>2</v>
      </c>
      <c r="N3675" s="51" t="str">
        <f t="shared" si="241"/>
        <v>都市大付属</v>
      </c>
    </row>
    <row r="3676" spans="1:14" x14ac:dyDescent="0.2">
      <c r="A3676" s="50">
        <f t="shared" si="238"/>
        <v>43903</v>
      </c>
      <c r="B3676" s="50">
        <f t="shared" si="239"/>
        <v>4</v>
      </c>
      <c r="C3676" s="51">
        <f t="shared" si="240"/>
        <v>39</v>
      </c>
      <c r="D3676" s="50">
        <v>43903</v>
      </c>
      <c r="E3676" s="50" t="s">
        <v>1521</v>
      </c>
      <c r="F3676" s="50" t="s">
        <v>10339</v>
      </c>
      <c r="G3676" s="50" t="s">
        <v>1523</v>
      </c>
      <c r="H3676" s="50" t="s">
        <v>2022</v>
      </c>
      <c r="I3676" s="50" t="s">
        <v>9597</v>
      </c>
      <c r="J3676" s="50" t="s">
        <v>10340</v>
      </c>
      <c r="K3676" s="50" t="s">
        <v>291</v>
      </c>
      <c r="L3676" s="50" t="s">
        <v>188</v>
      </c>
      <c r="M3676" s="54">
        <v>2</v>
      </c>
      <c r="N3676" s="51" t="str">
        <f t="shared" si="241"/>
        <v>都市大付属</v>
      </c>
    </row>
    <row r="3677" spans="1:14" x14ac:dyDescent="0.2">
      <c r="A3677" s="50">
        <f t="shared" si="238"/>
        <v>43911</v>
      </c>
      <c r="B3677" s="50">
        <f t="shared" si="239"/>
        <v>4</v>
      </c>
      <c r="C3677" s="51">
        <f t="shared" si="240"/>
        <v>39</v>
      </c>
      <c r="D3677" s="50">
        <v>43911</v>
      </c>
      <c r="E3677" s="50" t="s">
        <v>876</v>
      </c>
      <c r="F3677" s="50" t="s">
        <v>10341</v>
      </c>
      <c r="G3677" s="50" t="s">
        <v>2542</v>
      </c>
      <c r="H3677" s="50" t="s">
        <v>6117</v>
      </c>
      <c r="I3677" s="50" t="s">
        <v>2543</v>
      </c>
      <c r="J3677" s="50" t="s">
        <v>6118</v>
      </c>
      <c r="K3677" s="50" t="s">
        <v>291</v>
      </c>
      <c r="L3677" s="50" t="s">
        <v>189</v>
      </c>
      <c r="M3677" s="54">
        <v>1</v>
      </c>
      <c r="N3677" s="51" t="str">
        <f t="shared" si="241"/>
        <v>都市大付属</v>
      </c>
    </row>
    <row r="3678" spans="1:14" x14ac:dyDescent="0.2">
      <c r="A3678" s="50">
        <f t="shared" si="238"/>
        <v>43912</v>
      </c>
      <c r="B3678" s="50">
        <f t="shared" si="239"/>
        <v>4</v>
      </c>
      <c r="C3678" s="51">
        <f t="shared" si="240"/>
        <v>39</v>
      </c>
      <c r="D3678" s="50">
        <v>43912</v>
      </c>
      <c r="E3678" s="50" t="s">
        <v>34</v>
      </c>
      <c r="F3678" s="50" t="s">
        <v>10342</v>
      </c>
      <c r="G3678" s="50" t="s">
        <v>1285</v>
      </c>
      <c r="H3678" s="50" t="s">
        <v>10343</v>
      </c>
      <c r="I3678" s="50" t="s">
        <v>1287</v>
      </c>
      <c r="J3678" s="50" t="s">
        <v>10344</v>
      </c>
      <c r="K3678" s="50" t="s">
        <v>291</v>
      </c>
      <c r="L3678" s="50" t="s">
        <v>189</v>
      </c>
      <c r="M3678" s="54">
        <v>1</v>
      </c>
      <c r="N3678" s="51" t="str">
        <f t="shared" si="241"/>
        <v>都市大付属</v>
      </c>
    </row>
    <row r="3679" spans="1:14" x14ac:dyDescent="0.2">
      <c r="A3679" s="50">
        <f t="shared" si="238"/>
        <v>43913</v>
      </c>
      <c r="B3679" s="50">
        <f t="shared" si="239"/>
        <v>4</v>
      </c>
      <c r="C3679" s="51">
        <f t="shared" si="240"/>
        <v>39</v>
      </c>
      <c r="D3679" s="50">
        <v>43913</v>
      </c>
      <c r="E3679" s="50" t="s">
        <v>10345</v>
      </c>
      <c r="F3679" s="50" t="s">
        <v>10346</v>
      </c>
      <c r="G3679" s="50" t="s">
        <v>10347</v>
      </c>
      <c r="H3679" s="50" t="s">
        <v>1321</v>
      </c>
      <c r="I3679" s="50" t="s">
        <v>10348</v>
      </c>
      <c r="J3679" s="50" t="s">
        <v>2054</v>
      </c>
      <c r="K3679" s="50" t="s">
        <v>291</v>
      </c>
      <c r="L3679" s="50" t="s">
        <v>189</v>
      </c>
      <c r="M3679" s="54">
        <v>1</v>
      </c>
      <c r="N3679" s="51" t="str">
        <f t="shared" si="241"/>
        <v>都市大付属</v>
      </c>
    </row>
    <row r="3680" spans="1:14" x14ac:dyDescent="0.2">
      <c r="A3680" s="50">
        <f t="shared" si="238"/>
        <v>43913</v>
      </c>
      <c r="B3680" s="50">
        <f t="shared" si="239"/>
        <v>4</v>
      </c>
      <c r="C3680" s="51">
        <f t="shared" si="240"/>
        <v>39</v>
      </c>
      <c r="D3680" s="50">
        <v>43913</v>
      </c>
      <c r="E3680" s="50" t="s">
        <v>10349</v>
      </c>
      <c r="F3680" s="50" t="s">
        <v>5794</v>
      </c>
      <c r="G3680" s="50" t="s">
        <v>8488</v>
      </c>
      <c r="H3680" s="50" t="s">
        <v>1185</v>
      </c>
      <c r="I3680" s="50" t="s">
        <v>8490</v>
      </c>
      <c r="J3680" s="50" t="s">
        <v>1305</v>
      </c>
      <c r="K3680" s="50" t="s">
        <v>291</v>
      </c>
      <c r="L3680" s="50" t="s">
        <v>185</v>
      </c>
      <c r="M3680" s="54">
        <v>1</v>
      </c>
      <c r="N3680" s="51" t="str">
        <f t="shared" si="241"/>
        <v>都市大付属</v>
      </c>
    </row>
    <row r="3681" spans="1:14" x14ac:dyDescent="0.2">
      <c r="A3681" s="50">
        <f t="shared" si="238"/>
        <v>43915</v>
      </c>
      <c r="B3681" s="50">
        <f t="shared" si="239"/>
        <v>4</v>
      </c>
      <c r="C3681" s="51">
        <f t="shared" si="240"/>
        <v>39</v>
      </c>
      <c r="D3681" s="50">
        <v>43915</v>
      </c>
      <c r="E3681" s="50" t="s">
        <v>908</v>
      </c>
      <c r="F3681" s="50" t="s">
        <v>10350</v>
      </c>
      <c r="G3681" s="50" t="s">
        <v>2507</v>
      </c>
      <c r="H3681" s="50" t="s">
        <v>10351</v>
      </c>
      <c r="I3681" s="50" t="s">
        <v>2509</v>
      </c>
      <c r="J3681" s="50" t="s">
        <v>10352</v>
      </c>
      <c r="K3681" s="50" t="s">
        <v>291</v>
      </c>
      <c r="L3681" s="50" t="s">
        <v>189</v>
      </c>
      <c r="M3681" s="54">
        <v>1</v>
      </c>
      <c r="N3681" s="51" t="str">
        <f t="shared" si="241"/>
        <v>都市大付属</v>
      </c>
    </row>
    <row r="3682" spans="1:14" x14ac:dyDescent="0.2">
      <c r="A3682" s="50">
        <f t="shared" si="238"/>
        <v>43916</v>
      </c>
      <c r="B3682" s="50">
        <f t="shared" si="239"/>
        <v>4</v>
      </c>
      <c r="C3682" s="51">
        <f t="shared" si="240"/>
        <v>39</v>
      </c>
      <c r="D3682" s="50">
        <v>43916</v>
      </c>
      <c r="E3682" s="50" t="s">
        <v>988</v>
      </c>
      <c r="F3682" s="50" t="s">
        <v>844</v>
      </c>
      <c r="G3682" s="50" t="s">
        <v>1499</v>
      </c>
      <c r="H3682" s="50" t="s">
        <v>2354</v>
      </c>
      <c r="I3682" s="50" t="s">
        <v>1501</v>
      </c>
      <c r="J3682" s="50" t="s">
        <v>2356</v>
      </c>
      <c r="K3682" s="50" t="s">
        <v>291</v>
      </c>
      <c r="L3682" s="50" t="s">
        <v>189</v>
      </c>
      <c r="M3682" s="54">
        <v>1</v>
      </c>
      <c r="N3682" s="51" t="str">
        <f t="shared" si="241"/>
        <v>都市大付属</v>
      </c>
    </row>
    <row r="3683" spans="1:14" x14ac:dyDescent="0.2">
      <c r="A3683" s="50">
        <f t="shared" si="238"/>
        <v>43917</v>
      </c>
      <c r="B3683" s="50">
        <f t="shared" si="239"/>
        <v>4</v>
      </c>
      <c r="C3683" s="51">
        <f t="shared" si="240"/>
        <v>39</v>
      </c>
      <c r="D3683" s="50">
        <v>43917</v>
      </c>
      <c r="E3683" s="50" t="s">
        <v>8338</v>
      </c>
      <c r="F3683" s="50" t="s">
        <v>10353</v>
      </c>
      <c r="G3683" s="50" t="s">
        <v>8339</v>
      </c>
      <c r="H3683" s="50" t="s">
        <v>1198</v>
      </c>
      <c r="I3683" s="50" t="s">
        <v>8340</v>
      </c>
      <c r="J3683" s="50" t="s">
        <v>1200</v>
      </c>
      <c r="K3683" s="50" t="s">
        <v>291</v>
      </c>
      <c r="L3683" s="50" t="s">
        <v>189</v>
      </c>
      <c r="M3683" s="54">
        <v>1</v>
      </c>
      <c r="N3683" s="51" t="str">
        <f t="shared" si="241"/>
        <v>都市大付属</v>
      </c>
    </row>
    <row r="3684" spans="1:14" x14ac:dyDescent="0.2">
      <c r="A3684" s="50">
        <f t="shared" si="238"/>
        <v>43918</v>
      </c>
      <c r="B3684" s="50">
        <f t="shared" si="239"/>
        <v>4</v>
      </c>
      <c r="C3684" s="51">
        <f t="shared" si="240"/>
        <v>39</v>
      </c>
      <c r="D3684" s="50">
        <v>43918</v>
      </c>
      <c r="E3684" s="50" t="s">
        <v>8066</v>
      </c>
      <c r="F3684" s="50" t="s">
        <v>10354</v>
      </c>
      <c r="G3684" s="50" t="s">
        <v>10355</v>
      </c>
      <c r="H3684" s="50" t="s">
        <v>5265</v>
      </c>
      <c r="I3684" s="50" t="s">
        <v>10356</v>
      </c>
      <c r="J3684" s="50" t="s">
        <v>5266</v>
      </c>
      <c r="K3684" s="50" t="s">
        <v>291</v>
      </c>
      <c r="L3684" s="50" t="s">
        <v>185</v>
      </c>
      <c r="M3684" s="54">
        <v>1</v>
      </c>
      <c r="N3684" s="51" t="str">
        <f t="shared" si="241"/>
        <v>都市大付属</v>
      </c>
    </row>
    <row r="3685" spans="1:14" x14ac:dyDescent="0.2">
      <c r="A3685" s="50">
        <f t="shared" si="238"/>
        <v>43919</v>
      </c>
      <c r="B3685" s="50">
        <f t="shared" si="239"/>
        <v>4</v>
      </c>
      <c r="C3685" s="51">
        <f t="shared" si="240"/>
        <v>39</v>
      </c>
      <c r="D3685" s="50">
        <v>43919</v>
      </c>
      <c r="E3685" s="50" t="s">
        <v>42</v>
      </c>
      <c r="F3685" s="50" t="s">
        <v>10357</v>
      </c>
      <c r="G3685" s="50" t="s">
        <v>1582</v>
      </c>
      <c r="H3685" s="50" t="s">
        <v>1179</v>
      </c>
      <c r="I3685" s="50" t="s">
        <v>1583</v>
      </c>
      <c r="J3685" s="50" t="s">
        <v>1180</v>
      </c>
      <c r="K3685" s="50" t="s">
        <v>291</v>
      </c>
      <c r="L3685" s="50" t="s">
        <v>189</v>
      </c>
      <c r="M3685" s="54">
        <v>1</v>
      </c>
      <c r="N3685" s="51" t="str">
        <f t="shared" si="241"/>
        <v>都市大付属</v>
      </c>
    </row>
    <row r="3686" spans="1:14" x14ac:dyDescent="0.2">
      <c r="A3686" s="50">
        <f t="shared" si="238"/>
        <v>43920</v>
      </c>
      <c r="B3686" s="50">
        <f t="shared" si="239"/>
        <v>4</v>
      </c>
      <c r="C3686" s="51">
        <f t="shared" si="240"/>
        <v>39</v>
      </c>
      <c r="D3686" s="50">
        <v>43920</v>
      </c>
      <c r="E3686" s="50" t="s">
        <v>463</v>
      </c>
      <c r="F3686" s="50" t="s">
        <v>10358</v>
      </c>
      <c r="G3686" s="50" t="s">
        <v>2518</v>
      </c>
      <c r="H3686" s="50" t="s">
        <v>10359</v>
      </c>
      <c r="I3686" s="50" t="s">
        <v>2520</v>
      </c>
      <c r="J3686" s="50" t="s">
        <v>10360</v>
      </c>
      <c r="K3686" s="50" t="s">
        <v>291</v>
      </c>
      <c r="L3686" s="50" t="s">
        <v>189</v>
      </c>
      <c r="M3686" s="54">
        <v>1</v>
      </c>
      <c r="N3686" s="51" t="str">
        <f t="shared" si="241"/>
        <v>都市大付属</v>
      </c>
    </row>
    <row r="3687" spans="1:14" x14ac:dyDescent="0.2">
      <c r="A3687" s="50">
        <f t="shared" si="238"/>
        <v>43921</v>
      </c>
      <c r="B3687" s="50">
        <f t="shared" si="239"/>
        <v>4</v>
      </c>
      <c r="C3687" s="51">
        <f t="shared" si="240"/>
        <v>39</v>
      </c>
      <c r="D3687" s="50">
        <v>43921</v>
      </c>
      <c r="E3687" s="50" t="s">
        <v>31</v>
      </c>
      <c r="F3687" s="50" t="s">
        <v>8203</v>
      </c>
      <c r="G3687" s="50" t="s">
        <v>1202</v>
      </c>
      <c r="H3687" s="50" t="s">
        <v>1590</v>
      </c>
      <c r="I3687" s="50" t="s">
        <v>1204</v>
      </c>
      <c r="J3687" s="50" t="s">
        <v>1592</v>
      </c>
      <c r="K3687" s="50" t="s">
        <v>291</v>
      </c>
      <c r="L3687" s="50" t="s">
        <v>189</v>
      </c>
      <c r="M3687" s="54">
        <v>1</v>
      </c>
      <c r="N3687" s="51" t="str">
        <f t="shared" si="241"/>
        <v>都市大付属</v>
      </c>
    </row>
    <row r="3688" spans="1:14" x14ac:dyDescent="0.2">
      <c r="A3688" s="50">
        <f t="shared" si="238"/>
        <v>43922</v>
      </c>
      <c r="B3688" s="50">
        <f t="shared" si="239"/>
        <v>4</v>
      </c>
      <c r="C3688" s="51">
        <f t="shared" si="240"/>
        <v>39</v>
      </c>
      <c r="D3688" s="50">
        <v>43922</v>
      </c>
      <c r="E3688" s="50" t="s">
        <v>10361</v>
      </c>
      <c r="F3688" s="50" t="s">
        <v>851</v>
      </c>
      <c r="G3688" s="50" t="s">
        <v>10362</v>
      </c>
      <c r="H3688" s="50" t="s">
        <v>1267</v>
      </c>
      <c r="I3688" s="50" t="s">
        <v>10363</v>
      </c>
      <c r="J3688" s="50" t="s">
        <v>1269</v>
      </c>
      <c r="K3688" s="50" t="s">
        <v>291</v>
      </c>
      <c r="L3688" s="50" t="s">
        <v>189</v>
      </c>
      <c r="M3688" s="54">
        <v>1</v>
      </c>
      <c r="N3688" s="51" t="str">
        <f t="shared" si="241"/>
        <v>都市大付属</v>
      </c>
    </row>
    <row r="3689" spans="1:14" x14ac:dyDescent="0.2">
      <c r="A3689" s="50">
        <f t="shared" si="238"/>
        <v>43923</v>
      </c>
      <c r="B3689" s="50">
        <f t="shared" si="239"/>
        <v>4</v>
      </c>
      <c r="C3689" s="51">
        <f t="shared" si="240"/>
        <v>39</v>
      </c>
      <c r="D3689" s="50">
        <v>43923</v>
      </c>
      <c r="E3689" s="50" t="s">
        <v>8114</v>
      </c>
      <c r="F3689" s="50" t="s">
        <v>10364</v>
      </c>
      <c r="G3689" s="50" t="s">
        <v>8116</v>
      </c>
      <c r="H3689" s="50" t="s">
        <v>1924</v>
      </c>
      <c r="I3689" s="50" t="s">
        <v>8117</v>
      </c>
      <c r="J3689" s="50" t="s">
        <v>1925</v>
      </c>
      <c r="K3689" s="50" t="s">
        <v>291</v>
      </c>
      <c r="L3689" s="50" t="s">
        <v>189</v>
      </c>
      <c r="M3689" s="54">
        <v>1</v>
      </c>
      <c r="N3689" s="51" t="str">
        <f t="shared" si="241"/>
        <v>都市大付属</v>
      </c>
    </row>
    <row r="3690" spans="1:14" x14ac:dyDescent="0.2">
      <c r="A3690" s="50">
        <f t="shared" si="238"/>
        <v>43924</v>
      </c>
      <c r="B3690" s="50">
        <f t="shared" si="239"/>
        <v>4</v>
      </c>
      <c r="C3690" s="51">
        <f t="shared" si="240"/>
        <v>39</v>
      </c>
      <c r="D3690" s="50">
        <v>43924</v>
      </c>
      <c r="E3690" s="50" t="s">
        <v>738</v>
      </c>
      <c r="F3690" s="50" t="s">
        <v>5794</v>
      </c>
      <c r="G3690" s="50" t="s">
        <v>1710</v>
      </c>
      <c r="H3690" s="50" t="s">
        <v>1579</v>
      </c>
      <c r="I3690" s="50" t="s">
        <v>1712</v>
      </c>
      <c r="J3690" s="50" t="s">
        <v>1581</v>
      </c>
      <c r="K3690" s="50" t="s">
        <v>291</v>
      </c>
      <c r="L3690" s="50" t="s">
        <v>189</v>
      </c>
      <c r="M3690" s="54">
        <v>1</v>
      </c>
      <c r="N3690" s="51" t="str">
        <f t="shared" si="241"/>
        <v>都市大付属</v>
      </c>
    </row>
    <row r="3691" spans="1:14" x14ac:dyDescent="0.2">
      <c r="A3691" s="50">
        <f t="shared" si="238"/>
        <v>43937</v>
      </c>
      <c r="B3691" s="50">
        <f t="shared" si="239"/>
        <v>4</v>
      </c>
      <c r="C3691" s="51">
        <f t="shared" si="240"/>
        <v>39</v>
      </c>
      <c r="D3691" s="50">
        <v>43937</v>
      </c>
      <c r="E3691" s="50" t="s">
        <v>10365</v>
      </c>
      <c r="F3691" s="50" t="s">
        <v>6112</v>
      </c>
      <c r="G3691" s="50" t="s">
        <v>10366</v>
      </c>
      <c r="H3691" s="50" t="s">
        <v>1042</v>
      </c>
      <c r="I3691" s="50" t="s">
        <v>10367</v>
      </c>
      <c r="J3691" s="50" t="s">
        <v>1043</v>
      </c>
      <c r="K3691" s="50" t="s">
        <v>291</v>
      </c>
      <c r="L3691" s="50" t="s">
        <v>1029</v>
      </c>
      <c r="M3691" s="54">
        <v>3</v>
      </c>
      <c r="N3691" s="51" t="str">
        <f t="shared" si="241"/>
        <v>都市大付属</v>
      </c>
    </row>
    <row r="3692" spans="1:14" x14ac:dyDescent="0.2">
      <c r="A3692" s="50">
        <f t="shared" ref="A3692:A3755" si="242">D3692</f>
        <v>43938</v>
      </c>
      <c r="B3692" s="50">
        <f t="shared" ref="B3692:B3755" si="243">ROUNDDOWN(D3692/10000,0)</f>
        <v>4</v>
      </c>
      <c r="C3692" s="51">
        <f t="shared" ref="C3692:C3755" si="244">ROUNDDOWN((D3692-B3692*10000)/100,0)</f>
        <v>39</v>
      </c>
      <c r="D3692" s="50">
        <v>43938</v>
      </c>
      <c r="E3692" s="50" t="s">
        <v>10368</v>
      </c>
      <c r="F3692" s="50" t="s">
        <v>10369</v>
      </c>
      <c r="G3692" s="50" t="s">
        <v>10370</v>
      </c>
      <c r="H3692" s="50" t="s">
        <v>10371</v>
      </c>
      <c r="I3692" s="50" t="s">
        <v>10372</v>
      </c>
      <c r="J3692" s="50" t="s">
        <v>10373</v>
      </c>
      <c r="K3692" s="50" t="s">
        <v>291</v>
      </c>
      <c r="L3692" s="50" t="s">
        <v>1029</v>
      </c>
      <c r="M3692" s="54">
        <v>3</v>
      </c>
      <c r="N3692" s="51" t="str">
        <f t="shared" si="241"/>
        <v>都市大付属</v>
      </c>
    </row>
    <row r="3693" spans="1:14" x14ac:dyDescent="0.2">
      <c r="A3693" s="50">
        <f t="shared" si="242"/>
        <v>43944</v>
      </c>
      <c r="B3693" s="50">
        <f t="shared" si="243"/>
        <v>4</v>
      </c>
      <c r="C3693" s="51">
        <f t="shared" si="244"/>
        <v>39</v>
      </c>
      <c r="D3693" s="50">
        <v>43944</v>
      </c>
      <c r="E3693" s="50" t="s">
        <v>10374</v>
      </c>
      <c r="F3693" s="50" t="s">
        <v>10375</v>
      </c>
      <c r="G3693" s="50" t="s">
        <v>10376</v>
      </c>
      <c r="H3693" s="50" t="s">
        <v>1916</v>
      </c>
      <c r="I3693" s="50" t="s">
        <v>10377</v>
      </c>
      <c r="J3693" s="50" t="s">
        <v>1917</v>
      </c>
      <c r="K3693" s="50" t="s">
        <v>291</v>
      </c>
      <c r="L3693" s="50" t="s">
        <v>1029</v>
      </c>
      <c r="M3693" s="54">
        <v>3</v>
      </c>
      <c r="N3693" s="51" t="str">
        <f t="shared" si="241"/>
        <v>都市大付属</v>
      </c>
    </row>
    <row r="3694" spans="1:14" x14ac:dyDescent="0.2">
      <c r="A3694" s="50">
        <f t="shared" si="242"/>
        <v>43947</v>
      </c>
      <c r="B3694" s="50">
        <f t="shared" si="243"/>
        <v>4</v>
      </c>
      <c r="C3694" s="51">
        <f t="shared" si="244"/>
        <v>39</v>
      </c>
      <c r="D3694" s="50">
        <v>43947</v>
      </c>
      <c r="E3694" s="50" t="s">
        <v>55</v>
      </c>
      <c r="F3694" s="50" t="s">
        <v>10378</v>
      </c>
      <c r="G3694" s="50" t="s">
        <v>1755</v>
      </c>
      <c r="H3694" s="50" t="s">
        <v>6174</v>
      </c>
      <c r="I3694" s="50" t="s">
        <v>1756</v>
      </c>
      <c r="J3694" s="50" t="s">
        <v>6175</v>
      </c>
      <c r="K3694" s="50" t="s">
        <v>291</v>
      </c>
      <c r="L3694" s="50" t="s">
        <v>188</v>
      </c>
      <c r="M3694" s="54">
        <v>2</v>
      </c>
      <c r="N3694" s="51" t="str">
        <f t="shared" si="241"/>
        <v>都市大付属</v>
      </c>
    </row>
    <row r="3695" spans="1:14" x14ac:dyDescent="0.2">
      <c r="A3695" s="50">
        <f t="shared" si="242"/>
        <v>43948</v>
      </c>
      <c r="B3695" s="50">
        <f t="shared" si="243"/>
        <v>4</v>
      </c>
      <c r="C3695" s="51">
        <f t="shared" si="244"/>
        <v>39</v>
      </c>
      <c r="D3695" s="50">
        <v>43948</v>
      </c>
      <c r="E3695" s="50" t="s">
        <v>10379</v>
      </c>
      <c r="F3695" s="50" t="s">
        <v>2843</v>
      </c>
      <c r="G3695" s="50" t="s">
        <v>10380</v>
      </c>
      <c r="H3695" s="50" t="s">
        <v>2595</v>
      </c>
      <c r="I3695" s="50" t="s">
        <v>10381</v>
      </c>
      <c r="J3695" s="50" t="s">
        <v>6090</v>
      </c>
      <c r="K3695" s="50" t="s">
        <v>291</v>
      </c>
      <c r="L3695" s="50" t="s">
        <v>188</v>
      </c>
      <c r="M3695" s="54">
        <v>2</v>
      </c>
      <c r="N3695" s="51" t="str">
        <f t="shared" si="241"/>
        <v>都市大付属</v>
      </c>
    </row>
    <row r="3696" spans="1:14" x14ac:dyDescent="0.2">
      <c r="A3696" s="50">
        <f t="shared" si="242"/>
        <v>43949</v>
      </c>
      <c r="B3696" s="50">
        <f t="shared" si="243"/>
        <v>4</v>
      </c>
      <c r="C3696" s="51">
        <f t="shared" si="244"/>
        <v>39</v>
      </c>
      <c r="D3696" s="50">
        <v>43949</v>
      </c>
      <c r="E3696" s="50" t="s">
        <v>10382</v>
      </c>
      <c r="F3696" s="50" t="s">
        <v>10383</v>
      </c>
      <c r="G3696" s="50" t="s">
        <v>2228</v>
      </c>
      <c r="H3696" s="50" t="s">
        <v>5684</v>
      </c>
      <c r="I3696" s="50" t="s">
        <v>10384</v>
      </c>
      <c r="J3696" s="50" t="s">
        <v>5686</v>
      </c>
      <c r="K3696" s="50" t="s">
        <v>291</v>
      </c>
      <c r="L3696" s="50" t="s">
        <v>188</v>
      </c>
      <c r="M3696" s="54">
        <v>2</v>
      </c>
      <c r="N3696" s="51" t="str">
        <f t="shared" si="241"/>
        <v>都市大付属</v>
      </c>
    </row>
    <row r="3697" spans="1:14" x14ac:dyDescent="0.2">
      <c r="A3697" s="50">
        <f t="shared" si="242"/>
        <v>43950</v>
      </c>
      <c r="B3697" s="50">
        <f t="shared" si="243"/>
        <v>4</v>
      </c>
      <c r="C3697" s="51">
        <f t="shared" si="244"/>
        <v>39</v>
      </c>
      <c r="D3697" s="50">
        <v>43950</v>
      </c>
      <c r="E3697" s="50" t="s">
        <v>38</v>
      </c>
      <c r="F3697" s="50" t="s">
        <v>1219</v>
      </c>
      <c r="G3697" s="50" t="s">
        <v>1447</v>
      </c>
      <c r="H3697" s="50" t="s">
        <v>1444</v>
      </c>
      <c r="I3697" s="50" t="s">
        <v>2846</v>
      </c>
      <c r="J3697" s="50" t="s">
        <v>1446</v>
      </c>
      <c r="K3697" s="50" t="s">
        <v>291</v>
      </c>
      <c r="L3697" s="50" t="s">
        <v>188</v>
      </c>
      <c r="M3697" s="54">
        <v>2</v>
      </c>
      <c r="N3697" s="51" t="str">
        <f t="shared" si="241"/>
        <v>都市大付属</v>
      </c>
    </row>
    <row r="3698" spans="1:14" x14ac:dyDescent="0.2">
      <c r="A3698" s="50">
        <f t="shared" si="242"/>
        <v>44130</v>
      </c>
      <c r="B3698" s="50">
        <f t="shared" si="243"/>
        <v>4</v>
      </c>
      <c r="C3698" s="51">
        <f t="shared" si="244"/>
        <v>41</v>
      </c>
      <c r="D3698" s="50">
        <v>44130</v>
      </c>
      <c r="E3698" s="50" t="s">
        <v>7116</v>
      </c>
      <c r="F3698" s="50" t="s">
        <v>10385</v>
      </c>
      <c r="G3698" s="50" t="s">
        <v>7117</v>
      </c>
      <c r="H3698" s="50" t="s">
        <v>1038</v>
      </c>
      <c r="I3698" s="50" t="s">
        <v>7118</v>
      </c>
      <c r="J3698" s="50" t="s">
        <v>1039</v>
      </c>
      <c r="K3698" s="50" t="s">
        <v>291</v>
      </c>
      <c r="L3698" s="50" t="s">
        <v>188</v>
      </c>
      <c r="M3698" s="54">
        <v>2</v>
      </c>
      <c r="N3698" s="51" t="str">
        <f t="shared" si="241"/>
        <v>東大附属</v>
      </c>
    </row>
    <row r="3699" spans="1:14" x14ac:dyDescent="0.2">
      <c r="A3699" s="50">
        <f t="shared" si="242"/>
        <v>44131</v>
      </c>
      <c r="B3699" s="50">
        <f t="shared" si="243"/>
        <v>4</v>
      </c>
      <c r="C3699" s="51">
        <f t="shared" si="244"/>
        <v>41</v>
      </c>
      <c r="D3699" s="50">
        <v>44131</v>
      </c>
      <c r="E3699" s="50" t="s">
        <v>10386</v>
      </c>
      <c r="F3699" s="50" t="s">
        <v>10387</v>
      </c>
      <c r="G3699" s="50" t="s">
        <v>10388</v>
      </c>
      <c r="H3699" s="50" t="s">
        <v>10389</v>
      </c>
      <c r="I3699" s="50" t="s">
        <v>10390</v>
      </c>
      <c r="J3699" s="50" t="s">
        <v>10391</v>
      </c>
      <c r="K3699" s="50" t="s">
        <v>291</v>
      </c>
      <c r="L3699" s="50" t="s">
        <v>188</v>
      </c>
      <c r="M3699" s="54">
        <v>2</v>
      </c>
      <c r="N3699" s="51" t="str">
        <f t="shared" si="241"/>
        <v>東大附属</v>
      </c>
    </row>
    <row r="3700" spans="1:14" x14ac:dyDescent="0.2">
      <c r="A3700" s="50">
        <f t="shared" si="242"/>
        <v>44132</v>
      </c>
      <c r="B3700" s="50">
        <f t="shared" si="243"/>
        <v>4</v>
      </c>
      <c r="C3700" s="51">
        <f t="shared" si="244"/>
        <v>41</v>
      </c>
      <c r="D3700" s="50">
        <v>44132</v>
      </c>
      <c r="E3700" s="50" t="s">
        <v>26</v>
      </c>
      <c r="F3700" s="50" t="s">
        <v>4034</v>
      </c>
      <c r="G3700" s="50" t="s">
        <v>1451</v>
      </c>
      <c r="H3700" s="50" t="s">
        <v>4035</v>
      </c>
      <c r="I3700" s="50" t="s">
        <v>1544</v>
      </c>
      <c r="J3700" s="50" t="s">
        <v>10071</v>
      </c>
      <c r="K3700" s="50" t="s">
        <v>291</v>
      </c>
      <c r="L3700" s="50" t="s">
        <v>188</v>
      </c>
      <c r="M3700" s="54">
        <v>2</v>
      </c>
      <c r="N3700" s="51" t="str">
        <f t="shared" si="241"/>
        <v>東大附属</v>
      </c>
    </row>
    <row r="3701" spans="1:14" x14ac:dyDescent="0.2">
      <c r="A3701" s="50">
        <f t="shared" si="242"/>
        <v>44133</v>
      </c>
      <c r="B3701" s="50">
        <f t="shared" si="243"/>
        <v>4</v>
      </c>
      <c r="C3701" s="51">
        <f t="shared" si="244"/>
        <v>41</v>
      </c>
      <c r="D3701" s="50">
        <v>44133</v>
      </c>
      <c r="E3701" s="50" t="s">
        <v>85</v>
      </c>
      <c r="F3701" s="50" t="s">
        <v>490</v>
      </c>
      <c r="G3701" s="50" t="s">
        <v>2282</v>
      </c>
      <c r="H3701" s="50" t="s">
        <v>1042</v>
      </c>
      <c r="I3701" s="50" t="s">
        <v>2284</v>
      </c>
      <c r="J3701" s="50" t="s">
        <v>1043</v>
      </c>
      <c r="K3701" s="50" t="s">
        <v>291</v>
      </c>
      <c r="L3701" s="50" t="s">
        <v>189</v>
      </c>
      <c r="M3701" s="54">
        <v>1</v>
      </c>
      <c r="N3701" s="51" t="str">
        <f t="shared" si="241"/>
        <v>東大附属</v>
      </c>
    </row>
    <row r="3702" spans="1:14" x14ac:dyDescent="0.2">
      <c r="A3702" s="50">
        <f t="shared" si="242"/>
        <v>44134</v>
      </c>
      <c r="B3702" s="50">
        <f t="shared" si="243"/>
        <v>4</v>
      </c>
      <c r="C3702" s="51">
        <f t="shared" si="244"/>
        <v>41</v>
      </c>
      <c r="D3702" s="50">
        <v>44134</v>
      </c>
      <c r="E3702" s="50" t="s">
        <v>10090</v>
      </c>
      <c r="F3702" s="50" t="s">
        <v>778</v>
      </c>
      <c r="G3702" s="50" t="s">
        <v>10091</v>
      </c>
      <c r="H3702" s="50" t="s">
        <v>1844</v>
      </c>
      <c r="I3702" s="50" t="s">
        <v>10092</v>
      </c>
      <c r="J3702" s="50" t="s">
        <v>1845</v>
      </c>
      <c r="K3702" s="50" t="s">
        <v>291</v>
      </c>
      <c r="L3702" s="50" t="s">
        <v>185</v>
      </c>
      <c r="M3702" s="54">
        <v>1</v>
      </c>
      <c r="N3702" s="51" t="str">
        <f t="shared" si="241"/>
        <v>東大附属</v>
      </c>
    </row>
    <row r="3703" spans="1:14" x14ac:dyDescent="0.2">
      <c r="A3703" s="50">
        <f t="shared" si="242"/>
        <v>44135</v>
      </c>
      <c r="B3703" s="50">
        <f t="shared" si="243"/>
        <v>4</v>
      </c>
      <c r="C3703" s="51">
        <f t="shared" si="244"/>
        <v>41</v>
      </c>
      <c r="D3703" s="50">
        <v>44135</v>
      </c>
      <c r="E3703" s="50" t="s">
        <v>30</v>
      </c>
      <c r="F3703" s="50" t="s">
        <v>10392</v>
      </c>
      <c r="G3703" s="50" t="s">
        <v>1081</v>
      </c>
      <c r="H3703" s="50" t="s">
        <v>10393</v>
      </c>
      <c r="I3703" s="50" t="s">
        <v>1082</v>
      </c>
      <c r="J3703" s="50" t="s">
        <v>10394</v>
      </c>
      <c r="K3703" s="50" t="s">
        <v>291</v>
      </c>
      <c r="L3703" s="50" t="s">
        <v>189</v>
      </c>
      <c r="M3703" s="54">
        <v>1</v>
      </c>
      <c r="N3703" s="51" t="str">
        <f t="shared" si="241"/>
        <v>東大附属</v>
      </c>
    </row>
    <row r="3704" spans="1:14" x14ac:dyDescent="0.2">
      <c r="A3704" s="50">
        <f t="shared" si="242"/>
        <v>44136</v>
      </c>
      <c r="B3704" s="50">
        <f t="shared" si="243"/>
        <v>4</v>
      </c>
      <c r="C3704" s="51">
        <f t="shared" si="244"/>
        <v>41</v>
      </c>
      <c r="D3704" s="50">
        <v>44136</v>
      </c>
      <c r="E3704" s="50" t="s">
        <v>87</v>
      </c>
      <c r="F3704" s="50" t="s">
        <v>10395</v>
      </c>
      <c r="G3704" s="50" t="s">
        <v>1117</v>
      </c>
      <c r="H3704" s="50" t="s">
        <v>2097</v>
      </c>
      <c r="I3704" s="50" t="s">
        <v>1119</v>
      </c>
      <c r="J3704" s="50" t="s">
        <v>2098</v>
      </c>
      <c r="K3704" s="50" t="s">
        <v>291</v>
      </c>
      <c r="L3704" s="50" t="s">
        <v>189</v>
      </c>
      <c r="M3704" s="54">
        <v>1</v>
      </c>
      <c r="N3704" s="51" t="str">
        <f t="shared" si="241"/>
        <v>東大附属</v>
      </c>
    </row>
    <row r="3705" spans="1:14" x14ac:dyDescent="0.2">
      <c r="A3705" s="50">
        <f t="shared" si="242"/>
        <v>44137</v>
      </c>
      <c r="B3705" s="50">
        <f t="shared" si="243"/>
        <v>4</v>
      </c>
      <c r="C3705" s="51">
        <f t="shared" si="244"/>
        <v>41</v>
      </c>
      <c r="D3705" s="50">
        <v>44137</v>
      </c>
      <c r="E3705" s="50" t="s">
        <v>6374</v>
      </c>
      <c r="F3705" s="50" t="s">
        <v>10396</v>
      </c>
      <c r="G3705" s="50" t="s">
        <v>6375</v>
      </c>
      <c r="H3705" s="50" t="s">
        <v>10397</v>
      </c>
      <c r="I3705" s="50" t="s">
        <v>6376</v>
      </c>
      <c r="J3705" s="50" t="s">
        <v>10398</v>
      </c>
      <c r="K3705" s="50" t="s">
        <v>291</v>
      </c>
      <c r="L3705" s="50" t="s">
        <v>189</v>
      </c>
      <c r="M3705" s="54">
        <v>1</v>
      </c>
      <c r="N3705" s="51" t="str">
        <f t="shared" si="241"/>
        <v>東大附属</v>
      </c>
    </row>
    <row r="3706" spans="1:14" x14ac:dyDescent="0.2">
      <c r="A3706" s="50">
        <f t="shared" si="242"/>
        <v>44165</v>
      </c>
      <c r="B3706" s="50">
        <f t="shared" si="243"/>
        <v>4</v>
      </c>
      <c r="C3706" s="51">
        <f t="shared" si="244"/>
        <v>41</v>
      </c>
      <c r="D3706" s="50">
        <v>44165</v>
      </c>
      <c r="E3706" s="50" t="s">
        <v>47</v>
      </c>
      <c r="F3706" s="50" t="s">
        <v>8268</v>
      </c>
      <c r="G3706" s="50" t="s">
        <v>1087</v>
      </c>
      <c r="H3706" s="50" t="s">
        <v>8269</v>
      </c>
      <c r="I3706" s="50" t="s">
        <v>1089</v>
      </c>
      <c r="J3706" s="50" t="s">
        <v>8270</v>
      </c>
      <c r="K3706" s="50" t="s">
        <v>292</v>
      </c>
      <c r="L3706" s="50" t="s">
        <v>189</v>
      </c>
      <c r="M3706" s="54">
        <v>2</v>
      </c>
      <c r="N3706" s="51" t="str">
        <f t="shared" si="241"/>
        <v>東大附属</v>
      </c>
    </row>
    <row r="3707" spans="1:14" x14ac:dyDescent="0.2">
      <c r="A3707" s="50">
        <f t="shared" si="242"/>
        <v>44166</v>
      </c>
      <c r="B3707" s="50">
        <f t="shared" si="243"/>
        <v>4</v>
      </c>
      <c r="C3707" s="51">
        <f t="shared" si="244"/>
        <v>41</v>
      </c>
      <c r="D3707" s="50">
        <v>44166</v>
      </c>
      <c r="E3707" s="50" t="s">
        <v>128</v>
      </c>
      <c r="F3707" s="50" t="s">
        <v>1550</v>
      </c>
      <c r="G3707" s="50" t="s">
        <v>1995</v>
      </c>
      <c r="H3707" s="50" t="s">
        <v>1079</v>
      </c>
      <c r="I3707" s="50" t="s">
        <v>1996</v>
      </c>
      <c r="J3707" s="50" t="s">
        <v>1080</v>
      </c>
      <c r="K3707" s="50" t="s">
        <v>292</v>
      </c>
      <c r="L3707" s="50" t="s">
        <v>189</v>
      </c>
      <c r="M3707" s="54">
        <v>2</v>
      </c>
      <c r="N3707" s="51" t="str">
        <f t="shared" si="241"/>
        <v>東大附属</v>
      </c>
    </row>
    <row r="3708" spans="1:14" x14ac:dyDescent="0.2">
      <c r="A3708" s="50">
        <f t="shared" si="242"/>
        <v>44167</v>
      </c>
      <c r="B3708" s="50">
        <f t="shared" si="243"/>
        <v>4</v>
      </c>
      <c r="C3708" s="51">
        <f t="shared" si="244"/>
        <v>41</v>
      </c>
      <c r="D3708" s="50">
        <v>44167</v>
      </c>
      <c r="E3708" s="50" t="s">
        <v>7317</v>
      </c>
      <c r="F3708" s="50" t="s">
        <v>10399</v>
      </c>
      <c r="G3708" s="50" t="s">
        <v>7318</v>
      </c>
      <c r="H3708" s="50" t="s">
        <v>1414</v>
      </c>
      <c r="I3708" s="50" t="s">
        <v>7319</v>
      </c>
      <c r="J3708" s="50" t="s">
        <v>1415</v>
      </c>
      <c r="K3708" s="50" t="s">
        <v>292</v>
      </c>
      <c r="L3708" s="50" t="s">
        <v>189</v>
      </c>
      <c r="M3708" s="54">
        <v>1</v>
      </c>
      <c r="N3708" s="51" t="str">
        <f t="shared" si="241"/>
        <v>東大附属</v>
      </c>
    </row>
    <row r="3709" spans="1:14" x14ac:dyDescent="0.2">
      <c r="A3709" s="50">
        <f t="shared" si="242"/>
        <v>44413</v>
      </c>
      <c r="B3709" s="50">
        <f t="shared" si="243"/>
        <v>4</v>
      </c>
      <c r="C3709" s="51">
        <f t="shared" si="244"/>
        <v>44</v>
      </c>
      <c r="D3709" s="50">
        <v>44413</v>
      </c>
      <c r="E3709" s="50" t="s">
        <v>28</v>
      </c>
      <c r="F3709" s="50" t="s">
        <v>10400</v>
      </c>
      <c r="G3709" s="50" t="s">
        <v>1083</v>
      </c>
      <c r="H3709" s="50" t="s">
        <v>2439</v>
      </c>
      <c r="I3709" s="50" t="s">
        <v>1084</v>
      </c>
      <c r="J3709" s="50" t="s">
        <v>2440</v>
      </c>
      <c r="K3709" s="50" t="s">
        <v>291</v>
      </c>
      <c r="L3709" s="50" t="s">
        <v>1029</v>
      </c>
      <c r="M3709" s="54">
        <v>3</v>
      </c>
      <c r="N3709" s="51" t="str">
        <f t="shared" si="241"/>
        <v>都富士</v>
      </c>
    </row>
    <row r="3710" spans="1:14" x14ac:dyDescent="0.2">
      <c r="A3710" s="50">
        <f t="shared" si="242"/>
        <v>44415</v>
      </c>
      <c r="B3710" s="50">
        <f t="shared" si="243"/>
        <v>4</v>
      </c>
      <c r="C3710" s="51">
        <f t="shared" si="244"/>
        <v>44</v>
      </c>
      <c r="D3710" s="50">
        <v>44415</v>
      </c>
      <c r="E3710" s="50" t="s">
        <v>10401</v>
      </c>
      <c r="F3710" s="50" t="s">
        <v>8837</v>
      </c>
      <c r="G3710" s="50" t="s">
        <v>8470</v>
      </c>
      <c r="H3710" s="50" t="s">
        <v>1283</v>
      </c>
      <c r="I3710" s="50" t="s">
        <v>8471</v>
      </c>
      <c r="J3710" s="50" t="s">
        <v>5501</v>
      </c>
      <c r="K3710" s="50" t="s">
        <v>291</v>
      </c>
      <c r="L3710" s="50" t="s">
        <v>1029</v>
      </c>
      <c r="M3710" s="54">
        <v>3</v>
      </c>
      <c r="N3710" s="51" t="str">
        <f t="shared" si="241"/>
        <v>都富士</v>
      </c>
    </row>
    <row r="3711" spans="1:14" x14ac:dyDescent="0.2">
      <c r="A3711" s="50">
        <f t="shared" si="242"/>
        <v>44416</v>
      </c>
      <c r="B3711" s="50">
        <f t="shared" si="243"/>
        <v>4</v>
      </c>
      <c r="C3711" s="51">
        <f t="shared" si="244"/>
        <v>44</v>
      </c>
      <c r="D3711" s="50">
        <v>44416</v>
      </c>
      <c r="E3711" s="50" t="s">
        <v>442</v>
      </c>
      <c r="F3711" s="50" t="s">
        <v>10402</v>
      </c>
      <c r="G3711" s="50" t="s">
        <v>1805</v>
      </c>
      <c r="H3711" s="50" t="s">
        <v>10403</v>
      </c>
      <c r="I3711" s="50" t="s">
        <v>1806</v>
      </c>
      <c r="J3711" s="50" t="s">
        <v>10404</v>
      </c>
      <c r="K3711" s="50" t="s">
        <v>291</v>
      </c>
      <c r="L3711" s="50" t="s">
        <v>188</v>
      </c>
      <c r="M3711" s="54">
        <v>2</v>
      </c>
      <c r="N3711" s="51" t="str">
        <f t="shared" si="241"/>
        <v>都富士</v>
      </c>
    </row>
    <row r="3712" spans="1:14" x14ac:dyDescent="0.2">
      <c r="A3712" s="50">
        <f t="shared" si="242"/>
        <v>44417</v>
      </c>
      <c r="B3712" s="50">
        <f t="shared" si="243"/>
        <v>4</v>
      </c>
      <c r="C3712" s="51">
        <f t="shared" si="244"/>
        <v>44</v>
      </c>
      <c r="D3712" s="50">
        <v>44417</v>
      </c>
      <c r="E3712" s="50" t="s">
        <v>114</v>
      </c>
      <c r="F3712" s="50" t="s">
        <v>10405</v>
      </c>
      <c r="G3712" s="50" t="s">
        <v>1141</v>
      </c>
      <c r="H3712" s="50" t="s">
        <v>1753</v>
      </c>
      <c r="I3712" s="50" t="s">
        <v>5049</v>
      </c>
      <c r="J3712" s="50" t="s">
        <v>1754</v>
      </c>
      <c r="K3712" s="50" t="s">
        <v>291</v>
      </c>
      <c r="L3712" s="50" t="s">
        <v>188</v>
      </c>
      <c r="M3712" s="54">
        <v>2</v>
      </c>
      <c r="N3712" s="51" t="str">
        <f t="shared" si="241"/>
        <v>都富士</v>
      </c>
    </row>
    <row r="3713" spans="1:14" x14ac:dyDescent="0.2">
      <c r="A3713" s="50">
        <f t="shared" si="242"/>
        <v>44418</v>
      </c>
      <c r="B3713" s="50">
        <f t="shared" si="243"/>
        <v>4</v>
      </c>
      <c r="C3713" s="51">
        <f t="shared" si="244"/>
        <v>44</v>
      </c>
      <c r="D3713" s="50">
        <v>44418</v>
      </c>
      <c r="E3713" s="50" t="s">
        <v>38</v>
      </c>
      <c r="F3713" s="50" t="s">
        <v>10406</v>
      </c>
      <c r="G3713" s="50" t="s">
        <v>1447</v>
      </c>
      <c r="H3713" s="50" t="s">
        <v>5684</v>
      </c>
      <c r="I3713" s="50" t="s">
        <v>1449</v>
      </c>
      <c r="J3713" s="50" t="s">
        <v>5686</v>
      </c>
      <c r="K3713" s="50" t="s">
        <v>291</v>
      </c>
      <c r="L3713" s="50" t="s">
        <v>188</v>
      </c>
      <c r="M3713" s="54">
        <v>2</v>
      </c>
      <c r="N3713" s="51" t="str">
        <f t="shared" si="241"/>
        <v>都富士</v>
      </c>
    </row>
    <row r="3714" spans="1:14" x14ac:dyDescent="0.2">
      <c r="A3714" s="50">
        <f t="shared" si="242"/>
        <v>44419</v>
      </c>
      <c r="B3714" s="50">
        <f t="shared" si="243"/>
        <v>4</v>
      </c>
      <c r="C3714" s="51">
        <f t="shared" si="244"/>
        <v>44</v>
      </c>
      <c r="D3714" s="50">
        <v>44419</v>
      </c>
      <c r="E3714" s="50" t="s">
        <v>6268</v>
      </c>
      <c r="F3714" s="50" t="s">
        <v>10407</v>
      </c>
      <c r="G3714" s="50" t="s">
        <v>6270</v>
      </c>
      <c r="H3714" s="50" t="s">
        <v>10408</v>
      </c>
      <c r="I3714" s="50" t="s">
        <v>6271</v>
      </c>
      <c r="J3714" s="50" t="s">
        <v>10409</v>
      </c>
      <c r="K3714" s="50" t="s">
        <v>291</v>
      </c>
      <c r="L3714" s="50" t="s">
        <v>188</v>
      </c>
      <c r="M3714" s="54">
        <v>2</v>
      </c>
      <c r="N3714" s="51" t="str">
        <f t="shared" ref="N3714:N3777" si="245">VLOOKUP(B3714*100+C3714,$AB$2:$AF$400,2,0)</f>
        <v>都富士</v>
      </c>
    </row>
    <row r="3715" spans="1:14" x14ac:dyDescent="0.2">
      <c r="A3715" s="50">
        <f t="shared" si="242"/>
        <v>44420</v>
      </c>
      <c r="B3715" s="50">
        <f t="shared" si="243"/>
        <v>4</v>
      </c>
      <c r="C3715" s="51">
        <f t="shared" si="244"/>
        <v>44</v>
      </c>
      <c r="D3715" s="50">
        <v>44420</v>
      </c>
      <c r="E3715" s="50" t="s">
        <v>4599</v>
      </c>
      <c r="F3715" s="50" t="s">
        <v>10410</v>
      </c>
      <c r="G3715" s="50" t="s">
        <v>4600</v>
      </c>
      <c r="H3715" s="50" t="s">
        <v>10411</v>
      </c>
      <c r="I3715" s="50" t="s">
        <v>4601</v>
      </c>
      <c r="J3715" s="50" t="s">
        <v>10412</v>
      </c>
      <c r="K3715" s="50" t="s">
        <v>291</v>
      </c>
      <c r="L3715" s="50" t="s">
        <v>189</v>
      </c>
      <c r="M3715" s="54">
        <v>2</v>
      </c>
      <c r="N3715" s="51" t="str">
        <f t="shared" si="245"/>
        <v>都富士</v>
      </c>
    </row>
    <row r="3716" spans="1:14" x14ac:dyDescent="0.2">
      <c r="A3716" s="50">
        <f t="shared" si="242"/>
        <v>44421</v>
      </c>
      <c r="B3716" s="50">
        <f t="shared" si="243"/>
        <v>4</v>
      </c>
      <c r="C3716" s="51">
        <f t="shared" si="244"/>
        <v>44</v>
      </c>
      <c r="D3716" s="50">
        <v>44421</v>
      </c>
      <c r="E3716" s="50" t="s">
        <v>6621</v>
      </c>
      <c r="F3716" s="50" t="s">
        <v>4666</v>
      </c>
      <c r="G3716" s="50" t="s">
        <v>4296</v>
      </c>
      <c r="H3716" s="50" t="s">
        <v>4667</v>
      </c>
      <c r="I3716" s="50" t="s">
        <v>4297</v>
      </c>
      <c r="J3716" s="50" t="s">
        <v>4668</v>
      </c>
      <c r="K3716" s="50" t="s">
        <v>291</v>
      </c>
      <c r="L3716" s="50" t="s">
        <v>189</v>
      </c>
      <c r="M3716" s="54">
        <v>2</v>
      </c>
      <c r="N3716" s="51" t="str">
        <f t="shared" si="245"/>
        <v>都富士</v>
      </c>
    </row>
    <row r="3717" spans="1:14" x14ac:dyDescent="0.2">
      <c r="A3717" s="50">
        <f t="shared" si="242"/>
        <v>44422</v>
      </c>
      <c r="B3717" s="50">
        <f t="shared" si="243"/>
        <v>4</v>
      </c>
      <c r="C3717" s="51">
        <f t="shared" si="244"/>
        <v>44</v>
      </c>
      <c r="D3717" s="50">
        <v>44422</v>
      </c>
      <c r="E3717" s="50" t="s">
        <v>117</v>
      </c>
      <c r="F3717" s="50" t="s">
        <v>10413</v>
      </c>
      <c r="G3717" s="50" t="s">
        <v>1197</v>
      </c>
      <c r="H3717" s="50" t="s">
        <v>7510</v>
      </c>
      <c r="I3717" s="50" t="s">
        <v>1199</v>
      </c>
      <c r="J3717" s="50" t="s">
        <v>7511</v>
      </c>
      <c r="K3717" s="50" t="s">
        <v>291</v>
      </c>
      <c r="L3717" s="50" t="s">
        <v>189</v>
      </c>
      <c r="M3717" s="54">
        <v>1</v>
      </c>
      <c r="N3717" s="51" t="str">
        <f t="shared" si="245"/>
        <v>都富士</v>
      </c>
    </row>
    <row r="3718" spans="1:14" x14ac:dyDescent="0.2">
      <c r="A3718" s="50">
        <f t="shared" si="242"/>
        <v>44423</v>
      </c>
      <c r="B3718" s="50">
        <f t="shared" si="243"/>
        <v>4</v>
      </c>
      <c r="C3718" s="51">
        <f t="shared" si="244"/>
        <v>44</v>
      </c>
      <c r="D3718" s="50">
        <v>44423</v>
      </c>
      <c r="E3718" s="50" t="s">
        <v>10414</v>
      </c>
      <c r="F3718" s="50" t="s">
        <v>10415</v>
      </c>
      <c r="G3718" s="50" t="s">
        <v>10416</v>
      </c>
      <c r="H3718" s="50" t="s">
        <v>10417</v>
      </c>
      <c r="I3718" s="50" t="s">
        <v>10418</v>
      </c>
      <c r="J3718" s="50" t="s">
        <v>10419</v>
      </c>
      <c r="K3718" s="50" t="s">
        <v>291</v>
      </c>
      <c r="L3718" s="50" t="s">
        <v>189</v>
      </c>
      <c r="M3718" s="54">
        <v>1</v>
      </c>
      <c r="N3718" s="51" t="str">
        <f t="shared" si="245"/>
        <v>都富士</v>
      </c>
    </row>
    <row r="3719" spans="1:14" x14ac:dyDescent="0.2">
      <c r="A3719" s="50">
        <f t="shared" si="242"/>
        <v>44452</v>
      </c>
      <c r="B3719" s="50">
        <f t="shared" si="243"/>
        <v>4</v>
      </c>
      <c r="C3719" s="51">
        <f t="shared" si="244"/>
        <v>44</v>
      </c>
      <c r="D3719" s="50">
        <v>44452</v>
      </c>
      <c r="E3719" s="50" t="s">
        <v>8146</v>
      </c>
      <c r="F3719" s="50" t="s">
        <v>10420</v>
      </c>
      <c r="G3719" s="50" t="s">
        <v>8148</v>
      </c>
      <c r="H3719" s="50" t="s">
        <v>3602</v>
      </c>
      <c r="I3719" s="50" t="s">
        <v>8149</v>
      </c>
      <c r="J3719" s="50" t="s">
        <v>3603</v>
      </c>
      <c r="K3719" s="50" t="s">
        <v>292</v>
      </c>
      <c r="L3719" s="50" t="s">
        <v>1029</v>
      </c>
      <c r="M3719" s="54">
        <v>3</v>
      </c>
      <c r="N3719" s="51" t="str">
        <f t="shared" si="245"/>
        <v>都富士</v>
      </c>
    </row>
    <row r="3720" spans="1:14" x14ac:dyDescent="0.2">
      <c r="A3720" s="50">
        <f t="shared" si="242"/>
        <v>44453</v>
      </c>
      <c r="B3720" s="50">
        <f t="shared" si="243"/>
        <v>4</v>
      </c>
      <c r="C3720" s="51">
        <f t="shared" si="244"/>
        <v>44</v>
      </c>
      <c r="D3720" s="50">
        <v>44453</v>
      </c>
      <c r="E3720" s="50" t="s">
        <v>6027</v>
      </c>
      <c r="F3720" s="50" t="s">
        <v>10421</v>
      </c>
      <c r="G3720" s="50" t="s">
        <v>6029</v>
      </c>
      <c r="H3720" s="50" t="s">
        <v>1131</v>
      </c>
      <c r="I3720" s="50" t="s">
        <v>10422</v>
      </c>
      <c r="J3720" s="50" t="s">
        <v>1132</v>
      </c>
      <c r="K3720" s="50" t="s">
        <v>292</v>
      </c>
      <c r="L3720" s="50" t="s">
        <v>1029</v>
      </c>
      <c r="M3720" s="54">
        <v>3</v>
      </c>
      <c r="N3720" s="51" t="str">
        <f t="shared" si="245"/>
        <v>都富士</v>
      </c>
    </row>
    <row r="3721" spans="1:14" x14ac:dyDescent="0.2">
      <c r="A3721" s="50">
        <f t="shared" si="242"/>
        <v>44457</v>
      </c>
      <c r="B3721" s="50">
        <f t="shared" si="243"/>
        <v>4</v>
      </c>
      <c r="C3721" s="51">
        <f t="shared" si="244"/>
        <v>44</v>
      </c>
      <c r="D3721" s="50">
        <v>44457</v>
      </c>
      <c r="E3721" s="50" t="s">
        <v>10423</v>
      </c>
      <c r="F3721" s="50" t="s">
        <v>10424</v>
      </c>
      <c r="G3721" s="50" t="s">
        <v>10425</v>
      </c>
      <c r="H3721" s="50" t="s">
        <v>1112</v>
      </c>
      <c r="I3721" s="50" t="s">
        <v>10426</v>
      </c>
      <c r="J3721" s="50" t="s">
        <v>1114</v>
      </c>
      <c r="K3721" s="50" t="s">
        <v>292</v>
      </c>
      <c r="L3721" s="50" t="s">
        <v>188</v>
      </c>
      <c r="M3721" s="54">
        <v>2</v>
      </c>
      <c r="N3721" s="51" t="str">
        <f t="shared" si="245"/>
        <v>都富士</v>
      </c>
    </row>
    <row r="3722" spans="1:14" x14ac:dyDescent="0.2">
      <c r="A3722" s="50">
        <f t="shared" si="242"/>
        <v>44458</v>
      </c>
      <c r="B3722" s="50">
        <f t="shared" si="243"/>
        <v>4</v>
      </c>
      <c r="C3722" s="51">
        <f t="shared" si="244"/>
        <v>44</v>
      </c>
      <c r="D3722" s="50">
        <v>44458</v>
      </c>
      <c r="E3722" s="50" t="s">
        <v>682</v>
      </c>
      <c r="F3722" s="50" t="s">
        <v>1410</v>
      </c>
      <c r="G3722" s="50" t="s">
        <v>3367</v>
      </c>
      <c r="H3722" s="50" t="s">
        <v>618</v>
      </c>
      <c r="I3722" s="50" t="s">
        <v>3368</v>
      </c>
      <c r="J3722" s="50" t="s">
        <v>1216</v>
      </c>
      <c r="K3722" s="50" t="s">
        <v>292</v>
      </c>
      <c r="L3722" s="50" t="s">
        <v>188</v>
      </c>
      <c r="M3722" s="54">
        <v>2</v>
      </c>
      <c r="N3722" s="51" t="str">
        <f t="shared" si="245"/>
        <v>都富士</v>
      </c>
    </row>
    <row r="3723" spans="1:14" x14ac:dyDescent="0.2">
      <c r="A3723" s="50">
        <f t="shared" si="242"/>
        <v>44459</v>
      </c>
      <c r="B3723" s="50">
        <f t="shared" si="243"/>
        <v>4</v>
      </c>
      <c r="C3723" s="51">
        <f t="shared" si="244"/>
        <v>44</v>
      </c>
      <c r="D3723" s="50">
        <v>44459</v>
      </c>
      <c r="E3723" s="50" t="s">
        <v>33</v>
      </c>
      <c r="F3723" s="50" t="s">
        <v>10427</v>
      </c>
      <c r="G3723" s="50" t="s">
        <v>1457</v>
      </c>
      <c r="H3723" s="50" t="s">
        <v>10235</v>
      </c>
      <c r="I3723" s="50" t="s">
        <v>1683</v>
      </c>
      <c r="J3723" s="50" t="s">
        <v>10236</v>
      </c>
      <c r="K3723" s="50" t="s">
        <v>292</v>
      </c>
      <c r="L3723" s="50" t="s">
        <v>188</v>
      </c>
      <c r="M3723" s="54">
        <v>2</v>
      </c>
      <c r="N3723" s="51" t="str">
        <f t="shared" si="245"/>
        <v>都富士</v>
      </c>
    </row>
    <row r="3724" spans="1:14" x14ac:dyDescent="0.2">
      <c r="A3724" s="50">
        <f t="shared" si="242"/>
        <v>44460</v>
      </c>
      <c r="B3724" s="50">
        <f t="shared" si="243"/>
        <v>4</v>
      </c>
      <c r="C3724" s="51">
        <f t="shared" si="244"/>
        <v>44</v>
      </c>
      <c r="D3724" s="50">
        <v>44460</v>
      </c>
      <c r="E3724" s="50" t="s">
        <v>10428</v>
      </c>
      <c r="F3724" s="50" t="s">
        <v>480</v>
      </c>
      <c r="G3724" s="50" t="s">
        <v>10429</v>
      </c>
      <c r="H3724" s="50" t="s">
        <v>1359</v>
      </c>
      <c r="I3724" s="50" t="s">
        <v>10430</v>
      </c>
      <c r="J3724" s="50" t="s">
        <v>1360</v>
      </c>
      <c r="K3724" s="50" t="s">
        <v>292</v>
      </c>
      <c r="L3724" s="50" t="s">
        <v>189</v>
      </c>
      <c r="M3724" s="54">
        <v>2</v>
      </c>
      <c r="N3724" s="51" t="str">
        <f t="shared" si="245"/>
        <v>都富士</v>
      </c>
    </row>
    <row r="3725" spans="1:14" x14ac:dyDescent="0.2">
      <c r="A3725" s="50">
        <f t="shared" si="242"/>
        <v>44461</v>
      </c>
      <c r="B3725" s="50">
        <f t="shared" si="243"/>
        <v>4</v>
      </c>
      <c r="C3725" s="51">
        <f t="shared" si="244"/>
        <v>44</v>
      </c>
      <c r="D3725" s="50">
        <v>44461</v>
      </c>
      <c r="E3725" s="50" t="s">
        <v>727</v>
      </c>
      <c r="F3725" s="50" t="s">
        <v>10431</v>
      </c>
      <c r="G3725" s="50" t="s">
        <v>1578</v>
      </c>
      <c r="H3725" s="50" t="s">
        <v>10432</v>
      </c>
      <c r="I3725" s="50" t="s">
        <v>1580</v>
      </c>
      <c r="J3725" s="50" t="s">
        <v>10433</v>
      </c>
      <c r="K3725" s="50" t="s">
        <v>292</v>
      </c>
      <c r="L3725" s="50" t="s">
        <v>188</v>
      </c>
      <c r="M3725" s="54">
        <v>2</v>
      </c>
      <c r="N3725" s="51" t="str">
        <f t="shared" si="245"/>
        <v>都富士</v>
      </c>
    </row>
    <row r="3726" spans="1:14" x14ac:dyDescent="0.2">
      <c r="A3726" s="50">
        <f t="shared" si="242"/>
        <v>44462</v>
      </c>
      <c r="B3726" s="50">
        <f t="shared" si="243"/>
        <v>4</v>
      </c>
      <c r="C3726" s="51">
        <f t="shared" si="244"/>
        <v>44</v>
      </c>
      <c r="D3726" s="50">
        <v>44462</v>
      </c>
      <c r="E3726" s="50" t="s">
        <v>10434</v>
      </c>
      <c r="F3726" s="50" t="s">
        <v>10435</v>
      </c>
      <c r="G3726" s="50" t="s">
        <v>10436</v>
      </c>
      <c r="H3726" s="50" t="s">
        <v>2732</v>
      </c>
      <c r="I3726" s="50" t="s">
        <v>10437</v>
      </c>
      <c r="J3726" s="50" t="s">
        <v>2733</v>
      </c>
      <c r="K3726" s="50" t="s">
        <v>292</v>
      </c>
      <c r="L3726" s="50" t="s">
        <v>189</v>
      </c>
      <c r="M3726" s="54">
        <v>2</v>
      </c>
      <c r="N3726" s="51" t="str">
        <f t="shared" si="245"/>
        <v>都富士</v>
      </c>
    </row>
    <row r="3727" spans="1:14" x14ac:dyDescent="0.2">
      <c r="A3727" s="50">
        <f t="shared" si="242"/>
        <v>44463</v>
      </c>
      <c r="B3727" s="50">
        <f t="shared" si="243"/>
        <v>4</v>
      </c>
      <c r="C3727" s="51">
        <f t="shared" si="244"/>
        <v>44</v>
      </c>
      <c r="D3727" s="50">
        <v>44463</v>
      </c>
      <c r="E3727" s="50" t="s">
        <v>8999</v>
      </c>
      <c r="F3727" s="50" t="s">
        <v>7292</v>
      </c>
      <c r="G3727" s="50" t="s">
        <v>9001</v>
      </c>
      <c r="H3727" s="50" t="s">
        <v>1776</v>
      </c>
      <c r="I3727" s="50" t="s">
        <v>9003</v>
      </c>
      <c r="J3727" s="50" t="s">
        <v>1871</v>
      </c>
      <c r="K3727" s="50" t="s">
        <v>292</v>
      </c>
      <c r="L3727" s="50" t="s">
        <v>189</v>
      </c>
      <c r="M3727" s="54">
        <v>1</v>
      </c>
      <c r="N3727" s="51" t="str">
        <f t="shared" si="245"/>
        <v>都富士</v>
      </c>
    </row>
    <row r="3728" spans="1:14" x14ac:dyDescent="0.2">
      <c r="A3728" s="50">
        <f t="shared" si="242"/>
        <v>44464</v>
      </c>
      <c r="B3728" s="50">
        <f t="shared" si="243"/>
        <v>4</v>
      </c>
      <c r="C3728" s="51">
        <f t="shared" si="244"/>
        <v>44</v>
      </c>
      <c r="D3728" s="50">
        <v>44464</v>
      </c>
      <c r="E3728" s="50" t="s">
        <v>70</v>
      </c>
      <c r="F3728" s="50" t="s">
        <v>10438</v>
      </c>
      <c r="G3728" s="50" t="s">
        <v>2334</v>
      </c>
      <c r="H3728" s="50" t="s">
        <v>1241</v>
      </c>
      <c r="I3728" s="50" t="s">
        <v>6547</v>
      </c>
      <c r="J3728" s="50" t="s">
        <v>1242</v>
      </c>
      <c r="K3728" s="50" t="s">
        <v>292</v>
      </c>
      <c r="L3728" s="50" t="s">
        <v>189</v>
      </c>
      <c r="M3728" s="54">
        <v>1</v>
      </c>
      <c r="N3728" s="51" t="str">
        <f t="shared" si="245"/>
        <v>都富士</v>
      </c>
    </row>
    <row r="3729" spans="1:14" x14ac:dyDescent="0.2">
      <c r="A3729" s="50">
        <f t="shared" si="242"/>
        <v>44465</v>
      </c>
      <c r="B3729" s="50">
        <f t="shared" si="243"/>
        <v>4</v>
      </c>
      <c r="C3729" s="51">
        <f t="shared" si="244"/>
        <v>44</v>
      </c>
      <c r="D3729" s="50">
        <v>44465</v>
      </c>
      <c r="E3729" s="50" t="s">
        <v>47</v>
      </c>
      <c r="F3729" s="50" t="s">
        <v>10439</v>
      </c>
      <c r="G3729" s="50" t="s">
        <v>1087</v>
      </c>
      <c r="H3729" s="50" t="s">
        <v>3699</v>
      </c>
      <c r="I3729" s="50" t="s">
        <v>1089</v>
      </c>
      <c r="J3729" s="50" t="s">
        <v>3700</v>
      </c>
      <c r="K3729" s="50" t="s">
        <v>292</v>
      </c>
      <c r="L3729" s="50" t="s">
        <v>189</v>
      </c>
      <c r="M3729" s="54">
        <v>1</v>
      </c>
      <c r="N3729" s="51" t="str">
        <f t="shared" si="245"/>
        <v>都富士</v>
      </c>
    </row>
    <row r="3730" spans="1:14" x14ac:dyDescent="0.2">
      <c r="A3730" s="50">
        <f t="shared" si="242"/>
        <v>44466</v>
      </c>
      <c r="B3730" s="50">
        <f t="shared" si="243"/>
        <v>4</v>
      </c>
      <c r="C3730" s="51">
        <f t="shared" si="244"/>
        <v>44</v>
      </c>
      <c r="D3730" s="50">
        <v>44466</v>
      </c>
      <c r="E3730" s="50" t="s">
        <v>10440</v>
      </c>
      <c r="F3730" s="50" t="s">
        <v>10441</v>
      </c>
      <c r="G3730" s="50" t="s">
        <v>10442</v>
      </c>
      <c r="H3730" s="50" t="s">
        <v>10443</v>
      </c>
      <c r="I3730" s="50" t="s">
        <v>10444</v>
      </c>
      <c r="J3730" s="50" t="s">
        <v>10445</v>
      </c>
      <c r="K3730" s="50" t="s">
        <v>292</v>
      </c>
      <c r="L3730" s="50" t="s">
        <v>189</v>
      </c>
      <c r="M3730" s="54">
        <v>1</v>
      </c>
      <c r="N3730" s="51" t="str">
        <f t="shared" si="245"/>
        <v>都富士</v>
      </c>
    </row>
    <row r="3731" spans="1:14" x14ac:dyDescent="0.2">
      <c r="A3731" s="50">
        <f t="shared" si="242"/>
        <v>44467</v>
      </c>
      <c r="B3731" s="50">
        <f t="shared" si="243"/>
        <v>4</v>
      </c>
      <c r="C3731" s="51">
        <f t="shared" si="244"/>
        <v>44</v>
      </c>
      <c r="D3731" s="50">
        <v>44467</v>
      </c>
      <c r="E3731" s="50" t="s">
        <v>10446</v>
      </c>
      <c r="F3731" s="50" t="s">
        <v>3601</v>
      </c>
      <c r="G3731" s="50" t="s">
        <v>10447</v>
      </c>
      <c r="H3731" s="50" t="s">
        <v>3602</v>
      </c>
      <c r="I3731" s="50" t="s">
        <v>10448</v>
      </c>
      <c r="J3731" s="50" t="s">
        <v>3603</v>
      </c>
      <c r="K3731" s="50" t="s">
        <v>292</v>
      </c>
      <c r="L3731" s="50" t="s">
        <v>189</v>
      </c>
      <c r="M3731" s="54">
        <v>1</v>
      </c>
      <c r="N3731" s="51" t="str">
        <f t="shared" si="245"/>
        <v>都富士</v>
      </c>
    </row>
    <row r="3732" spans="1:14" x14ac:dyDescent="0.2">
      <c r="A3732" s="50">
        <f t="shared" si="242"/>
        <v>44468</v>
      </c>
      <c r="B3732" s="50">
        <f t="shared" si="243"/>
        <v>4</v>
      </c>
      <c r="C3732" s="51">
        <f t="shared" si="244"/>
        <v>44</v>
      </c>
      <c r="D3732" s="50">
        <v>44468</v>
      </c>
      <c r="E3732" s="50" t="s">
        <v>10449</v>
      </c>
      <c r="F3732" s="50" t="s">
        <v>9615</v>
      </c>
      <c r="G3732" s="50" t="s">
        <v>1562</v>
      </c>
      <c r="H3732" s="50" t="s">
        <v>1920</v>
      </c>
      <c r="I3732" s="50" t="s">
        <v>1564</v>
      </c>
      <c r="J3732" s="50" t="s">
        <v>1921</v>
      </c>
      <c r="K3732" s="50" t="s">
        <v>292</v>
      </c>
      <c r="L3732" s="50" t="s">
        <v>189</v>
      </c>
      <c r="M3732" s="54">
        <v>1</v>
      </c>
      <c r="N3732" s="51" t="str">
        <f t="shared" si="245"/>
        <v>都富士</v>
      </c>
    </row>
    <row r="3733" spans="1:14" x14ac:dyDescent="0.2">
      <c r="A3733" s="50">
        <f t="shared" si="242"/>
        <v>44469</v>
      </c>
      <c r="B3733" s="50">
        <f t="shared" si="243"/>
        <v>4</v>
      </c>
      <c r="C3733" s="51">
        <f t="shared" si="244"/>
        <v>44</v>
      </c>
      <c r="D3733" s="50">
        <v>44469</v>
      </c>
      <c r="E3733" s="50" t="s">
        <v>485</v>
      </c>
      <c r="F3733" s="50" t="s">
        <v>10450</v>
      </c>
      <c r="G3733" s="50" t="s">
        <v>1317</v>
      </c>
      <c r="H3733" s="50" t="s">
        <v>10451</v>
      </c>
      <c r="I3733" s="50" t="s">
        <v>1318</v>
      </c>
      <c r="J3733" s="50" t="s">
        <v>10452</v>
      </c>
      <c r="K3733" s="50" t="s">
        <v>292</v>
      </c>
      <c r="L3733" s="50" t="s">
        <v>189</v>
      </c>
      <c r="M3733" s="54">
        <v>1</v>
      </c>
      <c r="N3733" s="51" t="str">
        <f t="shared" si="245"/>
        <v>都富士</v>
      </c>
    </row>
    <row r="3734" spans="1:14" x14ac:dyDescent="0.2">
      <c r="A3734" s="50">
        <f t="shared" si="242"/>
        <v>44470</v>
      </c>
      <c r="B3734" s="50">
        <f t="shared" si="243"/>
        <v>4</v>
      </c>
      <c r="C3734" s="51">
        <f t="shared" si="244"/>
        <v>44</v>
      </c>
      <c r="D3734" s="50">
        <v>44470</v>
      </c>
      <c r="E3734" s="50" t="s">
        <v>10453</v>
      </c>
      <c r="F3734" s="50" t="s">
        <v>10454</v>
      </c>
      <c r="G3734" s="50" t="s">
        <v>10455</v>
      </c>
      <c r="H3734" s="50" t="s">
        <v>2540</v>
      </c>
      <c r="I3734" s="50" t="s">
        <v>10456</v>
      </c>
      <c r="J3734" s="50" t="s">
        <v>2541</v>
      </c>
      <c r="K3734" s="50" t="s">
        <v>292</v>
      </c>
      <c r="L3734" s="50" t="s">
        <v>189</v>
      </c>
      <c r="M3734" s="54">
        <v>1</v>
      </c>
      <c r="N3734" s="51" t="str">
        <f t="shared" si="245"/>
        <v>都富士</v>
      </c>
    </row>
    <row r="3735" spans="1:14" x14ac:dyDescent="0.2">
      <c r="A3735" s="50">
        <f t="shared" si="242"/>
        <v>44471</v>
      </c>
      <c r="B3735" s="50">
        <f t="shared" si="243"/>
        <v>4</v>
      </c>
      <c r="C3735" s="51">
        <f t="shared" si="244"/>
        <v>44</v>
      </c>
      <c r="D3735" s="50">
        <v>44471</v>
      </c>
      <c r="E3735" s="50" t="s">
        <v>4516</v>
      </c>
      <c r="F3735" s="50" t="s">
        <v>10457</v>
      </c>
      <c r="G3735" s="50" t="s">
        <v>4518</v>
      </c>
      <c r="H3735" s="50" t="s">
        <v>6643</v>
      </c>
      <c r="I3735" s="50" t="s">
        <v>4519</v>
      </c>
      <c r="J3735" s="50" t="s">
        <v>6644</v>
      </c>
      <c r="K3735" s="50" t="s">
        <v>292</v>
      </c>
      <c r="L3735" s="50" t="s">
        <v>189</v>
      </c>
      <c r="M3735" s="54">
        <v>1</v>
      </c>
      <c r="N3735" s="51" t="str">
        <f t="shared" si="245"/>
        <v>都富士</v>
      </c>
    </row>
    <row r="3736" spans="1:14" x14ac:dyDescent="0.2">
      <c r="A3736" s="50">
        <f t="shared" si="242"/>
        <v>44472</v>
      </c>
      <c r="B3736" s="50">
        <f t="shared" si="243"/>
        <v>4</v>
      </c>
      <c r="C3736" s="51">
        <f t="shared" si="244"/>
        <v>44</v>
      </c>
      <c r="D3736" s="50">
        <v>44472</v>
      </c>
      <c r="E3736" s="50" t="s">
        <v>10458</v>
      </c>
      <c r="F3736" s="50" t="s">
        <v>10459</v>
      </c>
      <c r="G3736" s="50" t="s">
        <v>10460</v>
      </c>
      <c r="H3736" s="50" t="s">
        <v>1673</v>
      </c>
      <c r="I3736" s="50" t="s">
        <v>10461</v>
      </c>
      <c r="J3736" s="50" t="s">
        <v>1675</v>
      </c>
      <c r="K3736" s="50" t="s">
        <v>292</v>
      </c>
      <c r="L3736" s="50" t="s">
        <v>189</v>
      </c>
      <c r="M3736" s="54">
        <v>1</v>
      </c>
      <c r="N3736" s="51" t="str">
        <f t="shared" si="245"/>
        <v>都富士</v>
      </c>
    </row>
    <row r="3737" spans="1:14" x14ac:dyDescent="0.2">
      <c r="A3737" s="50">
        <f t="shared" si="242"/>
        <v>44473</v>
      </c>
      <c r="B3737" s="50">
        <f t="shared" si="243"/>
        <v>4</v>
      </c>
      <c r="C3737" s="51">
        <f t="shared" si="244"/>
        <v>44</v>
      </c>
      <c r="D3737" s="50">
        <v>44473</v>
      </c>
      <c r="E3737" s="50" t="s">
        <v>10462</v>
      </c>
      <c r="F3737" s="50" t="s">
        <v>10463</v>
      </c>
      <c r="G3737" s="50" t="s">
        <v>10464</v>
      </c>
      <c r="H3737" s="50" t="s">
        <v>10465</v>
      </c>
      <c r="I3737" s="50" t="s">
        <v>10466</v>
      </c>
      <c r="J3737" s="50" t="s">
        <v>10467</v>
      </c>
      <c r="K3737" s="50" t="s">
        <v>292</v>
      </c>
      <c r="L3737" s="50" t="s">
        <v>189</v>
      </c>
      <c r="M3737" s="54">
        <v>1</v>
      </c>
      <c r="N3737" s="51" t="str">
        <f t="shared" si="245"/>
        <v>都富士</v>
      </c>
    </row>
    <row r="3738" spans="1:14" x14ac:dyDescent="0.2">
      <c r="A3738" s="50">
        <f t="shared" si="242"/>
        <v>44474</v>
      </c>
      <c r="B3738" s="50">
        <f t="shared" si="243"/>
        <v>4</v>
      </c>
      <c r="C3738" s="51">
        <f t="shared" si="244"/>
        <v>44</v>
      </c>
      <c r="D3738" s="50">
        <v>44474</v>
      </c>
      <c r="E3738" s="50" t="s">
        <v>23</v>
      </c>
      <c r="F3738" s="50" t="s">
        <v>9423</v>
      </c>
      <c r="G3738" s="50" t="s">
        <v>1248</v>
      </c>
      <c r="H3738" s="50" t="s">
        <v>10468</v>
      </c>
      <c r="I3738" s="50" t="s">
        <v>1249</v>
      </c>
      <c r="J3738" s="50" t="s">
        <v>10469</v>
      </c>
      <c r="K3738" s="50" t="s">
        <v>292</v>
      </c>
      <c r="L3738" s="50" t="s">
        <v>189</v>
      </c>
      <c r="M3738" s="54">
        <v>1</v>
      </c>
      <c r="N3738" s="51" t="str">
        <f t="shared" si="245"/>
        <v>都富士</v>
      </c>
    </row>
    <row r="3739" spans="1:14" x14ac:dyDescent="0.2">
      <c r="A3739" s="50">
        <f t="shared" si="242"/>
        <v>44498</v>
      </c>
      <c r="B3739" s="50">
        <f t="shared" si="243"/>
        <v>4</v>
      </c>
      <c r="C3739" s="51">
        <f t="shared" si="244"/>
        <v>44</v>
      </c>
      <c r="D3739" s="50">
        <v>44498</v>
      </c>
      <c r="E3739" s="50" t="s">
        <v>26</v>
      </c>
      <c r="F3739" s="50" t="s">
        <v>593</v>
      </c>
      <c r="G3739" s="50" t="s">
        <v>1451</v>
      </c>
      <c r="H3739" s="50" t="s">
        <v>1020</v>
      </c>
      <c r="I3739" s="50" t="s">
        <v>1544</v>
      </c>
      <c r="J3739" s="50" t="s">
        <v>1022</v>
      </c>
      <c r="K3739" s="50" t="s">
        <v>292</v>
      </c>
      <c r="L3739" s="50" t="s">
        <v>1029</v>
      </c>
      <c r="M3739" s="54">
        <v>3</v>
      </c>
      <c r="N3739" s="51" t="str">
        <f t="shared" si="245"/>
        <v>都富士</v>
      </c>
    </row>
    <row r="3740" spans="1:14" x14ac:dyDescent="0.2">
      <c r="A3740" s="50">
        <f t="shared" si="242"/>
        <v>44499</v>
      </c>
      <c r="B3740" s="50">
        <f t="shared" si="243"/>
        <v>4</v>
      </c>
      <c r="C3740" s="51">
        <f t="shared" si="244"/>
        <v>44</v>
      </c>
      <c r="D3740" s="50">
        <v>44499</v>
      </c>
      <c r="E3740" s="50" t="s">
        <v>918</v>
      </c>
      <c r="F3740" s="50" t="s">
        <v>10470</v>
      </c>
      <c r="G3740" s="50" t="s">
        <v>1362</v>
      </c>
      <c r="H3740" s="50" t="s">
        <v>10471</v>
      </c>
      <c r="I3740" s="50" t="s">
        <v>1364</v>
      </c>
      <c r="J3740" s="50" t="s">
        <v>10472</v>
      </c>
      <c r="K3740" s="50" t="s">
        <v>292</v>
      </c>
      <c r="L3740" s="50" t="s">
        <v>1029</v>
      </c>
      <c r="M3740" s="54">
        <v>3</v>
      </c>
      <c r="N3740" s="51" t="str">
        <f t="shared" si="245"/>
        <v>都富士</v>
      </c>
    </row>
    <row r="3741" spans="1:14" x14ac:dyDescent="0.2">
      <c r="A3741" s="50">
        <f t="shared" si="242"/>
        <v>44519</v>
      </c>
      <c r="B3741" s="50">
        <f t="shared" si="243"/>
        <v>4</v>
      </c>
      <c r="C3741" s="51">
        <f t="shared" si="244"/>
        <v>45</v>
      </c>
      <c r="D3741" s="50">
        <v>44519</v>
      </c>
      <c r="E3741" s="50" t="s">
        <v>129</v>
      </c>
      <c r="F3741" s="50" t="s">
        <v>88</v>
      </c>
      <c r="G3741" s="50" t="s">
        <v>1999</v>
      </c>
      <c r="H3741" s="50" t="s">
        <v>1009</v>
      </c>
      <c r="I3741" s="50" t="s">
        <v>2000</v>
      </c>
      <c r="J3741" s="50" t="s">
        <v>1028</v>
      </c>
      <c r="K3741" s="50" t="s">
        <v>291</v>
      </c>
      <c r="L3741" s="50" t="s">
        <v>188</v>
      </c>
      <c r="M3741" s="54">
        <v>2</v>
      </c>
      <c r="N3741" s="51" t="str">
        <f t="shared" si="245"/>
        <v>都武蔵丘</v>
      </c>
    </row>
    <row r="3742" spans="1:14" x14ac:dyDescent="0.2">
      <c r="A3742" s="50">
        <f t="shared" si="242"/>
        <v>44520</v>
      </c>
      <c r="B3742" s="50">
        <f t="shared" si="243"/>
        <v>4</v>
      </c>
      <c r="C3742" s="51">
        <f t="shared" si="244"/>
        <v>45</v>
      </c>
      <c r="D3742" s="50">
        <v>44520</v>
      </c>
      <c r="E3742" s="50" t="s">
        <v>56</v>
      </c>
      <c r="F3742" s="50" t="s">
        <v>3835</v>
      </c>
      <c r="G3742" s="50" t="s">
        <v>2851</v>
      </c>
      <c r="H3742" s="50" t="s">
        <v>1579</v>
      </c>
      <c r="I3742" s="50" t="s">
        <v>2852</v>
      </c>
      <c r="J3742" s="50" t="s">
        <v>1581</v>
      </c>
      <c r="K3742" s="50" t="s">
        <v>291</v>
      </c>
      <c r="L3742" s="50" t="s">
        <v>188</v>
      </c>
      <c r="M3742" s="54">
        <v>2</v>
      </c>
      <c r="N3742" s="51" t="str">
        <f t="shared" si="245"/>
        <v>都武蔵丘</v>
      </c>
    </row>
    <row r="3743" spans="1:14" x14ac:dyDescent="0.2">
      <c r="A3743" s="50">
        <f t="shared" si="242"/>
        <v>44521</v>
      </c>
      <c r="B3743" s="50">
        <f t="shared" si="243"/>
        <v>4</v>
      </c>
      <c r="C3743" s="51">
        <f t="shared" si="244"/>
        <v>45</v>
      </c>
      <c r="D3743" s="50">
        <v>44521</v>
      </c>
      <c r="E3743" s="50" t="s">
        <v>10473</v>
      </c>
      <c r="F3743" s="50" t="s">
        <v>98</v>
      </c>
      <c r="G3743" s="50" t="s">
        <v>10474</v>
      </c>
      <c r="H3743" s="50" t="s">
        <v>1185</v>
      </c>
      <c r="I3743" s="50" t="s">
        <v>10475</v>
      </c>
      <c r="J3743" s="50" t="s">
        <v>1305</v>
      </c>
      <c r="K3743" s="50" t="s">
        <v>291</v>
      </c>
      <c r="L3743" s="50" t="s">
        <v>189</v>
      </c>
      <c r="M3743" s="54">
        <v>2</v>
      </c>
      <c r="N3743" s="51" t="str">
        <f t="shared" si="245"/>
        <v>都武蔵丘</v>
      </c>
    </row>
    <row r="3744" spans="1:14" x14ac:dyDescent="0.2">
      <c r="A3744" s="50">
        <f t="shared" si="242"/>
        <v>44522</v>
      </c>
      <c r="B3744" s="50">
        <f t="shared" si="243"/>
        <v>4</v>
      </c>
      <c r="C3744" s="51">
        <f t="shared" si="244"/>
        <v>45</v>
      </c>
      <c r="D3744" s="50">
        <v>44522</v>
      </c>
      <c r="E3744" s="50" t="s">
        <v>10473</v>
      </c>
      <c r="F3744" s="50" t="s">
        <v>10476</v>
      </c>
      <c r="G3744" s="50" t="s">
        <v>10474</v>
      </c>
      <c r="H3744" s="50" t="s">
        <v>1669</v>
      </c>
      <c r="I3744" s="50" t="s">
        <v>10475</v>
      </c>
      <c r="J3744" s="50" t="s">
        <v>1670</v>
      </c>
      <c r="K3744" s="50" t="s">
        <v>291</v>
      </c>
      <c r="L3744" s="50" t="s">
        <v>188</v>
      </c>
      <c r="M3744" s="54">
        <v>2</v>
      </c>
      <c r="N3744" s="51" t="str">
        <f t="shared" si="245"/>
        <v>都武蔵丘</v>
      </c>
    </row>
    <row r="3745" spans="1:14" x14ac:dyDescent="0.2">
      <c r="A3745" s="50">
        <f t="shared" si="242"/>
        <v>44523</v>
      </c>
      <c r="B3745" s="50">
        <f t="shared" si="243"/>
        <v>4</v>
      </c>
      <c r="C3745" s="51">
        <f t="shared" si="244"/>
        <v>45</v>
      </c>
      <c r="D3745" s="50">
        <v>44523</v>
      </c>
      <c r="E3745" s="50" t="s">
        <v>439</v>
      </c>
      <c r="F3745" s="50" t="s">
        <v>590</v>
      </c>
      <c r="G3745" s="50" t="s">
        <v>1163</v>
      </c>
      <c r="H3745" s="50" t="s">
        <v>1122</v>
      </c>
      <c r="I3745" s="50" t="s">
        <v>1165</v>
      </c>
      <c r="J3745" s="50" t="s">
        <v>1918</v>
      </c>
      <c r="K3745" s="50" t="s">
        <v>291</v>
      </c>
      <c r="L3745" s="50" t="s">
        <v>189</v>
      </c>
      <c r="M3745" s="54">
        <v>1</v>
      </c>
      <c r="N3745" s="51" t="str">
        <f t="shared" si="245"/>
        <v>都武蔵丘</v>
      </c>
    </row>
    <row r="3746" spans="1:14" x14ac:dyDescent="0.2">
      <c r="A3746" s="50">
        <f t="shared" si="242"/>
        <v>44524</v>
      </c>
      <c r="B3746" s="50">
        <f t="shared" si="243"/>
        <v>4</v>
      </c>
      <c r="C3746" s="51">
        <f t="shared" si="244"/>
        <v>45</v>
      </c>
      <c r="D3746" s="50">
        <v>44524</v>
      </c>
      <c r="E3746" s="50" t="s">
        <v>30</v>
      </c>
      <c r="F3746" s="50" t="s">
        <v>6481</v>
      </c>
      <c r="G3746" s="50" t="s">
        <v>1081</v>
      </c>
      <c r="H3746" s="50" t="s">
        <v>3597</v>
      </c>
      <c r="I3746" s="50" t="s">
        <v>1082</v>
      </c>
      <c r="J3746" s="50" t="s">
        <v>3599</v>
      </c>
      <c r="K3746" s="50" t="s">
        <v>291</v>
      </c>
      <c r="L3746" s="50" t="s">
        <v>185</v>
      </c>
      <c r="M3746" s="54">
        <v>1</v>
      </c>
      <c r="N3746" s="51" t="str">
        <f t="shared" si="245"/>
        <v>都武蔵丘</v>
      </c>
    </row>
    <row r="3747" spans="1:14" x14ac:dyDescent="0.2">
      <c r="A3747" s="50">
        <f t="shared" si="242"/>
        <v>44525</v>
      </c>
      <c r="B3747" s="50">
        <f t="shared" si="243"/>
        <v>4</v>
      </c>
      <c r="C3747" s="51">
        <f t="shared" si="244"/>
        <v>45</v>
      </c>
      <c r="D3747" s="50">
        <v>44525</v>
      </c>
      <c r="E3747" s="50" t="s">
        <v>601</v>
      </c>
      <c r="F3747" s="50" t="s">
        <v>10477</v>
      </c>
      <c r="G3747" s="50" t="s">
        <v>2353</v>
      </c>
      <c r="H3747" s="50" t="s">
        <v>1975</v>
      </c>
      <c r="I3747" s="50" t="s">
        <v>2355</v>
      </c>
      <c r="J3747" s="50" t="s">
        <v>1977</v>
      </c>
      <c r="K3747" s="50" t="s">
        <v>291</v>
      </c>
      <c r="L3747" s="50" t="s">
        <v>189</v>
      </c>
      <c r="M3747" s="54">
        <v>1</v>
      </c>
      <c r="N3747" s="51" t="str">
        <f t="shared" si="245"/>
        <v>都武蔵丘</v>
      </c>
    </row>
    <row r="3748" spans="1:14" x14ac:dyDescent="0.2">
      <c r="A3748" s="50">
        <f t="shared" si="242"/>
        <v>44526</v>
      </c>
      <c r="B3748" s="50">
        <f t="shared" si="243"/>
        <v>4</v>
      </c>
      <c r="C3748" s="51">
        <f t="shared" si="244"/>
        <v>45</v>
      </c>
      <c r="D3748" s="50">
        <v>44526</v>
      </c>
      <c r="E3748" s="50" t="s">
        <v>10478</v>
      </c>
      <c r="F3748" s="50" t="s">
        <v>1007</v>
      </c>
      <c r="G3748" s="50" t="s">
        <v>1858</v>
      </c>
      <c r="H3748" s="50" t="s">
        <v>1009</v>
      </c>
      <c r="I3748" s="50" t="s">
        <v>1860</v>
      </c>
      <c r="J3748" s="50" t="s">
        <v>1028</v>
      </c>
      <c r="K3748" s="50" t="s">
        <v>291</v>
      </c>
      <c r="L3748" s="50" t="s">
        <v>185</v>
      </c>
      <c r="M3748" s="54">
        <v>1</v>
      </c>
      <c r="N3748" s="51" t="str">
        <f t="shared" si="245"/>
        <v>都武蔵丘</v>
      </c>
    </row>
    <row r="3749" spans="1:14" x14ac:dyDescent="0.2">
      <c r="A3749" s="50">
        <f t="shared" si="242"/>
        <v>44527</v>
      </c>
      <c r="B3749" s="50">
        <f t="shared" si="243"/>
        <v>4</v>
      </c>
      <c r="C3749" s="51">
        <f t="shared" si="244"/>
        <v>45</v>
      </c>
      <c r="D3749" s="50">
        <v>44527</v>
      </c>
      <c r="E3749" s="50" t="s">
        <v>3757</v>
      </c>
      <c r="F3749" s="50" t="s">
        <v>10479</v>
      </c>
      <c r="G3749" s="50" t="s">
        <v>3759</v>
      </c>
      <c r="H3749" s="50" t="s">
        <v>2108</v>
      </c>
      <c r="I3749" s="50" t="s">
        <v>3761</v>
      </c>
      <c r="J3749" s="50" t="s">
        <v>2110</v>
      </c>
      <c r="K3749" s="50" t="s">
        <v>291</v>
      </c>
      <c r="L3749" s="50" t="s">
        <v>189</v>
      </c>
      <c r="M3749" s="54">
        <v>1</v>
      </c>
      <c r="N3749" s="51" t="str">
        <f t="shared" si="245"/>
        <v>都武蔵丘</v>
      </c>
    </row>
    <row r="3750" spans="1:14" x14ac:dyDescent="0.2">
      <c r="A3750" s="50">
        <f t="shared" si="242"/>
        <v>44528</v>
      </c>
      <c r="B3750" s="50">
        <f t="shared" si="243"/>
        <v>4</v>
      </c>
      <c r="C3750" s="51">
        <f t="shared" si="244"/>
        <v>45</v>
      </c>
      <c r="D3750" s="50">
        <v>44528</v>
      </c>
      <c r="E3750" s="50" t="s">
        <v>10480</v>
      </c>
      <c r="F3750" s="50" t="s">
        <v>489</v>
      </c>
      <c r="G3750" s="50" t="s">
        <v>10481</v>
      </c>
      <c r="H3750" s="50" t="s">
        <v>1648</v>
      </c>
      <c r="I3750" s="50" t="s">
        <v>10482</v>
      </c>
      <c r="J3750" s="50" t="s">
        <v>1649</v>
      </c>
      <c r="K3750" s="50" t="s">
        <v>291</v>
      </c>
      <c r="L3750" s="50" t="s">
        <v>189</v>
      </c>
      <c r="M3750" s="54">
        <v>1</v>
      </c>
      <c r="N3750" s="51" t="str">
        <f t="shared" si="245"/>
        <v>都武蔵丘</v>
      </c>
    </row>
    <row r="3751" spans="1:14" x14ac:dyDescent="0.2">
      <c r="A3751" s="50">
        <f t="shared" si="242"/>
        <v>44574</v>
      </c>
      <c r="B3751" s="50">
        <f t="shared" si="243"/>
        <v>4</v>
      </c>
      <c r="C3751" s="51">
        <f t="shared" si="244"/>
        <v>45</v>
      </c>
      <c r="D3751" s="50">
        <v>44574</v>
      </c>
      <c r="E3751" s="50" t="s">
        <v>10483</v>
      </c>
      <c r="F3751" s="50" t="s">
        <v>10484</v>
      </c>
      <c r="G3751" s="50" t="s">
        <v>10485</v>
      </c>
      <c r="H3751" s="50" t="s">
        <v>6917</v>
      </c>
      <c r="I3751" s="50" t="s">
        <v>10486</v>
      </c>
      <c r="J3751" s="50" t="s">
        <v>6919</v>
      </c>
      <c r="K3751" s="50" t="s">
        <v>292</v>
      </c>
      <c r="L3751" s="50" t="s">
        <v>188</v>
      </c>
      <c r="M3751" s="54">
        <v>2</v>
      </c>
      <c r="N3751" s="51" t="str">
        <f t="shared" si="245"/>
        <v>都武蔵丘</v>
      </c>
    </row>
    <row r="3752" spans="1:14" x14ac:dyDescent="0.2">
      <c r="A3752" s="50">
        <f t="shared" si="242"/>
        <v>44575</v>
      </c>
      <c r="B3752" s="50">
        <f t="shared" si="243"/>
        <v>4</v>
      </c>
      <c r="C3752" s="51">
        <f t="shared" si="244"/>
        <v>45</v>
      </c>
      <c r="D3752" s="50">
        <v>44575</v>
      </c>
      <c r="E3752" s="50" t="s">
        <v>10487</v>
      </c>
      <c r="F3752" s="50" t="s">
        <v>8642</v>
      </c>
      <c r="G3752" s="50" t="s">
        <v>10488</v>
      </c>
      <c r="H3752" s="50" t="s">
        <v>6064</v>
      </c>
      <c r="I3752" s="50" t="s">
        <v>10489</v>
      </c>
      <c r="J3752" s="50" t="s">
        <v>6065</v>
      </c>
      <c r="K3752" s="50" t="s">
        <v>292</v>
      </c>
      <c r="L3752" s="50" t="s">
        <v>189</v>
      </c>
      <c r="M3752" s="54">
        <v>2</v>
      </c>
      <c r="N3752" s="51" t="str">
        <f t="shared" si="245"/>
        <v>都武蔵丘</v>
      </c>
    </row>
    <row r="3753" spans="1:14" x14ac:dyDescent="0.2">
      <c r="A3753" s="50">
        <f t="shared" si="242"/>
        <v>44576</v>
      </c>
      <c r="B3753" s="50">
        <f t="shared" si="243"/>
        <v>4</v>
      </c>
      <c r="C3753" s="51">
        <f t="shared" si="244"/>
        <v>45</v>
      </c>
      <c r="D3753" s="50">
        <v>44576</v>
      </c>
      <c r="E3753" s="50" t="s">
        <v>10490</v>
      </c>
      <c r="F3753" s="50" t="s">
        <v>10491</v>
      </c>
      <c r="G3753" s="50" t="s">
        <v>10492</v>
      </c>
      <c r="H3753" s="50" t="s">
        <v>10493</v>
      </c>
      <c r="I3753" s="50" t="s">
        <v>10494</v>
      </c>
      <c r="J3753" s="50" t="s">
        <v>10495</v>
      </c>
      <c r="K3753" s="50" t="s">
        <v>292</v>
      </c>
      <c r="L3753" s="50" t="s">
        <v>189</v>
      </c>
      <c r="M3753" s="54">
        <v>2</v>
      </c>
      <c r="N3753" s="51" t="str">
        <f t="shared" si="245"/>
        <v>都武蔵丘</v>
      </c>
    </row>
    <row r="3754" spans="1:14" x14ac:dyDescent="0.2">
      <c r="A3754" s="50">
        <f t="shared" si="242"/>
        <v>44577</v>
      </c>
      <c r="B3754" s="50">
        <f t="shared" si="243"/>
        <v>4</v>
      </c>
      <c r="C3754" s="51">
        <f t="shared" si="244"/>
        <v>45</v>
      </c>
      <c r="D3754" s="50">
        <v>44577</v>
      </c>
      <c r="E3754" s="50" t="s">
        <v>45</v>
      </c>
      <c r="F3754" s="50" t="s">
        <v>5146</v>
      </c>
      <c r="G3754" s="50" t="s">
        <v>1184</v>
      </c>
      <c r="H3754" s="50" t="s">
        <v>3460</v>
      </c>
      <c r="I3754" s="50" t="s">
        <v>1186</v>
      </c>
      <c r="J3754" s="50" t="s">
        <v>3462</v>
      </c>
      <c r="K3754" s="50" t="s">
        <v>292</v>
      </c>
      <c r="L3754" s="50" t="s">
        <v>189</v>
      </c>
      <c r="M3754" s="54">
        <v>1</v>
      </c>
      <c r="N3754" s="51" t="str">
        <f t="shared" si="245"/>
        <v>都武蔵丘</v>
      </c>
    </row>
    <row r="3755" spans="1:14" x14ac:dyDescent="0.2">
      <c r="A3755" s="50">
        <f t="shared" si="242"/>
        <v>44578</v>
      </c>
      <c r="B3755" s="50">
        <f t="shared" si="243"/>
        <v>4</v>
      </c>
      <c r="C3755" s="51">
        <f t="shared" si="244"/>
        <v>45</v>
      </c>
      <c r="D3755" s="50">
        <v>44578</v>
      </c>
      <c r="E3755" s="50" t="s">
        <v>362</v>
      </c>
      <c r="F3755" s="50" t="s">
        <v>10496</v>
      </c>
      <c r="G3755" s="50" t="s">
        <v>1515</v>
      </c>
      <c r="H3755" s="50" t="s">
        <v>10497</v>
      </c>
      <c r="I3755" s="50" t="s">
        <v>1516</v>
      </c>
      <c r="J3755" s="50" t="s">
        <v>10498</v>
      </c>
      <c r="K3755" s="50" t="s">
        <v>292</v>
      </c>
      <c r="L3755" s="50" t="s">
        <v>189</v>
      </c>
      <c r="M3755" s="54">
        <v>1</v>
      </c>
      <c r="N3755" s="51" t="str">
        <f t="shared" si="245"/>
        <v>都武蔵丘</v>
      </c>
    </row>
    <row r="3756" spans="1:14" x14ac:dyDescent="0.2">
      <c r="A3756" s="50">
        <f t="shared" ref="A3756:A3819" si="246">D3756</f>
        <v>44579</v>
      </c>
      <c r="B3756" s="50">
        <f t="shared" ref="B3756:B3819" si="247">ROUNDDOWN(D3756/10000,0)</f>
        <v>4</v>
      </c>
      <c r="C3756" s="51">
        <f t="shared" ref="C3756:C3819" si="248">ROUNDDOWN((D3756-B3756*10000)/100,0)</f>
        <v>45</v>
      </c>
      <c r="D3756" s="50">
        <v>44579</v>
      </c>
      <c r="E3756" s="50" t="s">
        <v>5069</v>
      </c>
      <c r="F3756" s="50" t="s">
        <v>5720</v>
      </c>
      <c r="G3756" s="50" t="s">
        <v>5071</v>
      </c>
      <c r="H3756" s="50" t="s">
        <v>1213</v>
      </c>
      <c r="I3756" s="50" t="s">
        <v>5072</v>
      </c>
      <c r="J3756" s="50" t="s">
        <v>1215</v>
      </c>
      <c r="K3756" s="50" t="s">
        <v>292</v>
      </c>
      <c r="L3756" s="50" t="s">
        <v>185</v>
      </c>
      <c r="M3756" s="54">
        <v>1</v>
      </c>
      <c r="N3756" s="51" t="str">
        <f t="shared" si="245"/>
        <v>都武蔵丘</v>
      </c>
    </row>
    <row r="3757" spans="1:14" x14ac:dyDescent="0.2">
      <c r="A3757" s="50">
        <f t="shared" si="246"/>
        <v>44580</v>
      </c>
      <c r="B3757" s="50">
        <f t="shared" si="247"/>
        <v>4</v>
      </c>
      <c r="C3757" s="51">
        <f t="shared" si="248"/>
        <v>45</v>
      </c>
      <c r="D3757" s="50">
        <v>44580</v>
      </c>
      <c r="E3757" s="50" t="s">
        <v>24</v>
      </c>
      <c r="F3757" s="50" t="s">
        <v>10499</v>
      </c>
      <c r="G3757" s="50" t="s">
        <v>2538</v>
      </c>
      <c r="H3757" s="50" t="s">
        <v>9504</v>
      </c>
      <c r="I3757" s="50" t="s">
        <v>2539</v>
      </c>
      <c r="J3757" s="50" t="s">
        <v>9506</v>
      </c>
      <c r="K3757" s="50" t="s">
        <v>292</v>
      </c>
      <c r="L3757" s="50" t="s">
        <v>189</v>
      </c>
      <c r="M3757" s="54">
        <v>1</v>
      </c>
      <c r="N3757" s="51" t="str">
        <f t="shared" si="245"/>
        <v>都武蔵丘</v>
      </c>
    </row>
    <row r="3758" spans="1:14" x14ac:dyDescent="0.2">
      <c r="A3758" s="50">
        <f t="shared" si="246"/>
        <v>44801</v>
      </c>
      <c r="B3758" s="50">
        <f t="shared" si="247"/>
        <v>4</v>
      </c>
      <c r="C3758" s="51">
        <f t="shared" si="248"/>
        <v>48</v>
      </c>
      <c r="D3758" s="50">
        <v>44801</v>
      </c>
      <c r="E3758" s="50" t="s">
        <v>2698</v>
      </c>
      <c r="F3758" s="50" t="s">
        <v>10500</v>
      </c>
      <c r="G3758" s="50" t="s">
        <v>2428</v>
      </c>
      <c r="H3758" s="50" t="s">
        <v>10501</v>
      </c>
      <c r="I3758" s="50" t="s">
        <v>2430</v>
      </c>
      <c r="J3758" s="50" t="s">
        <v>10502</v>
      </c>
      <c r="K3758" s="50" t="s">
        <v>291</v>
      </c>
      <c r="L3758" s="50" t="s">
        <v>188</v>
      </c>
      <c r="M3758" s="54">
        <v>2</v>
      </c>
      <c r="N3758" s="51" t="str">
        <f t="shared" si="245"/>
        <v>実践学園</v>
      </c>
    </row>
    <row r="3759" spans="1:14" x14ac:dyDescent="0.2">
      <c r="A3759" s="50">
        <f t="shared" si="246"/>
        <v>44804</v>
      </c>
      <c r="B3759" s="50">
        <f t="shared" si="247"/>
        <v>4</v>
      </c>
      <c r="C3759" s="51">
        <f t="shared" si="248"/>
        <v>48</v>
      </c>
      <c r="D3759" s="50">
        <v>44804</v>
      </c>
      <c r="E3759" s="50" t="s">
        <v>1479</v>
      </c>
      <c r="F3759" s="50" t="s">
        <v>1612</v>
      </c>
      <c r="G3759" s="50" t="s">
        <v>1480</v>
      </c>
      <c r="H3759" s="50" t="s">
        <v>1613</v>
      </c>
      <c r="I3759" s="50" t="s">
        <v>10503</v>
      </c>
      <c r="J3759" s="50" t="s">
        <v>1614</v>
      </c>
      <c r="K3759" s="50" t="s">
        <v>291</v>
      </c>
      <c r="L3759" s="50" t="s">
        <v>189</v>
      </c>
      <c r="M3759" s="54">
        <v>2</v>
      </c>
      <c r="N3759" s="51" t="str">
        <f t="shared" si="245"/>
        <v>実践学園</v>
      </c>
    </row>
    <row r="3760" spans="1:14" x14ac:dyDescent="0.2">
      <c r="A3760" s="50">
        <f t="shared" si="246"/>
        <v>44805</v>
      </c>
      <c r="B3760" s="50">
        <f t="shared" si="247"/>
        <v>4</v>
      </c>
      <c r="C3760" s="51">
        <f t="shared" si="248"/>
        <v>48</v>
      </c>
      <c r="D3760" s="50">
        <v>44805</v>
      </c>
      <c r="E3760" s="50" t="s">
        <v>604</v>
      </c>
      <c r="F3760" s="50" t="s">
        <v>1653</v>
      </c>
      <c r="G3760" s="50" t="s">
        <v>2012</v>
      </c>
      <c r="H3760" s="50" t="s">
        <v>1654</v>
      </c>
      <c r="I3760" s="50" t="s">
        <v>2013</v>
      </c>
      <c r="J3760" s="50" t="s">
        <v>1655</v>
      </c>
      <c r="K3760" s="50" t="s">
        <v>291</v>
      </c>
      <c r="L3760" s="50" t="s">
        <v>188</v>
      </c>
      <c r="M3760" s="54">
        <v>2</v>
      </c>
      <c r="N3760" s="51" t="str">
        <f t="shared" si="245"/>
        <v>実践学園</v>
      </c>
    </row>
    <row r="3761" spans="1:14" x14ac:dyDescent="0.2">
      <c r="A3761" s="50">
        <f t="shared" si="246"/>
        <v>44811</v>
      </c>
      <c r="B3761" s="50">
        <f t="shared" si="247"/>
        <v>4</v>
      </c>
      <c r="C3761" s="51">
        <f t="shared" si="248"/>
        <v>48</v>
      </c>
      <c r="D3761" s="50">
        <v>44811</v>
      </c>
      <c r="E3761" s="50" t="s">
        <v>10504</v>
      </c>
      <c r="F3761" s="50" t="s">
        <v>10505</v>
      </c>
      <c r="G3761" s="50" t="s">
        <v>10506</v>
      </c>
      <c r="H3761" s="50" t="s">
        <v>10507</v>
      </c>
      <c r="I3761" s="50" t="s">
        <v>10508</v>
      </c>
      <c r="J3761" s="50" t="s">
        <v>10509</v>
      </c>
      <c r="K3761" s="50" t="s">
        <v>291</v>
      </c>
      <c r="L3761" s="50" t="s">
        <v>189</v>
      </c>
      <c r="M3761" s="54">
        <v>1</v>
      </c>
      <c r="N3761" s="51" t="str">
        <f t="shared" si="245"/>
        <v>実践学園</v>
      </c>
    </row>
    <row r="3762" spans="1:14" x14ac:dyDescent="0.2">
      <c r="A3762" s="50">
        <f t="shared" si="246"/>
        <v>44812</v>
      </c>
      <c r="B3762" s="50">
        <f t="shared" si="247"/>
        <v>4</v>
      </c>
      <c r="C3762" s="51">
        <f t="shared" si="248"/>
        <v>48</v>
      </c>
      <c r="D3762" s="50">
        <v>44812</v>
      </c>
      <c r="E3762" s="50" t="s">
        <v>26</v>
      </c>
      <c r="F3762" s="50" t="s">
        <v>10510</v>
      </c>
      <c r="G3762" s="50" t="s">
        <v>1451</v>
      </c>
      <c r="H3762" s="50" t="s">
        <v>1585</v>
      </c>
      <c r="I3762" s="50" t="s">
        <v>1544</v>
      </c>
      <c r="J3762" s="50" t="s">
        <v>5303</v>
      </c>
      <c r="K3762" s="50" t="s">
        <v>291</v>
      </c>
      <c r="L3762" s="50" t="s">
        <v>189</v>
      </c>
      <c r="M3762" s="54">
        <v>1</v>
      </c>
      <c r="N3762" s="51" t="str">
        <f t="shared" si="245"/>
        <v>実践学園</v>
      </c>
    </row>
    <row r="3763" spans="1:14" x14ac:dyDescent="0.2">
      <c r="A3763" s="50">
        <f t="shared" si="246"/>
        <v>44813</v>
      </c>
      <c r="B3763" s="50">
        <f t="shared" si="247"/>
        <v>4</v>
      </c>
      <c r="C3763" s="51">
        <f t="shared" si="248"/>
        <v>48</v>
      </c>
      <c r="D3763" s="50">
        <v>44813</v>
      </c>
      <c r="E3763" s="50" t="s">
        <v>1386</v>
      </c>
      <c r="F3763" s="50" t="s">
        <v>10511</v>
      </c>
      <c r="G3763" s="50" t="s">
        <v>1387</v>
      </c>
      <c r="H3763" s="50" t="s">
        <v>10512</v>
      </c>
      <c r="I3763" s="50" t="s">
        <v>1388</v>
      </c>
      <c r="J3763" s="50" t="s">
        <v>10513</v>
      </c>
      <c r="K3763" s="50" t="s">
        <v>291</v>
      </c>
      <c r="L3763" s="50" t="s">
        <v>189</v>
      </c>
      <c r="M3763" s="54">
        <v>1</v>
      </c>
      <c r="N3763" s="51" t="str">
        <f t="shared" si="245"/>
        <v>実践学園</v>
      </c>
    </row>
    <row r="3764" spans="1:14" x14ac:dyDescent="0.2">
      <c r="A3764" s="50">
        <f t="shared" si="246"/>
        <v>44814</v>
      </c>
      <c r="B3764" s="50">
        <f t="shared" si="247"/>
        <v>4</v>
      </c>
      <c r="C3764" s="51">
        <f t="shared" si="248"/>
        <v>48</v>
      </c>
      <c r="D3764" s="50">
        <v>44814</v>
      </c>
      <c r="E3764" s="50" t="s">
        <v>63</v>
      </c>
      <c r="F3764" s="50" t="s">
        <v>7998</v>
      </c>
      <c r="G3764" s="50" t="s">
        <v>1406</v>
      </c>
      <c r="H3764" s="50" t="s">
        <v>1370</v>
      </c>
      <c r="I3764" s="50" t="s">
        <v>1796</v>
      </c>
      <c r="J3764" s="50" t="s">
        <v>1371</v>
      </c>
      <c r="K3764" s="50" t="s">
        <v>291</v>
      </c>
      <c r="L3764" s="50" t="s">
        <v>189</v>
      </c>
      <c r="M3764" s="54">
        <v>1</v>
      </c>
      <c r="N3764" s="51" t="str">
        <f t="shared" si="245"/>
        <v>実践学園</v>
      </c>
    </row>
    <row r="3765" spans="1:14" x14ac:dyDescent="0.2">
      <c r="A3765" s="50">
        <f t="shared" si="246"/>
        <v>44881</v>
      </c>
      <c r="B3765" s="50">
        <f t="shared" si="247"/>
        <v>4</v>
      </c>
      <c r="C3765" s="51">
        <f t="shared" si="248"/>
        <v>48</v>
      </c>
      <c r="D3765" s="50">
        <v>44881</v>
      </c>
      <c r="E3765" s="50" t="s">
        <v>34</v>
      </c>
      <c r="F3765" s="50" t="s">
        <v>10514</v>
      </c>
      <c r="G3765" s="50" t="s">
        <v>1285</v>
      </c>
      <c r="H3765" s="50" t="s">
        <v>1384</v>
      </c>
      <c r="I3765" s="50" t="s">
        <v>1287</v>
      </c>
      <c r="J3765" s="50" t="s">
        <v>1385</v>
      </c>
      <c r="K3765" s="50" t="s">
        <v>292</v>
      </c>
      <c r="L3765" s="50" t="s">
        <v>188</v>
      </c>
      <c r="M3765" s="54">
        <v>2</v>
      </c>
      <c r="N3765" s="51" t="str">
        <f t="shared" si="245"/>
        <v>実践学園</v>
      </c>
    </row>
    <row r="3766" spans="1:14" x14ac:dyDescent="0.2">
      <c r="A3766" s="50">
        <f t="shared" si="246"/>
        <v>44882</v>
      </c>
      <c r="B3766" s="50">
        <f t="shared" si="247"/>
        <v>4</v>
      </c>
      <c r="C3766" s="51">
        <f t="shared" si="248"/>
        <v>48</v>
      </c>
      <c r="D3766" s="50">
        <v>44882</v>
      </c>
      <c r="E3766" s="50" t="s">
        <v>8832</v>
      </c>
      <c r="F3766" s="50" t="s">
        <v>3213</v>
      </c>
      <c r="G3766" s="50" t="s">
        <v>8833</v>
      </c>
      <c r="H3766" s="50" t="s">
        <v>618</v>
      </c>
      <c r="I3766" s="50" t="s">
        <v>8834</v>
      </c>
      <c r="J3766" s="50" t="s">
        <v>1216</v>
      </c>
      <c r="K3766" s="50" t="s">
        <v>292</v>
      </c>
      <c r="L3766" s="50" t="s">
        <v>188</v>
      </c>
      <c r="M3766" s="54">
        <v>2</v>
      </c>
      <c r="N3766" s="51" t="str">
        <f t="shared" si="245"/>
        <v>実践学園</v>
      </c>
    </row>
    <row r="3767" spans="1:14" x14ac:dyDescent="0.2">
      <c r="A3767" s="50">
        <f t="shared" si="246"/>
        <v>44883</v>
      </c>
      <c r="B3767" s="50">
        <f t="shared" si="247"/>
        <v>4</v>
      </c>
      <c r="C3767" s="51">
        <f t="shared" si="248"/>
        <v>48</v>
      </c>
      <c r="D3767" s="50">
        <v>44883</v>
      </c>
      <c r="E3767" s="50" t="s">
        <v>56</v>
      </c>
      <c r="F3767" s="50" t="s">
        <v>10515</v>
      </c>
      <c r="G3767" s="50" t="s">
        <v>2851</v>
      </c>
      <c r="H3767" s="50" t="s">
        <v>10516</v>
      </c>
      <c r="I3767" s="50" t="s">
        <v>2852</v>
      </c>
      <c r="J3767" s="50" t="s">
        <v>10517</v>
      </c>
      <c r="K3767" s="50" t="s">
        <v>292</v>
      </c>
      <c r="L3767" s="50" t="s">
        <v>188</v>
      </c>
      <c r="M3767" s="54">
        <v>2</v>
      </c>
      <c r="N3767" s="51" t="str">
        <f t="shared" si="245"/>
        <v>実践学園</v>
      </c>
    </row>
    <row r="3768" spans="1:14" x14ac:dyDescent="0.2">
      <c r="A3768" s="50">
        <f t="shared" si="246"/>
        <v>44884</v>
      </c>
      <c r="B3768" s="50">
        <f t="shared" si="247"/>
        <v>4</v>
      </c>
      <c r="C3768" s="51">
        <f t="shared" si="248"/>
        <v>48</v>
      </c>
      <c r="D3768" s="50">
        <v>44884</v>
      </c>
      <c r="E3768" s="50" t="s">
        <v>20</v>
      </c>
      <c r="F3768" s="50" t="s">
        <v>10241</v>
      </c>
      <c r="G3768" s="50" t="s">
        <v>2657</v>
      </c>
      <c r="H3768" s="50" t="s">
        <v>4147</v>
      </c>
      <c r="I3768" s="50" t="s">
        <v>2658</v>
      </c>
      <c r="J3768" s="50" t="s">
        <v>4148</v>
      </c>
      <c r="K3768" s="50" t="s">
        <v>292</v>
      </c>
      <c r="L3768" s="50" t="s">
        <v>189</v>
      </c>
      <c r="M3768" s="54">
        <v>2</v>
      </c>
      <c r="N3768" s="51" t="str">
        <f t="shared" si="245"/>
        <v>実践学園</v>
      </c>
    </row>
    <row r="3769" spans="1:14" x14ac:dyDescent="0.2">
      <c r="A3769" s="50">
        <f t="shared" si="246"/>
        <v>44886</v>
      </c>
      <c r="B3769" s="50">
        <f t="shared" si="247"/>
        <v>4</v>
      </c>
      <c r="C3769" s="51">
        <f t="shared" si="248"/>
        <v>48</v>
      </c>
      <c r="D3769" s="50">
        <v>44886</v>
      </c>
      <c r="E3769" s="50" t="s">
        <v>61</v>
      </c>
      <c r="F3769" s="50" t="s">
        <v>10518</v>
      </c>
      <c r="G3769" s="50" t="s">
        <v>1901</v>
      </c>
      <c r="H3769" s="50" t="s">
        <v>3647</v>
      </c>
      <c r="I3769" s="50" t="s">
        <v>1902</v>
      </c>
      <c r="J3769" s="50" t="s">
        <v>3648</v>
      </c>
      <c r="K3769" s="50" t="s">
        <v>292</v>
      </c>
      <c r="L3769" s="50" t="s">
        <v>189</v>
      </c>
      <c r="M3769" s="54">
        <v>2</v>
      </c>
      <c r="N3769" s="51" t="str">
        <f t="shared" si="245"/>
        <v>実践学園</v>
      </c>
    </row>
    <row r="3770" spans="1:14" x14ac:dyDescent="0.2">
      <c r="A3770" s="50">
        <f t="shared" si="246"/>
        <v>44887</v>
      </c>
      <c r="B3770" s="50">
        <f t="shared" si="247"/>
        <v>4</v>
      </c>
      <c r="C3770" s="51">
        <f t="shared" si="248"/>
        <v>48</v>
      </c>
      <c r="D3770" s="50">
        <v>44887</v>
      </c>
      <c r="E3770" s="50" t="s">
        <v>6588</v>
      </c>
      <c r="F3770" s="50" t="s">
        <v>4108</v>
      </c>
      <c r="G3770" s="50" t="s">
        <v>6590</v>
      </c>
      <c r="H3770" s="50" t="s">
        <v>1172</v>
      </c>
      <c r="I3770" s="50" t="s">
        <v>6592</v>
      </c>
      <c r="J3770" s="50" t="s">
        <v>1174</v>
      </c>
      <c r="K3770" s="50" t="s">
        <v>292</v>
      </c>
      <c r="L3770" s="50" t="s">
        <v>188</v>
      </c>
      <c r="M3770" s="54">
        <v>2</v>
      </c>
      <c r="N3770" s="51" t="str">
        <f t="shared" si="245"/>
        <v>実践学園</v>
      </c>
    </row>
    <row r="3771" spans="1:14" x14ac:dyDescent="0.2">
      <c r="A3771" s="50">
        <f t="shared" si="246"/>
        <v>44891</v>
      </c>
      <c r="B3771" s="50">
        <f t="shared" si="247"/>
        <v>4</v>
      </c>
      <c r="C3771" s="51">
        <f t="shared" si="248"/>
        <v>48</v>
      </c>
      <c r="D3771" s="50">
        <v>44891</v>
      </c>
      <c r="E3771" s="50" t="s">
        <v>392</v>
      </c>
      <c r="F3771" s="50" t="s">
        <v>7113</v>
      </c>
      <c r="G3771" s="50" t="s">
        <v>1065</v>
      </c>
      <c r="H3771" s="50" t="s">
        <v>10519</v>
      </c>
      <c r="I3771" s="50" t="s">
        <v>1067</v>
      </c>
      <c r="J3771" s="50" t="s">
        <v>10520</v>
      </c>
      <c r="K3771" s="50" t="s">
        <v>292</v>
      </c>
      <c r="L3771" s="50" t="s">
        <v>189</v>
      </c>
      <c r="M3771" s="54">
        <v>1</v>
      </c>
      <c r="N3771" s="51" t="str">
        <f t="shared" si="245"/>
        <v>実践学園</v>
      </c>
    </row>
    <row r="3772" spans="1:14" x14ac:dyDescent="0.2">
      <c r="A3772" s="50">
        <f t="shared" si="246"/>
        <v>44892</v>
      </c>
      <c r="B3772" s="50">
        <f t="shared" si="247"/>
        <v>4</v>
      </c>
      <c r="C3772" s="51">
        <f t="shared" si="248"/>
        <v>48</v>
      </c>
      <c r="D3772" s="50">
        <v>44892</v>
      </c>
      <c r="E3772" s="50" t="s">
        <v>56</v>
      </c>
      <c r="F3772" s="50" t="s">
        <v>10521</v>
      </c>
      <c r="G3772" s="50" t="s">
        <v>2851</v>
      </c>
      <c r="H3772" s="50" t="s">
        <v>7721</v>
      </c>
      <c r="I3772" s="50" t="s">
        <v>2852</v>
      </c>
      <c r="J3772" s="50" t="s">
        <v>7722</v>
      </c>
      <c r="K3772" s="50" t="s">
        <v>292</v>
      </c>
      <c r="L3772" s="50" t="s">
        <v>185</v>
      </c>
      <c r="M3772" s="54">
        <v>1</v>
      </c>
      <c r="N3772" s="51" t="str">
        <f t="shared" si="245"/>
        <v>実践学園</v>
      </c>
    </row>
    <row r="3773" spans="1:14" x14ac:dyDescent="0.2">
      <c r="A3773" s="50">
        <f t="shared" si="246"/>
        <v>44893</v>
      </c>
      <c r="B3773" s="50">
        <f t="shared" si="247"/>
        <v>4</v>
      </c>
      <c r="C3773" s="51">
        <f t="shared" si="248"/>
        <v>48</v>
      </c>
      <c r="D3773" s="50">
        <v>44893</v>
      </c>
      <c r="E3773" s="50" t="s">
        <v>10522</v>
      </c>
      <c r="F3773" s="50" t="s">
        <v>10523</v>
      </c>
      <c r="G3773" s="50" t="s">
        <v>10524</v>
      </c>
      <c r="H3773" s="50" t="s">
        <v>10525</v>
      </c>
      <c r="I3773" s="50" t="s">
        <v>10526</v>
      </c>
      <c r="J3773" s="50" t="s">
        <v>10527</v>
      </c>
      <c r="K3773" s="50" t="s">
        <v>292</v>
      </c>
      <c r="L3773" s="50" t="s">
        <v>189</v>
      </c>
      <c r="M3773" s="54">
        <v>1</v>
      </c>
      <c r="N3773" s="51" t="str">
        <f t="shared" si="245"/>
        <v>実践学園</v>
      </c>
    </row>
    <row r="3774" spans="1:14" x14ac:dyDescent="0.2">
      <c r="A3774" s="50">
        <f t="shared" si="246"/>
        <v>44894</v>
      </c>
      <c r="B3774" s="50">
        <f t="shared" si="247"/>
        <v>4</v>
      </c>
      <c r="C3774" s="51">
        <f t="shared" si="248"/>
        <v>48</v>
      </c>
      <c r="D3774" s="50">
        <v>44894</v>
      </c>
      <c r="E3774" s="50" t="s">
        <v>8066</v>
      </c>
      <c r="F3774" s="50" t="s">
        <v>468</v>
      </c>
      <c r="G3774" s="50" t="s">
        <v>10355</v>
      </c>
      <c r="H3774" s="50" t="s">
        <v>3016</v>
      </c>
      <c r="I3774" s="50" t="s">
        <v>10528</v>
      </c>
      <c r="J3774" s="50" t="s">
        <v>3017</v>
      </c>
      <c r="K3774" s="50" t="s">
        <v>292</v>
      </c>
      <c r="L3774" s="50" t="s">
        <v>189</v>
      </c>
      <c r="M3774" s="54">
        <v>1</v>
      </c>
      <c r="N3774" s="51" t="str">
        <f t="shared" si="245"/>
        <v>実践学園</v>
      </c>
    </row>
    <row r="3775" spans="1:14" x14ac:dyDescent="0.2">
      <c r="A3775" s="50">
        <f t="shared" si="246"/>
        <v>44924</v>
      </c>
      <c r="B3775" s="50">
        <f t="shared" si="247"/>
        <v>4</v>
      </c>
      <c r="C3775" s="51">
        <f t="shared" si="248"/>
        <v>49</v>
      </c>
      <c r="D3775" s="50">
        <v>44924</v>
      </c>
      <c r="E3775" s="50" t="s">
        <v>5034</v>
      </c>
      <c r="F3775" s="50" t="s">
        <v>449</v>
      </c>
      <c r="G3775" s="50" t="s">
        <v>5036</v>
      </c>
      <c r="H3775" s="50" t="s">
        <v>1436</v>
      </c>
      <c r="I3775" s="50" t="s">
        <v>5038</v>
      </c>
      <c r="J3775" s="50" t="s">
        <v>1652</v>
      </c>
      <c r="K3775" s="50" t="s">
        <v>291</v>
      </c>
      <c r="L3775" s="50" t="s">
        <v>188</v>
      </c>
      <c r="M3775" s="54">
        <v>3</v>
      </c>
      <c r="N3775" s="51" t="str">
        <f t="shared" si="245"/>
        <v>東亜学園</v>
      </c>
    </row>
    <row r="3776" spans="1:14" x14ac:dyDescent="0.2">
      <c r="A3776" s="50">
        <f t="shared" si="246"/>
        <v>44934</v>
      </c>
      <c r="B3776" s="50">
        <f t="shared" si="247"/>
        <v>4</v>
      </c>
      <c r="C3776" s="51">
        <f t="shared" si="248"/>
        <v>49</v>
      </c>
      <c r="D3776" s="50">
        <v>44934</v>
      </c>
      <c r="E3776" s="50" t="s">
        <v>10529</v>
      </c>
      <c r="F3776" s="50" t="s">
        <v>10530</v>
      </c>
      <c r="G3776" s="50" t="s">
        <v>10531</v>
      </c>
      <c r="H3776" s="50" t="s">
        <v>10532</v>
      </c>
      <c r="I3776" s="50" t="s">
        <v>10533</v>
      </c>
      <c r="J3776" s="50" t="s">
        <v>10534</v>
      </c>
      <c r="K3776" s="50" t="s">
        <v>291</v>
      </c>
      <c r="L3776" s="50" t="s">
        <v>189</v>
      </c>
      <c r="M3776" s="54">
        <v>2</v>
      </c>
      <c r="N3776" s="51" t="str">
        <f t="shared" si="245"/>
        <v>東亜学園</v>
      </c>
    </row>
    <row r="3777" spans="1:14" x14ac:dyDescent="0.2">
      <c r="A3777" s="50">
        <f t="shared" si="246"/>
        <v>44935</v>
      </c>
      <c r="B3777" s="50">
        <f t="shared" si="247"/>
        <v>4</v>
      </c>
      <c r="C3777" s="51">
        <f t="shared" si="248"/>
        <v>49</v>
      </c>
      <c r="D3777" s="50">
        <v>44935</v>
      </c>
      <c r="E3777" s="50" t="s">
        <v>64</v>
      </c>
      <c r="F3777" s="50" t="s">
        <v>4997</v>
      </c>
      <c r="G3777" s="50" t="s">
        <v>2409</v>
      </c>
      <c r="H3777" s="50" t="s">
        <v>2943</v>
      </c>
      <c r="I3777" s="50" t="s">
        <v>2411</v>
      </c>
      <c r="J3777" s="50" t="s">
        <v>2944</v>
      </c>
      <c r="K3777" s="50" t="s">
        <v>291</v>
      </c>
      <c r="L3777" s="50" t="s">
        <v>188</v>
      </c>
      <c r="M3777" s="54">
        <v>2</v>
      </c>
      <c r="N3777" s="51" t="str">
        <f t="shared" si="245"/>
        <v>東亜学園</v>
      </c>
    </row>
    <row r="3778" spans="1:14" x14ac:dyDescent="0.2">
      <c r="A3778" s="50">
        <f t="shared" si="246"/>
        <v>44936</v>
      </c>
      <c r="B3778" s="50">
        <f t="shared" si="247"/>
        <v>4</v>
      </c>
      <c r="C3778" s="51">
        <f t="shared" si="248"/>
        <v>49</v>
      </c>
      <c r="D3778" s="50">
        <v>44936</v>
      </c>
      <c r="E3778" s="50" t="s">
        <v>9961</v>
      </c>
      <c r="F3778" s="50" t="s">
        <v>10383</v>
      </c>
      <c r="G3778" s="50" t="s">
        <v>9963</v>
      </c>
      <c r="H3778" s="50" t="s">
        <v>5684</v>
      </c>
      <c r="I3778" s="50" t="s">
        <v>9964</v>
      </c>
      <c r="J3778" s="50" t="s">
        <v>5686</v>
      </c>
      <c r="K3778" s="50" t="s">
        <v>291</v>
      </c>
      <c r="L3778" s="50" t="s">
        <v>188</v>
      </c>
      <c r="M3778" s="54">
        <v>2</v>
      </c>
      <c r="N3778" s="51" t="str">
        <f t="shared" ref="N3778:N3841" si="249">VLOOKUP(B3778*100+C3778,$AB$2:$AF$400,2,0)</f>
        <v>東亜学園</v>
      </c>
    </row>
    <row r="3779" spans="1:14" x14ac:dyDescent="0.2">
      <c r="A3779" s="50">
        <f t="shared" si="246"/>
        <v>44937</v>
      </c>
      <c r="B3779" s="50">
        <f t="shared" si="247"/>
        <v>4</v>
      </c>
      <c r="C3779" s="51">
        <f t="shared" si="248"/>
        <v>49</v>
      </c>
      <c r="D3779" s="50">
        <v>44937</v>
      </c>
      <c r="E3779" s="50" t="s">
        <v>22</v>
      </c>
      <c r="F3779" s="50" t="s">
        <v>455</v>
      </c>
      <c r="G3779" s="50" t="s">
        <v>1070</v>
      </c>
      <c r="H3779" s="50" t="s">
        <v>4298</v>
      </c>
      <c r="I3779" s="50" t="s">
        <v>1610</v>
      </c>
      <c r="J3779" s="50" t="s">
        <v>4299</v>
      </c>
      <c r="K3779" s="50" t="s">
        <v>291</v>
      </c>
      <c r="L3779" s="50" t="s">
        <v>188</v>
      </c>
      <c r="M3779" s="54">
        <v>2</v>
      </c>
      <c r="N3779" s="51" t="str">
        <f t="shared" si="249"/>
        <v>東亜学園</v>
      </c>
    </row>
    <row r="3780" spans="1:14" x14ac:dyDescent="0.2">
      <c r="A3780" s="50">
        <f t="shared" si="246"/>
        <v>44938</v>
      </c>
      <c r="B3780" s="50">
        <f t="shared" si="247"/>
        <v>4</v>
      </c>
      <c r="C3780" s="51">
        <f t="shared" si="248"/>
        <v>49</v>
      </c>
      <c r="D3780" s="50">
        <v>44938</v>
      </c>
      <c r="E3780" s="50" t="s">
        <v>28</v>
      </c>
      <c r="F3780" s="50" t="s">
        <v>8233</v>
      </c>
      <c r="G3780" s="50" t="s">
        <v>1083</v>
      </c>
      <c r="H3780" s="50" t="s">
        <v>1930</v>
      </c>
      <c r="I3780" s="50" t="s">
        <v>1084</v>
      </c>
      <c r="J3780" s="50" t="s">
        <v>1931</v>
      </c>
      <c r="K3780" s="50" t="s">
        <v>291</v>
      </c>
      <c r="L3780" s="50" t="s">
        <v>189</v>
      </c>
      <c r="M3780" s="54">
        <v>2</v>
      </c>
      <c r="N3780" s="51" t="str">
        <f t="shared" si="249"/>
        <v>東亜学園</v>
      </c>
    </row>
    <row r="3781" spans="1:14" x14ac:dyDescent="0.2">
      <c r="A3781" s="50">
        <f t="shared" si="246"/>
        <v>44939</v>
      </c>
      <c r="B3781" s="50">
        <f t="shared" si="247"/>
        <v>4</v>
      </c>
      <c r="C3781" s="51">
        <f t="shared" si="248"/>
        <v>49</v>
      </c>
      <c r="D3781" s="50">
        <v>44939</v>
      </c>
      <c r="E3781" s="50" t="s">
        <v>456</v>
      </c>
      <c r="F3781" s="50" t="s">
        <v>3871</v>
      </c>
      <c r="G3781" s="50" t="s">
        <v>1722</v>
      </c>
      <c r="H3781" s="50" t="s">
        <v>1667</v>
      </c>
      <c r="I3781" s="50" t="s">
        <v>1724</v>
      </c>
      <c r="J3781" s="50" t="s">
        <v>1668</v>
      </c>
      <c r="K3781" s="50" t="s">
        <v>291</v>
      </c>
      <c r="L3781" s="50" t="s">
        <v>188</v>
      </c>
      <c r="M3781" s="54">
        <v>2</v>
      </c>
      <c r="N3781" s="51" t="str">
        <f t="shared" si="249"/>
        <v>東亜学園</v>
      </c>
    </row>
    <row r="3782" spans="1:14" x14ac:dyDescent="0.2">
      <c r="A3782" s="50">
        <f t="shared" si="246"/>
        <v>44940</v>
      </c>
      <c r="B3782" s="50">
        <f t="shared" si="247"/>
        <v>4</v>
      </c>
      <c r="C3782" s="51">
        <f t="shared" si="248"/>
        <v>49</v>
      </c>
      <c r="D3782" s="50">
        <v>44940</v>
      </c>
      <c r="E3782" s="50" t="s">
        <v>10535</v>
      </c>
      <c r="F3782" s="50" t="s">
        <v>684</v>
      </c>
      <c r="G3782" s="50" t="s">
        <v>10536</v>
      </c>
      <c r="H3782" s="50" t="s">
        <v>1283</v>
      </c>
      <c r="I3782" s="50" t="s">
        <v>7993</v>
      </c>
      <c r="J3782" s="50" t="s">
        <v>1284</v>
      </c>
      <c r="K3782" s="50" t="s">
        <v>291</v>
      </c>
      <c r="L3782" s="50" t="s">
        <v>188</v>
      </c>
      <c r="M3782" s="54">
        <v>2</v>
      </c>
      <c r="N3782" s="51" t="str">
        <f t="shared" si="249"/>
        <v>東亜学園</v>
      </c>
    </row>
    <row r="3783" spans="1:14" x14ac:dyDescent="0.2">
      <c r="A3783" s="50">
        <f t="shared" si="246"/>
        <v>44941</v>
      </c>
      <c r="B3783" s="50">
        <f t="shared" si="247"/>
        <v>4</v>
      </c>
      <c r="C3783" s="51">
        <f t="shared" si="248"/>
        <v>49</v>
      </c>
      <c r="D3783" s="50">
        <v>44941</v>
      </c>
      <c r="E3783" s="50" t="s">
        <v>8248</v>
      </c>
      <c r="F3783" s="50" t="s">
        <v>10537</v>
      </c>
      <c r="G3783" s="50" t="s">
        <v>8250</v>
      </c>
      <c r="H3783" s="50" t="s">
        <v>2519</v>
      </c>
      <c r="I3783" s="50" t="s">
        <v>8251</v>
      </c>
      <c r="J3783" s="50" t="s">
        <v>2521</v>
      </c>
      <c r="K3783" s="50" t="s">
        <v>291</v>
      </c>
      <c r="L3783" s="50" t="s">
        <v>185</v>
      </c>
      <c r="M3783" s="54">
        <v>1</v>
      </c>
      <c r="N3783" s="51" t="str">
        <f t="shared" si="249"/>
        <v>東亜学園</v>
      </c>
    </row>
    <row r="3784" spans="1:14" x14ac:dyDescent="0.2">
      <c r="A3784" s="50">
        <f t="shared" si="246"/>
        <v>44942</v>
      </c>
      <c r="B3784" s="50">
        <f t="shared" si="247"/>
        <v>4</v>
      </c>
      <c r="C3784" s="51">
        <f t="shared" si="248"/>
        <v>49</v>
      </c>
      <c r="D3784" s="50">
        <v>44942</v>
      </c>
      <c r="E3784" s="50" t="s">
        <v>6040</v>
      </c>
      <c r="F3784" s="50" t="s">
        <v>663</v>
      </c>
      <c r="G3784" s="50" t="s">
        <v>6042</v>
      </c>
      <c r="H3784" s="50" t="s">
        <v>1673</v>
      </c>
      <c r="I3784" s="50" t="s">
        <v>6044</v>
      </c>
      <c r="J3784" s="50" t="s">
        <v>1675</v>
      </c>
      <c r="K3784" s="50" t="s">
        <v>291</v>
      </c>
      <c r="L3784" s="50" t="s">
        <v>189</v>
      </c>
      <c r="M3784" s="54">
        <v>1</v>
      </c>
      <c r="N3784" s="51" t="str">
        <f t="shared" si="249"/>
        <v>東亜学園</v>
      </c>
    </row>
    <row r="3785" spans="1:14" x14ac:dyDescent="0.2">
      <c r="A3785" s="50">
        <f t="shared" si="246"/>
        <v>44943</v>
      </c>
      <c r="B3785" s="50">
        <f t="shared" si="247"/>
        <v>4</v>
      </c>
      <c r="C3785" s="51">
        <f t="shared" si="248"/>
        <v>49</v>
      </c>
      <c r="D3785" s="50">
        <v>44943</v>
      </c>
      <c r="E3785" s="50" t="s">
        <v>2078</v>
      </c>
      <c r="F3785" s="50" t="s">
        <v>600</v>
      </c>
      <c r="G3785" s="50" t="s">
        <v>2080</v>
      </c>
      <c r="H3785" s="50" t="s">
        <v>1241</v>
      </c>
      <c r="I3785" s="50" t="s">
        <v>2081</v>
      </c>
      <c r="J3785" s="50" t="s">
        <v>1242</v>
      </c>
      <c r="K3785" s="50" t="s">
        <v>291</v>
      </c>
      <c r="L3785" s="50" t="s">
        <v>185</v>
      </c>
      <c r="M3785" s="54">
        <v>1</v>
      </c>
      <c r="N3785" s="51" t="str">
        <f t="shared" si="249"/>
        <v>東亜学園</v>
      </c>
    </row>
    <row r="3786" spans="1:14" x14ac:dyDescent="0.2">
      <c r="A3786" s="50">
        <f t="shared" si="246"/>
        <v>44954</v>
      </c>
      <c r="B3786" s="50">
        <f t="shared" si="247"/>
        <v>4</v>
      </c>
      <c r="C3786" s="51">
        <f t="shared" si="248"/>
        <v>49</v>
      </c>
      <c r="D3786" s="50">
        <v>44954</v>
      </c>
      <c r="E3786" s="50" t="s">
        <v>114</v>
      </c>
      <c r="F3786" s="50" t="s">
        <v>10538</v>
      </c>
      <c r="G3786" s="50" t="s">
        <v>1141</v>
      </c>
      <c r="H3786" s="50" t="s">
        <v>1753</v>
      </c>
      <c r="I3786" s="50" t="s">
        <v>1142</v>
      </c>
      <c r="J3786" s="50" t="s">
        <v>1754</v>
      </c>
      <c r="K3786" s="50" t="s">
        <v>292</v>
      </c>
      <c r="L3786" s="50" t="s">
        <v>188</v>
      </c>
      <c r="M3786" s="54">
        <v>2</v>
      </c>
      <c r="N3786" s="51" t="str">
        <f t="shared" si="249"/>
        <v>東亜学園</v>
      </c>
    </row>
    <row r="3787" spans="1:14" x14ac:dyDescent="0.2">
      <c r="A3787" s="50">
        <f t="shared" si="246"/>
        <v>44955</v>
      </c>
      <c r="B3787" s="50">
        <f t="shared" si="247"/>
        <v>4</v>
      </c>
      <c r="C3787" s="51">
        <f t="shared" si="248"/>
        <v>49</v>
      </c>
      <c r="D3787" s="50">
        <v>44955</v>
      </c>
      <c r="E3787" s="50" t="s">
        <v>702</v>
      </c>
      <c r="F3787" s="50" t="s">
        <v>10539</v>
      </c>
      <c r="G3787" s="50" t="s">
        <v>1181</v>
      </c>
      <c r="H3787" s="50" t="s">
        <v>7535</v>
      </c>
      <c r="I3787" s="50" t="s">
        <v>1182</v>
      </c>
      <c r="J3787" s="50" t="s">
        <v>7537</v>
      </c>
      <c r="K3787" s="50" t="s">
        <v>292</v>
      </c>
      <c r="L3787" s="50" t="s">
        <v>189</v>
      </c>
      <c r="M3787" s="54">
        <v>2</v>
      </c>
      <c r="N3787" s="51" t="str">
        <f t="shared" si="249"/>
        <v>東亜学園</v>
      </c>
    </row>
    <row r="3788" spans="1:14" x14ac:dyDescent="0.2">
      <c r="A3788" s="50">
        <f t="shared" si="246"/>
        <v>44956</v>
      </c>
      <c r="B3788" s="50">
        <f t="shared" si="247"/>
        <v>4</v>
      </c>
      <c r="C3788" s="51">
        <f t="shared" si="248"/>
        <v>49</v>
      </c>
      <c r="D3788" s="50">
        <v>44956</v>
      </c>
      <c r="E3788" s="50" t="s">
        <v>7419</v>
      </c>
      <c r="F3788" s="50" t="s">
        <v>10540</v>
      </c>
      <c r="G3788" s="50" t="s">
        <v>7421</v>
      </c>
      <c r="H3788" s="50" t="s">
        <v>10541</v>
      </c>
      <c r="I3788" s="50" t="s">
        <v>7422</v>
      </c>
      <c r="J3788" s="50" t="s">
        <v>10542</v>
      </c>
      <c r="K3788" s="50" t="s">
        <v>292</v>
      </c>
      <c r="L3788" s="50" t="s">
        <v>189</v>
      </c>
      <c r="M3788" s="54">
        <v>1</v>
      </c>
      <c r="N3788" s="51" t="str">
        <f t="shared" si="249"/>
        <v>東亜学園</v>
      </c>
    </row>
    <row r="3789" spans="1:14" x14ac:dyDescent="0.2">
      <c r="A3789" s="50">
        <f t="shared" si="246"/>
        <v>45101</v>
      </c>
      <c r="B3789" s="50">
        <f t="shared" si="247"/>
        <v>4</v>
      </c>
      <c r="C3789" s="51">
        <f t="shared" si="248"/>
        <v>51</v>
      </c>
      <c r="D3789" s="50">
        <v>45101</v>
      </c>
      <c r="E3789" s="50" t="s">
        <v>932</v>
      </c>
      <c r="F3789" s="50" t="s">
        <v>9244</v>
      </c>
      <c r="G3789" s="50" t="s">
        <v>1970</v>
      </c>
      <c r="H3789" s="50" t="s">
        <v>1741</v>
      </c>
      <c r="I3789" s="50" t="s">
        <v>1971</v>
      </c>
      <c r="J3789" s="50" t="s">
        <v>1743</v>
      </c>
      <c r="K3789" s="50" t="s">
        <v>291</v>
      </c>
      <c r="L3789" s="50" t="s">
        <v>189</v>
      </c>
      <c r="M3789" s="54">
        <v>2</v>
      </c>
      <c r="N3789" s="51" t="str">
        <f t="shared" si="249"/>
        <v>宝仙学園</v>
      </c>
    </row>
    <row r="3790" spans="1:14" x14ac:dyDescent="0.2">
      <c r="A3790" s="50">
        <f t="shared" si="246"/>
        <v>45102</v>
      </c>
      <c r="B3790" s="50">
        <f t="shared" si="247"/>
        <v>4</v>
      </c>
      <c r="C3790" s="51">
        <f t="shared" si="248"/>
        <v>51</v>
      </c>
      <c r="D3790" s="50">
        <v>45102</v>
      </c>
      <c r="E3790" s="50" t="s">
        <v>117</v>
      </c>
      <c r="F3790" s="50" t="s">
        <v>10543</v>
      </c>
      <c r="G3790" s="50" t="s">
        <v>1197</v>
      </c>
      <c r="H3790" s="50" t="s">
        <v>2033</v>
      </c>
      <c r="I3790" s="50" t="s">
        <v>1199</v>
      </c>
      <c r="J3790" s="50" t="s">
        <v>2920</v>
      </c>
      <c r="K3790" s="50" t="s">
        <v>291</v>
      </c>
      <c r="L3790" s="50" t="s">
        <v>188</v>
      </c>
      <c r="M3790" s="54">
        <v>2</v>
      </c>
      <c r="N3790" s="51" t="str">
        <f t="shared" si="249"/>
        <v>宝仙学園</v>
      </c>
    </row>
    <row r="3791" spans="1:14" x14ac:dyDescent="0.2">
      <c r="A3791" s="50">
        <f t="shared" si="246"/>
        <v>45104</v>
      </c>
      <c r="B3791" s="50">
        <f t="shared" si="247"/>
        <v>4</v>
      </c>
      <c r="C3791" s="51">
        <f t="shared" si="248"/>
        <v>51</v>
      </c>
      <c r="D3791" s="50">
        <v>45104</v>
      </c>
      <c r="E3791" s="50" t="s">
        <v>10544</v>
      </c>
      <c r="F3791" s="50" t="s">
        <v>3814</v>
      </c>
      <c r="G3791" s="50" t="s">
        <v>2038</v>
      </c>
      <c r="H3791" s="50" t="s">
        <v>3816</v>
      </c>
      <c r="I3791" s="50" t="s">
        <v>2039</v>
      </c>
      <c r="J3791" s="50" t="s">
        <v>3818</v>
      </c>
      <c r="K3791" s="50" t="s">
        <v>291</v>
      </c>
      <c r="L3791" s="50" t="s">
        <v>188</v>
      </c>
      <c r="M3791" s="54">
        <v>2</v>
      </c>
      <c r="N3791" s="51" t="str">
        <f t="shared" si="249"/>
        <v>宝仙学園</v>
      </c>
    </row>
    <row r="3792" spans="1:14" x14ac:dyDescent="0.2">
      <c r="A3792" s="50">
        <f t="shared" si="246"/>
        <v>45105</v>
      </c>
      <c r="B3792" s="50">
        <f t="shared" si="247"/>
        <v>4</v>
      </c>
      <c r="C3792" s="51">
        <f t="shared" si="248"/>
        <v>51</v>
      </c>
      <c r="D3792" s="50">
        <v>45105</v>
      </c>
      <c r="E3792" s="50" t="s">
        <v>10545</v>
      </c>
      <c r="F3792" s="50" t="s">
        <v>4575</v>
      </c>
      <c r="G3792" s="50" t="s">
        <v>10546</v>
      </c>
      <c r="H3792" s="50" t="s">
        <v>1875</v>
      </c>
      <c r="I3792" s="50" t="s">
        <v>10547</v>
      </c>
      <c r="J3792" s="50" t="s">
        <v>1877</v>
      </c>
      <c r="K3792" s="50" t="s">
        <v>291</v>
      </c>
      <c r="L3792" s="50" t="s">
        <v>189</v>
      </c>
      <c r="M3792" s="54">
        <v>2</v>
      </c>
      <c r="N3792" s="51" t="str">
        <f t="shared" si="249"/>
        <v>宝仙学園</v>
      </c>
    </row>
    <row r="3793" spans="1:14" x14ac:dyDescent="0.2">
      <c r="A3793" s="50">
        <f t="shared" si="246"/>
        <v>45106</v>
      </c>
      <c r="B3793" s="50">
        <f t="shared" si="247"/>
        <v>4</v>
      </c>
      <c r="C3793" s="51">
        <f t="shared" si="248"/>
        <v>51</v>
      </c>
      <c r="D3793" s="50">
        <v>45106</v>
      </c>
      <c r="E3793" s="50" t="s">
        <v>10548</v>
      </c>
      <c r="F3793" s="50" t="s">
        <v>3801</v>
      </c>
      <c r="G3793" s="50" t="s">
        <v>10549</v>
      </c>
      <c r="H3793" s="50" t="s">
        <v>1009</v>
      </c>
      <c r="I3793" s="50" t="s">
        <v>10550</v>
      </c>
      <c r="J3793" s="50" t="s">
        <v>1028</v>
      </c>
      <c r="K3793" s="50" t="s">
        <v>291</v>
      </c>
      <c r="L3793" s="50" t="s">
        <v>188</v>
      </c>
      <c r="M3793" s="54">
        <v>2</v>
      </c>
      <c r="N3793" s="51" t="str">
        <f t="shared" si="249"/>
        <v>宝仙学園</v>
      </c>
    </row>
    <row r="3794" spans="1:14" x14ac:dyDescent="0.2">
      <c r="A3794" s="50">
        <f t="shared" si="246"/>
        <v>45107</v>
      </c>
      <c r="B3794" s="50">
        <f t="shared" si="247"/>
        <v>4</v>
      </c>
      <c r="C3794" s="51">
        <f t="shared" si="248"/>
        <v>51</v>
      </c>
      <c r="D3794" s="50">
        <v>45107</v>
      </c>
      <c r="E3794" s="50" t="s">
        <v>463</v>
      </c>
      <c r="F3794" s="50" t="s">
        <v>10551</v>
      </c>
      <c r="G3794" s="50" t="s">
        <v>2518</v>
      </c>
      <c r="H3794" s="50" t="s">
        <v>3437</v>
      </c>
      <c r="I3794" s="50" t="s">
        <v>2520</v>
      </c>
      <c r="J3794" s="50" t="s">
        <v>3439</v>
      </c>
      <c r="K3794" s="50" t="s">
        <v>291</v>
      </c>
      <c r="L3794" s="50" t="s">
        <v>189</v>
      </c>
      <c r="M3794" s="54">
        <v>1</v>
      </c>
      <c r="N3794" s="51" t="str">
        <f t="shared" si="249"/>
        <v>宝仙学園</v>
      </c>
    </row>
    <row r="3795" spans="1:14" x14ac:dyDescent="0.2">
      <c r="A3795" s="50">
        <f t="shared" si="246"/>
        <v>45108</v>
      </c>
      <c r="B3795" s="50">
        <f t="shared" si="247"/>
        <v>4</v>
      </c>
      <c r="C3795" s="51">
        <f t="shared" si="248"/>
        <v>51</v>
      </c>
      <c r="D3795" s="50">
        <v>45108</v>
      </c>
      <c r="E3795" s="50" t="s">
        <v>1697</v>
      </c>
      <c r="F3795" s="50" t="s">
        <v>588</v>
      </c>
      <c r="G3795" s="50" t="s">
        <v>1699</v>
      </c>
      <c r="H3795" s="50" t="s">
        <v>2742</v>
      </c>
      <c r="I3795" s="50" t="s">
        <v>5919</v>
      </c>
      <c r="J3795" s="50" t="s">
        <v>2743</v>
      </c>
      <c r="K3795" s="50" t="s">
        <v>291</v>
      </c>
      <c r="L3795" s="50" t="s">
        <v>185</v>
      </c>
      <c r="M3795" s="54">
        <v>1</v>
      </c>
      <c r="N3795" s="51" t="str">
        <f t="shared" si="249"/>
        <v>宝仙学園</v>
      </c>
    </row>
    <row r="3796" spans="1:14" x14ac:dyDescent="0.2">
      <c r="A3796" s="50">
        <f t="shared" si="246"/>
        <v>45109</v>
      </c>
      <c r="B3796" s="50">
        <f t="shared" si="247"/>
        <v>4</v>
      </c>
      <c r="C3796" s="51">
        <f t="shared" si="248"/>
        <v>51</v>
      </c>
      <c r="D3796" s="50">
        <v>45109</v>
      </c>
      <c r="E3796" s="50" t="s">
        <v>72</v>
      </c>
      <c r="F3796" s="50" t="s">
        <v>10552</v>
      </c>
      <c r="G3796" s="50" t="s">
        <v>1983</v>
      </c>
      <c r="H3796" s="50" t="s">
        <v>1298</v>
      </c>
      <c r="I3796" s="50" t="s">
        <v>1984</v>
      </c>
      <c r="J3796" s="50" t="s">
        <v>1300</v>
      </c>
      <c r="K3796" s="50" t="s">
        <v>291</v>
      </c>
      <c r="L3796" s="50" t="s">
        <v>189</v>
      </c>
      <c r="M3796" s="54">
        <v>1</v>
      </c>
      <c r="N3796" s="51" t="str">
        <f t="shared" si="249"/>
        <v>宝仙学園</v>
      </c>
    </row>
    <row r="3797" spans="1:14" x14ac:dyDescent="0.2">
      <c r="A3797" s="50">
        <f t="shared" si="246"/>
        <v>45147</v>
      </c>
      <c r="B3797" s="50">
        <f t="shared" si="247"/>
        <v>4</v>
      </c>
      <c r="C3797" s="51">
        <f t="shared" si="248"/>
        <v>51</v>
      </c>
      <c r="D3797" s="50">
        <v>45147</v>
      </c>
      <c r="E3797" s="50" t="s">
        <v>3794</v>
      </c>
      <c r="F3797" s="50" t="s">
        <v>10553</v>
      </c>
      <c r="G3797" s="50" t="s">
        <v>3795</v>
      </c>
      <c r="H3797" s="50" t="s">
        <v>5198</v>
      </c>
      <c r="I3797" s="50" t="s">
        <v>3796</v>
      </c>
      <c r="J3797" s="50" t="s">
        <v>5425</v>
      </c>
      <c r="K3797" s="50" t="s">
        <v>291</v>
      </c>
      <c r="L3797" s="50" t="s">
        <v>188</v>
      </c>
      <c r="M3797" s="54">
        <v>2</v>
      </c>
      <c r="N3797" s="51" t="str">
        <f t="shared" si="249"/>
        <v>宝仙学園</v>
      </c>
    </row>
    <row r="3798" spans="1:14" x14ac:dyDescent="0.2">
      <c r="A3798" s="50">
        <f t="shared" si="246"/>
        <v>45148</v>
      </c>
      <c r="B3798" s="50">
        <f t="shared" si="247"/>
        <v>4</v>
      </c>
      <c r="C3798" s="51">
        <f t="shared" si="248"/>
        <v>51</v>
      </c>
      <c r="D3798" s="50">
        <v>45148</v>
      </c>
      <c r="E3798" s="50" t="s">
        <v>22</v>
      </c>
      <c r="F3798" s="50" t="s">
        <v>2079</v>
      </c>
      <c r="G3798" s="50" t="s">
        <v>1070</v>
      </c>
      <c r="H3798" s="50" t="s">
        <v>1049</v>
      </c>
      <c r="I3798" s="50" t="s">
        <v>1610</v>
      </c>
      <c r="J3798" s="50" t="s">
        <v>1885</v>
      </c>
      <c r="K3798" s="50" t="s">
        <v>291</v>
      </c>
      <c r="L3798" s="50" t="s">
        <v>188</v>
      </c>
      <c r="M3798" s="54">
        <v>2</v>
      </c>
      <c r="N3798" s="51" t="str">
        <f t="shared" si="249"/>
        <v>宝仙学園</v>
      </c>
    </row>
    <row r="3799" spans="1:14" x14ac:dyDescent="0.2">
      <c r="A3799" s="50">
        <f t="shared" si="246"/>
        <v>45151</v>
      </c>
      <c r="B3799" s="50">
        <f t="shared" si="247"/>
        <v>4</v>
      </c>
      <c r="C3799" s="51">
        <f t="shared" si="248"/>
        <v>51</v>
      </c>
      <c r="D3799" s="50">
        <v>45151</v>
      </c>
      <c r="E3799" s="50" t="s">
        <v>1634</v>
      </c>
      <c r="F3799" s="50" t="s">
        <v>10554</v>
      </c>
      <c r="G3799" s="50" t="s">
        <v>1636</v>
      </c>
      <c r="H3799" s="50" t="s">
        <v>2540</v>
      </c>
      <c r="I3799" s="50" t="s">
        <v>1638</v>
      </c>
      <c r="J3799" s="50" t="s">
        <v>2541</v>
      </c>
      <c r="K3799" s="50" t="s">
        <v>292</v>
      </c>
      <c r="L3799" s="50" t="s">
        <v>189</v>
      </c>
      <c r="M3799" s="54">
        <v>1</v>
      </c>
      <c r="N3799" s="51" t="str">
        <f t="shared" si="249"/>
        <v>宝仙学園</v>
      </c>
    </row>
    <row r="3800" spans="1:14" x14ac:dyDescent="0.2">
      <c r="A3800" s="50">
        <f t="shared" si="246"/>
        <v>45152</v>
      </c>
      <c r="B3800" s="50">
        <f t="shared" si="247"/>
        <v>4</v>
      </c>
      <c r="C3800" s="51">
        <f t="shared" si="248"/>
        <v>51</v>
      </c>
      <c r="D3800" s="50">
        <v>45152</v>
      </c>
      <c r="E3800" s="50" t="s">
        <v>10555</v>
      </c>
      <c r="F3800" s="50" t="s">
        <v>10556</v>
      </c>
      <c r="G3800" s="50" t="s">
        <v>10557</v>
      </c>
      <c r="H3800" s="50" t="s">
        <v>1341</v>
      </c>
      <c r="I3800" s="50" t="s">
        <v>10558</v>
      </c>
      <c r="J3800" s="50" t="s">
        <v>1343</v>
      </c>
      <c r="K3800" s="50" t="s">
        <v>292</v>
      </c>
      <c r="L3800" s="50" t="s">
        <v>189</v>
      </c>
      <c r="M3800" s="54">
        <v>1</v>
      </c>
      <c r="N3800" s="51" t="str">
        <f t="shared" si="249"/>
        <v>宝仙学園</v>
      </c>
    </row>
    <row r="3801" spans="1:14" x14ac:dyDescent="0.2">
      <c r="A3801" s="50">
        <f t="shared" si="246"/>
        <v>45153</v>
      </c>
      <c r="B3801" s="50">
        <f t="shared" si="247"/>
        <v>4</v>
      </c>
      <c r="C3801" s="51">
        <f t="shared" si="248"/>
        <v>51</v>
      </c>
      <c r="D3801" s="50">
        <v>45153</v>
      </c>
      <c r="E3801" s="50" t="s">
        <v>10559</v>
      </c>
      <c r="F3801" s="50" t="s">
        <v>10560</v>
      </c>
      <c r="G3801" s="50" t="s">
        <v>7288</v>
      </c>
      <c r="H3801" s="50" t="s">
        <v>7078</v>
      </c>
      <c r="I3801" s="50" t="s">
        <v>7290</v>
      </c>
      <c r="J3801" s="50" t="s">
        <v>7079</v>
      </c>
      <c r="K3801" s="50" t="s">
        <v>292</v>
      </c>
      <c r="L3801" s="50" t="s">
        <v>189</v>
      </c>
      <c r="M3801" s="54">
        <v>1</v>
      </c>
      <c r="N3801" s="51" t="str">
        <f t="shared" si="249"/>
        <v>宝仙学園</v>
      </c>
    </row>
    <row r="3802" spans="1:14" x14ac:dyDescent="0.2">
      <c r="A3802" s="50">
        <f t="shared" si="246"/>
        <v>45154</v>
      </c>
      <c r="B3802" s="50">
        <f t="shared" si="247"/>
        <v>4</v>
      </c>
      <c r="C3802" s="51">
        <f t="shared" si="248"/>
        <v>51</v>
      </c>
      <c r="D3802" s="50">
        <v>45154</v>
      </c>
      <c r="E3802" s="50" t="s">
        <v>10561</v>
      </c>
      <c r="F3802" s="50" t="s">
        <v>10562</v>
      </c>
      <c r="G3802" s="50" t="s">
        <v>10563</v>
      </c>
      <c r="H3802" s="50" t="s">
        <v>1066</v>
      </c>
      <c r="I3802" s="50" t="s">
        <v>10564</v>
      </c>
      <c r="J3802" s="50" t="s">
        <v>1068</v>
      </c>
      <c r="K3802" s="50" t="s">
        <v>292</v>
      </c>
      <c r="L3802" s="50" t="s">
        <v>189</v>
      </c>
      <c r="M3802" s="54">
        <v>1</v>
      </c>
      <c r="N3802" s="51" t="str">
        <f t="shared" si="249"/>
        <v>宝仙学園</v>
      </c>
    </row>
    <row r="3803" spans="1:14" x14ac:dyDescent="0.2">
      <c r="A3803" s="50">
        <f t="shared" si="246"/>
        <v>45155</v>
      </c>
      <c r="B3803" s="50">
        <f t="shared" si="247"/>
        <v>4</v>
      </c>
      <c r="C3803" s="51">
        <f t="shared" si="248"/>
        <v>51</v>
      </c>
      <c r="D3803" s="50">
        <v>45155</v>
      </c>
      <c r="E3803" s="50" t="s">
        <v>4306</v>
      </c>
      <c r="F3803" s="50" t="s">
        <v>4307</v>
      </c>
      <c r="G3803" s="50" t="s">
        <v>4308</v>
      </c>
      <c r="H3803" s="50" t="s">
        <v>1213</v>
      </c>
      <c r="I3803" s="50" t="s">
        <v>4309</v>
      </c>
      <c r="J3803" s="50" t="s">
        <v>1215</v>
      </c>
      <c r="K3803" s="50" t="s">
        <v>292</v>
      </c>
      <c r="L3803" s="50" t="s">
        <v>189</v>
      </c>
      <c r="M3803" s="54">
        <v>1</v>
      </c>
      <c r="N3803" s="51" t="str">
        <f t="shared" si="249"/>
        <v>宝仙学園</v>
      </c>
    </row>
    <row r="3804" spans="1:14" x14ac:dyDescent="0.2">
      <c r="A3804" s="50">
        <f t="shared" si="246"/>
        <v>45156</v>
      </c>
      <c r="B3804" s="50">
        <f t="shared" si="247"/>
        <v>4</v>
      </c>
      <c r="C3804" s="51">
        <f t="shared" si="248"/>
        <v>51</v>
      </c>
      <c r="D3804" s="50">
        <v>45156</v>
      </c>
      <c r="E3804" s="50" t="s">
        <v>70</v>
      </c>
      <c r="F3804" s="50" t="s">
        <v>10565</v>
      </c>
      <c r="G3804" s="50" t="s">
        <v>2334</v>
      </c>
      <c r="H3804" s="50" t="s">
        <v>2336</v>
      </c>
      <c r="I3804" s="50" t="s">
        <v>2335</v>
      </c>
      <c r="J3804" s="50" t="s">
        <v>2337</v>
      </c>
      <c r="K3804" s="50" t="s">
        <v>292</v>
      </c>
      <c r="L3804" s="50" t="s">
        <v>185</v>
      </c>
      <c r="M3804" s="54">
        <v>1</v>
      </c>
      <c r="N3804" s="51" t="str">
        <f t="shared" si="249"/>
        <v>宝仙学園</v>
      </c>
    </row>
    <row r="3805" spans="1:14" x14ac:dyDescent="0.2">
      <c r="A3805" s="50">
        <f t="shared" si="246"/>
        <v>45191</v>
      </c>
      <c r="B3805" s="50">
        <f t="shared" si="247"/>
        <v>4</v>
      </c>
      <c r="C3805" s="51">
        <f t="shared" si="248"/>
        <v>51</v>
      </c>
      <c r="D3805" s="50">
        <v>45191</v>
      </c>
      <c r="E3805" s="50" t="s">
        <v>10566</v>
      </c>
      <c r="F3805" s="50" t="s">
        <v>10567</v>
      </c>
      <c r="G3805" s="50" t="s">
        <v>10568</v>
      </c>
      <c r="H3805" s="50" t="s">
        <v>4432</v>
      </c>
      <c r="I3805" s="50" t="s">
        <v>10569</v>
      </c>
      <c r="J3805" s="50" t="s">
        <v>4433</v>
      </c>
      <c r="K3805" s="50" t="s">
        <v>292</v>
      </c>
      <c r="L3805" s="50" t="s">
        <v>188</v>
      </c>
      <c r="M3805" s="54">
        <v>2</v>
      </c>
      <c r="N3805" s="51" t="str">
        <f t="shared" si="249"/>
        <v>宝仙学園</v>
      </c>
    </row>
    <row r="3806" spans="1:14" x14ac:dyDescent="0.2">
      <c r="A3806" s="50">
        <f t="shared" si="246"/>
        <v>45192</v>
      </c>
      <c r="B3806" s="50">
        <f t="shared" si="247"/>
        <v>4</v>
      </c>
      <c r="C3806" s="51">
        <f t="shared" si="248"/>
        <v>51</v>
      </c>
      <c r="D3806" s="50">
        <v>45192</v>
      </c>
      <c r="E3806" s="50" t="s">
        <v>10570</v>
      </c>
      <c r="F3806" s="50" t="s">
        <v>1539</v>
      </c>
      <c r="G3806" s="50" t="s">
        <v>10571</v>
      </c>
      <c r="H3806" s="50" t="s">
        <v>1540</v>
      </c>
      <c r="I3806" s="50" t="s">
        <v>10572</v>
      </c>
      <c r="J3806" s="50" t="s">
        <v>1541</v>
      </c>
      <c r="K3806" s="50" t="s">
        <v>292</v>
      </c>
      <c r="L3806" s="50" t="s">
        <v>188</v>
      </c>
      <c r="M3806" s="54">
        <v>2</v>
      </c>
      <c r="N3806" s="51" t="str">
        <f t="shared" si="249"/>
        <v>宝仙学園</v>
      </c>
    </row>
    <row r="3807" spans="1:14" x14ac:dyDescent="0.2">
      <c r="A3807" s="50">
        <f t="shared" si="246"/>
        <v>45194</v>
      </c>
      <c r="B3807" s="50">
        <f t="shared" si="247"/>
        <v>4</v>
      </c>
      <c r="C3807" s="51">
        <f t="shared" si="248"/>
        <v>51</v>
      </c>
      <c r="D3807" s="50">
        <v>45194</v>
      </c>
      <c r="E3807" s="50" t="s">
        <v>3956</v>
      </c>
      <c r="F3807" s="50" t="s">
        <v>10573</v>
      </c>
      <c r="G3807" s="50" t="s">
        <v>3958</v>
      </c>
      <c r="H3807" s="50" t="s">
        <v>10574</v>
      </c>
      <c r="I3807" s="50" t="s">
        <v>3960</v>
      </c>
      <c r="J3807" s="50" t="s">
        <v>10575</v>
      </c>
      <c r="K3807" s="50" t="s">
        <v>292</v>
      </c>
      <c r="L3807" s="50" t="s">
        <v>188</v>
      </c>
      <c r="M3807" s="54">
        <v>2</v>
      </c>
      <c r="N3807" s="51" t="str">
        <f t="shared" si="249"/>
        <v>宝仙学園</v>
      </c>
    </row>
    <row r="3808" spans="1:14" x14ac:dyDescent="0.2">
      <c r="A3808" s="50">
        <f t="shared" si="246"/>
        <v>45201</v>
      </c>
      <c r="B3808" s="50">
        <f t="shared" si="247"/>
        <v>4</v>
      </c>
      <c r="C3808" s="51">
        <f t="shared" si="248"/>
        <v>52</v>
      </c>
      <c r="D3808" s="50">
        <v>45201</v>
      </c>
      <c r="E3808" s="50" t="s">
        <v>10249</v>
      </c>
      <c r="F3808" s="50" t="s">
        <v>10576</v>
      </c>
      <c r="G3808" s="50" t="s">
        <v>10250</v>
      </c>
      <c r="H3808" s="50" t="s">
        <v>5730</v>
      </c>
      <c r="I3808" s="50" t="s">
        <v>10577</v>
      </c>
      <c r="J3808" s="50" t="s">
        <v>5732</v>
      </c>
      <c r="K3808" s="50" t="s">
        <v>291</v>
      </c>
      <c r="L3808" s="50" t="s">
        <v>189</v>
      </c>
      <c r="M3808" s="54">
        <v>1</v>
      </c>
      <c r="N3808" s="51" t="str">
        <f t="shared" si="249"/>
        <v>堀越</v>
      </c>
    </row>
    <row r="3809" spans="1:14" x14ac:dyDescent="0.2">
      <c r="A3809" s="50">
        <f t="shared" si="246"/>
        <v>45202</v>
      </c>
      <c r="B3809" s="50">
        <f t="shared" si="247"/>
        <v>4</v>
      </c>
      <c r="C3809" s="51">
        <f t="shared" si="248"/>
        <v>52</v>
      </c>
      <c r="D3809" s="50">
        <v>45202</v>
      </c>
      <c r="E3809" s="50" t="s">
        <v>63</v>
      </c>
      <c r="F3809" s="50" t="s">
        <v>5007</v>
      </c>
      <c r="G3809" s="50" t="s">
        <v>1406</v>
      </c>
      <c r="H3809" s="50" t="s">
        <v>10578</v>
      </c>
      <c r="I3809" s="50" t="s">
        <v>1796</v>
      </c>
      <c r="J3809" s="50" t="s">
        <v>10579</v>
      </c>
      <c r="K3809" s="50" t="s">
        <v>291</v>
      </c>
      <c r="L3809" s="50" t="s">
        <v>189</v>
      </c>
      <c r="M3809" s="54">
        <v>1</v>
      </c>
      <c r="N3809" s="51" t="str">
        <f t="shared" si="249"/>
        <v>堀越</v>
      </c>
    </row>
    <row r="3810" spans="1:14" x14ac:dyDescent="0.2">
      <c r="A3810" s="50">
        <f t="shared" si="246"/>
        <v>45203</v>
      </c>
      <c r="B3810" s="50">
        <f t="shared" si="247"/>
        <v>4</v>
      </c>
      <c r="C3810" s="51">
        <f t="shared" si="248"/>
        <v>52</v>
      </c>
      <c r="D3810" s="50">
        <v>45203</v>
      </c>
      <c r="E3810" s="50" t="s">
        <v>7756</v>
      </c>
      <c r="F3810" s="50" t="s">
        <v>4189</v>
      </c>
      <c r="G3810" s="50" t="s">
        <v>7757</v>
      </c>
      <c r="H3810" s="50" t="s">
        <v>1195</v>
      </c>
      <c r="I3810" s="50" t="s">
        <v>7758</v>
      </c>
      <c r="J3810" s="50" t="s">
        <v>1196</v>
      </c>
      <c r="K3810" s="50" t="s">
        <v>291</v>
      </c>
      <c r="L3810" s="50" t="s">
        <v>189</v>
      </c>
      <c r="M3810" s="54">
        <v>1</v>
      </c>
      <c r="N3810" s="51" t="str">
        <f t="shared" si="249"/>
        <v>堀越</v>
      </c>
    </row>
    <row r="3811" spans="1:14" x14ac:dyDescent="0.2">
      <c r="A3811" s="50">
        <f t="shared" si="246"/>
        <v>45204</v>
      </c>
      <c r="B3811" s="50">
        <f t="shared" si="247"/>
        <v>4</v>
      </c>
      <c r="C3811" s="51">
        <f t="shared" si="248"/>
        <v>52</v>
      </c>
      <c r="D3811" s="50">
        <v>45204</v>
      </c>
      <c r="E3811" s="50" t="s">
        <v>10580</v>
      </c>
      <c r="F3811" s="50" t="s">
        <v>10581</v>
      </c>
      <c r="G3811" s="50" t="s">
        <v>10582</v>
      </c>
      <c r="H3811" s="50" t="s">
        <v>10583</v>
      </c>
      <c r="I3811" s="50" t="s">
        <v>10584</v>
      </c>
      <c r="J3811" s="50" t="s">
        <v>10585</v>
      </c>
      <c r="K3811" s="50" t="s">
        <v>291</v>
      </c>
      <c r="L3811" s="50" t="s">
        <v>189</v>
      </c>
      <c r="M3811" s="54">
        <v>1</v>
      </c>
      <c r="N3811" s="51" t="str">
        <f t="shared" si="249"/>
        <v>堀越</v>
      </c>
    </row>
    <row r="3812" spans="1:14" x14ac:dyDescent="0.2">
      <c r="A3812" s="50">
        <f t="shared" si="246"/>
        <v>45205</v>
      </c>
      <c r="B3812" s="50">
        <f t="shared" si="247"/>
        <v>4</v>
      </c>
      <c r="C3812" s="51">
        <f t="shared" si="248"/>
        <v>52</v>
      </c>
      <c r="D3812" s="50">
        <v>45205</v>
      </c>
      <c r="E3812" s="50" t="s">
        <v>646</v>
      </c>
      <c r="F3812" s="50" t="s">
        <v>4169</v>
      </c>
      <c r="G3812" s="50" t="s">
        <v>1417</v>
      </c>
      <c r="H3812" s="50" t="s">
        <v>2761</v>
      </c>
      <c r="I3812" s="50" t="s">
        <v>1419</v>
      </c>
      <c r="J3812" s="50" t="s">
        <v>4170</v>
      </c>
      <c r="K3812" s="50" t="s">
        <v>291</v>
      </c>
      <c r="L3812" s="50" t="s">
        <v>189</v>
      </c>
      <c r="M3812" s="54">
        <v>1</v>
      </c>
      <c r="N3812" s="51" t="str">
        <f t="shared" si="249"/>
        <v>堀越</v>
      </c>
    </row>
    <row r="3813" spans="1:14" x14ac:dyDescent="0.2">
      <c r="A3813" s="50">
        <f t="shared" si="246"/>
        <v>45206</v>
      </c>
      <c r="B3813" s="50">
        <f t="shared" si="247"/>
        <v>4</v>
      </c>
      <c r="C3813" s="51">
        <f t="shared" si="248"/>
        <v>52</v>
      </c>
      <c r="D3813" s="50">
        <v>45206</v>
      </c>
      <c r="E3813" s="50" t="s">
        <v>40</v>
      </c>
      <c r="F3813" s="50" t="s">
        <v>10586</v>
      </c>
      <c r="G3813" s="50" t="s">
        <v>1704</v>
      </c>
      <c r="H3813" s="50" t="s">
        <v>1646</v>
      </c>
      <c r="I3813" s="50" t="s">
        <v>1706</v>
      </c>
      <c r="J3813" s="50" t="s">
        <v>10587</v>
      </c>
      <c r="K3813" s="50" t="s">
        <v>291</v>
      </c>
      <c r="L3813" s="50" t="s">
        <v>189</v>
      </c>
      <c r="M3813" s="54">
        <v>1</v>
      </c>
      <c r="N3813" s="51" t="str">
        <f t="shared" si="249"/>
        <v>堀越</v>
      </c>
    </row>
    <row r="3814" spans="1:14" x14ac:dyDescent="0.2">
      <c r="A3814" s="50">
        <f t="shared" si="246"/>
        <v>45208</v>
      </c>
      <c r="B3814" s="50">
        <f t="shared" si="247"/>
        <v>4</v>
      </c>
      <c r="C3814" s="51">
        <f t="shared" si="248"/>
        <v>52</v>
      </c>
      <c r="D3814" s="50">
        <v>45208</v>
      </c>
      <c r="E3814" s="50" t="s">
        <v>10588</v>
      </c>
      <c r="F3814" s="50" t="s">
        <v>2491</v>
      </c>
      <c r="G3814" s="50" t="s">
        <v>6566</v>
      </c>
      <c r="H3814" s="50" t="s">
        <v>2492</v>
      </c>
      <c r="I3814" s="50" t="s">
        <v>6567</v>
      </c>
      <c r="J3814" s="50" t="s">
        <v>2493</v>
      </c>
      <c r="K3814" s="50" t="s">
        <v>291</v>
      </c>
      <c r="L3814" s="50" t="s">
        <v>188</v>
      </c>
      <c r="M3814" s="54">
        <v>3</v>
      </c>
      <c r="N3814" s="51" t="str">
        <f t="shared" si="249"/>
        <v>堀越</v>
      </c>
    </row>
    <row r="3815" spans="1:14" x14ac:dyDescent="0.2">
      <c r="A3815" s="50">
        <f t="shared" si="246"/>
        <v>45209</v>
      </c>
      <c r="B3815" s="50">
        <f t="shared" si="247"/>
        <v>4</v>
      </c>
      <c r="C3815" s="51">
        <f t="shared" si="248"/>
        <v>52</v>
      </c>
      <c r="D3815" s="50">
        <v>45209</v>
      </c>
      <c r="E3815" s="50" t="s">
        <v>917</v>
      </c>
      <c r="F3815" s="50" t="s">
        <v>10589</v>
      </c>
      <c r="G3815" s="50" t="s">
        <v>1224</v>
      </c>
      <c r="H3815" s="50" t="s">
        <v>1859</v>
      </c>
      <c r="I3815" s="50" t="s">
        <v>1225</v>
      </c>
      <c r="J3815" s="50" t="s">
        <v>1861</v>
      </c>
      <c r="K3815" s="50" t="s">
        <v>291</v>
      </c>
      <c r="L3815" s="50" t="s">
        <v>1029</v>
      </c>
      <c r="M3815" s="54">
        <v>3</v>
      </c>
      <c r="N3815" s="51" t="str">
        <f t="shared" si="249"/>
        <v>堀越</v>
      </c>
    </row>
    <row r="3816" spans="1:14" x14ac:dyDescent="0.2">
      <c r="A3816" s="50">
        <f t="shared" si="246"/>
        <v>45210</v>
      </c>
      <c r="B3816" s="50">
        <f t="shared" si="247"/>
        <v>4</v>
      </c>
      <c r="C3816" s="51">
        <f t="shared" si="248"/>
        <v>52</v>
      </c>
      <c r="D3816" s="50">
        <v>45210</v>
      </c>
      <c r="E3816" s="50" t="s">
        <v>5548</v>
      </c>
      <c r="F3816" s="50" t="s">
        <v>10590</v>
      </c>
      <c r="G3816" s="50" t="s">
        <v>5549</v>
      </c>
      <c r="H3816" s="50" t="s">
        <v>1314</v>
      </c>
      <c r="I3816" s="50" t="s">
        <v>5550</v>
      </c>
      <c r="J3816" s="50" t="s">
        <v>1316</v>
      </c>
      <c r="K3816" s="50" t="s">
        <v>291</v>
      </c>
      <c r="L3816" s="50" t="s">
        <v>1029</v>
      </c>
      <c r="M3816" s="54">
        <v>3</v>
      </c>
      <c r="N3816" s="51" t="str">
        <f t="shared" si="249"/>
        <v>堀越</v>
      </c>
    </row>
    <row r="3817" spans="1:14" x14ac:dyDescent="0.2">
      <c r="A3817" s="50">
        <f t="shared" si="246"/>
        <v>45211</v>
      </c>
      <c r="B3817" s="50">
        <f t="shared" si="247"/>
        <v>4</v>
      </c>
      <c r="C3817" s="51">
        <f t="shared" si="248"/>
        <v>52</v>
      </c>
      <c r="D3817" s="50">
        <v>45211</v>
      </c>
      <c r="E3817" s="50" t="s">
        <v>4599</v>
      </c>
      <c r="F3817" s="50" t="s">
        <v>10591</v>
      </c>
      <c r="G3817" s="50" t="s">
        <v>4600</v>
      </c>
      <c r="H3817" s="50" t="s">
        <v>10592</v>
      </c>
      <c r="I3817" s="50" t="s">
        <v>4601</v>
      </c>
      <c r="J3817" s="50" t="s">
        <v>10593</v>
      </c>
      <c r="K3817" s="50" t="s">
        <v>291</v>
      </c>
      <c r="L3817" s="50" t="s">
        <v>1029</v>
      </c>
      <c r="M3817" s="54">
        <v>3</v>
      </c>
      <c r="N3817" s="51" t="str">
        <f t="shared" si="249"/>
        <v>堀越</v>
      </c>
    </row>
    <row r="3818" spans="1:14" x14ac:dyDescent="0.2">
      <c r="A3818" s="50">
        <f t="shared" si="246"/>
        <v>45212</v>
      </c>
      <c r="B3818" s="50">
        <f t="shared" si="247"/>
        <v>4</v>
      </c>
      <c r="C3818" s="51">
        <f t="shared" si="248"/>
        <v>52</v>
      </c>
      <c r="D3818" s="50">
        <v>45212</v>
      </c>
      <c r="E3818" s="50" t="s">
        <v>45</v>
      </c>
      <c r="F3818" s="50" t="s">
        <v>1183</v>
      </c>
      <c r="G3818" s="50" t="s">
        <v>1184</v>
      </c>
      <c r="H3818" s="50" t="s">
        <v>1185</v>
      </c>
      <c r="I3818" s="50" t="s">
        <v>1186</v>
      </c>
      <c r="J3818" s="50" t="s">
        <v>1305</v>
      </c>
      <c r="K3818" s="50" t="s">
        <v>291</v>
      </c>
      <c r="L3818" s="50" t="s">
        <v>1029</v>
      </c>
      <c r="M3818" s="54">
        <v>3</v>
      </c>
      <c r="N3818" s="51" t="str">
        <f t="shared" si="249"/>
        <v>堀越</v>
      </c>
    </row>
    <row r="3819" spans="1:14" x14ac:dyDescent="0.2">
      <c r="A3819" s="50">
        <f t="shared" si="246"/>
        <v>45213</v>
      </c>
      <c r="B3819" s="50">
        <f t="shared" si="247"/>
        <v>4</v>
      </c>
      <c r="C3819" s="51">
        <f t="shared" si="248"/>
        <v>52</v>
      </c>
      <c r="D3819" s="50">
        <v>45213</v>
      </c>
      <c r="E3819" s="50" t="s">
        <v>51</v>
      </c>
      <c r="F3819" s="50" t="s">
        <v>910</v>
      </c>
      <c r="G3819" s="50" t="s">
        <v>1303</v>
      </c>
      <c r="H3819" s="50" t="s">
        <v>1875</v>
      </c>
      <c r="I3819" s="50" t="s">
        <v>1304</v>
      </c>
      <c r="J3819" s="50" t="s">
        <v>1877</v>
      </c>
      <c r="K3819" s="50" t="s">
        <v>291</v>
      </c>
      <c r="L3819" s="50" t="s">
        <v>1029</v>
      </c>
      <c r="M3819" s="54">
        <v>3</v>
      </c>
      <c r="N3819" s="51" t="str">
        <f t="shared" si="249"/>
        <v>堀越</v>
      </c>
    </row>
    <row r="3820" spans="1:14" x14ac:dyDescent="0.2">
      <c r="A3820" s="50">
        <f t="shared" ref="A3820:A3883" si="250">D3820</f>
        <v>45215</v>
      </c>
      <c r="B3820" s="50">
        <f t="shared" ref="B3820:B3883" si="251">ROUNDDOWN(D3820/10000,0)</f>
        <v>4</v>
      </c>
      <c r="C3820" s="51">
        <f t="shared" ref="C3820:C3883" si="252">ROUNDDOWN((D3820-B3820*10000)/100,0)</f>
        <v>52</v>
      </c>
      <c r="D3820" s="50">
        <v>45215</v>
      </c>
      <c r="E3820" s="50" t="s">
        <v>10594</v>
      </c>
      <c r="F3820" s="50" t="s">
        <v>10595</v>
      </c>
      <c r="G3820" s="50" t="s">
        <v>4164</v>
      </c>
      <c r="H3820" s="50" t="s">
        <v>5807</v>
      </c>
      <c r="I3820" s="50" t="s">
        <v>4165</v>
      </c>
      <c r="J3820" s="50" t="s">
        <v>5809</v>
      </c>
      <c r="K3820" s="50" t="s">
        <v>291</v>
      </c>
      <c r="L3820" s="50" t="s">
        <v>1029</v>
      </c>
      <c r="M3820" s="54">
        <v>3</v>
      </c>
      <c r="N3820" s="51" t="str">
        <f t="shared" si="249"/>
        <v>堀越</v>
      </c>
    </row>
    <row r="3821" spans="1:14" x14ac:dyDescent="0.2">
      <c r="A3821" s="50">
        <f t="shared" si="250"/>
        <v>45230</v>
      </c>
      <c r="B3821" s="50">
        <f t="shared" si="251"/>
        <v>4</v>
      </c>
      <c r="C3821" s="51">
        <f t="shared" si="252"/>
        <v>52</v>
      </c>
      <c r="D3821" s="50">
        <v>45230</v>
      </c>
      <c r="E3821" s="50" t="s">
        <v>8526</v>
      </c>
      <c r="F3821" s="50" t="s">
        <v>9336</v>
      </c>
      <c r="G3821" s="50" t="s">
        <v>8528</v>
      </c>
      <c r="H3821" s="50" t="s">
        <v>651</v>
      </c>
      <c r="I3821" s="50" t="s">
        <v>8529</v>
      </c>
      <c r="J3821" s="50" t="s">
        <v>1948</v>
      </c>
      <c r="K3821" s="50" t="s">
        <v>291</v>
      </c>
      <c r="L3821" s="50" t="s">
        <v>188</v>
      </c>
      <c r="M3821" s="54">
        <v>2</v>
      </c>
      <c r="N3821" s="51" t="str">
        <f t="shared" si="249"/>
        <v>堀越</v>
      </c>
    </row>
    <row r="3822" spans="1:14" x14ac:dyDescent="0.2">
      <c r="A3822" s="50">
        <f t="shared" si="250"/>
        <v>45231</v>
      </c>
      <c r="B3822" s="50">
        <f t="shared" si="251"/>
        <v>4</v>
      </c>
      <c r="C3822" s="51">
        <f t="shared" si="252"/>
        <v>52</v>
      </c>
      <c r="D3822" s="50">
        <v>45231</v>
      </c>
      <c r="E3822" s="50" t="s">
        <v>389</v>
      </c>
      <c r="F3822" s="50" t="s">
        <v>6342</v>
      </c>
      <c r="G3822" s="50" t="s">
        <v>1117</v>
      </c>
      <c r="H3822" s="50" t="s">
        <v>4759</v>
      </c>
      <c r="I3822" s="50" t="s">
        <v>1119</v>
      </c>
      <c r="J3822" s="50" t="s">
        <v>4761</v>
      </c>
      <c r="K3822" s="50" t="s">
        <v>291</v>
      </c>
      <c r="L3822" s="50" t="s">
        <v>188</v>
      </c>
      <c r="M3822" s="54">
        <v>2</v>
      </c>
      <c r="N3822" s="51" t="str">
        <f t="shared" si="249"/>
        <v>堀越</v>
      </c>
    </row>
    <row r="3823" spans="1:14" x14ac:dyDescent="0.2">
      <c r="A3823" s="50">
        <f t="shared" si="250"/>
        <v>45233</v>
      </c>
      <c r="B3823" s="50">
        <f t="shared" si="251"/>
        <v>4</v>
      </c>
      <c r="C3823" s="51">
        <f t="shared" si="252"/>
        <v>52</v>
      </c>
      <c r="D3823" s="50">
        <v>45233</v>
      </c>
      <c r="E3823" s="50" t="s">
        <v>51</v>
      </c>
      <c r="F3823" s="50" t="s">
        <v>7435</v>
      </c>
      <c r="G3823" s="50" t="s">
        <v>1303</v>
      </c>
      <c r="H3823" s="50" t="s">
        <v>2342</v>
      </c>
      <c r="I3823" s="50" t="s">
        <v>1304</v>
      </c>
      <c r="J3823" s="50" t="s">
        <v>10596</v>
      </c>
      <c r="K3823" s="50" t="s">
        <v>291</v>
      </c>
      <c r="L3823" s="50" t="s">
        <v>188</v>
      </c>
      <c r="M3823" s="54">
        <v>2</v>
      </c>
      <c r="N3823" s="51" t="str">
        <f t="shared" si="249"/>
        <v>堀越</v>
      </c>
    </row>
    <row r="3824" spans="1:14" x14ac:dyDescent="0.2">
      <c r="A3824" s="50">
        <f t="shared" si="250"/>
        <v>45234</v>
      </c>
      <c r="B3824" s="50">
        <f t="shared" si="251"/>
        <v>4</v>
      </c>
      <c r="C3824" s="51">
        <f t="shared" si="252"/>
        <v>52</v>
      </c>
      <c r="D3824" s="50">
        <v>45234</v>
      </c>
      <c r="E3824" s="50" t="s">
        <v>10597</v>
      </c>
      <c r="F3824" s="50" t="s">
        <v>10598</v>
      </c>
      <c r="G3824" s="50" t="s">
        <v>10599</v>
      </c>
      <c r="H3824" s="50" t="s">
        <v>6884</v>
      </c>
      <c r="I3824" s="50" t="s">
        <v>10600</v>
      </c>
      <c r="J3824" s="50" t="s">
        <v>6886</v>
      </c>
      <c r="K3824" s="50" t="s">
        <v>291</v>
      </c>
      <c r="L3824" s="50" t="s">
        <v>188</v>
      </c>
      <c r="M3824" s="54">
        <v>2</v>
      </c>
      <c r="N3824" s="51" t="str">
        <f t="shared" si="249"/>
        <v>堀越</v>
      </c>
    </row>
    <row r="3825" spans="1:14" x14ac:dyDescent="0.2">
      <c r="A3825" s="50">
        <f t="shared" si="250"/>
        <v>45235</v>
      </c>
      <c r="B3825" s="50">
        <f t="shared" si="251"/>
        <v>4</v>
      </c>
      <c r="C3825" s="51">
        <f t="shared" si="252"/>
        <v>52</v>
      </c>
      <c r="D3825" s="50">
        <v>45235</v>
      </c>
      <c r="E3825" s="50" t="s">
        <v>3629</v>
      </c>
      <c r="F3825" s="50" t="s">
        <v>91</v>
      </c>
      <c r="G3825" s="50" t="s">
        <v>4729</v>
      </c>
      <c r="H3825" s="50" t="s">
        <v>6131</v>
      </c>
      <c r="I3825" s="50" t="s">
        <v>10601</v>
      </c>
      <c r="J3825" s="50" t="s">
        <v>6133</v>
      </c>
      <c r="K3825" s="50" t="s">
        <v>291</v>
      </c>
      <c r="L3825" s="50" t="s">
        <v>188</v>
      </c>
      <c r="M3825" s="54">
        <v>2</v>
      </c>
      <c r="N3825" s="51" t="str">
        <f t="shared" si="249"/>
        <v>堀越</v>
      </c>
    </row>
    <row r="3826" spans="1:14" x14ac:dyDescent="0.2">
      <c r="A3826" s="50">
        <f t="shared" si="250"/>
        <v>45236</v>
      </c>
      <c r="B3826" s="50">
        <f t="shared" si="251"/>
        <v>4</v>
      </c>
      <c r="C3826" s="51">
        <f t="shared" si="252"/>
        <v>52</v>
      </c>
      <c r="D3826" s="50">
        <v>45236</v>
      </c>
      <c r="E3826" s="50" t="s">
        <v>10602</v>
      </c>
      <c r="F3826" s="50" t="s">
        <v>10603</v>
      </c>
      <c r="G3826" s="50" t="s">
        <v>10604</v>
      </c>
      <c r="H3826" s="50" t="s">
        <v>3167</v>
      </c>
      <c r="I3826" s="50" t="s">
        <v>10605</v>
      </c>
      <c r="J3826" s="50" t="s">
        <v>10606</v>
      </c>
      <c r="K3826" s="50" t="s">
        <v>291</v>
      </c>
      <c r="L3826" s="50" t="s">
        <v>188</v>
      </c>
      <c r="M3826" s="54">
        <v>2</v>
      </c>
      <c r="N3826" s="51" t="str">
        <f t="shared" si="249"/>
        <v>堀越</v>
      </c>
    </row>
    <row r="3827" spans="1:14" x14ac:dyDescent="0.2">
      <c r="A3827" s="50">
        <f t="shared" si="250"/>
        <v>45237</v>
      </c>
      <c r="B3827" s="50">
        <f t="shared" si="251"/>
        <v>4</v>
      </c>
      <c r="C3827" s="51">
        <f t="shared" si="252"/>
        <v>52</v>
      </c>
      <c r="D3827" s="50">
        <v>45237</v>
      </c>
      <c r="E3827" s="50" t="s">
        <v>463</v>
      </c>
      <c r="F3827" s="50" t="s">
        <v>10607</v>
      </c>
      <c r="G3827" s="50" t="s">
        <v>2518</v>
      </c>
      <c r="H3827" s="50" t="s">
        <v>10608</v>
      </c>
      <c r="I3827" s="50" t="s">
        <v>2520</v>
      </c>
      <c r="J3827" s="50" t="s">
        <v>10609</v>
      </c>
      <c r="K3827" s="50" t="s">
        <v>291</v>
      </c>
      <c r="L3827" s="50" t="s">
        <v>188</v>
      </c>
      <c r="M3827" s="54">
        <v>2</v>
      </c>
      <c r="N3827" s="51" t="str">
        <f t="shared" si="249"/>
        <v>堀越</v>
      </c>
    </row>
    <row r="3828" spans="1:14" x14ac:dyDescent="0.2">
      <c r="A3828" s="50">
        <f t="shared" si="250"/>
        <v>45301</v>
      </c>
      <c r="B3828" s="50">
        <f t="shared" si="251"/>
        <v>4</v>
      </c>
      <c r="C3828" s="51">
        <f t="shared" si="252"/>
        <v>53</v>
      </c>
      <c r="D3828" s="50">
        <v>45301</v>
      </c>
      <c r="E3828" s="50" t="s">
        <v>463</v>
      </c>
      <c r="F3828" s="50" t="s">
        <v>10610</v>
      </c>
      <c r="G3828" s="50" t="s">
        <v>2518</v>
      </c>
      <c r="H3828" s="50" t="s">
        <v>1217</v>
      </c>
      <c r="I3828" s="50" t="s">
        <v>2520</v>
      </c>
      <c r="J3828" s="50" t="s">
        <v>1218</v>
      </c>
      <c r="K3828" s="50" t="s">
        <v>291</v>
      </c>
      <c r="L3828" s="50" t="s">
        <v>189</v>
      </c>
      <c r="M3828" s="54">
        <v>2</v>
      </c>
      <c r="N3828" s="51" t="str">
        <f t="shared" si="249"/>
        <v>明大中野</v>
      </c>
    </row>
    <row r="3829" spans="1:14" x14ac:dyDescent="0.2">
      <c r="A3829" s="50">
        <f t="shared" si="250"/>
        <v>45302</v>
      </c>
      <c r="B3829" s="50">
        <f t="shared" si="251"/>
        <v>4</v>
      </c>
      <c r="C3829" s="51">
        <f t="shared" si="252"/>
        <v>53</v>
      </c>
      <c r="D3829" s="50">
        <v>45302</v>
      </c>
      <c r="E3829" s="50" t="s">
        <v>10611</v>
      </c>
      <c r="F3829" s="50" t="s">
        <v>10612</v>
      </c>
      <c r="G3829" s="50" t="s">
        <v>10613</v>
      </c>
      <c r="H3829" s="50" t="s">
        <v>1620</v>
      </c>
      <c r="I3829" s="50" t="s">
        <v>10614</v>
      </c>
      <c r="J3829" s="50" t="s">
        <v>1622</v>
      </c>
      <c r="K3829" s="50" t="s">
        <v>291</v>
      </c>
      <c r="L3829" s="50" t="s">
        <v>188</v>
      </c>
      <c r="M3829" s="54">
        <v>2</v>
      </c>
      <c r="N3829" s="51" t="str">
        <f t="shared" si="249"/>
        <v>明大中野</v>
      </c>
    </row>
    <row r="3830" spans="1:14" x14ac:dyDescent="0.2">
      <c r="A3830" s="50">
        <f t="shared" si="250"/>
        <v>45303</v>
      </c>
      <c r="B3830" s="50">
        <f t="shared" si="251"/>
        <v>4</v>
      </c>
      <c r="C3830" s="51">
        <f t="shared" si="252"/>
        <v>53</v>
      </c>
      <c r="D3830" s="50">
        <v>45303</v>
      </c>
      <c r="E3830" s="50" t="s">
        <v>34</v>
      </c>
      <c r="F3830" s="50" t="s">
        <v>4922</v>
      </c>
      <c r="G3830" s="50" t="s">
        <v>1285</v>
      </c>
      <c r="H3830" s="50" t="s">
        <v>1222</v>
      </c>
      <c r="I3830" s="50" t="s">
        <v>1287</v>
      </c>
      <c r="J3830" s="50" t="s">
        <v>1223</v>
      </c>
      <c r="K3830" s="50" t="s">
        <v>291</v>
      </c>
      <c r="L3830" s="50" t="s">
        <v>188</v>
      </c>
      <c r="M3830" s="54">
        <v>2</v>
      </c>
      <c r="N3830" s="51" t="str">
        <f t="shared" si="249"/>
        <v>明大中野</v>
      </c>
    </row>
    <row r="3831" spans="1:14" x14ac:dyDescent="0.2">
      <c r="A3831" s="50">
        <f t="shared" si="250"/>
        <v>45304</v>
      </c>
      <c r="B3831" s="50">
        <f t="shared" si="251"/>
        <v>4</v>
      </c>
      <c r="C3831" s="51">
        <f t="shared" si="252"/>
        <v>53</v>
      </c>
      <c r="D3831" s="50">
        <v>45304</v>
      </c>
      <c r="E3831" s="50" t="s">
        <v>114</v>
      </c>
      <c r="F3831" s="50" t="s">
        <v>5604</v>
      </c>
      <c r="G3831" s="50" t="s">
        <v>5048</v>
      </c>
      <c r="H3831" s="50" t="s">
        <v>1217</v>
      </c>
      <c r="I3831" s="50" t="s">
        <v>5049</v>
      </c>
      <c r="J3831" s="50" t="s">
        <v>1218</v>
      </c>
      <c r="K3831" s="50" t="s">
        <v>291</v>
      </c>
      <c r="L3831" s="50" t="s">
        <v>189</v>
      </c>
      <c r="M3831" s="54">
        <v>2</v>
      </c>
      <c r="N3831" s="51" t="str">
        <f t="shared" si="249"/>
        <v>明大中野</v>
      </c>
    </row>
    <row r="3832" spans="1:14" x14ac:dyDescent="0.2">
      <c r="A3832" s="50">
        <f t="shared" si="250"/>
        <v>45305</v>
      </c>
      <c r="B3832" s="50">
        <f t="shared" si="251"/>
        <v>4</v>
      </c>
      <c r="C3832" s="51">
        <f t="shared" si="252"/>
        <v>53</v>
      </c>
      <c r="D3832" s="50">
        <v>45305</v>
      </c>
      <c r="E3832" s="50" t="s">
        <v>10615</v>
      </c>
      <c r="F3832" s="50" t="s">
        <v>10616</v>
      </c>
      <c r="G3832" s="50" t="s">
        <v>10617</v>
      </c>
      <c r="H3832" s="50" t="s">
        <v>1038</v>
      </c>
      <c r="I3832" s="50" t="s">
        <v>10618</v>
      </c>
      <c r="J3832" s="50" t="s">
        <v>1039</v>
      </c>
      <c r="K3832" s="50" t="s">
        <v>291</v>
      </c>
      <c r="L3832" s="50" t="s">
        <v>188</v>
      </c>
      <c r="M3832" s="54">
        <v>2</v>
      </c>
      <c r="N3832" s="51" t="str">
        <f t="shared" si="249"/>
        <v>明大中野</v>
      </c>
    </row>
    <row r="3833" spans="1:14" x14ac:dyDescent="0.2">
      <c r="A3833" s="50">
        <f t="shared" si="250"/>
        <v>45306</v>
      </c>
      <c r="B3833" s="50">
        <f t="shared" si="251"/>
        <v>4</v>
      </c>
      <c r="C3833" s="51">
        <f t="shared" si="252"/>
        <v>53</v>
      </c>
      <c r="D3833" s="50">
        <v>45306</v>
      </c>
      <c r="E3833" s="50" t="s">
        <v>87</v>
      </c>
      <c r="F3833" s="50" t="s">
        <v>10286</v>
      </c>
      <c r="G3833" s="50" t="s">
        <v>1117</v>
      </c>
      <c r="H3833" s="50" t="s">
        <v>1160</v>
      </c>
      <c r="I3833" s="50" t="s">
        <v>1119</v>
      </c>
      <c r="J3833" s="50" t="s">
        <v>1767</v>
      </c>
      <c r="K3833" s="50" t="s">
        <v>291</v>
      </c>
      <c r="L3833" s="50" t="s">
        <v>188</v>
      </c>
      <c r="M3833" s="54">
        <v>2</v>
      </c>
      <c r="N3833" s="51" t="str">
        <f t="shared" si="249"/>
        <v>明大中野</v>
      </c>
    </row>
    <row r="3834" spans="1:14" x14ac:dyDescent="0.2">
      <c r="A3834" s="50">
        <f t="shared" si="250"/>
        <v>45307</v>
      </c>
      <c r="B3834" s="50">
        <f t="shared" si="251"/>
        <v>4</v>
      </c>
      <c r="C3834" s="51">
        <f t="shared" si="252"/>
        <v>53</v>
      </c>
      <c r="D3834" s="50">
        <v>45307</v>
      </c>
      <c r="E3834" s="50" t="s">
        <v>124</v>
      </c>
      <c r="F3834" s="50" t="s">
        <v>10619</v>
      </c>
      <c r="G3834" s="50" t="s">
        <v>1115</v>
      </c>
      <c r="H3834" s="50" t="s">
        <v>1030</v>
      </c>
      <c r="I3834" s="50" t="s">
        <v>1116</v>
      </c>
      <c r="J3834" s="50" t="s">
        <v>1282</v>
      </c>
      <c r="K3834" s="50" t="s">
        <v>291</v>
      </c>
      <c r="L3834" s="50" t="s">
        <v>188</v>
      </c>
      <c r="M3834" s="54">
        <v>2</v>
      </c>
      <c r="N3834" s="51" t="str">
        <f t="shared" si="249"/>
        <v>明大中野</v>
      </c>
    </row>
    <row r="3835" spans="1:14" x14ac:dyDescent="0.2">
      <c r="A3835" s="50">
        <f t="shared" si="250"/>
        <v>45308</v>
      </c>
      <c r="B3835" s="50">
        <f t="shared" si="251"/>
        <v>4</v>
      </c>
      <c r="C3835" s="51">
        <f t="shared" si="252"/>
        <v>53</v>
      </c>
      <c r="D3835" s="50">
        <v>45308</v>
      </c>
      <c r="E3835" s="50" t="s">
        <v>8322</v>
      </c>
      <c r="F3835" s="50" t="s">
        <v>10620</v>
      </c>
      <c r="G3835" s="50" t="s">
        <v>8323</v>
      </c>
      <c r="H3835" s="50" t="s">
        <v>1579</v>
      </c>
      <c r="I3835" s="50" t="s">
        <v>8324</v>
      </c>
      <c r="J3835" s="50" t="s">
        <v>1581</v>
      </c>
      <c r="K3835" s="50" t="s">
        <v>291</v>
      </c>
      <c r="L3835" s="50" t="s">
        <v>188</v>
      </c>
      <c r="M3835" s="54">
        <v>2</v>
      </c>
      <c r="N3835" s="51" t="str">
        <f t="shared" si="249"/>
        <v>明大中野</v>
      </c>
    </row>
    <row r="3836" spans="1:14" x14ac:dyDescent="0.2">
      <c r="A3836" s="50">
        <f t="shared" si="250"/>
        <v>45310</v>
      </c>
      <c r="B3836" s="50">
        <f t="shared" si="251"/>
        <v>4</v>
      </c>
      <c r="C3836" s="51">
        <f t="shared" si="252"/>
        <v>53</v>
      </c>
      <c r="D3836" s="50">
        <v>45310</v>
      </c>
      <c r="E3836" s="50" t="s">
        <v>10621</v>
      </c>
      <c r="F3836" s="50" t="s">
        <v>7452</v>
      </c>
      <c r="G3836" s="50" t="s">
        <v>10622</v>
      </c>
      <c r="H3836" s="50" t="s">
        <v>1916</v>
      </c>
      <c r="I3836" s="50" t="s">
        <v>10623</v>
      </c>
      <c r="J3836" s="50" t="s">
        <v>1917</v>
      </c>
      <c r="K3836" s="50" t="s">
        <v>291</v>
      </c>
      <c r="L3836" s="50" t="s">
        <v>189</v>
      </c>
      <c r="M3836" s="54">
        <v>1</v>
      </c>
      <c r="N3836" s="51" t="str">
        <f t="shared" si="249"/>
        <v>明大中野</v>
      </c>
    </row>
    <row r="3837" spans="1:14" x14ac:dyDescent="0.2">
      <c r="A3837" s="50">
        <f t="shared" si="250"/>
        <v>45311</v>
      </c>
      <c r="B3837" s="50">
        <f t="shared" si="251"/>
        <v>4</v>
      </c>
      <c r="C3837" s="51">
        <f t="shared" si="252"/>
        <v>53</v>
      </c>
      <c r="D3837" s="50">
        <v>45311</v>
      </c>
      <c r="E3837" s="50" t="s">
        <v>1389</v>
      </c>
      <c r="F3837" s="50" t="s">
        <v>10624</v>
      </c>
      <c r="G3837" s="50" t="s">
        <v>1391</v>
      </c>
      <c r="H3837" s="50" t="s">
        <v>6506</v>
      </c>
      <c r="I3837" s="50" t="s">
        <v>4591</v>
      </c>
      <c r="J3837" s="50" t="s">
        <v>6507</v>
      </c>
      <c r="K3837" s="50" t="s">
        <v>291</v>
      </c>
      <c r="L3837" s="50" t="s">
        <v>185</v>
      </c>
      <c r="M3837" s="54">
        <v>1</v>
      </c>
      <c r="N3837" s="51" t="str">
        <f t="shared" si="249"/>
        <v>明大中野</v>
      </c>
    </row>
    <row r="3838" spans="1:14" x14ac:dyDescent="0.2">
      <c r="A3838" s="50">
        <f t="shared" si="250"/>
        <v>45312</v>
      </c>
      <c r="B3838" s="50">
        <f t="shared" si="251"/>
        <v>4</v>
      </c>
      <c r="C3838" s="51">
        <f t="shared" si="252"/>
        <v>53</v>
      </c>
      <c r="D3838" s="50">
        <v>45312</v>
      </c>
      <c r="E3838" s="50" t="s">
        <v>1553</v>
      </c>
      <c r="F3838" s="50" t="s">
        <v>2787</v>
      </c>
      <c r="G3838" s="50" t="s">
        <v>1555</v>
      </c>
      <c r="H3838" s="50" t="s">
        <v>1930</v>
      </c>
      <c r="I3838" s="50" t="s">
        <v>1557</v>
      </c>
      <c r="J3838" s="50" t="s">
        <v>1931</v>
      </c>
      <c r="K3838" s="50" t="s">
        <v>291</v>
      </c>
      <c r="L3838" s="50" t="s">
        <v>185</v>
      </c>
      <c r="M3838" s="54">
        <v>1</v>
      </c>
      <c r="N3838" s="51" t="str">
        <f t="shared" si="249"/>
        <v>明大中野</v>
      </c>
    </row>
    <row r="3839" spans="1:14" x14ac:dyDescent="0.2">
      <c r="A3839" s="50">
        <f t="shared" si="250"/>
        <v>45313</v>
      </c>
      <c r="B3839" s="50">
        <f t="shared" si="251"/>
        <v>4</v>
      </c>
      <c r="C3839" s="51">
        <f t="shared" si="252"/>
        <v>53</v>
      </c>
      <c r="D3839" s="50">
        <v>45313</v>
      </c>
      <c r="E3839" s="50" t="s">
        <v>3682</v>
      </c>
      <c r="F3839" s="50" t="s">
        <v>6484</v>
      </c>
      <c r="G3839" s="50" t="s">
        <v>5048</v>
      </c>
      <c r="H3839" s="50" t="s">
        <v>1185</v>
      </c>
      <c r="I3839" s="50" t="s">
        <v>5049</v>
      </c>
      <c r="J3839" s="50" t="s">
        <v>1187</v>
      </c>
      <c r="K3839" s="50" t="s">
        <v>291</v>
      </c>
      <c r="L3839" s="50" t="s">
        <v>189</v>
      </c>
      <c r="M3839" s="54">
        <v>1</v>
      </c>
      <c r="N3839" s="51" t="str">
        <f t="shared" si="249"/>
        <v>明大中野</v>
      </c>
    </row>
    <row r="3840" spans="1:14" x14ac:dyDescent="0.2">
      <c r="A3840" s="50">
        <f t="shared" si="250"/>
        <v>45314</v>
      </c>
      <c r="B3840" s="50">
        <f t="shared" si="251"/>
        <v>4</v>
      </c>
      <c r="C3840" s="51">
        <f t="shared" si="252"/>
        <v>53</v>
      </c>
      <c r="D3840" s="50">
        <v>45314</v>
      </c>
      <c r="E3840" s="50" t="s">
        <v>40</v>
      </c>
      <c r="F3840" s="50" t="s">
        <v>10625</v>
      </c>
      <c r="G3840" s="50" t="s">
        <v>1704</v>
      </c>
      <c r="H3840" s="50" t="s">
        <v>7857</v>
      </c>
      <c r="I3840" s="50" t="s">
        <v>1706</v>
      </c>
      <c r="J3840" s="50" t="s">
        <v>10626</v>
      </c>
      <c r="K3840" s="50" t="s">
        <v>291</v>
      </c>
      <c r="L3840" s="50" t="s">
        <v>189</v>
      </c>
      <c r="M3840" s="54">
        <v>1</v>
      </c>
      <c r="N3840" s="51" t="str">
        <f t="shared" si="249"/>
        <v>明大中野</v>
      </c>
    </row>
    <row r="3841" spans="1:14" x14ac:dyDescent="0.2">
      <c r="A3841" s="50">
        <f t="shared" si="250"/>
        <v>45315</v>
      </c>
      <c r="B3841" s="50">
        <f t="shared" si="251"/>
        <v>4</v>
      </c>
      <c r="C3841" s="51">
        <f t="shared" si="252"/>
        <v>53</v>
      </c>
      <c r="D3841" s="50">
        <v>45315</v>
      </c>
      <c r="E3841" s="50" t="s">
        <v>45</v>
      </c>
      <c r="F3841" s="50" t="s">
        <v>780</v>
      </c>
      <c r="G3841" s="50" t="s">
        <v>1184</v>
      </c>
      <c r="H3841" s="50" t="s">
        <v>2017</v>
      </c>
      <c r="I3841" s="50" t="s">
        <v>1186</v>
      </c>
      <c r="J3841" s="50" t="s">
        <v>3008</v>
      </c>
      <c r="K3841" s="50" t="s">
        <v>291</v>
      </c>
      <c r="L3841" s="50" t="s">
        <v>189</v>
      </c>
      <c r="M3841" s="54">
        <v>1</v>
      </c>
      <c r="N3841" s="51" t="str">
        <f t="shared" si="249"/>
        <v>明大中野</v>
      </c>
    </row>
    <row r="3842" spans="1:14" x14ac:dyDescent="0.2">
      <c r="A3842" s="50">
        <f t="shared" si="250"/>
        <v>45316</v>
      </c>
      <c r="B3842" s="50">
        <f t="shared" si="251"/>
        <v>4</v>
      </c>
      <c r="C3842" s="51">
        <f t="shared" si="252"/>
        <v>53</v>
      </c>
      <c r="D3842" s="50">
        <v>45316</v>
      </c>
      <c r="E3842" s="50" t="s">
        <v>10627</v>
      </c>
      <c r="F3842" s="50" t="s">
        <v>7807</v>
      </c>
      <c r="G3842" s="50" t="s">
        <v>10628</v>
      </c>
      <c r="H3842" s="50" t="s">
        <v>2097</v>
      </c>
      <c r="I3842" s="50" t="s">
        <v>10629</v>
      </c>
      <c r="J3842" s="50" t="s">
        <v>2098</v>
      </c>
      <c r="K3842" s="50" t="s">
        <v>291</v>
      </c>
      <c r="L3842" s="50" t="s">
        <v>189</v>
      </c>
      <c r="M3842" s="54">
        <v>1</v>
      </c>
      <c r="N3842" s="51" t="str">
        <f t="shared" ref="N3842:N3905" si="253">VLOOKUP(B3842*100+C3842,$AB$2:$AF$400,2,0)</f>
        <v>明大中野</v>
      </c>
    </row>
    <row r="3843" spans="1:14" x14ac:dyDescent="0.2">
      <c r="A3843" s="50">
        <f t="shared" si="250"/>
        <v>45317</v>
      </c>
      <c r="B3843" s="50">
        <f t="shared" si="251"/>
        <v>4</v>
      </c>
      <c r="C3843" s="51">
        <f t="shared" si="252"/>
        <v>53</v>
      </c>
      <c r="D3843" s="50">
        <v>45317</v>
      </c>
      <c r="E3843" s="50" t="s">
        <v>6027</v>
      </c>
      <c r="F3843" s="50" t="s">
        <v>10630</v>
      </c>
      <c r="G3843" s="50" t="s">
        <v>6029</v>
      </c>
      <c r="H3843" s="50" t="s">
        <v>2973</v>
      </c>
      <c r="I3843" s="50" t="s">
        <v>6030</v>
      </c>
      <c r="J3843" s="50" t="s">
        <v>2974</v>
      </c>
      <c r="K3843" s="50" t="s">
        <v>291</v>
      </c>
      <c r="L3843" s="50" t="s">
        <v>189</v>
      </c>
      <c r="M3843" s="54">
        <v>1</v>
      </c>
      <c r="N3843" s="51" t="str">
        <f t="shared" si="253"/>
        <v>明大中野</v>
      </c>
    </row>
    <row r="3844" spans="1:14" x14ac:dyDescent="0.2">
      <c r="A3844" s="50">
        <f t="shared" si="250"/>
        <v>45318</v>
      </c>
      <c r="B3844" s="50">
        <f t="shared" si="251"/>
        <v>4</v>
      </c>
      <c r="C3844" s="51">
        <f t="shared" si="252"/>
        <v>53</v>
      </c>
      <c r="D3844" s="50">
        <v>45318</v>
      </c>
      <c r="E3844" s="50" t="s">
        <v>10631</v>
      </c>
      <c r="F3844" s="50" t="s">
        <v>10632</v>
      </c>
      <c r="G3844" s="50" t="s">
        <v>10633</v>
      </c>
      <c r="H3844" s="50" t="s">
        <v>6396</v>
      </c>
      <c r="I3844" s="50" t="s">
        <v>10634</v>
      </c>
      <c r="J3844" s="50" t="s">
        <v>7520</v>
      </c>
      <c r="K3844" s="50" t="s">
        <v>291</v>
      </c>
      <c r="L3844" s="50" t="s">
        <v>189</v>
      </c>
      <c r="M3844" s="54">
        <v>1</v>
      </c>
      <c r="N3844" s="51" t="str">
        <f t="shared" si="253"/>
        <v>明大中野</v>
      </c>
    </row>
    <row r="3845" spans="1:14" x14ac:dyDescent="0.2">
      <c r="A3845" s="50">
        <f t="shared" si="250"/>
        <v>45319</v>
      </c>
      <c r="B3845" s="50">
        <f t="shared" si="251"/>
        <v>4</v>
      </c>
      <c r="C3845" s="51">
        <f t="shared" si="252"/>
        <v>53</v>
      </c>
      <c r="D3845" s="50">
        <v>45319</v>
      </c>
      <c r="E3845" s="50" t="s">
        <v>713</v>
      </c>
      <c r="F3845" s="50" t="s">
        <v>10635</v>
      </c>
      <c r="G3845" s="50" t="s">
        <v>1461</v>
      </c>
      <c r="H3845" s="50" t="s">
        <v>10636</v>
      </c>
      <c r="I3845" s="50" t="s">
        <v>1463</v>
      </c>
      <c r="J3845" s="50" t="s">
        <v>10637</v>
      </c>
      <c r="K3845" s="50" t="s">
        <v>291</v>
      </c>
      <c r="L3845" s="50" t="s">
        <v>185</v>
      </c>
      <c r="M3845" s="54">
        <v>1</v>
      </c>
      <c r="N3845" s="51" t="str">
        <f t="shared" si="253"/>
        <v>明大中野</v>
      </c>
    </row>
    <row r="3846" spans="1:14" x14ac:dyDescent="0.2">
      <c r="A3846" s="50">
        <f t="shared" si="250"/>
        <v>45320</v>
      </c>
      <c r="B3846" s="50">
        <f t="shared" si="251"/>
        <v>4</v>
      </c>
      <c r="C3846" s="51">
        <f t="shared" si="252"/>
        <v>53</v>
      </c>
      <c r="D3846" s="50">
        <v>45320</v>
      </c>
      <c r="E3846" s="50" t="s">
        <v>4191</v>
      </c>
      <c r="F3846" s="50" t="s">
        <v>585</v>
      </c>
      <c r="G3846" s="50" t="s">
        <v>1642</v>
      </c>
      <c r="H3846" s="50" t="s">
        <v>1267</v>
      </c>
      <c r="I3846" s="50" t="s">
        <v>1644</v>
      </c>
      <c r="J3846" s="50" t="s">
        <v>1269</v>
      </c>
      <c r="K3846" s="50" t="s">
        <v>291</v>
      </c>
      <c r="L3846" s="50" t="s">
        <v>189</v>
      </c>
      <c r="M3846" s="54">
        <v>1</v>
      </c>
      <c r="N3846" s="51" t="str">
        <f t="shared" si="253"/>
        <v>明大中野</v>
      </c>
    </row>
    <row r="3847" spans="1:14" x14ac:dyDescent="0.2">
      <c r="A3847" s="50">
        <f t="shared" si="250"/>
        <v>45321</v>
      </c>
      <c r="B3847" s="50">
        <f t="shared" si="251"/>
        <v>4</v>
      </c>
      <c r="C3847" s="51">
        <f t="shared" si="252"/>
        <v>53</v>
      </c>
      <c r="D3847" s="50">
        <v>45321</v>
      </c>
      <c r="E3847" s="50" t="s">
        <v>29</v>
      </c>
      <c r="F3847" s="50" t="s">
        <v>10638</v>
      </c>
      <c r="G3847" s="50" t="s">
        <v>1310</v>
      </c>
      <c r="H3847" s="50" t="s">
        <v>1118</v>
      </c>
      <c r="I3847" s="50" t="s">
        <v>1311</v>
      </c>
      <c r="J3847" s="50" t="s">
        <v>1120</v>
      </c>
      <c r="K3847" s="50" t="s">
        <v>291</v>
      </c>
      <c r="L3847" s="50" t="s">
        <v>185</v>
      </c>
      <c r="M3847" s="54">
        <v>1</v>
      </c>
      <c r="N3847" s="51" t="str">
        <f t="shared" si="253"/>
        <v>明大中野</v>
      </c>
    </row>
    <row r="3848" spans="1:14" x14ac:dyDescent="0.2">
      <c r="A3848" s="50">
        <f t="shared" si="250"/>
        <v>45322</v>
      </c>
      <c r="B3848" s="50">
        <f t="shared" si="251"/>
        <v>4</v>
      </c>
      <c r="C3848" s="51">
        <f t="shared" si="252"/>
        <v>53</v>
      </c>
      <c r="D3848" s="50">
        <v>45322</v>
      </c>
      <c r="E3848" s="50" t="s">
        <v>10639</v>
      </c>
      <c r="F3848" s="50" t="s">
        <v>2903</v>
      </c>
      <c r="G3848" s="50" t="s">
        <v>10640</v>
      </c>
      <c r="H3848" s="50" t="s">
        <v>2439</v>
      </c>
      <c r="I3848" s="50" t="s">
        <v>10641</v>
      </c>
      <c r="J3848" s="50" t="s">
        <v>2440</v>
      </c>
      <c r="K3848" s="50" t="s">
        <v>291</v>
      </c>
      <c r="L3848" s="50" t="s">
        <v>189</v>
      </c>
      <c r="M3848" s="54">
        <v>1</v>
      </c>
      <c r="N3848" s="51" t="str">
        <f t="shared" si="253"/>
        <v>明大中野</v>
      </c>
    </row>
    <row r="3849" spans="1:14" x14ac:dyDescent="0.2">
      <c r="A3849" s="50">
        <f t="shared" si="250"/>
        <v>45323</v>
      </c>
      <c r="B3849" s="50">
        <f t="shared" si="251"/>
        <v>4</v>
      </c>
      <c r="C3849" s="51">
        <f t="shared" si="252"/>
        <v>53</v>
      </c>
      <c r="D3849" s="50">
        <v>45323</v>
      </c>
      <c r="E3849" s="50" t="s">
        <v>125</v>
      </c>
      <c r="F3849" s="50" t="s">
        <v>6777</v>
      </c>
      <c r="G3849" s="50" t="s">
        <v>1143</v>
      </c>
      <c r="H3849" s="50" t="s">
        <v>1198</v>
      </c>
      <c r="I3849" s="50" t="s">
        <v>1144</v>
      </c>
      <c r="J3849" s="50" t="s">
        <v>1200</v>
      </c>
      <c r="K3849" s="50" t="s">
        <v>291</v>
      </c>
      <c r="L3849" s="50" t="s">
        <v>189</v>
      </c>
      <c r="M3849" s="54">
        <v>1</v>
      </c>
      <c r="N3849" s="51" t="str">
        <f t="shared" si="253"/>
        <v>明大中野</v>
      </c>
    </row>
    <row r="3850" spans="1:14" x14ac:dyDescent="0.2">
      <c r="A3850" s="50">
        <f t="shared" si="250"/>
        <v>45324</v>
      </c>
      <c r="B3850" s="50">
        <f t="shared" si="251"/>
        <v>4</v>
      </c>
      <c r="C3850" s="51">
        <f t="shared" si="252"/>
        <v>53</v>
      </c>
      <c r="D3850" s="50">
        <v>45324</v>
      </c>
      <c r="E3850" s="50" t="s">
        <v>72</v>
      </c>
      <c r="F3850" s="50" t="s">
        <v>2903</v>
      </c>
      <c r="G3850" s="50" t="s">
        <v>1983</v>
      </c>
      <c r="H3850" s="50" t="s">
        <v>2439</v>
      </c>
      <c r="I3850" s="50" t="s">
        <v>1984</v>
      </c>
      <c r="J3850" s="50" t="s">
        <v>2440</v>
      </c>
      <c r="K3850" s="50" t="s">
        <v>291</v>
      </c>
      <c r="L3850" s="50" t="s">
        <v>189</v>
      </c>
      <c r="M3850" s="54">
        <v>1</v>
      </c>
      <c r="N3850" s="51" t="str">
        <f t="shared" si="253"/>
        <v>明大中野</v>
      </c>
    </row>
    <row r="3851" spans="1:14" x14ac:dyDescent="0.2">
      <c r="A3851" s="50">
        <f t="shared" si="250"/>
        <v>45325</v>
      </c>
      <c r="B3851" s="50">
        <f t="shared" si="251"/>
        <v>4</v>
      </c>
      <c r="C3851" s="51">
        <f t="shared" si="252"/>
        <v>53</v>
      </c>
      <c r="D3851" s="50">
        <v>45325</v>
      </c>
      <c r="E3851" s="50" t="s">
        <v>60</v>
      </c>
      <c r="F3851" s="50" t="s">
        <v>969</v>
      </c>
      <c r="G3851" s="50" t="s">
        <v>1313</v>
      </c>
      <c r="H3851" s="50" t="s">
        <v>1040</v>
      </c>
      <c r="I3851" s="50" t="s">
        <v>1315</v>
      </c>
      <c r="J3851" s="50" t="s">
        <v>1041</v>
      </c>
      <c r="K3851" s="50" t="s">
        <v>291</v>
      </c>
      <c r="L3851" s="50" t="s">
        <v>189</v>
      </c>
      <c r="M3851" s="54">
        <v>1</v>
      </c>
      <c r="N3851" s="51" t="str">
        <f t="shared" si="253"/>
        <v>明大中野</v>
      </c>
    </row>
    <row r="3852" spans="1:14" x14ac:dyDescent="0.2">
      <c r="A3852" s="50">
        <f t="shared" si="250"/>
        <v>45326</v>
      </c>
      <c r="B3852" s="50">
        <f t="shared" si="251"/>
        <v>4</v>
      </c>
      <c r="C3852" s="51">
        <f t="shared" si="252"/>
        <v>53</v>
      </c>
      <c r="D3852" s="50">
        <v>45326</v>
      </c>
      <c r="E3852" s="50" t="s">
        <v>10642</v>
      </c>
      <c r="F3852" s="50" t="s">
        <v>10643</v>
      </c>
      <c r="G3852" s="50" t="s">
        <v>10644</v>
      </c>
      <c r="H3852" s="50" t="s">
        <v>4351</v>
      </c>
      <c r="I3852" s="50" t="s">
        <v>10645</v>
      </c>
      <c r="J3852" s="50" t="s">
        <v>4352</v>
      </c>
      <c r="K3852" s="50" t="s">
        <v>291</v>
      </c>
      <c r="L3852" s="50" t="s">
        <v>189</v>
      </c>
      <c r="M3852" s="54">
        <v>1</v>
      </c>
      <c r="N3852" s="51" t="str">
        <f t="shared" si="253"/>
        <v>明大中野</v>
      </c>
    </row>
    <row r="3853" spans="1:14" x14ac:dyDescent="0.2">
      <c r="A3853" s="50">
        <f t="shared" si="250"/>
        <v>45327</v>
      </c>
      <c r="B3853" s="50">
        <f t="shared" si="251"/>
        <v>4</v>
      </c>
      <c r="C3853" s="51">
        <f t="shared" si="252"/>
        <v>53</v>
      </c>
      <c r="D3853" s="50">
        <v>45327</v>
      </c>
      <c r="E3853" s="50" t="s">
        <v>12051</v>
      </c>
      <c r="F3853" s="50" t="s">
        <v>15341</v>
      </c>
      <c r="G3853" s="50" t="s">
        <v>7466</v>
      </c>
      <c r="H3853" s="50" t="s">
        <v>15342</v>
      </c>
      <c r="I3853" s="50" t="s">
        <v>7467</v>
      </c>
      <c r="J3853" s="50" t="s">
        <v>15343</v>
      </c>
      <c r="K3853" s="50" t="s">
        <v>291</v>
      </c>
      <c r="L3853" s="50" t="s">
        <v>189</v>
      </c>
      <c r="M3853" s="54">
        <v>1</v>
      </c>
      <c r="N3853" s="51" t="str">
        <f t="shared" si="253"/>
        <v>明大中野</v>
      </c>
    </row>
    <row r="3854" spans="1:14" x14ac:dyDescent="0.2">
      <c r="A3854" s="50">
        <f t="shared" si="250"/>
        <v>45340</v>
      </c>
      <c r="B3854" s="50">
        <f t="shared" si="251"/>
        <v>4</v>
      </c>
      <c r="C3854" s="51">
        <f t="shared" si="252"/>
        <v>53</v>
      </c>
      <c r="D3854" s="50">
        <v>45340</v>
      </c>
      <c r="E3854" s="50" t="s">
        <v>10646</v>
      </c>
      <c r="F3854" s="50" t="s">
        <v>8268</v>
      </c>
      <c r="G3854" s="50" t="s">
        <v>10647</v>
      </c>
      <c r="H3854" s="50" t="s">
        <v>8269</v>
      </c>
      <c r="I3854" s="50" t="s">
        <v>10648</v>
      </c>
      <c r="J3854" s="50" t="s">
        <v>8270</v>
      </c>
      <c r="K3854" s="50" t="s">
        <v>291</v>
      </c>
      <c r="L3854" s="50" t="s">
        <v>1029</v>
      </c>
      <c r="M3854" s="54">
        <v>3</v>
      </c>
      <c r="N3854" s="51" t="str">
        <f t="shared" si="253"/>
        <v>明大中野</v>
      </c>
    </row>
    <row r="3855" spans="1:14" x14ac:dyDescent="0.2">
      <c r="A3855" s="50">
        <f t="shared" si="250"/>
        <v>45341</v>
      </c>
      <c r="B3855" s="50">
        <f t="shared" si="251"/>
        <v>4</v>
      </c>
      <c r="C3855" s="51">
        <f t="shared" si="252"/>
        <v>53</v>
      </c>
      <c r="D3855" s="50">
        <v>45341</v>
      </c>
      <c r="E3855" s="50" t="s">
        <v>4175</v>
      </c>
      <c r="F3855" s="50" t="s">
        <v>10649</v>
      </c>
      <c r="G3855" s="50" t="s">
        <v>2026</v>
      </c>
      <c r="H3855" s="50" t="s">
        <v>2123</v>
      </c>
      <c r="I3855" s="50" t="s">
        <v>2028</v>
      </c>
      <c r="J3855" s="50" t="s">
        <v>2790</v>
      </c>
      <c r="K3855" s="50" t="s">
        <v>291</v>
      </c>
      <c r="L3855" s="50" t="s">
        <v>1029</v>
      </c>
      <c r="M3855" s="54">
        <v>3</v>
      </c>
      <c r="N3855" s="51" t="str">
        <f t="shared" si="253"/>
        <v>明大中野</v>
      </c>
    </row>
    <row r="3856" spans="1:14" x14ac:dyDescent="0.2">
      <c r="A3856" s="50">
        <f t="shared" si="250"/>
        <v>45342</v>
      </c>
      <c r="B3856" s="50">
        <f t="shared" si="251"/>
        <v>4</v>
      </c>
      <c r="C3856" s="51">
        <f t="shared" si="252"/>
        <v>53</v>
      </c>
      <c r="D3856" s="50">
        <v>45342</v>
      </c>
      <c r="E3856" s="50" t="s">
        <v>10650</v>
      </c>
      <c r="F3856" s="50" t="s">
        <v>9997</v>
      </c>
      <c r="G3856" s="50" t="s">
        <v>10651</v>
      </c>
      <c r="H3856" s="50" t="s">
        <v>1428</v>
      </c>
      <c r="I3856" s="50" t="s">
        <v>10652</v>
      </c>
      <c r="J3856" s="50" t="s">
        <v>1430</v>
      </c>
      <c r="K3856" s="50" t="s">
        <v>291</v>
      </c>
      <c r="L3856" s="50" t="s">
        <v>188</v>
      </c>
      <c r="M3856" s="54">
        <v>3</v>
      </c>
      <c r="N3856" s="51" t="str">
        <f t="shared" si="253"/>
        <v>明大中野</v>
      </c>
    </row>
    <row r="3857" spans="1:14" x14ac:dyDescent="0.2">
      <c r="A3857" s="50">
        <f t="shared" si="250"/>
        <v>45343</v>
      </c>
      <c r="B3857" s="50">
        <f t="shared" si="251"/>
        <v>4</v>
      </c>
      <c r="C3857" s="51">
        <f t="shared" si="252"/>
        <v>53</v>
      </c>
      <c r="D3857" s="50">
        <v>45343</v>
      </c>
      <c r="E3857" s="50" t="s">
        <v>10653</v>
      </c>
      <c r="F3857" s="50" t="s">
        <v>10654</v>
      </c>
      <c r="G3857" s="50" t="s">
        <v>4123</v>
      </c>
      <c r="H3857" s="50" t="s">
        <v>5342</v>
      </c>
      <c r="I3857" s="50" t="s">
        <v>4124</v>
      </c>
      <c r="J3857" s="50" t="s">
        <v>5343</v>
      </c>
      <c r="K3857" s="50" t="s">
        <v>291</v>
      </c>
      <c r="L3857" s="50" t="s">
        <v>1029</v>
      </c>
      <c r="M3857" s="54">
        <v>3</v>
      </c>
      <c r="N3857" s="51" t="str">
        <f t="shared" si="253"/>
        <v>明大中野</v>
      </c>
    </row>
    <row r="3858" spans="1:14" x14ac:dyDescent="0.2">
      <c r="A3858" s="50">
        <f t="shared" si="250"/>
        <v>45344</v>
      </c>
      <c r="B3858" s="50">
        <f t="shared" si="251"/>
        <v>4</v>
      </c>
      <c r="C3858" s="51">
        <f t="shared" si="252"/>
        <v>53</v>
      </c>
      <c r="D3858" s="50">
        <v>45344</v>
      </c>
      <c r="E3858" s="50" t="s">
        <v>10655</v>
      </c>
      <c r="F3858" s="50" t="s">
        <v>10656</v>
      </c>
      <c r="G3858" s="50" t="s">
        <v>10657</v>
      </c>
      <c r="H3858" s="50" t="s">
        <v>1646</v>
      </c>
      <c r="I3858" s="50" t="s">
        <v>10658</v>
      </c>
      <c r="J3858" s="50" t="s">
        <v>1647</v>
      </c>
      <c r="K3858" s="50" t="s">
        <v>291</v>
      </c>
      <c r="L3858" s="50" t="s">
        <v>1029</v>
      </c>
      <c r="M3858" s="54">
        <v>3</v>
      </c>
      <c r="N3858" s="51" t="str">
        <f t="shared" si="253"/>
        <v>明大中野</v>
      </c>
    </row>
    <row r="3859" spans="1:14" x14ac:dyDescent="0.2">
      <c r="A3859" s="50">
        <f t="shared" si="250"/>
        <v>45345</v>
      </c>
      <c r="B3859" s="50">
        <f t="shared" si="251"/>
        <v>4</v>
      </c>
      <c r="C3859" s="51">
        <f t="shared" si="252"/>
        <v>53</v>
      </c>
      <c r="D3859" s="50">
        <v>45345</v>
      </c>
      <c r="E3859" s="50" t="s">
        <v>10659</v>
      </c>
      <c r="F3859" s="50" t="s">
        <v>735</v>
      </c>
      <c r="G3859" s="50" t="s">
        <v>10660</v>
      </c>
      <c r="H3859" s="50" t="s">
        <v>1009</v>
      </c>
      <c r="I3859" s="50" t="s">
        <v>10661</v>
      </c>
      <c r="J3859" s="50" t="s">
        <v>1028</v>
      </c>
      <c r="K3859" s="50" t="s">
        <v>291</v>
      </c>
      <c r="L3859" s="50" t="s">
        <v>1029</v>
      </c>
      <c r="M3859" s="54">
        <v>3</v>
      </c>
      <c r="N3859" s="51" t="str">
        <f t="shared" si="253"/>
        <v>明大中野</v>
      </c>
    </row>
    <row r="3860" spans="1:14" x14ac:dyDescent="0.2">
      <c r="A3860" s="50">
        <f t="shared" si="250"/>
        <v>45346</v>
      </c>
      <c r="B3860" s="50">
        <f t="shared" si="251"/>
        <v>4</v>
      </c>
      <c r="C3860" s="51">
        <f t="shared" si="252"/>
        <v>53</v>
      </c>
      <c r="D3860" s="50">
        <v>45346</v>
      </c>
      <c r="E3860" s="50" t="s">
        <v>4387</v>
      </c>
      <c r="F3860" s="50" t="s">
        <v>449</v>
      </c>
      <c r="G3860" s="50" t="s">
        <v>3115</v>
      </c>
      <c r="H3860" s="50" t="s">
        <v>1436</v>
      </c>
      <c r="I3860" s="50" t="s">
        <v>3117</v>
      </c>
      <c r="J3860" s="50" t="s">
        <v>1951</v>
      </c>
      <c r="K3860" s="50" t="s">
        <v>291</v>
      </c>
      <c r="L3860" s="50" t="s">
        <v>1029</v>
      </c>
      <c r="M3860" s="54">
        <v>3</v>
      </c>
      <c r="N3860" s="51" t="str">
        <f t="shared" si="253"/>
        <v>明大中野</v>
      </c>
    </row>
    <row r="3861" spans="1:14" x14ac:dyDescent="0.2">
      <c r="A3861" s="50">
        <f t="shared" si="250"/>
        <v>45348</v>
      </c>
      <c r="B3861" s="50">
        <f t="shared" si="251"/>
        <v>4</v>
      </c>
      <c r="C3861" s="51">
        <f t="shared" si="252"/>
        <v>53</v>
      </c>
      <c r="D3861" s="50">
        <v>45348</v>
      </c>
      <c r="E3861" s="50" t="s">
        <v>10662</v>
      </c>
      <c r="F3861" s="50" t="s">
        <v>10663</v>
      </c>
      <c r="G3861" s="50" t="s">
        <v>10664</v>
      </c>
      <c r="H3861" s="50" t="s">
        <v>4342</v>
      </c>
      <c r="I3861" s="50" t="s">
        <v>10665</v>
      </c>
      <c r="J3861" s="50" t="s">
        <v>10666</v>
      </c>
      <c r="K3861" s="50" t="s">
        <v>291</v>
      </c>
      <c r="L3861" s="50" t="s">
        <v>1029</v>
      </c>
      <c r="M3861" s="54">
        <v>3</v>
      </c>
      <c r="N3861" s="51" t="str">
        <f t="shared" si="253"/>
        <v>明大中野</v>
      </c>
    </row>
    <row r="3862" spans="1:14" x14ac:dyDescent="0.2">
      <c r="A3862" s="50">
        <f t="shared" si="250"/>
        <v>45349</v>
      </c>
      <c r="B3862" s="50">
        <f t="shared" si="251"/>
        <v>4</v>
      </c>
      <c r="C3862" s="51">
        <f t="shared" si="252"/>
        <v>53</v>
      </c>
      <c r="D3862" s="50">
        <v>45349</v>
      </c>
      <c r="E3862" s="50" t="s">
        <v>10667</v>
      </c>
      <c r="F3862" s="50" t="s">
        <v>7257</v>
      </c>
      <c r="G3862" s="50" t="s">
        <v>10668</v>
      </c>
      <c r="H3862" s="50" t="s">
        <v>651</v>
      </c>
      <c r="I3862" s="50" t="s">
        <v>10669</v>
      </c>
      <c r="J3862" s="50" t="s">
        <v>1948</v>
      </c>
      <c r="K3862" s="50" t="s">
        <v>291</v>
      </c>
      <c r="L3862" s="50" t="s">
        <v>1029</v>
      </c>
      <c r="M3862" s="54">
        <v>3</v>
      </c>
      <c r="N3862" s="51" t="str">
        <f t="shared" si="253"/>
        <v>明大中野</v>
      </c>
    </row>
    <row r="3863" spans="1:14" x14ac:dyDescent="0.2">
      <c r="A3863" s="50">
        <f t="shared" si="250"/>
        <v>45401</v>
      </c>
      <c r="B3863" s="50">
        <f t="shared" si="251"/>
        <v>4</v>
      </c>
      <c r="C3863" s="51">
        <f t="shared" si="252"/>
        <v>54</v>
      </c>
      <c r="D3863" s="50">
        <v>45401</v>
      </c>
      <c r="E3863" s="50" t="s">
        <v>5395</v>
      </c>
      <c r="F3863" s="50" t="s">
        <v>6203</v>
      </c>
      <c r="G3863" s="50" t="s">
        <v>5396</v>
      </c>
      <c r="H3863" s="50" t="s">
        <v>6990</v>
      </c>
      <c r="I3863" s="50" t="s">
        <v>5397</v>
      </c>
      <c r="J3863" s="50" t="s">
        <v>6991</v>
      </c>
      <c r="K3863" s="50" t="s">
        <v>291</v>
      </c>
      <c r="L3863" s="50" t="s">
        <v>189</v>
      </c>
      <c r="M3863" s="54">
        <v>1</v>
      </c>
      <c r="N3863" s="51" t="str">
        <f t="shared" si="253"/>
        <v>都永福学園</v>
      </c>
    </row>
    <row r="3864" spans="1:14" x14ac:dyDescent="0.2">
      <c r="A3864" s="50">
        <f t="shared" si="250"/>
        <v>45403</v>
      </c>
      <c r="B3864" s="50">
        <f t="shared" si="251"/>
        <v>4</v>
      </c>
      <c r="C3864" s="51">
        <f t="shared" si="252"/>
        <v>54</v>
      </c>
      <c r="D3864" s="50">
        <v>45403</v>
      </c>
      <c r="E3864" s="50" t="s">
        <v>2485</v>
      </c>
      <c r="F3864" s="50" t="s">
        <v>669</v>
      </c>
      <c r="G3864" s="50" t="s">
        <v>14262</v>
      </c>
      <c r="H3864" s="50" t="s">
        <v>1916</v>
      </c>
      <c r="I3864" s="50" t="s">
        <v>14263</v>
      </c>
      <c r="J3864" s="50" t="s">
        <v>1917</v>
      </c>
      <c r="K3864" s="50" t="s">
        <v>291</v>
      </c>
      <c r="L3864" s="50" t="s">
        <v>189</v>
      </c>
      <c r="M3864" s="54">
        <v>1</v>
      </c>
      <c r="N3864" s="51" t="str">
        <f t="shared" si="253"/>
        <v>都永福学園</v>
      </c>
    </row>
    <row r="3865" spans="1:14" x14ac:dyDescent="0.2">
      <c r="A3865" s="50">
        <f t="shared" si="250"/>
        <v>45404</v>
      </c>
      <c r="B3865" s="50">
        <f t="shared" si="251"/>
        <v>4</v>
      </c>
      <c r="C3865" s="51">
        <f t="shared" si="252"/>
        <v>54</v>
      </c>
      <c r="D3865" s="50">
        <v>45404</v>
      </c>
      <c r="E3865" s="50" t="s">
        <v>34</v>
      </c>
      <c r="F3865" s="50" t="s">
        <v>15344</v>
      </c>
      <c r="G3865" s="50" t="s">
        <v>1285</v>
      </c>
      <c r="H3865" s="50" t="s">
        <v>2476</v>
      </c>
      <c r="I3865" s="50" t="s">
        <v>1287</v>
      </c>
      <c r="J3865" s="50" t="s">
        <v>2478</v>
      </c>
      <c r="K3865" s="50" t="s">
        <v>291</v>
      </c>
      <c r="L3865" s="50" t="s">
        <v>185</v>
      </c>
      <c r="M3865" s="54">
        <v>1</v>
      </c>
      <c r="N3865" s="51" t="str">
        <f t="shared" si="253"/>
        <v>都永福学園</v>
      </c>
    </row>
    <row r="3866" spans="1:14" x14ac:dyDescent="0.2">
      <c r="A3866" s="50">
        <f t="shared" si="250"/>
        <v>45405</v>
      </c>
      <c r="B3866" s="50">
        <f t="shared" si="251"/>
        <v>4</v>
      </c>
      <c r="C3866" s="51">
        <f t="shared" si="252"/>
        <v>54</v>
      </c>
      <c r="D3866" s="50">
        <v>45405</v>
      </c>
      <c r="E3866" s="50" t="s">
        <v>14317</v>
      </c>
      <c r="F3866" s="50" t="s">
        <v>11974</v>
      </c>
      <c r="G3866" s="50" t="s">
        <v>14318</v>
      </c>
      <c r="H3866" s="50" t="s">
        <v>1924</v>
      </c>
      <c r="I3866" s="50" t="s">
        <v>14319</v>
      </c>
      <c r="J3866" s="50" t="s">
        <v>1925</v>
      </c>
      <c r="K3866" s="50" t="s">
        <v>291</v>
      </c>
      <c r="L3866" s="50" t="s">
        <v>185</v>
      </c>
      <c r="M3866" s="54">
        <v>1</v>
      </c>
      <c r="N3866" s="51" t="str">
        <f t="shared" si="253"/>
        <v>都永福学園</v>
      </c>
    </row>
    <row r="3867" spans="1:14" x14ac:dyDescent="0.2">
      <c r="A3867" s="50">
        <f t="shared" si="250"/>
        <v>45406</v>
      </c>
      <c r="B3867" s="50">
        <f t="shared" si="251"/>
        <v>4</v>
      </c>
      <c r="C3867" s="51">
        <f t="shared" si="252"/>
        <v>54</v>
      </c>
      <c r="D3867" s="50">
        <v>45406</v>
      </c>
      <c r="E3867" s="50" t="s">
        <v>4356</v>
      </c>
      <c r="F3867" s="50" t="s">
        <v>907</v>
      </c>
      <c r="G3867" s="50" t="s">
        <v>4358</v>
      </c>
      <c r="H3867" s="50" t="s">
        <v>1198</v>
      </c>
      <c r="I3867" s="50" t="s">
        <v>4360</v>
      </c>
      <c r="J3867" s="50" t="s">
        <v>1200</v>
      </c>
      <c r="K3867" s="50" t="s">
        <v>291</v>
      </c>
      <c r="L3867" s="50" t="s">
        <v>188</v>
      </c>
      <c r="M3867" s="54">
        <v>3</v>
      </c>
      <c r="N3867" s="51" t="str">
        <f t="shared" si="253"/>
        <v>都永福学園</v>
      </c>
    </row>
    <row r="3868" spans="1:14" x14ac:dyDescent="0.2">
      <c r="A3868" s="50">
        <f t="shared" si="250"/>
        <v>45420</v>
      </c>
      <c r="B3868" s="50">
        <f t="shared" si="251"/>
        <v>4</v>
      </c>
      <c r="C3868" s="51">
        <f t="shared" si="252"/>
        <v>54</v>
      </c>
      <c r="D3868" s="50">
        <v>45420</v>
      </c>
      <c r="E3868" s="50" t="s">
        <v>9389</v>
      </c>
      <c r="F3868" s="50" t="s">
        <v>1013</v>
      </c>
      <c r="G3868" s="50" t="s">
        <v>9390</v>
      </c>
      <c r="H3868" s="50" t="s">
        <v>15345</v>
      </c>
      <c r="I3868" s="50" t="s">
        <v>9391</v>
      </c>
      <c r="J3868" s="50" t="s">
        <v>15346</v>
      </c>
      <c r="K3868" s="50" t="s">
        <v>291</v>
      </c>
      <c r="L3868" s="50" t="s">
        <v>1029</v>
      </c>
      <c r="M3868" s="54">
        <v>3</v>
      </c>
      <c r="N3868" s="51" t="str">
        <f t="shared" si="253"/>
        <v>都永福学園</v>
      </c>
    </row>
    <row r="3869" spans="1:14" x14ac:dyDescent="0.2">
      <c r="A3869" s="50">
        <f t="shared" si="250"/>
        <v>45421</v>
      </c>
      <c r="B3869" s="50">
        <f t="shared" si="251"/>
        <v>4</v>
      </c>
      <c r="C3869" s="51">
        <f t="shared" si="252"/>
        <v>54</v>
      </c>
      <c r="D3869" s="50">
        <v>45421</v>
      </c>
      <c r="E3869" s="50" t="s">
        <v>11353</v>
      </c>
      <c r="F3869" s="50" t="s">
        <v>15347</v>
      </c>
      <c r="G3869" s="50" t="s">
        <v>4910</v>
      </c>
      <c r="H3869" s="50" t="s">
        <v>5040</v>
      </c>
      <c r="I3869" s="50" t="s">
        <v>4911</v>
      </c>
      <c r="J3869" s="50" t="s">
        <v>5041</v>
      </c>
      <c r="K3869" s="50" t="s">
        <v>291</v>
      </c>
      <c r="L3869" s="50" t="s">
        <v>188</v>
      </c>
      <c r="M3869" s="54">
        <v>3</v>
      </c>
      <c r="N3869" s="51" t="str">
        <f t="shared" si="253"/>
        <v>都永福学園</v>
      </c>
    </row>
    <row r="3870" spans="1:14" x14ac:dyDescent="0.2">
      <c r="A3870" s="50">
        <f t="shared" si="250"/>
        <v>45422</v>
      </c>
      <c r="B3870" s="50">
        <f t="shared" si="251"/>
        <v>4</v>
      </c>
      <c r="C3870" s="51">
        <f t="shared" si="252"/>
        <v>54</v>
      </c>
      <c r="D3870" s="50">
        <v>45422</v>
      </c>
      <c r="E3870" s="50" t="s">
        <v>15348</v>
      </c>
      <c r="F3870" s="50" t="s">
        <v>737</v>
      </c>
      <c r="G3870" s="50" t="s">
        <v>15349</v>
      </c>
      <c r="H3870" s="50" t="s">
        <v>1595</v>
      </c>
      <c r="I3870" s="50" t="s">
        <v>15350</v>
      </c>
      <c r="J3870" s="50" t="s">
        <v>2044</v>
      </c>
      <c r="K3870" s="50" t="s">
        <v>291</v>
      </c>
      <c r="L3870" s="50" t="s">
        <v>188</v>
      </c>
      <c r="M3870" s="54">
        <v>3</v>
      </c>
      <c r="N3870" s="51" t="str">
        <f t="shared" si="253"/>
        <v>都永福学園</v>
      </c>
    </row>
    <row r="3871" spans="1:14" x14ac:dyDescent="0.2">
      <c r="A3871" s="50">
        <f t="shared" si="250"/>
        <v>45423</v>
      </c>
      <c r="B3871" s="50">
        <f t="shared" si="251"/>
        <v>4</v>
      </c>
      <c r="C3871" s="51">
        <f t="shared" si="252"/>
        <v>54</v>
      </c>
      <c r="D3871" s="50">
        <v>45423</v>
      </c>
      <c r="E3871" s="50" t="s">
        <v>45</v>
      </c>
      <c r="F3871" s="50" t="s">
        <v>8929</v>
      </c>
      <c r="G3871" s="50" t="s">
        <v>1184</v>
      </c>
      <c r="H3871" s="50" t="s">
        <v>9722</v>
      </c>
      <c r="I3871" s="50" t="s">
        <v>1186</v>
      </c>
      <c r="J3871" s="50" t="s">
        <v>9724</v>
      </c>
      <c r="K3871" s="50" t="s">
        <v>291</v>
      </c>
      <c r="L3871" s="50" t="s">
        <v>1029</v>
      </c>
      <c r="M3871" s="54">
        <v>3</v>
      </c>
      <c r="N3871" s="51" t="str">
        <f t="shared" si="253"/>
        <v>都永福学園</v>
      </c>
    </row>
    <row r="3872" spans="1:14" x14ac:dyDescent="0.2">
      <c r="A3872" s="50">
        <f t="shared" si="250"/>
        <v>45424</v>
      </c>
      <c r="B3872" s="50">
        <f t="shared" si="251"/>
        <v>4</v>
      </c>
      <c r="C3872" s="51">
        <f t="shared" si="252"/>
        <v>54</v>
      </c>
      <c r="D3872" s="50">
        <v>45424</v>
      </c>
      <c r="E3872" s="50" t="s">
        <v>8836</v>
      </c>
      <c r="F3872" s="50" t="s">
        <v>489</v>
      </c>
      <c r="G3872" s="50" t="s">
        <v>3174</v>
      </c>
      <c r="H3872" s="50" t="s">
        <v>1648</v>
      </c>
      <c r="I3872" s="50" t="s">
        <v>3175</v>
      </c>
      <c r="J3872" s="50" t="s">
        <v>1649</v>
      </c>
      <c r="K3872" s="50" t="s">
        <v>291</v>
      </c>
      <c r="L3872" s="50" t="s">
        <v>1029</v>
      </c>
      <c r="M3872" s="54">
        <v>3</v>
      </c>
      <c r="N3872" s="51" t="str">
        <f t="shared" si="253"/>
        <v>都永福学園</v>
      </c>
    </row>
    <row r="3873" spans="1:14" x14ac:dyDescent="0.2">
      <c r="A3873" s="50">
        <f t="shared" si="250"/>
        <v>45426</v>
      </c>
      <c r="B3873" s="50">
        <f t="shared" si="251"/>
        <v>4</v>
      </c>
      <c r="C3873" s="51">
        <f t="shared" si="252"/>
        <v>54</v>
      </c>
      <c r="D3873" s="50">
        <v>45426</v>
      </c>
      <c r="E3873" s="50" t="s">
        <v>808</v>
      </c>
      <c r="F3873" s="50" t="s">
        <v>6148</v>
      </c>
      <c r="G3873" s="50" t="s">
        <v>1594</v>
      </c>
      <c r="H3873" s="50" t="s">
        <v>1370</v>
      </c>
      <c r="I3873" s="50" t="s">
        <v>1596</v>
      </c>
      <c r="J3873" s="50" t="s">
        <v>1371</v>
      </c>
      <c r="K3873" s="50" t="s">
        <v>291</v>
      </c>
      <c r="L3873" s="50" t="s">
        <v>188</v>
      </c>
      <c r="M3873" s="54">
        <v>3</v>
      </c>
      <c r="N3873" s="51" t="str">
        <f t="shared" si="253"/>
        <v>都永福学園</v>
      </c>
    </row>
    <row r="3874" spans="1:14" x14ac:dyDescent="0.2">
      <c r="A3874" s="50">
        <f t="shared" si="250"/>
        <v>45427</v>
      </c>
      <c r="B3874" s="50">
        <f t="shared" si="251"/>
        <v>4</v>
      </c>
      <c r="C3874" s="51">
        <f t="shared" si="252"/>
        <v>54</v>
      </c>
      <c r="D3874" s="50">
        <v>45427</v>
      </c>
      <c r="E3874" s="50" t="s">
        <v>8066</v>
      </c>
      <c r="F3874" s="50" t="s">
        <v>4192</v>
      </c>
      <c r="G3874" s="50" t="s">
        <v>10355</v>
      </c>
      <c r="H3874" s="50" t="s">
        <v>3592</v>
      </c>
      <c r="I3874" s="50" t="s">
        <v>10528</v>
      </c>
      <c r="J3874" s="50" t="s">
        <v>3593</v>
      </c>
      <c r="K3874" s="50" t="s">
        <v>291</v>
      </c>
      <c r="L3874" s="50" t="s">
        <v>188</v>
      </c>
      <c r="M3874" s="54">
        <v>2</v>
      </c>
      <c r="N3874" s="51" t="str">
        <f t="shared" si="253"/>
        <v>都永福学園</v>
      </c>
    </row>
    <row r="3875" spans="1:14" x14ac:dyDescent="0.2">
      <c r="A3875" s="50">
        <f t="shared" si="250"/>
        <v>45430</v>
      </c>
      <c r="B3875" s="50">
        <f t="shared" si="251"/>
        <v>4</v>
      </c>
      <c r="C3875" s="51">
        <f t="shared" si="252"/>
        <v>54</v>
      </c>
      <c r="D3875" s="50">
        <v>45430</v>
      </c>
      <c r="E3875" s="50" t="s">
        <v>1972</v>
      </c>
      <c r="F3875" s="50" t="s">
        <v>15351</v>
      </c>
      <c r="G3875" s="50" t="s">
        <v>1974</v>
      </c>
      <c r="H3875" s="50" t="s">
        <v>1283</v>
      </c>
      <c r="I3875" s="50" t="s">
        <v>1976</v>
      </c>
      <c r="J3875" s="50" t="s">
        <v>1284</v>
      </c>
      <c r="K3875" s="50" t="s">
        <v>291</v>
      </c>
      <c r="L3875" s="50" t="s">
        <v>188</v>
      </c>
      <c r="M3875" s="54">
        <v>3</v>
      </c>
      <c r="N3875" s="51" t="str">
        <f t="shared" si="253"/>
        <v>都永福学園</v>
      </c>
    </row>
    <row r="3876" spans="1:14" x14ac:dyDescent="0.2">
      <c r="A3876" s="50">
        <f t="shared" si="250"/>
        <v>45432</v>
      </c>
      <c r="B3876" s="50">
        <f t="shared" si="251"/>
        <v>4</v>
      </c>
      <c r="C3876" s="51">
        <f t="shared" si="252"/>
        <v>54</v>
      </c>
      <c r="D3876" s="50">
        <v>45432</v>
      </c>
      <c r="E3876" s="50" t="s">
        <v>15352</v>
      </c>
      <c r="F3876" s="50" t="s">
        <v>15353</v>
      </c>
      <c r="G3876" s="50" t="s">
        <v>15354</v>
      </c>
      <c r="H3876" s="50" t="s">
        <v>1217</v>
      </c>
      <c r="I3876" s="50" t="s">
        <v>15355</v>
      </c>
      <c r="J3876" s="50" t="s">
        <v>1218</v>
      </c>
      <c r="K3876" s="50" t="s">
        <v>291</v>
      </c>
      <c r="L3876" s="50" t="s">
        <v>188</v>
      </c>
      <c r="M3876" s="54">
        <v>3</v>
      </c>
      <c r="N3876" s="51" t="str">
        <f t="shared" si="253"/>
        <v>都永福学園</v>
      </c>
    </row>
    <row r="3877" spans="1:14" x14ac:dyDescent="0.2">
      <c r="A3877" s="50">
        <f t="shared" si="250"/>
        <v>45434</v>
      </c>
      <c r="B3877" s="50">
        <f t="shared" si="251"/>
        <v>4</v>
      </c>
      <c r="C3877" s="51">
        <f t="shared" si="252"/>
        <v>54</v>
      </c>
      <c r="D3877" s="50">
        <v>45434</v>
      </c>
      <c r="E3877" s="50" t="s">
        <v>10670</v>
      </c>
      <c r="F3877" s="50" t="s">
        <v>10671</v>
      </c>
      <c r="G3877" s="50" t="s">
        <v>10672</v>
      </c>
      <c r="H3877" s="50" t="s">
        <v>1038</v>
      </c>
      <c r="I3877" s="50" t="s">
        <v>10673</v>
      </c>
      <c r="J3877" s="50" t="s">
        <v>1039</v>
      </c>
      <c r="K3877" s="50" t="s">
        <v>291</v>
      </c>
      <c r="L3877" s="50" t="s">
        <v>189</v>
      </c>
      <c r="M3877" s="54">
        <v>2</v>
      </c>
      <c r="N3877" s="51" t="str">
        <f t="shared" si="253"/>
        <v>都永福学園</v>
      </c>
    </row>
    <row r="3878" spans="1:14" x14ac:dyDescent="0.2">
      <c r="A3878" s="50">
        <f t="shared" si="250"/>
        <v>45435</v>
      </c>
      <c r="B3878" s="50">
        <f t="shared" si="251"/>
        <v>4</v>
      </c>
      <c r="C3878" s="51">
        <f t="shared" si="252"/>
        <v>54</v>
      </c>
      <c r="D3878" s="50">
        <v>45435</v>
      </c>
      <c r="E3878" s="50" t="s">
        <v>5727</v>
      </c>
      <c r="F3878" s="50" t="s">
        <v>15356</v>
      </c>
      <c r="G3878" s="50" t="s">
        <v>5729</v>
      </c>
      <c r="H3878" s="50" t="s">
        <v>6237</v>
      </c>
      <c r="I3878" s="50" t="s">
        <v>5731</v>
      </c>
      <c r="J3878" s="50" t="s">
        <v>6239</v>
      </c>
      <c r="K3878" s="50" t="s">
        <v>291</v>
      </c>
      <c r="L3878" s="50" t="s">
        <v>188</v>
      </c>
      <c r="M3878" s="54">
        <v>2</v>
      </c>
      <c r="N3878" s="51" t="str">
        <f t="shared" si="253"/>
        <v>都永福学園</v>
      </c>
    </row>
    <row r="3879" spans="1:14" x14ac:dyDescent="0.2">
      <c r="A3879" s="50">
        <f t="shared" si="250"/>
        <v>45441</v>
      </c>
      <c r="B3879" s="50">
        <f t="shared" si="251"/>
        <v>4</v>
      </c>
      <c r="C3879" s="51">
        <f t="shared" si="252"/>
        <v>54</v>
      </c>
      <c r="D3879" s="50">
        <v>45441</v>
      </c>
      <c r="E3879" s="50" t="s">
        <v>389</v>
      </c>
      <c r="F3879" s="50" t="s">
        <v>2688</v>
      </c>
      <c r="G3879" s="50" t="s">
        <v>1117</v>
      </c>
      <c r="H3879" s="50" t="s">
        <v>1030</v>
      </c>
      <c r="I3879" s="50" t="s">
        <v>6154</v>
      </c>
      <c r="J3879" s="50" t="s">
        <v>1031</v>
      </c>
      <c r="K3879" s="50" t="s">
        <v>291</v>
      </c>
      <c r="L3879" s="50" t="s">
        <v>189</v>
      </c>
      <c r="M3879" s="54">
        <v>2</v>
      </c>
      <c r="N3879" s="51" t="str">
        <f t="shared" si="253"/>
        <v>都永福学園</v>
      </c>
    </row>
    <row r="3880" spans="1:14" x14ac:dyDescent="0.2">
      <c r="A3880" s="50">
        <f t="shared" si="250"/>
        <v>45442</v>
      </c>
      <c r="B3880" s="50">
        <f t="shared" si="251"/>
        <v>4</v>
      </c>
      <c r="C3880" s="51">
        <f t="shared" si="252"/>
        <v>54</v>
      </c>
      <c r="D3880" s="50">
        <v>45442</v>
      </c>
      <c r="E3880" s="50" t="s">
        <v>28</v>
      </c>
      <c r="F3880" s="50" t="s">
        <v>15357</v>
      </c>
      <c r="G3880" s="50" t="s">
        <v>1083</v>
      </c>
      <c r="H3880" s="50" t="s">
        <v>15358</v>
      </c>
      <c r="I3880" s="50" t="s">
        <v>1084</v>
      </c>
      <c r="J3880" s="50" t="s">
        <v>15359</v>
      </c>
      <c r="K3880" s="50" t="s">
        <v>291</v>
      </c>
      <c r="L3880" s="50" t="s">
        <v>188</v>
      </c>
      <c r="M3880" s="54">
        <v>2</v>
      </c>
      <c r="N3880" s="51" t="str">
        <f t="shared" si="253"/>
        <v>都永福学園</v>
      </c>
    </row>
    <row r="3881" spans="1:14" x14ac:dyDescent="0.2">
      <c r="A3881" s="50">
        <f t="shared" si="250"/>
        <v>45444</v>
      </c>
      <c r="B3881" s="50">
        <f t="shared" si="251"/>
        <v>4</v>
      </c>
      <c r="C3881" s="51">
        <f t="shared" si="252"/>
        <v>54</v>
      </c>
      <c r="D3881" s="50">
        <v>45444</v>
      </c>
      <c r="E3881" s="50" t="s">
        <v>6966</v>
      </c>
      <c r="F3881" s="50" t="s">
        <v>15360</v>
      </c>
      <c r="G3881" s="50" t="s">
        <v>6968</v>
      </c>
      <c r="H3881" s="50" t="s">
        <v>5807</v>
      </c>
      <c r="I3881" s="50" t="s">
        <v>6969</v>
      </c>
      <c r="J3881" s="50" t="s">
        <v>5809</v>
      </c>
      <c r="K3881" s="50" t="s">
        <v>291</v>
      </c>
      <c r="L3881" s="50" t="s">
        <v>188</v>
      </c>
      <c r="M3881" s="54">
        <v>2</v>
      </c>
      <c r="N3881" s="51" t="str">
        <f t="shared" si="253"/>
        <v>都永福学園</v>
      </c>
    </row>
    <row r="3882" spans="1:14" x14ac:dyDescent="0.2">
      <c r="A3882" s="50">
        <f t="shared" si="250"/>
        <v>45629</v>
      </c>
      <c r="B3882" s="50">
        <f t="shared" si="251"/>
        <v>4</v>
      </c>
      <c r="C3882" s="51">
        <f t="shared" si="252"/>
        <v>56</v>
      </c>
      <c r="D3882" s="50">
        <v>45629</v>
      </c>
      <c r="E3882" s="50" t="s">
        <v>6483</v>
      </c>
      <c r="F3882" s="50" t="s">
        <v>4341</v>
      </c>
      <c r="G3882" s="50" t="s">
        <v>6485</v>
      </c>
      <c r="H3882" s="50" t="s">
        <v>4342</v>
      </c>
      <c r="I3882" s="50" t="s">
        <v>6486</v>
      </c>
      <c r="J3882" s="50" t="s">
        <v>10666</v>
      </c>
      <c r="K3882" s="50" t="s">
        <v>291</v>
      </c>
      <c r="L3882" s="50" t="s">
        <v>189</v>
      </c>
      <c r="M3882" s="54">
        <v>2</v>
      </c>
      <c r="N3882" s="51" t="str">
        <f t="shared" si="253"/>
        <v>都杉並総合</v>
      </c>
    </row>
    <row r="3883" spans="1:14" x14ac:dyDescent="0.2">
      <c r="A3883" s="50">
        <f t="shared" si="250"/>
        <v>45630</v>
      </c>
      <c r="B3883" s="50">
        <f t="shared" si="251"/>
        <v>4</v>
      </c>
      <c r="C3883" s="51">
        <f t="shared" si="252"/>
        <v>56</v>
      </c>
      <c r="D3883" s="50">
        <v>45630</v>
      </c>
      <c r="E3883" s="50" t="s">
        <v>6621</v>
      </c>
      <c r="F3883" s="50" t="s">
        <v>10674</v>
      </c>
      <c r="G3883" s="50" t="s">
        <v>4296</v>
      </c>
      <c r="H3883" s="50" t="s">
        <v>10675</v>
      </c>
      <c r="I3883" s="50" t="s">
        <v>10676</v>
      </c>
      <c r="J3883" s="50" t="s">
        <v>10677</v>
      </c>
      <c r="K3883" s="50" t="s">
        <v>291</v>
      </c>
      <c r="L3883" s="50" t="s">
        <v>188</v>
      </c>
      <c r="M3883" s="54">
        <v>2</v>
      </c>
      <c r="N3883" s="51" t="str">
        <f t="shared" si="253"/>
        <v>都杉並総合</v>
      </c>
    </row>
    <row r="3884" spans="1:14" x14ac:dyDescent="0.2">
      <c r="A3884" s="50">
        <f t="shared" ref="A3884:A3947" si="254">D3884</f>
        <v>45632</v>
      </c>
      <c r="B3884" s="50">
        <f t="shared" ref="B3884:B3947" si="255">ROUNDDOWN(D3884/10000,0)</f>
        <v>4</v>
      </c>
      <c r="C3884" s="51">
        <f t="shared" ref="C3884:C3947" si="256">ROUNDDOWN((D3884-B3884*10000)/100,0)</f>
        <v>56</v>
      </c>
      <c r="D3884" s="50">
        <v>45632</v>
      </c>
      <c r="E3884" s="50" t="s">
        <v>396</v>
      </c>
      <c r="F3884" s="50" t="s">
        <v>10678</v>
      </c>
      <c r="G3884" s="50" t="s">
        <v>1129</v>
      </c>
      <c r="H3884" s="50" t="s">
        <v>1909</v>
      </c>
      <c r="I3884" s="50" t="s">
        <v>1130</v>
      </c>
      <c r="J3884" s="50" t="s">
        <v>8872</v>
      </c>
      <c r="K3884" s="50" t="s">
        <v>291</v>
      </c>
      <c r="L3884" s="50" t="s">
        <v>185</v>
      </c>
      <c r="M3884" s="54">
        <v>1</v>
      </c>
      <c r="N3884" s="51" t="str">
        <f t="shared" si="253"/>
        <v>都杉並総合</v>
      </c>
    </row>
    <row r="3885" spans="1:14" x14ac:dyDescent="0.2">
      <c r="A3885" s="50">
        <f t="shared" si="254"/>
        <v>45687</v>
      </c>
      <c r="B3885" s="50">
        <f t="shared" si="255"/>
        <v>4</v>
      </c>
      <c r="C3885" s="51">
        <f t="shared" si="256"/>
        <v>56</v>
      </c>
      <c r="D3885" s="50">
        <v>45687</v>
      </c>
      <c r="E3885" s="50" t="s">
        <v>7525</v>
      </c>
      <c r="F3885" s="50" t="s">
        <v>10679</v>
      </c>
      <c r="G3885" s="50" t="s">
        <v>7527</v>
      </c>
      <c r="H3885" s="50" t="s">
        <v>1384</v>
      </c>
      <c r="I3885" s="50" t="s">
        <v>7528</v>
      </c>
      <c r="J3885" s="50" t="s">
        <v>1385</v>
      </c>
      <c r="K3885" s="50" t="s">
        <v>292</v>
      </c>
      <c r="L3885" s="50" t="s">
        <v>188</v>
      </c>
      <c r="M3885" s="54">
        <v>2</v>
      </c>
      <c r="N3885" s="51" t="str">
        <f t="shared" si="253"/>
        <v>都杉並総合</v>
      </c>
    </row>
    <row r="3886" spans="1:14" x14ac:dyDescent="0.2">
      <c r="A3886" s="50">
        <f t="shared" si="254"/>
        <v>45688</v>
      </c>
      <c r="B3886" s="50">
        <f t="shared" si="255"/>
        <v>4</v>
      </c>
      <c r="C3886" s="51">
        <f t="shared" si="256"/>
        <v>56</v>
      </c>
      <c r="D3886" s="50">
        <v>45688</v>
      </c>
      <c r="E3886" s="50" t="s">
        <v>10680</v>
      </c>
      <c r="F3886" s="50" t="s">
        <v>10681</v>
      </c>
      <c r="G3886" s="50" t="s">
        <v>10682</v>
      </c>
      <c r="H3886" s="50" t="s">
        <v>2732</v>
      </c>
      <c r="I3886" s="50" t="s">
        <v>10683</v>
      </c>
      <c r="J3886" s="50" t="s">
        <v>2733</v>
      </c>
      <c r="K3886" s="50" t="s">
        <v>292</v>
      </c>
      <c r="L3886" s="50" t="s">
        <v>189</v>
      </c>
      <c r="M3886" s="54">
        <v>2</v>
      </c>
      <c r="N3886" s="51" t="str">
        <f t="shared" si="253"/>
        <v>都杉並総合</v>
      </c>
    </row>
    <row r="3887" spans="1:14" x14ac:dyDescent="0.2">
      <c r="A3887" s="50">
        <f t="shared" si="254"/>
        <v>45689</v>
      </c>
      <c r="B3887" s="50">
        <f t="shared" si="255"/>
        <v>4</v>
      </c>
      <c r="C3887" s="51">
        <f t="shared" si="256"/>
        <v>56</v>
      </c>
      <c r="D3887" s="50">
        <v>45689</v>
      </c>
      <c r="E3887" s="50" t="s">
        <v>6293</v>
      </c>
      <c r="F3887" s="50" t="s">
        <v>481</v>
      </c>
      <c r="G3887" s="50" t="s">
        <v>6295</v>
      </c>
      <c r="H3887" s="50" t="s">
        <v>1776</v>
      </c>
      <c r="I3887" s="50" t="s">
        <v>6296</v>
      </c>
      <c r="J3887" s="50" t="s">
        <v>1871</v>
      </c>
      <c r="K3887" s="50" t="s">
        <v>292</v>
      </c>
      <c r="L3887" s="50" t="s">
        <v>189</v>
      </c>
      <c r="M3887" s="54">
        <v>1</v>
      </c>
      <c r="N3887" s="51" t="str">
        <f t="shared" si="253"/>
        <v>都杉並総合</v>
      </c>
    </row>
    <row r="3888" spans="1:14" x14ac:dyDescent="0.2">
      <c r="A3888" s="50">
        <f t="shared" si="254"/>
        <v>45690</v>
      </c>
      <c r="B3888" s="50">
        <f t="shared" si="255"/>
        <v>4</v>
      </c>
      <c r="C3888" s="51">
        <f t="shared" si="256"/>
        <v>56</v>
      </c>
      <c r="D3888" s="50">
        <v>45690</v>
      </c>
      <c r="E3888" s="50" t="s">
        <v>5034</v>
      </c>
      <c r="F3888" s="50" t="s">
        <v>10684</v>
      </c>
      <c r="G3888" s="50" t="s">
        <v>5036</v>
      </c>
      <c r="H3888" s="50" t="s">
        <v>1417</v>
      </c>
      <c r="I3888" s="50" t="s">
        <v>5038</v>
      </c>
      <c r="J3888" s="50" t="s">
        <v>10685</v>
      </c>
      <c r="K3888" s="50" t="s">
        <v>292</v>
      </c>
      <c r="L3888" s="50" t="s">
        <v>189</v>
      </c>
      <c r="M3888" s="54">
        <v>1</v>
      </c>
      <c r="N3888" s="51" t="str">
        <f t="shared" si="253"/>
        <v>都杉並総合</v>
      </c>
    </row>
    <row r="3889" spans="1:14" x14ac:dyDescent="0.2">
      <c r="A3889" s="50">
        <f t="shared" si="254"/>
        <v>45691</v>
      </c>
      <c r="B3889" s="50">
        <f t="shared" si="255"/>
        <v>4</v>
      </c>
      <c r="C3889" s="51">
        <f t="shared" si="256"/>
        <v>56</v>
      </c>
      <c r="D3889" s="50">
        <v>45691</v>
      </c>
      <c r="E3889" s="50" t="s">
        <v>863</v>
      </c>
      <c r="F3889" s="50" t="s">
        <v>10686</v>
      </c>
      <c r="G3889" s="50" t="s">
        <v>2362</v>
      </c>
      <c r="H3889" s="50" t="s">
        <v>10687</v>
      </c>
      <c r="I3889" s="50" t="s">
        <v>2363</v>
      </c>
      <c r="J3889" s="50" t="s">
        <v>10688</v>
      </c>
      <c r="K3889" s="50" t="s">
        <v>292</v>
      </c>
      <c r="L3889" s="50" t="s">
        <v>185</v>
      </c>
      <c r="M3889" s="54">
        <v>1</v>
      </c>
      <c r="N3889" s="51" t="str">
        <f t="shared" si="253"/>
        <v>都杉並総合</v>
      </c>
    </row>
    <row r="3890" spans="1:14" x14ac:dyDescent="0.2">
      <c r="A3890" s="50">
        <f t="shared" si="254"/>
        <v>45692</v>
      </c>
      <c r="B3890" s="50">
        <f t="shared" si="255"/>
        <v>4</v>
      </c>
      <c r="C3890" s="51">
        <f t="shared" si="256"/>
        <v>56</v>
      </c>
      <c r="D3890" s="50">
        <v>45692</v>
      </c>
      <c r="E3890" s="50" t="s">
        <v>4064</v>
      </c>
      <c r="F3890" s="50" t="s">
        <v>2951</v>
      </c>
      <c r="G3890" s="50" t="s">
        <v>4066</v>
      </c>
      <c r="H3890" s="50" t="s">
        <v>1777</v>
      </c>
      <c r="I3890" s="50" t="s">
        <v>4067</v>
      </c>
      <c r="J3890" s="50" t="s">
        <v>1778</v>
      </c>
      <c r="K3890" s="50" t="s">
        <v>292</v>
      </c>
      <c r="L3890" s="50" t="s">
        <v>189</v>
      </c>
      <c r="M3890" s="54">
        <v>1</v>
      </c>
      <c r="N3890" s="51" t="str">
        <f t="shared" si="253"/>
        <v>都杉並総合</v>
      </c>
    </row>
    <row r="3891" spans="1:14" x14ac:dyDescent="0.2">
      <c r="A3891" s="50">
        <f t="shared" si="254"/>
        <v>45739</v>
      </c>
      <c r="B3891" s="50">
        <f t="shared" si="255"/>
        <v>4</v>
      </c>
      <c r="C3891" s="51">
        <f t="shared" si="256"/>
        <v>57</v>
      </c>
      <c r="D3891" s="50">
        <v>45739</v>
      </c>
      <c r="E3891" s="50" t="s">
        <v>60</v>
      </c>
      <c r="F3891" s="50" t="s">
        <v>65</v>
      </c>
      <c r="G3891" s="50" t="s">
        <v>1313</v>
      </c>
      <c r="H3891" s="50" t="s">
        <v>1040</v>
      </c>
      <c r="I3891" s="50" t="s">
        <v>1315</v>
      </c>
      <c r="J3891" s="50" t="s">
        <v>1041</v>
      </c>
      <c r="K3891" s="50" t="s">
        <v>291</v>
      </c>
      <c r="L3891" s="50" t="s">
        <v>189</v>
      </c>
      <c r="M3891" s="54">
        <v>1</v>
      </c>
      <c r="N3891" s="51" t="str">
        <f t="shared" si="253"/>
        <v>都杉並</v>
      </c>
    </row>
    <row r="3892" spans="1:14" x14ac:dyDescent="0.2">
      <c r="A3892" s="50">
        <f t="shared" si="254"/>
        <v>45741</v>
      </c>
      <c r="B3892" s="50">
        <f t="shared" si="255"/>
        <v>4</v>
      </c>
      <c r="C3892" s="51">
        <f t="shared" si="256"/>
        <v>57</v>
      </c>
      <c r="D3892" s="50">
        <v>45741</v>
      </c>
      <c r="E3892" s="50" t="s">
        <v>6215</v>
      </c>
      <c r="F3892" s="50" t="s">
        <v>10689</v>
      </c>
      <c r="G3892" s="50" t="s">
        <v>6216</v>
      </c>
      <c r="H3892" s="50" t="s">
        <v>1667</v>
      </c>
      <c r="I3892" s="50" t="s">
        <v>6217</v>
      </c>
      <c r="J3892" s="50" t="s">
        <v>1668</v>
      </c>
      <c r="K3892" s="50" t="s">
        <v>291</v>
      </c>
      <c r="L3892" s="50" t="s">
        <v>189</v>
      </c>
      <c r="M3892" s="54">
        <v>2</v>
      </c>
      <c r="N3892" s="51" t="str">
        <f t="shared" si="253"/>
        <v>都杉並</v>
      </c>
    </row>
    <row r="3893" spans="1:14" x14ac:dyDescent="0.2">
      <c r="A3893" s="50">
        <f t="shared" si="254"/>
        <v>45743</v>
      </c>
      <c r="B3893" s="50">
        <f t="shared" si="255"/>
        <v>4</v>
      </c>
      <c r="C3893" s="51">
        <f t="shared" si="256"/>
        <v>57</v>
      </c>
      <c r="D3893" s="50">
        <v>45743</v>
      </c>
      <c r="E3893" s="50" t="s">
        <v>8526</v>
      </c>
      <c r="F3893" s="50" t="s">
        <v>10690</v>
      </c>
      <c r="G3893" s="50" t="s">
        <v>8528</v>
      </c>
      <c r="H3893" s="50" t="s">
        <v>10691</v>
      </c>
      <c r="I3893" s="50" t="s">
        <v>8529</v>
      </c>
      <c r="J3893" s="50" t="s">
        <v>10692</v>
      </c>
      <c r="K3893" s="50" t="s">
        <v>291</v>
      </c>
      <c r="L3893" s="50" t="s">
        <v>188</v>
      </c>
      <c r="M3893" s="54">
        <v>2</v>
      </c>
      <c r="N3893" s="51" t="str">
        <f t="shared" si="253"/>
        <v>都杉並</v>
      </c>
    </row>
    <row r="3894" spans="1:14" x14ac:dyDescent="0.2">
      <c r="A3894" s="50">
        <f t="shared" si="254"/>
        <v>45744</v>
      </c>
      <c r="B3894" s="50">
        <f t="shared" si="255"/>
        <v>4</v>
      </c>
      <c r="C3894" s="51">
        <f t="shared" si="256"/>
        <v>57</v>
      </c>
      <c r="D3894" s="50">
        <v>45744</v>
      </c>
      <c r="E3894" s="50" t="s">
        <v>360</v>
      </c>
      <c r="F3894" s="50" t="s">
        <v>6143</v>
      </c>
      <c r="G3894" s="50" t="s">
        <v>2450</v>
      </c>
      <c r="H3894" s="50" t="s">
        <v>1283</v>
      </c>
      <c r="I3894" s="50" t="s">
        <v>2451</v>
      </c>
      <c r="J3894" s="50" t="s">
        <v>1284</v>
      </c>
      <c r="K3894" s="50" t="s">
        <v>291</v>
      </c>
      <c r="L3894" s="50" t="s">
        <v>189</v>
      </c>
      <c r="M3894" s="54">
        <v>1</v>
      </c>
      <c r="N3894" s="51" t="str">
        <f t="shared" si="253"/>
        <v>都杉並</v>
      </c>
    </row>
    <row r="3895" spans="1:14" x14ac:dyDescent="0.2">
      <c r="A3895" s="50">
        <f t="shared" si="254"/>
        <v>45745</v>
      </c>
      <c r="B3895" s="50">
        <f t="shared" si="255"/>
        <v>4</v>
      </c>
      <c r="C3895" s="51">
        <f t="shared" si="256"/>
        <v>57</v>
      </c>
      <c r="D3895" s="50">
        <v>45745</v>
      </c>
      <c r="E3895" s="50" t="s">
        <v>656</v>
      </c>
      <c r="F3895" s="50" t="s">
        <v>8519</v>
      </c>
      <c r="G3895" s="50" t="s">
        <v>1867</v>
      </c>
      <c r="H3895" s="50" t="s">
        <v>1121</v>
      </c>
      <c r="I3895" s="50" t="s">
        <v>1868</v>
      </c>
      <c r="J3895" s="50" t="s">
        <v>1584</v>
      </c>
      <c r="K3895" s="50" t="s">
        <v>291</v>
      </c>
      <c r="L3895" s="50" t="s">
        <v>189</v>
      </c>
      <c r="M3895" s="54">
        <v>1</v>
      </c>
      <c r="N3895" s="51" t="str">
        <f t="shared" si="253"/>
        <v>都杉並</v>
      </c>
    </row>
    <row r="3896" spans="1:14" x14ac:dyDescent="0.2">
      <c r="A3896" s="50">
        <f t="shared" si="254"/>
        <v>45746</v>
      </c>
      <c r="B3896" s="50">
        <f t="shared" si="255"/>
        <v>4</v>
      </c>
      <c r="C3896" s="51">
        <f t="shared" si="256"/>
        <v>57</v>
      </c>
      <c r="D3896" s="50">
        <v>45746</v>
      </c>
      <c r="E3896" s="50" t="s">
        <v>3119</v>
      </c>
      <c r="F3896" s="50" t="s">
        <v>15361</v>
      </c>
      <c r="G3896" s="50" t="s">
        <v>3121</v>
      </c>
      <c r="H3896" s="50" t="s">
        <v>1428</v>
      </c>
      <c r="I3896" s="50" t="s">
        <v>3123</v>
      </c>
      <c r="J3896" s="50" t="s">
        <v>1430</v>
      </c>
      <c r="K3896" s="50" t="s">
        <v>291</v>
      </c>
      <c r="L3896" s="50" t="s">
        <v>189</v>
      </c>
      <c r="M3896" s="54">
        <v>1</v>
      </c>
      <c r="N3896" s="51" t="str">
        <f t="shared" si="253"/>
        <v>都杉並</v>
      </c>
    </row>
    <row r="3897" spans="1:14" x14ac:dyDescent="0.2">
      <c r="A3897" s="50">
        <f t="shared" si="254"/>
        <v>45765</v>
      </c>
      <c r="B3897" s="50">
        <f t="shared" si="255"/>
        <v>4</v>
      </c>
      <c r="C3897" s="51">
        <f t="shared" si="256"/>
        <v>57</v>
      </c>
      <c r="D3897" s="50">
        <v>45765</v>
      </c>
      <c r="E3897" s="50" t="s">
        <v>8832</v>
      </c>
      <c r="F3897" s="50" t="s">
        <v>15362</v>
      </c>
      <c r="G3897" s="50" t="s">
        <v>8833</v>
      </c>
      <c r="H3897" s="50" t="s">
        <v>15363</v>
      </c>
      <c r="I3897" s="50" t="s">
        <v>8834</v>
      </c>
      <c r="J3897" s="50" t="s">
        <v>15364</v>
      </c>
      <c r="K3897" s="50" t="s">
        <v>292</v>
      </c>
      <c r="L3897" s="50" t="s">
        <v>185</v>
      </c>
      <c r="M3897" s="54">
        <v>1</v>
      </c>
      <c r="N3897" s="51" t="str">
        <f t="shared" si="253"/>
        <v>都杉並</v>
      </c>
    </row>
    <row r="3898" spans="1:14" x14ac:dyDescent="0.2">
      <c r="A3898" s="50">
        <f t="shared" si="254"/>
        <v>45777</v>
      </c>
      <c r="B3898" s="50">
        <f t="shared" si="255"/>
        <v>4</v>
      </c>
      <c r="C3898" s="51">
        <f t="shared" si="256"/>
        <v>57</v>
      </c>
      <c r="D3898" s="50">
        <v>45777</v>
      </c>
      <c r="E3898" s="50" t="s">
        <v>640</v>
      </c>
      <c r="F3898" s="50" t="s">
        <v>15365</v>
      </c>
      <c r="G3898" s="50" t="s">
        <v>1846</v>
      </c>
      <c r="H3898" s="50" t="s">
        <v>2253</v>
      </c>
      <c r="I3898" s="50" t="s">
        <v>1848</v>
      </c>
      <c r="J3898" s="50" t="s">
        <v>2255</v>
      </c>
      <c r="K3898" s="50" t="s">
        <v>292</v>
      </c>
      <c r="L3898" s="50" t="s">
        <v>189</v>
      </c>
      <c r="M3898" s="54">
        <v>1</v>
      </c>
      <c r="N3898" s="51" t="str">
        <f t="shared" si="253"/>
        <v>都杉並</v>
      </c>
    </row>
    <row r="3899" spans="1:14" x14ac:dyDescent="0.2">
      <c r="A3899" s="50">
        <f t="shared" si="254"/>
        <v>45778</v>
      </c>
      <c r="B3899" s="50">
        <f t="shared" si="255"/>
        <v>4</v>
      </c>
      <c r="C3899" s="51">
        <f t="shared" si="256"/>
        <v>57</v>
      </c>
      <c r="D3899" s="50">
        <v>45778</v>
      </c>
      <c r="E3899" s="50" t="s">
        <v>73</v>
      </c>
      <c r="F3899" s="50" t="s">
        <v>10693</v>
      </c>
      <c r="G3899" s="50" t="s">
        <v>1897</v>
      </c>
      <c r="H3899" s="50" t="s">
        <v>1880</v>
      </c>
      <c r="I3899" s="50" t="s">
        <v>1899</v>
      </c>
      <c r="J3899" s="50" t="s">
        <v>1881</v>
      </c>
      <c r="K3899" s="50" t="s">
        <v>292</v>
      </c>
      <c r="L3899" s="50" t="s">
        <v>188</v>
      </c>
      <c r="M3899" s="54">
        <v>2</v>
      </c>
      <c r="N3899" s="51" t="str">
        <f t="shared" si="253"/>
        <v>都杉並</v>
      </c>
    </row>
    <row r="3900" spans="1:14" x14ac:dyDescent="0.2">
      <c r="A3900" s="50">
        <f t="shared" si="254"/>
        <v>45779</v>
      </c>
      <c r="B3900" s="50">
        <f t="shared" si="255"/>
        <v>4</v>
      </c>
      <c r="C3900" s="51">
        <f t="shared" si="256"/>
        <v>57</v>
      </c>
      <c r="D3900" s="50">
        <v>45779</v>
      </c>
      <c r="E3900" s="50" t="s">
        <v>453</v>
      </c>
      <c r="F3900" s="50" t="s">
        <v>8036</v>
      </c>
      <c r="G3900" s="50" t="s">
        <v>1044</v>
      </c>
      <c r="H3900" s="50" t="s">
        <v>1131</v>
      </c>
      <c r="I3900" s="50" t="s">
        <v>1045</v>
      </c>
      <c r="J3900" s="50" t="s">
        <v>1132</v>
      </c>
      <c r="K3900" s="50" t="s">
        <v>292</v>
      </c>
      <c r="L3900" s="50" t="s">
        <v>188</v>
      </c>
      <c r="M3900" s="54">
        <v>2</v>
      </c>
      <c r="N3900" s="51" t="str">
        <f t="shared" si="253"/>
        <v>都杉並</v>
      </c>
    </row>
    <row r="3901" spans="1:14" x14ac:dyDescent="0.2">
      <c r="A3901" s="50">
        <f t="shared" si="254"/>
        <v>45795</v>
      </c>
      <c r="B3901" s="50">
        <f t="shared" si="255"/>
        <v>4</v>
      </c>
      <c r="C3901" s="51">
        <f t="shared" si="256"/>
        <v>57</v>
      </c>
      <c r="D3901" s="50">
        <v>45795</v>
      </c>
      <c r="E3901" s="50" t="s">
        <v>47</v>
      </c>
      <c r="F3901" s="50" t="s">
        <v>15366</v>
      </c>
      <c r="G3901" s="50" t="s">
        <v>1087</v>
      </c>
      <c r="H3901" s="50" t="s">
        <v>11543</v>
      </c>
      <c r="I3901" s="50" t="s">
        <v>1089</v>
      </c>
      <c r="J3901" s="50" t="s">
        <v>11544</v>
      </c>
      <c r="K3901" s="50" t="s">
        <v>292</v>
      </c>
      <c r="L3901" s="50" t="s">
        <v>185</v>
      </c>
      <c r="M3901" s="54">
        <v>1</v>
      </c>
      <c r="N3901" s="51" t="str">
        <f t="shared" si="253"/>
        <v>都杉並</v>
      </c>
    </row>
    <row r="3902" spans="1:14" x14ac:dyDescent="0.2">
      <c r="A3902" s="50">
        <f t="shared" si="254"/>
        <v>45904</v>
      </c>
      <c r="B3902" s="50">
        <f t="shared" si="255"/>
        <v>4</v>
      </c>
      <c r="C3902" s="51">
        <f t="shared" si="256"/>
        <v>59</v>
      </c>
      <c r="D3902" s="50">
        <v>45904</v>
      </c>
      <c r="E3902" s="50" t="s">
        <v>452</v>
      </c>
      <c r="F3902" s="50" t="s">
        <v>6148</v>
      </c>
      <c r="G3902" s="50" t="s">
        <v>15367</v>
      </c>
      <c r="H3902" s="50" t="s">
        <v>1370</v>
      </c>
      <c r="I3902" s="50" t="s">
        <v>15368</v>
      </c>
      <c r="J3902" s="50" t="s">
        <v>1371</v>
      </c>
      <c r="K3902" s="50" t="s">
        <v>291</v>
      </c>
      <c r="L3902" s="50" t="s">
        <v>188</v>
      </c>
      <c r="M3902" s="54">
        <v>3</v>
      </c>
      <c r="N3902" s="51" t="str">
        <f t="shared" si="253"/>
        <v>都豊多摩</v>
      </c>
    </row>
    <row r="3903" spans="1:14" x14ac:dyDescent="0.2">
      <c r="A3903" s="50">
        <f t="shared" si="254"/>
        <v>45908</v>
      </c>
      <c r="B3903" s="50">
        <f t="shared" si="255"/>
        <v>4</v>
      </c>
      <c r="C3903" s="51">
        <f t="shared" si="256"/>
        <v>59</v>
      </c>
      <c r="D3903" s="50">
        <v>45908</v>
      </c>
      <c r="E3903" s="50" t="s">
        <v>10694</v>
      </c>
      <c r="F3903" s="50" t="s">
        <v>10695</v>
      </c>
      <c r="G3903" s="50" t="s">
        <v>10696</v>
      </c>
      <c r="H3903" s="50" t="s">
        <v>4721</v>
      </c>
      <c r="I3903" s="50" t="s">
        <v>10697</v>
      </c>
      <c r="J3903" s="50" t="s">
        <v>4723</v>
      </c>
      <c r="K3903" s="50" t="s">
        <v>291</v>
      </c>
      <c r="L3903" s="50" t="s">
        <v>1029</v>
      </c>
      <c r="M3903" s="54">
        <v>3</v>
      </c>
      <c r="N3903" s="51" t="str">
        <f t="shared" si="253"/>
        <v>都豊多摩</v>
      </c>
    </row>
    <row r="3904" spans="1:14" x14ac:dyDescent="0.2">
      <c r="A3904" s="50">
        <f t="shared" si="254"/>
        <v>45911</v>
      </c>
      <c r="B3904" s="50">
        <f t="shared" si="255"/>
        <v>4</v>
      </c>
      <c r="C3904" s="51">
        <f t="shared" si="256"/>
        <v>59</v>
      </c>
      <c r="D3904" s="50">
        <v>45911</v>
      </c>
      <c r="E3904" s="50" t="s">
        <v>6209</v>
      </c>
      <c r="F3904" s="50" t="s">
        <v>13059</v>
      </c>
      <c r="G3904" s="50" t="s">
        <v>5508</v>
      </c>
      <c r="H3904" s="50" t="s">
        <v>2048</v>
      </c>
      <c r="I3904" s="50" t="s">
        <v>5509</v>
      </c>
      <c r="J3904" s="50" t="s">
        <v>5434</v>
      </c>
      <c r="K3904" s="50" t="s">
        <v>291</v>
      </c>
      <c r="L3904" s="50" t="s">
        <v>1029</v>
      </c>
      <c r="M3904" s="54">
        <v>3</v>
      </c>
      <c r="N3904" s="51" t="str">
        <f t="shared" si="253"/>
        <v>都豊多摩</v>
      </c>
    </row>
    <row r="3905" spans="1:14" x14ac:dyDescent="0.2">
      <c r="A3905" s="50">
        <f t="shared" si="254"/>
        <v>45912</v>
      </c>
      <c r="B3905" s="50">
        <f t="shared" si="255"/>
        <v>4</v>
      </c>
      <c r="C3905" s="51">
        <f t="shared" si="256"/>
        <v>59</v>
      </c>
      <c r="D3905" s="50">
        <v>45912</v>
      </c>
      <c r="E3905" s="50" t="s">
        <v>11564</v>
      </c>
      <c r="F3905" s="50" t="s">
        <v>965</v>
      </c>
      <c r="G3905" s="50" t="s">
        <v>11565</v>
      </c>
      <c r="H3905" s="50" t="s">
        <v>1444</v>
      </c>
      <c r="I3905" s="50" t="s">
        <v>11566</v>
      </c>
      <c r="J3905" s="50" t="s">
        <v>1446</v>
      </c>
      <c r="K3905" s="50" t="s">
        <v>291</v>
      </c>
      <c r="L3905" s="50" t="s">
        <v>188</v>
      </c>
      <c r="M3905" s="54">
        <v>3</v>
      </c>
      <c r="N3905" s="51" t="str">
        <f t="shared" si="253"/>
        <v>都豊多摩</v>
      </c>
    </row>
    <row r="3906" spans="1:14" x14ac:dyDescent="0.2">
      <c r="A3906" s="50">
        <f t="shared" si="254"/>
        <v>45913</v>
      </c>
      <c r="B3906" s="50">
        <f t="shared" si="255"/>
        <v>4</v>
      </c>
      <c r="C3906" s="51">
        <f t="shared" si="256"/>
        <v>59</v>
      </c>
      <c r="D3906" s="50">
        <v>45913</v>
      </c>
      <c r="E3906" s="50" t="s">
        <v>579</v>
      </c>
      <c r="F3906" s="50" t="s">
        <v>7238</v>
      </c>
      <c r="G3906" s="50" t="s">
        <v>2347</v>
      </c>
      <c r="H3906" s="50" t="s">
        <v>10698</v>
      </c>
      <c r="I3906" s="50" t="s">
        <v>2348</v>
      </c>
      <c r="J3906" s="50" t="s">
        <v>10699</v>
      </c>
      <c r="K3906" s="50" t="s">
        <v>291</v>
      </c>
      <c r="L3906" s="50" t="s">
        <v>1029</v>
      </c>
      <c r="M3906" s="54">
        <v>3</v>
      </c>
      <c r="N3906" s="51" t="str">
        <f t="shared" ref="N3906:N3969" si="257">VLOOKUP(B3906*100+C3906,$AB$2:$AF$400,2,0)</f>
        <v>都豊多摩</v>
      </c>
    </row>
    <row r="3907" spans="1:14" x14ac:dyDescent="0.2">
      <c r="A3907" s="50">
        <f t="shared" si="254"/>
        <v>45914</v>
      </c>
      <c r="B3907" s="50">
        <f t="shared" si="255"/>
        <v>4</v>
      </c>
      <c r="C3907" s="51">
        <f t="shared" si="256"/>
        <v>59</v>
      </c>
      <c r="D3907" s="50">
        <v>45914</v>
      </c>
      <c r="E3907" s="50" t="s">
        <v>4762</v>
      </c>
      <c r="F3907" s="50" t="s">
        <v>10700</v>
      </c>
      <c r="G3907" s="50" t="s">
        <v>4763</v>
      </c>
      <c r="H3907" s="50" t="s">
        <v>10701</v>
      </c>
      <c r="I3907" s="50" t="s">
        <v>4764</v>
      </c>
      <c r="J3907" s="50" t="s">
        <v>10702</v>
      </c>
      <c r="K3907" s="50" t="s">
        <v>291</v>
      </c>
      <c r="L3907" s="50" t="s">
        <v>189</v>
      </c>
      <c r="M3907" s="54">
        <v>2</v>
      </c>
      <c r="N3907" s="51" t="str">
        <f t="shared" si="257"/>
        <v>都豊多摩</v>
      </c>
    </row>
    <row r="3908" spans="1:14" x14ac:dyDescent="0.2">
      <c r="A3908" s="50">
        <f t="shared" si="254"/>
        <v>45915</v>
      </c>
      <c r="B3908" s="50">
        <f t="shared" si="255"/>
        <v>4</v>
      </c>
      <c r="C3908" s="51">
        <f t="shared" si="256"/>
        <v>59</v>
      </c>
      <c r="D3908" s="50">
        <v>45915</v>
      </c>
      <c r="E3908" s="50" t="s">
        <v>22</v>
      </c>
      <c r="F3908" s="50" t="s">
        <v>10703</v>
      </c>
      <c r="G3908" s="50" t="s">
        <v>1070</v>
      </c>
      <c r="H3908" s="50" t="s">
        <v>10704</v>
      </c>
      <c r="I3908" s="50" t="s">
        <v>1610</v>
      </c>
      <c r="J3908" s="50" t="s">
        <v>10705</v>
      </c>
      <c r="K3908" s="50" t="s">
        <v>291</v>
      </c>
      <c r="L3908" s="50" t="s">
        <v>188</v>
      </c>
      <c r="M3908" s="54">
        <v>2</v>
      </c>
      <c r="N3908" s="51" t="str">
        <f t="shared" si="257"/>
        <v>都豊多摩</v>
      </c>
    </row>
    <row r="3909" spans="1:14" x14ac:dyDescent="0.2">
      <c r="A3909" s="50">
        <f t="shared" si="254"/>
        <v>45916</v>
      </c>
      <c r="B3909" s="50">
        <f t="shared" si="255"/>
        <v>4</v>
      </c>
      <c r="C3909" s="51">
        <f t="shared" si="256"/>
        <v>59</v>
      </c>
      <c r="D3909" s="50">
        <v>45916</v>
      </c>
      <c r="E3909" s="50" t="s">
        <v>10706</v>
      </c>
      <c r="F3909" s="50" t="s">
        <v>10707</v>
      </c>
      <c r="G3909" s="50" t="s">
        <v>10708</v>
      </c>
      <c r="H3909" s="50" t="s">
        <v>2326</v>
      </c>
      <c r="I3909" s="50" t="s">
        <v>10709</v>
      </c>
      <c r="J3909" s="50" t="s">
        <v>2328</v>
      </c>
      <c r="K3909" s="50" t="s">
        <v>291</v>
      </c>
      <c r="L3909" s="50" t="s">
        <v>189</v>
      </c>
      <c r="M3909" s="54">
        <v>1</v>
      </c>
      <c r="N3909" s="51" t="str">
        <f t="shared" si="257"/>
        <v>都豊多摩</v>
      </c>
    </row>
    <row r="3910" spans="1:14" x14ac:dyDescent="0.2">
      <c r="A3910" s="50">
        <f t="shared" si="254"/>
        <v>45917</v>
      </c>
      <c r="B3910" s="50">
        <f t="shared" si="255"/>
        <v>4</v>
      </c>
      <c r="C3910" s="51">
        <f t="shared" si="256"/>
        <v>59</v>
      </c>
      <c r="D3910" s="50">
        <v>45917</v>
      </c>
      <c r="E3910" s="50" t="s">
        <v>10710</v>
      </c>
      <c r="F3910" s="50" t="s">
        <v>756</v>
      </c>
      <c r="G3910" s="50" t="s">
        <v>10711</v>
      </c>
      <c r="H3910" s="50" t="s">
        <v>1847</v>
      </c>
      <c r="I3910" s="50" t="s">
        <v>10712</v>
      </c>
      <c r="J3910" s="50" t="s">
        <v>1849</v>
      </c>
      <c r="K3910" s="50" t="s">
        <v>291</v>
      </c>
      <c r="L3910" s="50" t="s">
        <v>185</v>
      </c>
      <c r="M3910" s="54">
        <v>1</v>
      </c>
      <c r="N3910" s="51" t="str">
        <f t="shared" si="257"/>
        <v>都豊多摩</v>
      </c>
    </row>
    <row r="3911" spans="1:14" x14ac:dyDescent="0.2">
      <c r="A3911" s="50">
        <f t="shared" si="254"/>
        <v>45918</v>
      </c>
      <c r="B3911" s="50">
        <f t="shared" si="255"/>
        <v>4</v>
      </c>
      <c r="C3911" s="51">
        <f t="shared" si="256"/>
        <v>59</v>
      </c>
      <c r="D3911" s="50">
        <v>45918</v>
      </c>
      <c r="E3911" s="50" t="s">
        <v>10713</v>
      </c>
      <c r="F3911" s="50" t="s">
        <v>659</v>
      </c>
      <c r="G3911" s="50" t="s">
        <v>10714</v>
      </c>
      <c r="H3911" s="50" t="s">
        <v>1930</v>
      </c>
      <c r="I3911" s="50" t="s">
        <v>10715</v>
      </c>
      <c r="J3911" s="50" t="s">
        <v>1931</v>
      </c>
      <c r="K3911" s="50" t="s">
        <v>291</v>
      </c>
      <c r="L3911" s="50" t="s">
        <v>189</v>
      </c>
      <c r="M3911" s="54">
        <v>1</v>
      </c>
      <c r="N3911" s="51" t="str">
        <f t="shared" si="257"/>
        <v>都豊多摩</v>
      </c>
    </row>
    <row r="3912" spans="1:14" x14ac:dyDescent="0.2">
      <c r="A3912" s="50">
        <f t="shared" si="254"/>
        <v>45919</v>
      </c>
      <c r="B3912" s="50">
        <f t="shared" si="255"/>
        <v>4</v>
      </c>
      <c r="C3912" s="51">
        <f t="shared" si="256"/>
        <v>59</v>
      </c>
      <c r="D3912" s="50">
        <v>45919</v>
      </c>
      <c r="E3912" s="50" t="s">
        <v>10716</v>
      </c>
      <c r="F3912" s="50" t="s">
        <v>666</v>
      </c>
      <c r="G3912" s="50" t="s">
        <v>10717</v>
      </c>
      <c r="H3912" s="50" t="s">
        <v>2655</v>
      </c>
      <c r="I3912" s="50" t="s">
        <v>10718</v>
      </c>
      <c r="J3912" s="50" t="s">
        <v>2656</v>
      </c>
      <c r="K3912" s="50" t="s">
        <v>291</v>
      </c>
      <c r="L3912" s="50" t="s">
        <v>189</v>
      </c>
      <c r="M3912" s="54">
        <v>1</v>
      </c>
      <c r="N3912" s="51" t="str">
        <f t="shared" si="257"/>
        <v>都豊多摩</v>
      </c>
    </row>
    <row r="3913" spans="1:14" x14ac:dyDescent="0.2">
      <c r="A3913" s="50">
        <f t="shared" si="254"/>
        <v>45920</v>
      </c>
      <c r="B3913" s="50">
        <f t="shared" si="255"/>
        <v>4</v>
      </c>
      <c r="C3913" s="51">
        <f t="shared" si="256"/>
        <v>59</v>
      </c>
      <c r="D3913" s="50">
        <v>45920</v>
      </c>
      <c r="E3913" s="50" t="s">
        <v>10719</v>
      </c>
      <c r="F3913" s="50" t="s">
        <v>10286</v>
      </c>
      <c r="G3913" s="50" t="s">
        <v>10720</v>
      </c>
      <c r="H3913" s="50" t="s">
        <v>1160</v>
      </c>
      <c r="I3913" s="50" t="s">
        <v>10721</v>
      </c>
      <c r="J3913" s="50" t="s">
        <v>1767</v>
      </c>
      <c r="K3913" s="50" t="s">
        <v>291</v>
      </c>
      <c r="L3913" s="50" t="s">
        <v>189</v>
      </c>
      <c r="M3913" s="54">
        <v>1</v>
      </c>
      <c r="N3913" s="51" t="str">
        <f t="shared" si="257"/>
        <v>都豊多摩</v>
      </c>
    </row>
    <row r="3914" spans="1:14" x14ac:dyDescent="0.2">
      <c r="A3914" s="50">
        <f t="shared" si="254"/>
        <v>45921</v>
      </c>
      <c r="B3914" s="50">
        <f t="shared" si="255"/>
        <v>4</v>
      </c>
      <c r="C3914" s="51">
        <f t="shared" si="256"/>
        <v>59</v>
      </c>
      <c r="D3914" s="50">
        <v>45921</v>
      </c>
      <c r="E3914" s="50" t="s">
        <v>6394</v>
      </c>
      <c r="F3914" s="50" t="s">
        <v>9284</v>
      </c>
      <c r="G3914" s="50" t="s">
        <v>3994</v>
      </c>
      <c r="H3914" s="50" t="s">
        <v>1847</v>
      </c>
      <c r="I3914" s="50" t="s">
        <v>3995</v>
      </c>
      <c r="J3914" s="50" t="s">
        <v>1849</v>
      </c>
      <c r="K3914" s="50" t="s">
        <v>291</v>
      </c>
      <c r="L3914" s="50" t="s">
        <v>185</v>
      </c>
      <c r="M3914" s="54">
        <v>1</v>
      </c>
      <c r="N3914" s="51" t="str">
        <f t="shared" si="257"/>
        <v>都豊多摩</v>
      </c>
    </row>
    <row r="3915" spans="1:14" x14ac:dyDescent="0.2">
      <c r="A3915" s="50">
        <f t="shared" si="254"/>
        <v>45983</v>
      </c>
      <c r="B3915" s="50">
        <f t="shared" si="255"/>
        <v>4</v>
      </c>
      <c r="C3915" s="51">
        <f t="shared" si="256"/>
        <v>59</v>
      </c>
      <c r="D3915" s="50">
        <v>45983</v>
      </c>
      <c r="E3915" s="50" t="s">
        <v>55</v>
      </c>
      <c r="F3915" s="50" t="s">
        <v>10722</v>
      </c>
      <c r="G3915" s="50" t="s">
        <v>1755</v>
      </c>
      <c r="H3915" s="50" t="s">
        <v>1542</v>
      </c>
      <c r="I3915" s="50" t="s">
        <v>1756</v>
      </c>
      <c r="J3915" s="50" t="s">
        <v>2161</v>
      </c>
      <c r="K3915" s="50" t="s">
        <v>292</v>
      </c>
      <c r="L3915" s="50" t="s">
        <v>1029</v>
      </c>
      <c r="M3915" s="54">
        <v>3</v>
      </c>
      <c r="N3915" s="51" t="str">
        <f t="shared" si="257"/>
        <v>都豊多摩</v>
      </c>
    </row>
    <row r="3916" spans="1:14" x14ac:dyDescent="0.2">
      <c r="A3916" s="50">
        <f t="shared" si="254"/>
        <v>45986</v>
      </c>
      <c r="B3916" s="50">
        <f t="shared" si="255"/>
        <v>4</v>
      </c>
      <c r="C3916" s="51">
        <f t="shared" si="256"/>
        <v>59</v>
      </c>
      <c r="D3916" s="50">
        <v>45986</v>
      </c>
      <c r="E3916" s="50" t="s">
        <v>29</v>
      </c>
      <c r="F3916" s="50" t="s">
        <v>15206</v>
      </c>
      <c r="G3916" s="50" t="s">
        <v>1310</v>
      </c>
      <c r="H3916" s="50" t="s">
        <v>1063</v>
      </c>
      <c r="I3916" s="50" t="s">
        <v>1311</v>
      </c>
      <c r="J3916" s="50" t="s">
        <v>1064</v>
      </c>
      <c r="K3916" s="50" t="s">
        <v>292</v>
      </c>
      <c r="L3916" s="50" t="s">
        <v>188</v>
      </c>
      <c r="M3916" s="54">
        <v>3</v>
      </c>
      <c r="N3916" s="51" t="str">
        <f t="shared" si="257"/>
        <v>都豊多摩</v>
      </c>
    </row>
    <row r="3917" spans="1:14" x14ac:dyDescent="0.2">
      <c r="A3917" s="50">
        <f t="shared" si="254"/>
        <v>45988</v>
      </c>
      <c r="B3917" s="50">
        <f t="shared" si="255"/>
        <v>4</v>
      </c>
      <c r="C3917" s="51">
        <f t="shared" si="256"/>
        <v>59</v>
      </c>
      <c r="D3917" s="50">
        <v>45988</v>
      </c>
      <c r="E3917" s="50" t="s">
        <v>10723</v>
      </c>
      <c r="F3917" s="50" t="s">
        <v>10724</v>
      </c>
      <c r="G3917" s="50" t="s">
        <v>10725</v>
      </c>
      <c r="H3917" s="50" t="s">
        <v>7718</v>
      </c>
      <c r="I3917" s="50" t="s">
        <v>10726</v>
      </c>
      <c r="J3917" s="50" t="s">
        <v>7719</v>
      </c>
      <c r="K3917" s="50" t="s">
        <v>292</v>
      </c>
      <c r="L3917" s="50" t="s">
        <v>188</v>
      </c>
      <c r="M3917" s="54">
        <v>2</v>
      </c>
      <c r="N3917" s="51" t="str">
        <f t="shared" si="257"/>
        <v>都豊多摩</v>
      </c>
    </row>
    <row r="3918" spans="1:14" x14ac:dyDescent="0.2">
      <c r="A3918" s="50">
        <f t="shared" si="254"/>
        <v>45989</v>
      </c>
      <c r="B3918" s="50">
        <f t="shared" si="255"/>
        <v>4</v>
      </c>
      <c r="C3918" s="51">
        <f t="shared" si="256"/>
        <v>59</v>
      </c>
      <c r="D3918" s="50">
        <v>45989</v>
      </c>
      <c r="E3918" s="50" t="s">
        <v>47</v>
      </c>
      <c r="F3918" s="50" t="s">
        <v>10727</v>
      </c>
      <c r="G3918" s="50" t="s">
        <v>1087</v>
      </c>
      <c r="H3918" s="50" t="s">
        <v>6598</v>
      </c>
      <c r="I3918" s="50" t="s">
        <v>1089</v>
      </c>
      <c r="J3918" s="50" t="s">
        <v>6600</v>
      </c>
      <c r="K3918" s="50" t="s">
        <v>292</v>
      </c>
      <c r="L3918" s="50" t="s">
        <v>188</v>
      </c>
      <c r="M3918" s="54">
        <v>2</v>
      </c>
      <c r="N3918" s="51" t="str">
        <f t="shared" si="257"/>
        <v>都豊多摩</v>
      </c>
    </row>
    <row r="3919" spans="1:14" x14ac:dyDescent="0.2">
      <c r="A3919" s="50">
        <f t="shared" si="254"/>
        <v>45990</v>
      </c>
      <c r="B3919" s="50">
        <f t="shared" si="255"/>
        <v>4</v>
      </c>
      <c r="C3919" s="51">
        <f t="shared" si="256"/>
        <v>59</v>
      </c>
      <c r="D3919" s="50">
        <v>45990</v>
      </c>
      <c r="E3919" s="50" t="s">
        <v>10728</v>
      </c>
      <c r="F3919" s="50" t="s">
        <v>492</v>
      </c>
      <c r="G3919" s="50" t="s">
        <v>7318</v>
      </c>
      <c r="H3919" s="50" t="s">
        <v>1359</v>
      </c>
      <c r="I3919" s="50" t="s">
        <v>7319</v>
      </c>
      <c r="J3919" s="50" t="s">
        <v>1360</v>
      </c>
      <c r="K3919" s="50" t="s">
        <v>292</v>
      </c>
      <c r="L3919" s="50" t="s">
        <v>188</v>
      </c>
      <c r="M3919" s="54">
        <v>2</v>
      </c>
      <c r="N3919" s="51" t="str">
        <f t="shared" si="257"/>
        <v>都豊多摩</v>
      </c>
    </row>
    <row r="3920" spans="1:14" x14ac:dyDescent="0.2">
      <c r="A3920" s="50">
        <f t="shared" si="254"/>
        <v>45991</v>
      </c>
      <c r="B3920" s="50">
        <f t="shared" si="255"/>
        <v>4</v>
      </c>
      <c r="C3920" s="51">
        <f t="shared" si="256"/>
        <v>59</v>
      </c>
      <c r="D3920" s="50">
        <v>45991</v>
      </c>
      <c r="E3920" s="50" t="s">
        <v>863</v>
      </c>
      <c r="F3920" s="50" t="s">
        <v>10729</v>
      </c>
      <c r="G3920" s="50" t="s">
        <v>2362</v>
      </c>
      <c r="H3920" s="50" t="s">
        <v>5544</v>
      </c>
      <c r="I3920" s="50" t="s">
        <v>2363</v>
      </c>
      <c r="J3920" s="50" t="s">
        <v>5545</v>
      </c>
      <c r="K3920" s="50" t="s">
        <v>292</v>
      </c>
      <c r="L3920" s="50" t="s">
        <v>188</v>
      </c>
      <c r="M3920" s="54">
        <v>2</v>
      </c>
      <c r="N3920" s="51" t="str">
        <f t="shared" si="257"/>
        <v>都豊多摩</v>
      </c>
    </row>
    <row r="3921" spans="1:14" x14ac:dyDescent="0.2">
      <c r="A3921" s="50">
        <f t="shared" si="254"/>
        <v>45992</v>
      </c>
      <c r="B3921" s="50">
        <f t="shared" si="255"/>
        <v>4</v>
      </c>
      <c r="C3921" s="51">
        <f t="shared" si="256"/>
        <v>59</v>
      </c>
      <c r="D3921" s="50">
        <v>45992</v>
      </c>
      <c r="E3921" s="50" t="s">
        <v>61</v>
      </c>
      <c r="F3921" s="50" t="s">
        <v>10730</v>
      </c>
      <c r="G3921" s="50" t="s">
        <v>1901</v>
      </c>
      <c r="H3921" s="50" t="s">
        <v>10731</v>
      </c>
      <c r="I3921" s="50" t="s">
        <v>1902</v>
      </c>
      <c r="J3921" s="50" t="s">
        <v>10732</v>
      </c>
      <c r="K3921" s="50" t="s">
        <v>292</v>
      </c>
      <c r="L3921" s="50" t="s">
        <v>189</v>
      </c>
      <c r="M3921" s="54">
        <v>1</v>
      </c>
      <c r="N3921" s="51" t="str">
        <f t="shared" si="257"/>
        <v>都豊多摩</v>
      </c>
    </row>
    <row r="3922" spans="1:14" x14ac:dyDescent="0.2">
      <c r="A3922" s="50">
        <f t="shared" si="254"/>
        <v>45993</v>
      </c>
      <c r="B3922" s="50">
        <f t="shared" si="255"/>
        <v>4</v>
      </c>
      <c r="C3922" s="51">
        <f t="shared" si="256"/>
        <v>59</v>
      </c>
      <c r="D3922" s="50">
        <v>45993</v>
      </c>
      <c r="E3922" s="50" t="s">
        <v>30</v>
      </c>
      <c r="F3922" s="50" t="s">
        <v>10733</v>
      </c>
      <c r="G3922" s="50" t="s">
        <v>1081</v>
      </c>
      <c r="H3922" s="50" t="s">
        <v>618</v>
      </c>
      <c r="I3922" s="50" t="s">
        <v>1082</v>
      </c>
      <c r="J3922" s="50" t="s">
        <v>1216</v>
      </c>
      <c r="K3922" s="50" t="s">
        <v>292</v>
      </c>
      <c r="L3922" s="50" t="s">
        <v>189</v>
      </c>
      <c r="M3922" s="54">
        <v>1</v>
      </c>
      <c r="N3922" s="51" t="str">
        <f t="shared" si="257"/>
        <v>都豊多摩</v>
      </c>
    </row>
    <row r="3923" spans="1:14" x14ac:dyDescent="0.2">
      <c r="A3923" s="50">
        <f t="shared" si="254"/>
        <v>45994</v>
      </c>
      <c r="B3923" s="50">
        <f t="shared" si="255"/>
        <v>4</v>
      </c>
      <c r="C3923" s="51">
        <f t="shared" si="256"/>
        <v>59</v>
      </c>
      <c r="D3923" s="50">
        <v>45994</v>
      </c>
      <c r="E3923" s="50" t="s">
        <v>4448</v>
      </c>
      <c r="F3923" s="50" t="s">
        <v>10734</v>
      </c>
      <c r="G3923" s="50" t="s">
        <v>1224</v>
      </c>
      <c r="H3923" s="50" t="s">
        <v>10735</v>
      </c>
      <c r="I3923" s="50" t="s">
        <v>1225</v>
      </c>
      <c r="J3923" s="50" t="s">
        <v>10736</v>
      </c>
      <c r="K3923" s="50" t="s">
        <v>292</v>
      </c>
      <c r="L3923" s="50" t="s">
        <v>189</v>
      </c>
      <c r="M3923" s="54">
        <v>1</v>
      </c>
      <c r="N3923" s="51" t="str">
        <f t="shared" si="257"/>
        <v>都豊多摩</v>
      </c>
    </row>
    <row r="3924" spans="1:14" x14ac:dyDescent="0.2">
      <c r="A3924" s="50">
        <f t="shared" si="254"/>
        <v>45995</v>
      </c>
      <c r="B3924" s="50">
        <f t="shared" si="255"/>
        <v>4</v>
      </c>
      <c r="C3924" s="51">
        <f t="shared" si="256"/>
        <v>59</v>
      </c>
      <c r="D3924" s="50">
        <v>45995</v>
      </c>
      <c r="E3924" s="50" t="s">
        <v>35</v>
      </c>
      <c r="F3924" s="50" t="s">
        <v>10737</v>
      </c>
      <c r="G3924" s="50" t="s">
        <v>1239</v>
      </c>
      <c r="H3924" s="50" t="s">
        <v>10738</v>
      </c>
      <c r="I3924" s="50" t="s">
        <v>1240</v>
      </c>
      <c r="J3924" s="50" t="s">
        <v>10739</v>
      </c>
      <c r="K3924" s="50" t="s">
        <v>292</v>
      </c>
      <c r="L3924" s="50" t="s">
        <v>185</v>
      </c>
      <c r="M3924" s="54">
        <v>1</v>
      </c>
      <c r="N3924" s="51" t="str">
        <f t="shared" si="257"/>
        <v>都豊多摩</v>
      </c>
    </row>
    <row r="3925" spans="1:14" x14ac:dyDescent="0.2">
      <c r="A3925" s="50">
        <f t="shared" si="254"/>
        <v>46002</v>
      </c>
      <c r="B3925" s="50">
        <f t="shared" si="255"/>
        <v>4</v>
      </c>
      <c r="C3925" s="51">
        <f t="shared" si="256"/>
        <v>60</v>
      </c>
      <c r="D3925" s="50">
        <v>46002</v>
      </c>
      <c r="E3925" s="50" t="s">
        <v>24</v>
      </c>
      <c r="F3925" s="50" t="s">
        <v>647</v>
      </c>
      <c r="G3925" s="50" t="s">
        <v>2538</v>
      </c>
      <c r="H3925" s="50" t="s">
        <v>1198</v>
      </c>
      <c r="I3925" s="50" t="s">
        <v>2539</v>
      </c>
      <c r="J3925" s="50" t="s">
        <v>1200</v>
      </c>
      <c r="K3925" s="50" t="s">
        <v>291</v>
      </c>
      <c r="L3925" s="50" t="s">
        <v>188</v>
      </c>
      <c r="M3925" s="54">
        <v>2</v>
      </c>
      <c r="N3925" s="51" t="str">
        <f t="shared" si="257"/>
        <v>都西</v>
      </c>
    </row>
    <row r="3926" spans="1:14" x14ac:dyDescent="0.2">
      <c r="A3926" s="50">
        <f t="shared" si="254"/>
        <v>46003</v>
      </c>
      <c r="B3926" s="50">
        <f t="shared" si="255"/>
        <v>4</v>
      </c>
      <c r="C3926" s="51">
        <f t="shared" si="256"/>
        <v>60</v>
      </c>
      <c r="D3926" s="50">
        <v>46003</v>
      </c>
      <c r="E3926" s="50" t="s">
        <v>4387</v>
      </c>
      <c r="F3926" s="50" t="s">
        <v>10740</v>
      </c>
      <c r="G3926" s="50" t="s">
        <v>3115</v>
      </c>
      <c r="H3926" s="50" t="s">
        <v>1198</v>
      </c>
      <c r="I3926" s="50" t="s">
        <v>3117</v>
      </c>
      <c r="J3926" s="50" t="s">
        <v>1200</v>
      </c>
      <c r="K3926" s="50" t="s">
        <v>291</v>
      </c>
      <c r="L3926" s="50" t="s">
        <v>188</v>
      </c>
      <c r="M3926" s="54">
        <v>2</v>
      </c>
      <c r="N3926" s="51" t="str">
        <f t="shared" si="257"/>
        <v>都西</v>
      </c>
    </row>
    <row r="3927" spans="1:14" x14ac:dyDescent="0.2">
      <c r="A3927" s="50">
        <f t="shared" si="254"/>
        <v>46004</v>
      </c>
      <c r="B3927" s="50">
        <f t="shared" si="255"/>
        <v>4</v>
      </c>
      <c r="C3927" s="51">
        <f t="shared" si="256"/>
        <v>60</v>
      </c>
      <c r="D3927" s="50">
        <v>46004</v>
      </c>
      <c r="E3927" s="50" t="s">
        <v>89</v>
      </c>
      <c r="F3927" s="50" t="s">
        <v>119</v>
      </c>
      <c r="G3927" s="50" t="s">
        <v>1993</v>
      </c>
      <c r="H3927" s="50" t="s">
        <v>1662</v>
      </c>
      <c r="I3927" s="50" t="s">
        <v>1994</v>
      </c>
      <c r="J3927" s="50" t="s">
        <v>1663</v>
      </c>
      <c r="K3927" s="50" t="s">
        <v>291</v>
      </c>
      <c r="L3927" s="50" t="s">
        <v>188</v>
      </c>
      <c r="M3927" s="54">
        <v>2</v>
      </c>
      <c r="N3927" s="51" t="str">
        <f t="shared" si="257"/>
        <v>都西</v>
      </c>
    </row>
    <row r="3928" spans="1:14" x14ac:dyDescent="0.2">
      <c r="A3928" s="50">
        <f t="shared" si="254"/>
        <v>46005</v>
      </c>
      <c r="B3928" s="50">
        <f t="shared" si="255"/>
        <v>4</v>
      </c>
      <c r="C3928" s="51">
        <f t="shared" si="256"/>
        <v>60</v>
      </c>
      <c r="D3928" s="50">
        <v>46005</v>
      </c>
      <c r="E3928" s="50" t="s">
        <v>1052</v>
      </c>
      <c r="F3928" s="50" t="s">
        <v>2130</v>
      </c>
      <c r="G3928" s="50" t="s">
        <v>1054</v>
      </c>
      <c r="H3928" s="50" t="s">
        <v>2131</v>
      </c>
      <c r="I3928" s="50" t="s">
        <v>1056</v>
      </c>
      <c r="J3928" s="50" t="s">
        <v>2132</v>
      </c>
      <c r="K3928" s="50" t="s">
        <v>291</v>
      </c>
      <c r="L3928" s="50" t="s">
        <v>188</v>
      </c>
      <c r="M3928" s="54">
        <v>2</v>
      </c>
      <c r="N3928" s="51" t="str">
        <f t="shared" si="257"/>
        <v>都西</v>
      </c>
    </row>
    <row r="3929" spans="1:14" x14ac:dyDescent="0.2">
      <c r="A3929" s="50">
        <f t="shared" si="254"/>
        <v>46006</v>
      </c>
      <c r="B3929" s="50">
        <f t="shared" si="255"/>
        <v>4</v>
      </c>
      <c r="C3929" s="51">
        <f t="shared" si="256"/>
        <v>60</v>
      </c>
      <c r="D3929" s="50">
        <v>46006</v>
      </c>
      <c r="E3929" s="50" t="s">
        <v>360</v>
      </c>
      <c r="F3929" s="50" t="s">
        <v>10741</v>
      </c>
      <c r="G3929" s="50" t="s">
        <v>2450</v>
      </c>
      <c r="H3929" s="50" t="s">
        <v>8489</v>
      </c>
      <c r="I3929" s="50" t="s">
        <v>2451</v>
      </c>
      <c r="J3929" s="50" t="s">
        <v>8491</v>
      </c>
      <c r="K3929" s="50" t="s">
        <v>291</v>
      </c>
      <c r="L3929" s="50" t="s">
        <v>188</v>
      </c>
      <c r="M3929" s="54">
        <v>2</v>
      </c>
      <c r="N3929" s="51" t="str">
        <f t="shared" si="257"/>
        <v>都西</v>
      </c>
    </row>
    <row r="3930" spans="1:14" x14ac:dyDescent="0.2">
      <c r="A3930" s="50">
        <f t="shared" si="254"/>
        <v>46007</v>
      </c>
      <c r="B3930" s="50">
        <f t="shared" si="255"/>
        <v>4</v>
      </c>
      <c r="C3930" s="51">
        <f t="shared" si="256"/>
        <v>60</v>
      </c>
      <c r="D3930" s="50">
        <v>46007</v>
      </c>
      <c r="E3930" s="50" t="s">
        <v>705</v>
      </c>
      <c r="F3930" s="50" t="s">
        <v>10742</v>
      </c>
      <c r="G3930" s="50" t="s">
        <v>1330</v>
      </c>
      <c r="H3930" s="50" t="s">
        <v>1185</v>
      </c>
      <c r="I3930" s="50" t="s">
        <v>1331</v>
      </c>
      <c r="J3930" s="50" t="s">
        <v>1187</v>
      </c>
      <c r="K3930" s="50" t="s">
        <v>291</v>
      </c>
      <c r="L3930" s="50" t="s">
        <v>188</v>
      </c>
      <c r="M3930" s="54">
        <v>2</v>
      </c>
      <c r="N3930" s="51" t="str">
        <f t="shared" si="257"/>
        <v>都西</v>
      </c>
    </row>
    <row r="3931" spans="1:14" x14ac:dyDescent="0.2">
      <c r="A3931" s="50">
        <f t="shared" si="254"/>
        <v>46008</v>
      </c>
      <c r="B3931" s="50">
        <f t="shared" si="255"/>
        <v>4</v>
      </c>
      <c r="C3931" s="51">
        <f t="shared" si="256"/>
        <v>60</v>
      </c>
      <c r="D3931" s="50">
        <v>46008</v>
      </c>
      <c r="E3931" s="50" t="s">
        <v>439</v>
      </c>
      <c r="F3931" s="50" t="s">
        <v>10743</v>
      </c>
      <c r="G3931" s="50" t="s">
        <v>1163</v>
      </c>
      <c r="H3931" s="50" t="s">
        <v>9119</v>
      </c>
      <c r="I3931" s="50" t="s">
        <v>1165</v>
      </c>
      <c r="J3931" s="50" t="s">
        <v>9120</v>
      </c>
      <c r="K3931" s="50" t="s">
        <v>291</v>
      </c>
      <c r="L3931" s="50" t="s">
        <v>188</v>
      </c>
      <c r="M3931" s="54">
        <v>2</v>
      </c>
      <c r="N3931" s="51" t="str">
        <f t="shared" si="257"/>
        <v>都西</v>
      </c>
    </row>
    <row r="3932" spans="1:14" x14ac:dyDescent="0.2">
      <c r="A3932" s="50">
        <f t="shared" si="254"/>
        <v>46009</v>
      </c>
      <c r="B3932" s="50">
        <f t="shared" si="255"/>
        <v>4</v>
      </c>
      <c r="C3932" s="51">
        <f t="shared" si="256"/>
        <v>60</v>
      </c>
      <c r="D3932" s="50">
        <v>46009</v>
      </c>
      <c r="E3932" s="50" t="s">
        <v>765</v>
      </c>
      <c r="F3932" s="50" t="s">
        <v>3185</v>
      </c>
      <c r="G3932" s="50" t="s">
        <v>1908</v>
      </c>
      <c r="H3932" s="50" t="s">
        <v>1009</v>
      </c>
      <c r="I3932" s="50" t="s">
        <v>1910</v>
      </c>
      <c r="J3932" s="50" t="s">
        <v>1028</v>
      </c>
      <c r="K3932" s="50" t="s">
        <v>291</v>
      </c>
      <c r="L3932" s="50" t="s">
        <v>188</v>
      </c>
      <c r="M3932" s="54">
        <v>2</v>
      </c>
      <c r="N3932" s="51" t="str">
        <f t="shared" si="257"/>
        <v>都西</v>
      </c>
    </row>
    <row r="3933" spans="1:14" x14ac:dyDescent="0.2">
      <c r="A3933" s="50">
        <f t="shared" si="254"/>
        <v>46010</v>
      </c>
      <c r="B3933" s="50">
        <f t="shared" si="255"/>
        <v>4</v>
      </c>
      <c r="C3933" s="51">
        <f t="shared" si="256"/>
        <v>60</v>
      </c>
      <c r="D3933" s="50">
        <v>46010</v>
      </c>
      <c r="E3933" s="50" t="s">
        <v>10744</v>
      </c>
      <c r="F3933" s="50" t="s">
        <v>6882</v>
      </c>
      <c r="G3933" s="50" t="s">
        <v>2469</v>
      </c>
      <c r="H3933" s="50" t="s">
        <v>6884</v>
      </c>
      <c r="I3933" s="50" t="s">
        <v>2470</v>
      </c>
      <c r="J3933" s="50" t="s">
        <v>6886</v>
      </c>
      <c r="K3933" s="50" t="s">
        <v>291</v>
      </c>
      <c r="L3933" s="50" t="s">
        <v>188</v>
      </c>
      <c r="M3933" s="54">
        <v>2</v>
      </c>
      <c r="N3933" s="51" t="str">
        <f t="shared" si="257"/>
        <v>都西</v>
      </c>
    </row>
    <row r="3934" spans="1:14" x14ac:dyDescent="0.2">
      <c r="A3934" s="50">
        <f t="shared" si="254"/>
        <v>46011</v>
      </c>
      <c r="B3934" s="50">
        <f t="shared" si="255"/>
        <v>4</v>
      </c>
      <c r="C3934" s="51">
        <f t="shared" si="256"/>
        <v>60</v>
      </c>
      <c r="D3934" s="50">
        <v>46011</v>
      </c>
      <c r="E3934" s="50" t="s">
        <v>28</v>
      </c>
      <c r="F3934" s="50" t="s">
        <v>10745</v>
      </c>
      <c r="G3934" s="50" t="s">
        <v>1083</v>
      </c>
      <c r="H3934" s="50" t="s">
        <v>1125</v>
      </c>
      <c r="I3934" s="50" t="s">
        <v>1084</v>
      </c>
      <c r="J3934" s="50" t="s">
        <v>1914</v>
      </c>
      <c r="K3934" s="50" t="s">
        <v>291</v>
      </c>
      <c r="L3934" s="50" t="s">
        <v>189</v>
      </c>
      <c r="M3934" s="54">
        <v>1</v>
      </c>
      <c r="N3934" s="51" t="str">
        <f t="shared" si="257"/>
        <v>都西</v>
      </c>
    </row>
    <row r="3935" spans="1:14" x14ac:dyDescent="0.2">
      <c r="A3935" s="50">
        <f t="shared" si="254"/>
        <v>46012</v>
      </c>
      <c r="B3935" s="50">
        <f t="shared" si="255"/>
        <v>4</v>
      </c>
      <c r="C3935" s="51">
        <f t="shared" si="256"/>
        <v>60</v>
      </c>
      <c r="D3935" s="50">
        <v>46012</v>
      </c>
      <c r="E3935" s="50" t="s">
        <v>53</v>
      </c>
      <c r="F3935" s="50" t="s">
        <v>5569</v>
      </c>
      <c r="G3935" s="50" t="s">
        <v>1239</v>
      </c>
      <c r="H3935" s="50" t="s">
        <v>1185</v>
      </c>
      <c r="I3935" s="50" t="s">
        <v>1240</v>
      </c>
      <c r="J3935" s="50" t="s">
        <v>1187</v>
      </c>
      <c r="K3935" s="50" t="s">
        <v>291</v>
      </c>
      <c r="L3935" s="50" t="s">
        <v>189</v>
      </c>
      <c r="M3935" s="54">
        <v>1</v>
      </c>
      <c r="N3935" s="51" t="str">
        <f t="shared" si="257"/>
        <v>都西</v>
      </c>
    </row>
    <row r="3936" spans="1:14" x14ac:dyDescent="0.2">
      <c r="A3936" s="50">
        <f t="shared" si="254"/>
        <v>46013</v>
      </c>
      <c r="B3936" s="50">
        <f t="shared" si="255"/>
        <v>4</v>
      </c>
      <c r="C3936" s="51">
        <f t="shared" si="256"/>
        <v>60</v>
      </c>
      <c r="D3936" s="50">
        <v>46013</v>
      </c>
      <c r="E3936" s="50" t="s">
        <v>7984</v>
      </c>
      <c r="F3936" s="50" t="s">
        <v>10746</v>
      </c>
      <c r="G3936" s="50" t="s">
        <v>7986</v>
      </c>
      <c r="H3936" s="50" t="s">
        <v>5504</v>
      </c>
      <c r="I3936" s="50" t="s">
        <v>7988</v>
      </c>
      <c r="J3936" s="50" t="s">
        <v>5505</v>
      </c>
      <c r="K3936" s="50" t="s">
        <v>291</v>
      </c>
      <c r="L3936" s="50" t="s">
        <v>185</v>
      </c>
      <c r="M3936" s="54">
        <v>1</v>
      </c>
      <c r="N3936" s="51" t="str">
        <f t="shared" si="257"/>
        <v>都西</v>
      </c>
    </row>
    <row r="3937" spans="1:14" x14ac:dyDescent="0.2">
      <c r="A3937" s="50">
        <f t="shared" si="254"/>
        <v>46014</v>
      </c>
      <c r="B3937" s="50">
        <f t="shared" si="255"/>
        <v>4</v>
      </c>
      <c r="C3937" s="51">
        <f t="shared" si="256"/>
        <v>60</v>
      </c>
      <c r="D3937" s="50">
        <v>46014</v>
      </c>
      <c r="E3937" s="50" t="s">
        <v>118</v>
      </c>
      <c r="F3937" s="50" t="s">
        <v>10747</v>
      </c>
      <c r="G3937" s="50" t="s">
        <v>1135</v>
      </c>
      <c r="H3937" s="50" t="s">
        <v>6503</v>
      </c>
      <c r="I3937" s="50" t="s">
        <v>1136</v>
      </c>
      <c r="J3937" s="50" t="s">
        <v>6504</v>
      </c>
      <c r="K3937" s="50" t="s">
        <v>291</v>
      </c>
      <c r="L3937" s="50" t="s">
        <v>189</v>
      </c>
      <c r="M3937" s="54">
        <v>1</v>
      </c>
      <c r="N3937" s="51" t="str">
        <f t="shared" si="257"/>
        <v>都西</v>
      </c>
    </row>
    <row r="3938" spans="1:14" x14ac:dyDescent="0.2">
      <c r="A3938" s="50">
        <f t="shared" si="254"/>
        <v>46015</v>
      </c>
      <c r="B3938" s="50">
        <f t="shared" si="255"/>
        <v>4</v>
      </c>
      <c r="C3938" s="51">
        <f t="shared" si="256"/>
        <v>60</v>
      </c>
      <c r="D3938" s="50">
        <v>46015</v>
      </c>
      <c r="E3938" s="50" t="s">
        <v>10748</v>
      </c>
      <c r="F3938" s="50" t="s">
        <v>9460</v>
      </c>
      <c r="G3938" s="50" t="s">
        <v>10749</v>
      </c>
      <c r="H3938" s="50" t="s">
        <v>1283</v>
      </c>
      <c r="I3938" s="50" t="s">
        <v>10750</v>
      </c>
      <c r="J3938" s="50" t="s">
        <v>1284</v>
      </c>
      <c r="K3938" s="50" t="s">
        <v>291</v>
      </c>
      <c r="L3938" s="50" t="s">
        <v>189</v>
      </c>
      <c r="M3938" s="54">
        <v>1</v>
      </c>
      <c r="N3938" s="51" t="str">
        <f t="shared" si="257"/>
        <v>都西</v>
      </c>
    </row>
    <row r="3939" spans="1:14" x14ac:dyDescent="0.2">
      <c r="A3939" s="50">
        <f t="shared" si="254"/>
        <v>46016</v>
      </c>
      <c r="B3939" s="50">
        <f t="shared" si="255"/>
        <v>4</v>
      </c>
      <c r="C3939" s="51">
        <f t="shared" si="256"/>
        <v>60</v>
      </c>
      <c r="D3939" s="50">
        <v>46016</v>
      </c>
      <c r="E3939" s="50" t="s">
        <v>10751</v>
      </c>
      <c r="F3939" s="50" t="s">
        <v>10396</v>
      </c>
      <c r="G3939" s="50" t="s">
        <v>10752</v>
      </c>
      <c r="H3939" s="50" t="s">
        <v>10753</v>
      </c>
      <c r="I3939" s="50" t="s">
        <v>10754</v>
      </c>
      <c r="J3939" s="50" t="s">
        <v>10755</v>
      </c>
      <c r="K3939" s="50" t="s">
        <v>291</v>
      </c>
      <c r="L3939" s="50" t="s">
        <v>189</v>
      </c>
      <c r="M3939" s="54">
        <v>1</v>
      </c>
      <c r="N3939" s="51" t="str">
        <f t="shared" si="257"/>
        <v>都西</v>
      </c>
    </row>
    <row r="3940" spans="1:14" x14ac:dyDescent="0.2">
      <c r="A3940" s="50">
        <f t="shared" si="254"/>
        <v>46017</v>
      </c>
      <c r="B3940" s="50">
        <f t="shared" si="255"/>
        <v>4</v>
      </c>
      <c r="C3940" s="51">
        <f t="shared" si="256"/>
        <v>60</v>
      </c>
      <c r="D3940" s="50">
        <v>46017</v>
      </c>
      <c r="E3940" s="50" t="s">
        <v>599</v>
      </c>
      <c r="F3940" s="50" t="s">
        <v>10756</v>
      </c>
      <c r="G3940" s="50" t="s">
        <v>1892</v>
      </c>
      <c r="H3940" s="50" t="s">
        <v>2099</v>
      </c>
      <c r="I3940" s="50" t="s">
        <v>1893</v>
      </c>
      <c r="J3940" s="50" t="s">
        <v>2960</v>
      </c>
      <c r="K3940" s="50" t="s">
        <v>291</v>
      </c>
      <c r="L3940" s="50" t="s">
        <v>185</v>
      </c>
      <c r="M3940" s="54">
        <v>1</v>
      </c>
      <c r="N3940" s="51" t="str">
        <f t="shared" si="257"/>
        <v>都西</v>
      </c>
    </row>
    <row r="3941" spans="1:14" x14ac:dyDescent="0.2">
      <c r="A3941" s="50">
        <f t="shared" si="254"/>
        <v>46047</v>
      </c>
      <c r="B3941" s="50">
        <f t="shared" si="255"/>
        <v>4</v>
      </c>
      <c r="C3941" s="51">
        <f t="shared" si="256"/>
        <v>60</v>
      </c>
      <c r="D3941" s="50">
        <v>46047</v>
      </c>
      <c r="E3941" s="50" t="s">
        <v>85</v>
      </c>
      <c r="F3941" s="50" t="s">
        <v>10757</v>
      </c>
      <c r="G3941" s="50" t="s">
        <v>2282</v>
      </c>
      <c r="H3941" s="50" t="s">
        <v>1042</v>
      </c>
      <c r="I3941" s="50" t="s">
        <v>2284</v>
      </c>
      <c r="J3941" s="50" t="s">
        <v>1043</v>
      </c>
      <c r="K3941" s="50" t="s">
        <v>291</v>
      </c>
      <c r="L3941" s="50" t="s">
        <v>1029</v>
      </c>
      <c r="M3941" s="54">
        <v>3</v>
      </c>
      <c r="N3941" s="51" t="str">
        <f t="shared" si="257"/>
        <v>都西</v>
      </c>
    </row>
    <row r="3942" spans="1:14" x14ac:dyDescent="0.2">
      <c r="A3942" s="50">
        <f t="shared" si="254"/>
        <v>46051</v>
      </c>
      <c r="B3942" s="50">
        <f t="shared" si="255"/>
        <v>4</v>
      </c>
      <c r="C3942" s="51">
        <f t="shared" si="256"/>
        <v>60</v>
      </c>
      <c r="D3942" s="50">
        <v>46051</v>
      </c>
      <c r="E3942" s="50" t="s">
        <v>44</v>
      </c>
      <c r="F3942" s="50" t="s">
        <v>10758</v>
      </c>
      <c r="G3942" s="50" t="s">
        <v>2258</v>
      </c>
      <c r="H3942" s="50" t="s">
        <v>1100</v>
      </c>
      <c r="I3942" s="50" t="s">
        <v>2259</v>
      </c>
      <c r="J3942" s="50" t="s">
        <v>2163</v>
      </c>
      <c r="K3942" s="50" t="s">
        <v>292</v>
      </c>
      <c r="L3942" s="50" t="s">
        <v>189</v>
      </c>
      <c r="M3942" s="54">
        <v>1</v>
      </c>
      <c r="N3942" s="51" t="str">
        <f t="shared" si="257"/>
        <v>都西</v>
      </c>
    </row>
    <row r="3943" spans="1:14" x14ac:dyDescent="0.2">
      <c r="A3943" s="50">
        <f t="shared" si="254"/>
        <v>46052</v>
      </c>
      <c r="B3943" s="50">
        <f t="shared" si="255"/>
        <v>4</v>
      </c>
      <c r="C3943" s="51">
        <f t="shared" si="256"/>
        <v>60</v>
      </c>
      <c r="D3943" s="50">
        <v>46052</v>
      </c>
      <c r="E3943" s="50" t="s">
        <v>61</v>
      </c>
      <c r="F3943" s="50" t="s">
        <v>10759</v>
      </c>
      <c r="G3943" s="50" t="s">
        <v>1901</v>
      </c>
      <c r="H3943" s="50" t="s">
        <v>10443</v>
      </c>
      <c r="I3943" s="50" t="s">
        <v>1902</v>
      </c>
      <c r="J3943" s="50" t="s">
        <v>10760</v>
      </c>
      <c r="K3943" s="50" t="s">
        <v>292</v>
      </c>
      <c r="L3943" s="50" t="s">
        <v>189</v>
      </c>
      <c r="M3943" s="54">
        <v>1</v>
      </c>
      <c r="N3943" s="51" t="str">
        <f t="shared" si="257"/>
        <v>都西</v>
      </c>
    </row>
    <row r="3944" spans="1:14" x14ac:dyDescent="0.2">
      <c r="A3944" s="50">
        <f t="shared" si="254"/>
        <v>46053</v>
      </c>
      <c r="B3944" s="50">
        <f t="shared" si="255"/>
        <v>4</v>
      </c>
      <c r="C3944" s="51">
        <f t="shared" si="256"/>
        <v>60</v>
      </c>
      <c r="D3944" s="50">
        <v>46053</v>
      </c>
      <c r="E3944" s="50" t="s">
        <v>1479</v>
      </c>
      <c r="F3944" s="50" t="s">
        <v>10761</v>
      </c>
      <c r="G3944" s="50" t="s">
        <v>1480</v>
      </c>
      <c r="H3944" s="50" t="s">
        <v>8053</v>
      </c>
      <c r="I3944" s="50" t="s">
        <v>5159</v>
      </c>
      <c r="J3944" s="50" t="s">
        <v>8054</v>
      </c>
      <c r="K3944" s="50" t="s">
        <v>292</v>
      </c>
      <c r="L3944" s="50" t="s">
        <v>185</v>
      </c>
      <c r="M3944" s="54">
        <v>1</v>
      </c>
      <c r="N3944" s="51" t="str">
        <f t="shared" si="257"/>
        <v>都西</v>
      </c>
    </row>
    <row r="3945" spans="1:14" x14ac:dyDescent="0.2">
      <c r="A3945" s="50">
        <f t="shared" si="254"/>
        <v>46054</v>
      </c>
      <c r="B3945" s="50">
        <f t="shared" si="255"/>
        <v>4</v>
      </c>
      <c r="C3945" s="51">
        <f t="shared" si="256"/>
        <v>60</v>
      </c>
      <c r="D3945" s="50">
        <v>46054</v>
      </c>
      <c r="E3945" s="50" t="s">
        <v>82</v>
      </c>
      <c r="F3945" s="50" t="s">
        <v>10762</v>
      </c>
      <c r="G3945" s="50" t="s">
        <v>1202</v>
      </c>
      <c r="H3945" s="50" t="s">
        <v>2185</v>
      </c>
      <c r="I3945" s="50" t="s">
        <v>1204</v>
      </c>
      <c r="J3945" s="50" t="s">
        <v>2187</v>
      </c>
      <c r="K3945" s="50" t="s">
        <v>292</v>
      </c>
      <c r="L3945" s="50" t="s">
        <v>185</v>
      </c>
      <c r="M3945" s="54">
        <v>1</v>
      </c>
      <c r="N3945" s="51" t="str">
        <f t="shared" si="257"/>
        <v>都西</v>
      </c>
    </row>
    <row r="3946" spans="1:14" x14ac:dyDescent="0.2">
      <c r="A3946" s="50">
        <f t="shared" si="254"/>
        <v>46090</v>
      </c>
      <c r="B3946" s="50">
        <f t="shared" si="255"/>
        <v>4</v>
      </c>
      <c r="C3946" s="51">
        <f t="shared" si="256"/>
        <v>60</v>
      </c>
      <c r="D3946" s="50">
        <v>46090</v>
      </c>
      <c r="E3946" s="50" t="s">
        <v>580</v>
      </c>
      <c r="F3946" s="50" t="s">
        <v>7161</v>
      </c>
      <c r="G3946" s="50" t="s">
        <v>1749</v>
      </c>
      <c r="H3946" s="50" t="s">
        <v>2742</v>
      </c>
      <c r="I3946" s="50" t="s">
        <v>1751</v>
      </c>
      <c r="J3946" s="50" t="s">
        <v>2743</v>
      </c>
      <c r="K3946" s="50" t="s">
        <v>292</v>
      </c>
      <c r="L3946" s="50" t="s">
        <v>188</v>
      </c>
      <c r="M3946" s="54">
        <v>2</v>
      </c>
      <c r="N3946" s="51" t="str">
        <f t="shared" si="257"/>
        <v>都西</v>
      </c>
    </row>
    <row r="3947" spans="1:14" x14ac:dyDescent="0.2">
      <c r="A3947" s="50">
        <f t="shared" si="254"/>
        <v>46091</v>
      </c>
      <c r="B3947" s="50">
        <f t="shared" si="255"/>
        <v>4</v>
      </c>
      <c r="C3947" s="51">
        <f t="shared" si="256"/>
        <v>60</v>
      </c>
      <c r="D3947" s="50">
        <v>46091</v>
      </c>
      <c r="E3947" s="50" t="s">
        <v>10763</v>
      </c>
      <c r="F3947" s="50" t="s">
        <v>5952</v>
      </c>
      <c r="G3947" s="50" t="s">
        <v>10764</v>
      </c>
      <c r="H3947" s="50" t="s">
        <v>5954</v>
      </c>
      <c r="I3947" s="50" t="s">
        <v>10765</v>
      </c>
      <c r="J3947" s="50" t="s">
        <v>5956</v>
      </c>
      <c r="K3947" s="50" t="s">
        <v>292</v>
      </c>
      <c r="L3947" s="50" t="s">
        <v>188</v>
      </c>
      <c r="M3947" s="54">
        <v>2</v>
      </c>
      <c r="N3947" s="51" t="str">
        <f t="shared" si="257"/>
        <v>都西</v>
      </c>
    </row>
    <row r="3948" spans="1:14" x14ac:dyDescent="0.2">
      <c r="A3948" s="50">
        <f t="shared" ref="A3948:A4011" si="258">D3948</f>
        <v>46093</v>
      </c>
      <c r="B3948" s="50">
        <f t="shared" ref="B3948:B4011" si="259">ROUNDDOWN(D3948/10000,0)</f>
        <v>4</v>
      </c>
      <c r="C3948" s="51">
        <f t="shared" ref="C3948:C4011" si="260">ROUNDDOWN((D3948-B3948*10000)/100,0)</f>
        <v>60</v>
      </c>
      <c r="D3948" s="50">
        <v>46093</v>
      </c>
      <c r="E3948" s="50" t="s">
        <v>51</v>
      </c>
      <c r="F3948" s="50" t="s">
        <v>6679</v>
      </c>
      <c r="G3948" s="50" t="s">
        <v>1303</v>
      </c>
      <c r="H3948" s="50" t="s">
        <v>1395</v>
      </c>
      <c r="I3948" s="50" t="s">
        <v>1304</v>
      </c>
      <c r="J3948" s="50" t="s">
        <v>1396</v>
      </c>
      <c r="K3948" s="50" t="s">
        <v>292</v>
      </c>
      <c r="L3948" s="50" t="s">
        <v>188</v>
      </c>
      <c r="M3948" s="54">
        <v>2</v>
      </c>
      <c r="N3948" s="51" t="str">
        <f t="shared" si="257"/>
        <v>都西</v>
      </c>
    </row>
    <row r="3949" spans="1:14" x14ac:dyDescent="0.2">
      <c r="A3949" s="50">
        <f t="shared" si="258"/>
        <v>46094</v>
      </c>
      <c r="B3949" s="50">
        <f t="shared" si="259"/>
        <v>4</v>
      </c>
      <c r="C3949" s="51">
        <f t="shared" si="260"/>
        <v>60</v>
      </c>
      <c r="D3949" s="50">
        <v>46094</v>
      </c>
      <c r="E3949" s="50" t="s">
        <v>2786</v>
      </c>
      <c r="F3949" s="50" t="s">
        <v>8018</v>
      </c>
      <c r="G3949" s="50" t="s">
        <v>2788</v>
      </c>
      <c r="H3949" s="50" t="s">
        <v>8020</v>
      </c>
      <c r="I3949" s="50" t="s">
        <v>2789</v>
      </c>
      <c r="J3949" s="50" t="s">
        <v>8022</v>
      </c>
      <c r="K3949" s="50" t="s">
        <v>292</v>
      </c>
      <c r="L3949" s="50" t="s">
        <v>188</v>
      </c>
      <c r="M3949" s="54">
        <v>2</v>
      </c>
      <c r="N3949" s="51" t="str">
        <f t="shared" si="257"/>
        <v>都西</v>
      </c>
    </row>
    <row r="3950" spans="1:14" x14ac:dyDescent="0.2">
      <c r="A3950" s="50">
        <f t="shared" si="258"/>
        <v>46095</v>
      </c>
      <c r="B3950" s="50">
        <f t="shared" si="259"/>
        <v>4</v>
      </c>
      <c r="C3950" s="51">
        <f t="shared" si="260"/>
        <v>60</v>
      </c>
      <c r="D3950" s="50">
        <v>46095</v>
      </c>
      <c r="E3950" s="50" t="s">
        <v>117</v>
      </c>
      <c r="F3950" s="50" t="s">
        <v>10167</v>
      </c>
      <c r="G3950" s="50" t="s">
        <v>1197</v>
      </c>
      <c r="H3950" s="50" t="s">
        <v>1384</v>
      </c>
      <c r="I3950" s="50" t="s">
        <v>1199</v>
      </c>
      <c r="J3950" s="50" t="s">
        <v>1385</v>
      </c>
      <c r="K3950" s="50" t="s">
        <v>292</v>
      </c>
      <c r="L3950" s="50" t="s">
        <v>188</v>
      </c>
      <c r="M3950" s="54">
        <v>2</v>
      </c>
      <c r="N3950" s="51" t="str">
        <f t="shared" si="257"/>
        <v>都西</v>
      </c>
    </row>
    <row r="3951" spans="1:14" x14ac:dyDescent="0.2">
      <c r="A3951" s="50">
        <f t="shared" si="258"/>
        <v>46097</v>
      </c>
      <c r="B3951" s="50">
        <f t="shared" si="259"/>
        <v>4</v>
      </c>
      <c r="C3951" s="51">
        <f t="shared" si="260"/>
        <v>60</v>
      </c>
      <c r="D3951" s="50">
        <v>46097</v>
      </c>
      <c r="E3951" s="50" t="s">
        <v>7297</v>
      </c>
      <c r="F3951" s="50" t="s">
        <v>4926</v>
      </c>
      <c r="G3951" s="50" t="s">
        <v>7299</v>
      </c>
      <c r="H3951" s="50" t="s">
        <v>10766</v>
      </c>
      <c r="I3951" s="50" t="s">
        <v>8797</v>
      </c>
      <c r="J3951" s="50" t="s">
        <v>10767</v>
      </c>
      <c r="K3951" s="50" t="s">
        <v>292</v>
      </c>
      <c r="L3951" s="50" t="s">
        <v>189</v>
      </c>
      <c r="M3951" s="54">
        <v>1</v>
      </c>
      <c r="N3951" s="51" t="str">
        <f t="shared" si="257"/>
        <v>都西</v>
      </c>
    </row>
    <row r="3952" spans="1:14" x14ac:dyDescent="0.2">
      <c r="A3952" s="50">
        <f t="shared" si="258"/>
        <v>46098</v>
      </c>
      <c r="B3952" s="50">
        <f t="shared" si="259"/>
        <v>4</v>
      </c>
      <c r="C3952" s="51">
        <f t="shared" si="260"/>
        <v>60</v>
      </c>
      <c r="D3952" s="50">
        <v>46098</v>
      </c>
      <c r="E3952" s="50" t="s">
        <v>8895</v>
      </c>
      <c r="F3952" s="50" t="s">
        <v>10768</v>
      </c>
      <c r="G3952" s="50" t="s">
        <v>8897</v>
      </c>
      <c r="H3952" s="50" t="s">
        <v>1708</v>
      </c>
      <c r="I3952" s="50" t="s">
        <v>8898</v>
      </c>
      <c r="J3952" s="50" t="s">
        <v>1709</v>
      </c>
      <c r="K3952" s="50" t="s">
        <v>292</v>
      </c>
      <c r="L3952" s="50" t="s">
        <v>189</v>
      </c>
      <c r="M3952" s="54">
        <v>1</v>
      </c>
      <c r="N3952" s="51" t="str">
        <f t="shared" si="257"/>
        <v>都西</v>
      </c>
    </row>
    <row r="3953" spans="1:14" x14ac:dyDescent="0.2">
      <c r="A3953" s="50">
        <f t="shared" si="258"/>
        <v>46099</v>
      </c>
      <c r="B3953" s="50">
        <f t="shared" si="259"/>
        <v>4</v>
      </c>
      <c r="C3953" s="51">
        <f t="shared" si="260"/>
        <v>60</v>
      </c>
      <c r="D3953" s="50">
        <v>46099</v>
      </c>
      <c r="E3953" s="50" t="s">
        <v>10769</v>
      </c>
      <c r="F3953" s="50" t="s">
        <v>10770</v>
      </c>
      <c r="G3953" s="50" t="s">
        <v>7577</v>
      </c>
      <c r="H3953" s="50" t="s">
        <v>6064</v>
      </c>
      <c r="I3953" s="50" t="s">
        <v>7578</v>
      </c>
      <c r="J3953" s="50" t="s">
        <v>6065</v>
      </c>
      <c r="K3953" s="50" t="s">
        <v>292</v>
      </c>
      <c r="L3953" s="50" t="s">
        <v>189</v>
      </c>
      <c r="M3953" s="54">
        <v>1</v>
      </c>
      <c r="N3953" s="51" t="str">
        <f t="shared" si="257"/>
        <v>都西</v>
      </c>
    </row>
    <row r="3954" spans="1:14" x14ac:dyDescent="0.2">
      <c r="A3954" s="50">
        <f t="shared" si="258"/>
        <v>46405</v>
      </c>
      <c r="B3954" s="50">
        <f t="shared" si="259"/>
        <v>4</v>
      </c>
      <c r="C3954" s="51">
        <f t="shared" si="260"/>
        <v>64</v>
      </c>
      <c r="D3954" s="50">
        <v>46405</v>
      </c>
      <c r="E3954" s="50" t="s">
        <v>4585</v>
      </c>
      <c r="F3954" s="50" t="s">
        <v>10771</v>
      </c>
      <c r="G3954" s="50" t="s">
        <v>4587</v>
      </c>
      <c r="H3954" s="50" t="s">
        <v>1472</v>
      </c>
      <c r="I3954" s="50" t="s">
        <v>4588</v>
      </c>
      <c r="J3954" s="50" t="s">
        <v>1561</v>
      </c>
      <c r="K3954" s="50" t="s">
        <v>291</v>
      </c>
      <c r="L3954" s="50" t="s">
        <v>188</v>
      </c>
      <c r="M3954" s="54">
        <v>2</v>
      </c>
      <c r="N3954" s="51" t="str">
        <f t="shared" si="257"/>
        <v>佼成学園</v>
      </c>
    </row>
    <row r="3955" spans="1:14" x14ac:dyDescent="0.2">
      <c r="A3955" s="50">
        <f t="shared" si="258"/>
        <v>46406</v>
      </c>
      <c r="B3955" s="50">
        <f t="shared" si="259"/>
        <v>4</v>
      </c>
      <c r="C3955" s="51">
        <f t="shared" si="260"/>
        <v>64</v>
      </c>
      <c r="D3955" s="50">
        <v>46406</v>
      </c>
      <c r="E3955" s="50" t="s">
        <v>9283</v>
      </c>
      <c r="F3955" s="50" t="s">
        <v>10772</v>
      </c>
      <c r="G3955" s="50" t="s">
        <v>9100</v>
      </c>
      <c r="H3955" s="50" t="s">
        <v>2033</v>
      </c>
      <c r="I3955" s="50" t="s">
        <v>9101</v>
      </c>
      <c r="J3955" s="50" t="s">
        <v>2920</v>
      </c>
      <c r="K3955" s="50" t="s">
        <v>291</v>
      </c>
      <c r="L3955" s="50" t="s">
        <v>188</v>
      </c>
      <c r="M3955" s="54">
        <v>2</v>
      </c>
      <c r="N3955" s="51" t="str">
        <f t="shared" si="257"/>
        <v>佼成学園</v>
      </c>
    </row>
    <row r="3956" spans="1:14" x14ac:dyDescent="0.2">
      <c r="A3956" s="50">
        <f t="shared" si="258"/>
        <v>46407</v>
      </c>
      <c r="B3956" s="50">
        <f t="shared" si="259"/>
        <v>4</v>
      </c>
      <c r="C3956" s="51">
        <f t="shared" si="260"/>
        <v>64</v>
      </c>
      <c r="D3956" s="50">
        <v>46407</v>
      </c>
      <c r="E3956" s="50" t="s">
        <v>3794</v>
      </c>
      <c r="F3956" s="50" t="s">
        <v>10773</v>
      </c>
      <c r="G3956" s="50" t="s">
        <v>3795</v>
      </c>
      <c r="H3956" s="50" t="s">
        <v>1025</v>
      </c>
      <c r="I3956" s="50" t="s">
        <v>3796</v>
      </c>
      <c r="J3956" s="50" t="s">
        <v>2534</v>
      </c>
      <c r="K3956" s="50" t="s">
        <v>291</v>
      </c>
      <c r="L3956" s="50" t="s">
        <v>188</v>
      </c>
      <c r="M3956" s="54">
        <v>2</v>
      </c>
      <c r="N3956" s="51" t="str">
        <f t="shared" si="257"/>
        <v>佼成学園</v>
      </c>
    </row>
    <row r="3957" spans="1:14" x14ac:dyDescent="0.2">
      <c r="A3957" s="50">
        <f t="shared" si="258"/>
        <v>46408</v>
      </c>
      <c r="B3957" s="50">
        <f t="shared" si="259"/>
        <v>4</v>
      </c>
      <c r="C3957" s="51">
        <f t="shared" si="260"/>
        <v>64</v>
      </c>
      <c r="D3957" s="50">
        <v>46408</v>
      </c>
      <c r="E3957" s="50" t="s">
        <v>70</v>
      </c>
      <c r="F3957" s="50" t="s">
        <v>10774</v>
      </c>
      <c r="G3957" s="50" t="s">
        <v>2334</v>
      </c>
      <c r="H3957" s="50" t="s">
        <v>1924</v>
      </c>
      <c r="I3957" s="50" t="s">
        <v>6547</v>
      </c>
      <c r="J3957" s="50" t="s">
        <v>1925</v>
      </c>
      <c r="K3957" s="50" t="s">
        <v>291</v>
      </c>
      <c r="L3957" s="50" t="s">
        <v>189</v>
      </c>
      <c r="M3957" s="54">
        <v>2</v>
      </c>
      <c r="N3957" s="51" t="str">
        <f t="shared" si="257"/>
        <v>佼成学園</v>
      </c>
    </row>
    <row r="3958" spans="1:14" x14ac:dyDescent="0.2">
      <c r="A3958" s="50">
        <f t="shared" si="258"/>
        <v>46409</v>
      </c>
      <c r="B3958" s="50">
        <f t="shared" si="259"/>
        <v>4</v>
      </c>
      <c r="C3958" s="51">
        <f t="shared" si="260"/>
        <v>64</v>
      </c>
      <c r="D3958" s="50">
        <v>46409</v>
      </c>
      <c r="E3958" s="50" t="s">
        <v>34</v>
      </c>
      <c r="F3958" s="50" t="s">
        <v>10775</v>
      </c>
      <c r="G3958" s="50" t="s">
        <v>1285</v>
      </c>
      <c r="H3958" s="50" t="s">
        <v>10776</v>
      </c>
      <c r="I3958" s="50" t="s">
        <v>1287</v>
      </c>
      <c r="J3958" s="50" t="s">
        <v>10777</v>
      </c>
      <c r="K3958" s="50" t="s">
        <v>291</v>
      </c>
      <c r="L3958" s="50" t="s">
        <v>188</v>
      </c>
      <c r="M3958" s="54">
        <v>2</v>
      </c>
      <c r="N3958" s="51" t="str">
        <f t="shared" si="257"/>
        <v>佼成学園</v>
      </c>
    </row>
    <row r="3959" spans="1:14" x14ac:dyDescent="0.2">
      <c r="A3959" s="50">
        <f t="shared" si="258"/>
        <v>46410</v>
      </c>
      <c r="B3959" s="50">
        <f t="shared" si="259"/>
        <v>4</v>
      </c>
      <c r="C3959" s="51">
        <f t="shared" si="260"/>
        <v>64</v>
      </c>
      <c r="D3959" s="50">
        <v>46410</v>
      </c>
      <c r="E3959" s="50" t="s">
        <v>8458</v>
      </c>
      <c r="F3959" s="50" t="s">
        <v>10778</v>
      </c>
      <c r="G3959" s="50" t="s">
        <v>1185</v>
      </c>
      <c r="H3959" s="50" t="s">
        <v>10779</v>
      </c>
      <c r="I3959" s="50" t="s">
        <v>8459</v>
      </c>
      <c r="J3959" s="50" t="s">
        <v>10780</v>
      </c>
      <c r="K3959" s="50" t="s">
        <v>291</v>
      </c>
      <c r="L3959" s="50" t="s">
        <v>189</v>
      </c>
      <c r="M3959" s="54">
        <v>2</v>
      </c>
      <c r="N3959" s="51" t="str">
        <f t="shared" si="257"/>
        <v>佼成学園</v>
      </c>
    </row>
    <row r="3960" spans="1:14" x14ac:dyDescent="0.2">
      <c r="A3960" s="50">
        <f t="shared" si="258"/>
        <v>46411</v>
      </c>
      <c r="B3960" s="50">
        <f t="shared" si="259"/>
        <v>4</v>
      </c>
      <c r="C3960" s="51">
        <f t="shared" si="260"/>
        <v>64</v>
      </c>
      <c r="D3960" s="50">
        <v>46411</v>
      </c>
      <c r="E3960" s="50" t="s">
        <v>10781</v>
      </c>
      <c r="F3960" s="50" t="s">
        <v>10782</v>
      </c>
      <c r="G3960" s="50" t="s">
        <v>10783</v>
      </c>
      <c r="H3960" s="50" t="s">
        <v>8804</v>
      </c>
      <c r="I3960" s="50" t="s">
        <v>10784</v>
      </c>
      <c r="J3960" s="50" t="s">
        <v>8805</v>
      </c>
      <c r="K3960" s="50" t="s">
        <v>291</v>
      </c>
      <c r="L3960" s="50" t="s">
        <v>189</v>
      </c>
      <c r="M3960" s="54">
        <v>1</v>
      </c>
      <c r="N3960" s="51" t="str">
        <f t="shared" si="257"/>
        <v>佼成学園</v>
      </c>
    </row>
    <row r="3961" spans="1:14" x14ac:dyDescent="0.2">
      <c r="A3961" s="50">
        <f t="shared" si="258"/>
        <v>46412</v>
      </c>
      <c r="B3961" s="50">
        <f t="shared" si="259"/>
        <v>4</v>
      </c>
      <c r="C3961" s="51">
        <f t="shared" si="260"/>
        <v>64</v>
      </c>
      <c r="D3961" s="50">
        <v>46412</v>
      </c>
      <c r="E3961" s="50" t="s">
        <v>10785</v>
      </c>
      <c r="F3961" s="50" t="s">
        <v>7942</v>
      </c>
      <c r="G3961" s="50" t="s">
        <v>10786</v>
      </c>
      <c r="H3961" s="50" t="s">
        <v>2595</v>
      </c>
      <c r="I3961" s="50" t="s">
        <v>10787</v>
      </c>
      <c r="J3961" s="50" t="s">
        <v>6090</v>
      </c>
      <c r="K3961" s="50" t="s">
        <v>291</v>
      </c>
      <c r="L3961" s="50" t="s">
        <v>185</v>
      </c>
      <c r="M3961" s="54">
        <v>1</v>
      </c>
      <c r="N3961" s="51" t="str">
        <f t="shared" si="257"/>
        <v>佼成学園</v>
      </c>
    </row>
    <row r="3962" spans="1:14" x14ac:dyDescent="0.2">
      <c r="A3962" s="50">
        <f t="shared" si="258"/>
        <v>46413</v>
      </c>
      <c r="B3962" s="50">
        <f t="shared" si="259"/>
        <v>4</v>
      </c>
      <c r="C3962" s="51">
        <f t="shared" si="260"/>
        <v>64</v>
      </c>
      <c r="D3962" s="50">
        <v>46413</v>
      </c>
      <c r="E3962" s="50" t="s">
        <v>6595</v>
      </c>
      <c r="F3962" s="50" t="s">
        <v>10788</v>
      </c>
      <c r="G3962" s="50" t="s">
        <v>6597</v>
      </c>
      <c r="H3962" s="50" t="s">
        <v>5275</v>
      </c>
      <c r="I3962" s="50" t="s">
        <v>6599</v>
      </c>
      <c r="J3962" s="50" t="s">
        <v>8497</v>
      </c>
      <c r="K3962" s="50" t="s">
        <v>291</v>
      </c>
      <c r="L3962" s="50" t="s">
        <v>189</v>
      </c>
      <c r="M3962" s="54">
        <v>1</v>
      </c>
      <c r="N3962" s="51" t="str">
        <f t="shared" si="257"/>
        <v>佼成学園</v>
      </c>
    </row>
    <row r="3963" spans="1:14" x14ac:dyDescent="0.2">
      <c r="A3963" s="50">
        <f t="shared" si="258"/>
        <v>46414</v>
      </c>
      <c r="B3963" s="50">
        <f t="shared" si="259"/>
        <v>4</v>
      </c>
      <c r="C3963" s="51">
        <f t="shared" si="260"/>
        <v>64</v>
      </c>
      <c r="D3963" s="50">
        <v>46414</v>
      </c>
      <c r="E3963" s="50" t="s">
        <v>1052</v>
      </c>
      <c r="F3963" s="50" t="s">
        <v>1653</v>
      </c>
      <c r="G3963" s="50" t="s">
        <v>1054</v>
      </c>
      <c r="H3963" s="50" t="s">
        <v>1654</v>
      </c>
      <c r="I3963" s="50" t="s">
        <v>1056</v>
      </c>
      <c r="J3963" s="50" t="s">
        <v>1655</v>
      </c>
      <c r="K3963" s="50" t="s">
        <v>291</v>
      </c>
      <c r="L3963" s="50" t="s">
        <v>189</v>
      </c>
      <c r="M3963" s="54">
        <v>1</v>
      </c>
      <c r="N3963" s="51" t="str">
        <f t="shared" si="257"/>
        <v>佼成学園</v>
      </c>
    </row>
    <row r="3964" spans="1:14" x14ac:dyDescent="0.2">
      <c r="A3964" s="50">
        <f t="shared" si="258"/>
        <v>46415</v>
      </c>
      <c r="B3964" s="50">
        <f t="shared" si="259"/>
        <v>4</v>
      </c>
      <c r="C3964" s="51">
        <f t="shared" si="260"/>
        <v>64</v>
      </c>
      <c r="D3964" s="50">
        <v>46415</v>
      </c>
      <c r="E3964" s="50" t="s">
        <v>10789</v>
      </c>
      <c r="F3964" s="50" t="s">
        <v>3271</v>
      </c>
      <c r="G3964" s="50" t="s">
        <v>10790</v>
      </c>
      <c r="H3964" s="50" t="s">
        <v>1930</v>
      </c>
      <c r="I3964" s="50" t="s">
        <v>10791</v>
      </c>
      <c r="J3964" s="50" t="s">
        <v>1931</v>
      </c>
      <c r="K3964" s="50" t="s">
        <v>291</v>
      </c>
      <c r="L3964" s="50" t="s">
        <v>189</v>
      </c>
      <c r="M3964" s="54">
        <v>1</v>
      </c>
      <c r="N3964" s="51" t="str">
        <f t="shared" si="257"/>
        <v>佼成学園</v>
      </c>
    </row>
    <row r="3965" spans="1:14" x14ac:dyDescent="0.2">
      <c r="A3965" s="50">
        <f t="shared" si="258"/>
        <v>46501</v>
      </c>
      <c r="B3965" s="50">
        <f t="shared" si="259"/>
        <v>4</v>
      </c>
      <c r="C3965" s="51">
        <f t="shared" si="260"/>
        <v>65</v>
      </c>
      <c r="D3965" s="50">
        <v>46501</v>
      </c>
      <c r="E3965" s="50" t="s">
        <v>28</v>
      </c>
      <c r="F3965" s="50" t="s">
        <v>10792</v>
      </c>
      <c r="G3965" s="50" t="s">
        <v>1083</v>
      </c>
      <c r="H3965" s="50" t="s">
        <v>1125</v>
      </c>
      <c r="I3965" s="50" t="s">
        <v>1084</v>
      </c>
      <c r="J3965" s="50" t="s">
        <v>2830</v>
      </c>
      <c r="K3965" s="50" t="s">
        <v>291</v>
      </c>
      <c r="L3965" s="50" t="s">
        <v>189</v>
      </c>
      <c r="M3965" s="54">
        <v>1</v>
      </c>
      <c r="N3965" s="51" t="str">
        <f t="shared" si="257"/>
        <v>國學院久我山</v>
      </c>
    </row>
    <row r="3966" spans="1:14" x14ac:dyDescent="0.2">
      <c r="A3966" s="50">
        <f t="shared" si="258"/>
        <v>46502</v>
      </c>
      <c r="B3966" s="50">
        <f t="shared" si="259"/>
        <v>4</v>
      </c>
      <c r="C3966" s="51">
        <f t="shared" si="260"/>
        <v>65</v>
      </c>
      <c r="D3966" s="50">
        <v>46502</v>
      </c>
      <c r="E3966" s="50" t="s">
        <v>95</v>
      </c>
      <c r="F3966" s="50" t="s">
        <v>10793</v>
      </c>
      <c r="G3966" s="50" t="s">
        <v>1451</v>
      </c>
      <c r="H3966" s="50" t="s">
        <v>10794</v>
      </c>
      <c r="I3966" s="50" t="s">
        <v>1544</v>
      </c>
      <c r="J3966" s="50" t="s">
        <v>10795</v>
      </c>
      <c r="K3966" s="50" t="s">
        <v>291</v>
      </c>
      <c r="L3966" s="50" t="s">
        <v>188</v>
      </c>
      <c r="M3966" s="54">
        <v>2</v>
      </c>
      <c r="N3966" s="51" t="str">
        <f t="shared" si="257"/>
        <v>國學院久我山</v>
      </c>
    </row>
    <row r="3967" spans="1:14" x14ac:dyDescent="0.2">
      <c r="A3967" s="50">
        <f t="shared" si="258"/>
        <v>46503</v>
      </c>
      <c r="B3967" s="50">
        <f t="shared" si="259"/>
        <v>4</v>
      </c>
      <c r="C3967" s="51">
        <f t="shared" si="260"/>
        <v>65</v>
      </c>
      <c r="D3967" s="50">
        <v>46503</v>
      </c>
      <c r="E3967" s="50" t="s">
        <v>61</v>
      </c>
      <c r="F3967" s="50" t="s">
        <v>10796</v>
      </c>
      <c r="G3967" s="50" t="s">
        <v>1901</v>
      </c>
      <c r="H3967" s="50" t="s">
        <v>10797</v>
      </c>
      <c r="I3967" s="50" t="s">
        <v>1902</v>
      </c>
      <c r="J3967" s="50" t="s">
        <v>10798</v>
      </c>
      <c r="K3967" s="50" t="s">
        <v>291</v>
      </c>
      <c r="L3967" s="50" t="s">
        <v>188</v>
      </c>
      <c r="M3967" s="54">
        <v>2</v>
      </c>
      <c r="N3967" s="51" t="str">
        <f t="shared" si="257"/>
        <v>國學院久我山</v>
      </c>
    </row>
    <row r="3968" spans="1:14" x14ac:dyDescent="0.2">
      <c r="A3968" s="50">
        <f t="shared" si="258"/>
        <v>46504</v>
      </c>
      <c r="B3968" s="50">
        <f t="shared" si="259"/>
        <v>4</v>
      </c>
      <c r="C3968" s="51">
        <f t="shared" si="260"/>
        <v>65</v>
      </c>
      <c r="D3968" s="50">
        <v>46504</v>
      </c>
      <c r="E3968" s="50" t="s">
        <v>1366</v>
      </c>
      <c r="F3968" s="50" t="s">
        <v>10799</v>
      </c>
      <c r="G3968" s="50" t="s">
        <v>1368</v>
      </c>
      <c r="H3968" s="50" t="s">
        <v>5324</v>
      </c>
      <c r="I3968" s="50" t="s">
        <v>1369</v>
      </c>
      <c r="J3968" s="50" t="s">
        <v>5326</v>
      </c>
      <c r="K3968" s="50" t="s">
        <v>291</v>
      </c>
      <c r="L3968" s="50" t="s">
        <v>185</v>
      </c>
      <c r="M3968" s="54">
        <v>1</v>
      </c>
      <c r="N3968" s="51" t="str">
        <f t="shared" si="257"/>
        <v>國學院久我山</v>
      </c>
    </row>
    <row r="3969" spans="1:14" x14ac:dyDescent="0.2">
      <c r="A3969" s="50">
        <f t="shared" si="258"/>
        <v>46505</v>
      </c>
      <c r="B3969" s="50">
        <f t="shared" si="259"/>
        <v>4</v>
      </c>
      <c r="C3969" s="51">
        <f t="shared" si="260"/>
        <v>65</v>
      </c>
      <c r="D3969" s="50">
        <v>46505</v>
      </c>
      <c r="E3969" s="50" t="s">
        <v>10800</v>
      </c>
      <c r="F3969" s="50" t="s">
        <v>4192</v>
      </c>
      <c r="G3969" s="50" t="s">
        <v>10801</v>
      </c>
      <c r="H3969" s="50" t="s">
        <v>1341</v>
      </c>
      <c r="I3969" s="50" t="s">
        <v>10802</v>
      </c>
      <c r="J3969" s="50" t="s">
        <v>1343</v>
      </c>
      <c r="K3969" s="50" t="s">
        <v>291</v>
      </c>
      <c r="L3969" s="50" t="s">
        <v>189</v>
      </c>
      <c r="M3969" s="54">
        <v>1</v>
      </c>
      <c r="N3969" s="51" t="str">
        <f t="shared" si="257"/>
        <v>國學院久我山</v>
      </c>
    </row>
    <row r="3970" spans="1:14" x14ac:dyDescent="0.2">
      <c r="A3970" s="50">
        <f t="shared" si="258"/>
        <v>46506</v>
      </c>
      <c r="B3970" s="50">
        <f t="shared" si="259"/>
        <v>4</v>
      </c>
      <c r="C3970" s="51">
        <f t="shared" si="260"/>
        <v>65</v>
      </c>
      <c r="D3970" s="50">
        <v>46506</v>
      </c>
      <c r="E3970" s="50" t="s">
        <v>10803</v>
      </c>
      <c r="F3970" s="50" t="s">
        <v>10804</v>
      </c>
      <c r="G3970" s="50" t="s">
        <v>2822</v>
      </c>
      <c r="H3970" s="50" t="s">
        <v>9680</v>
      </c>
      <c r="I3970" s="50" t="s">
        <v>2824</v>
      </c>
      <c r="J3970" s="50" t="s">
        <v>1684</v>
      </c>
      <c r="K3970" s="50" t="s">
        <v>291</v>
      </c>
      <c r="L3970" s="50" t="s">
        <v>189</v>
      </c>
      <c r="M3970" s="54">
        <v>1</v>
      </c>
      <c r="N3970" s="51" t="str">
        <f t="shared" ref="N3970:N4033" si="261">VLOOKUP(B3970*100+C3970,$AB$2:$AF$400,2,0)</f>
        <v>國學院久我山</v>
      </c>
    </row>
    <row r="3971" spans="1:14" x14ac:dyDescent="0.2">
      <c r="A3971" s="50">
        <f t="shared" si="258"/>
        <v>46507</v>
      </c>
      <c r="B3971" s="50">
        <f t="shared" si="259"/>
        <v>4</v>
      </c>
      <c r="C3971" s="51">
        <f t="shared" si="260"/>
        <v>65</v>
      </c>
      <c r="D3971" s="50">
        <v>46507</v>
      </c>
      <c r="E3971" s="50" t="s">
        <v>90</v>
      </c>
      <c r="F3971" s="50" t="s">
        <v>3801</v>
      </c>
      <c r="G3971" s="50" t="s">
        <v>1202</v>
      </c>
      <c r="H3971" s="50" t="s">
        <v>1009</v>
      </c>
      <c r="I3971" s="50" t="s">
        <v>1204</v>
      </c>
      <c r="J3971" s="50" t="s">
        <v>1028</v>
      </c>
      <c r="K3971" s="50" t="s">
        <v>291</v>
      </c>
      <c r="L3971" s="50" t="s">
        <v>189</v>
      </c>
      <c r="M3971" s="54">
        <v>2</v>
      </c>
      <c r="N3971" s="51" t="str">
        <f t="shared" si="261"/>
        <v>國學院久我山</v>
      </c>
    </row>
    <row r="3972" spans="1:14" x14ac:dyDescent="0.2">
      <c r="A3972" s="50">
        <f t="shared" si="258"/>
        <v>46508</v>
      </c>
      <c r="B3972" s="50">
        <f t="shared" si="259"/>
        <v>4</v>
      </c>
      <c r="C3972" s="51">
        <f t="shared" si="260"/>
        <v>65</v>
      </c>
      <c r="D3972" s="50">
        <v>46508</v>
      </c>
      <c r="E3972" s="50" t="s">
        <v>2786</v>
      </c>
      <c r="F3972" s="50" t="s">
        <v>10805</v>
      </c>
      <c r="G3972" s="50" t="s">
        <v>2788</v>
      </c>
      <c r="H3972" s="50" t="s">
        <v>1648</v>
      </c>
      <c r="I3972" s="50" t="s">
        <v>2789</v>
      </c>
      <c r="J3972" s="50" t="s">
        <v>1649</v>
      </c>
      <c r="K3972" s="50" t="s">
        <v>291</v>
      </c>
      <c r="L3972" s="50" t="s">
        <v>189</v>
      </c>
      <c r="M3972" s="54">
        <v>1</v>
      </c>
      <c r="N3972" s="51" t="str">
        <f t="shared" si="261"/>
        <v>國學院久我山</v>
      </c>
    </row>
    <row r="3973" spans="1:14" x14ac:dyDescent="0.2">
      <c r="A3973" s="50">
        <f t="shared" si="258"/>
        <v>46509</v>
      </c>
      <c r="B3973" s="50">
        <f t="shared" si="259"/>
        <v>4</v>
      </c>
      <c r="C3973" s="51">
        <f t="shared" si="260"/>
        <v>65</v>
      </c>
      <c r="D3973" s="50">
        <v>46509</v>
      </c>
      <c r="E3973" s="50" t="s">
        <v>10806</v>
      </c>
      <c r="F3973" s="50" t="s">
        <v>10807</v>
      </c>
      <c r="G3973" s="50" t="s">
        <v>10808</v>
      </c>
      <c r="H3973" s="50" t="s">
        <v>10809</v>
      </c>
      <c r="I3973" s="50" t="s">
        <v>10810</v>
      </c>
      <c r="J3973" s="50" t="s">
        <v>10811</v>
      </c>
      <c r="K3973" s="50" t="s">
        <v>291</v>
      </c>
      <c r="L3973" s="50" t="s">
        <v>189</v>
      </c>
      <c r="M3973" s="54">
        <v>1</v>
      </c>
      <c r="N3973" s="51" t="str">
        <f t="shared" si="261"/>
        <v>國學院久我山</v>
      </c>
    </row>
    <row r="3974" spans="1:14" x14ac:dyDescent="0.2">
      <c r="A3974" s="50">
        <f t="shared" si="258"/>
        <v>46510</v>
      </c>
      <c r="B3974" s="50">
        <f t="shared" si="259"/>
        <v>4</v>
      </c>
      <c r="C3974" s="51">
        <f t="shared" si="260"/>
        <v>65</v>
      </c>
      <c r="D3974" s="50">
        <v>46510</v>
      </c>
      <c r="E3974" s="50" t="s">
        <v>87</v>
      </c>
      <c r="F3974" s="50" t="s">
        <v>2836</v>
      </c>
      <c r="G3974" s="50" t="s">
        <v>1117</v>
      </c>
      <c r="H3974" s="50" t="s">
        <v>1844</v>
      </c>
      <c r="I3974" s="50" t="s">
        <v>1119</v>
      </c>
      <c r="J3974" s="50" t="s">
        <v>1845</v>
      </c>
      <c r="K3974" s="50" t="s">
        <v>291</v>
      </c>
      <c r="L3974" s="50" t="s">
        <v>188</v>
      </c>
      <c r="M3974" s="54">
        <v>2</v>
      </c>
      <c r="N3974" s="51" t="str">
        <f t="shared" si="261"/>
        <v>國學院久我山</v>
      </c>
    </row>
    <row r="3975" spans="1:14" x14ac:dyDescent="0.2">
      <c r="A3975" s="50">
        <f t="shared" si="258"/>
        <v>46511</v>
      </c>
      <c r="B3975" s="50">
        <f t="shared" si="259"/>
        <v>4</v>
      </c>
      <c r="C3975" s="51">
        <f t="shared" si="260"/>
        <v>65</v>
      </c>
      <c r="D3975" s="50">
        <v>46511</v>
      </c>
      <c r="E3975" s="50" t="s">
        <v>5032</v>
      </c>
      <c r="F3975" s="50" t="s">
        <v>474</v>
      </c>
      <c r="G3975" s="50" t="s">
        <v>2115</v>
      </c>
      <c r="H3975" s="50" t="s">
        <v>1160</v>
      </c>
      <c r="I3975" s="50" t="s">
        <v>2116</v>
      </c>
      <c r="J3975" s="50" t="s">
        <v>1767</v>
      </c>
      <c r="K3975" s="50" t="s">
        <v>291</v>
      </c>
      <c r="L3975" s="50" t="s">
        <v>188</v>
      </c>
      <c r="M3975" s="54">
        <v>2</v>
      </c>
      <c r="N3975" s="51" t="str">
        <f t="shared" si="261"/>
        <v>國學院久我山</v>
      </c>
    </row>
    <row r="3976" spans="1:14" x14ac:dyDescent="0.2">
      <c r="A3976" s="50">
        <f t="shared" si="258"/>
        <v>46512</v>
      </c>
      <c r="B3976" s="50">
        <f t="shared" si="259"/>
        <v>4</v>
      </c>
      <c r="C3976" s="51">
        <f t="shared" si="260"/>
        <v>65</v>
      </c>
      <c r="D3976" s="50">
        <v>46512</v>
      </c>
      <c r="E3976" s="50" t="s">
        <v>10812</v>
      </c>
      <c r="F3976" s="50" t="s">
        <v>10813</v>
      </c>
      <c r="G3976" s="50" t="s">
        <v>10814</v>
      </c>
      <c r="H3976" s="50" t="s">
        <v>10815</v>
      </c>
      <c r="I3976" s="50" t="s">
        <v>10816</v>
      </c>
      <c r="J3976" s="50" t="s">
        <v>10817</v>
      </c>
      <c r="K3976" s="50" t="s">
        <v>291</v>
      </c>
      <c r="L3976" s="50" t="s">
        <v>188</v>
      </c>
      <c r="M3976" s="54">
        <v>2</v>
      </c>
      <c r="N3976" s="51" t="str">
        <f t="shared" si="261"/>
        <v>國學院久我山</v>
      </c>
    </row>
    <row r="3977" spans="1:14" x14ac:dyDescent="0.2">
      <c r="A3977" s="50">
        <f t="shared" si="258"/>
        <v>46513</v>
      </c>
      <c r="B3977" s="50">
        <f t="shared" si="259"/>
        <v>4</v>
      </c>
      <c r="C3977" s="51">
        <f t="shared" si="260"/>
        <v>65</v>
      </c>
      <c r="D3977" s="50">
        <v>46513</v>
      </c>
      <c r="E3977" s="50" t="s">
        <v>4812</v>
      </c>
      <c r="F3977" s="50" t="s">
        <v>4163</v>
      </c>
      <c r="G3977" s="50" t="s">
        <v>4813</v>
      </c>
      <c r="H3977" s="50" t="s">
        <v>2105</v>
      </c>
      <c r="I3977" s="50" t="s">
        <v>7322</v>
      </c>
      <c r="J3977" s="50" t="s">
        <v>2106</v>
      </c>
      <c r="K3977" s="50" t="s">
        <v>291</v>
      </c>
      <c r="L3977" s="50" t="s">
        <v>189</v>
      </c>
      <c r="M3977" s="54">
        <v>1</v>
      </c>
      <c r="N3977" s="51" t="str">
        <f t="shared" si="261"/>
        <v>國學院久我山</v>
      </c>
    </row>
    <row r="3978" spans="1:14" x14ac:dyDescent="0.2">
      <c r="A3978" s="50">
        <f t="shared" si="258"/>
        <v>46514</v>
      </c>
      <c r="B3978" s="50">
        <f t="shared" si="259"/>
        <v>4</v>
      </c>
      <c r="C3978" s="51">
        <f t="shared" si="260"/>
        <v>65</v>
      </c>
      <c r="D3978" s="50">
        <v>46514</v>
      </c>
      <c r="E3978" s="50" t="s">
        <v>662</v>
      </c>
      <c r="F3978" s="50" t="s">
        <v>4735</v>
      </c>
      <c r="G3978" s="50" t="s">
        <v>2357</v>
      </c>
      <c r="H3978" s="50" t="s">
        <v>1185</v>
      </c>
      <c r="I3978" s="50" t="s">
        <v>2358</v>
      </c>
      <c r="J3978" s="50" t="s">
        <v>1187</v>
      </c>
      <c r="K3978" s="50" t="s">
        <v>291</v>
      </c>
      <c r="L3978" s="50" t="s">
        <v>188</v>
      </c>
      <c r="M3978" s="54">
        <v>2</v>
      </c>
      <c r="N3978" s="51" t="str">
        <f t="shared" si="261"/>
        <v>國學院久我山</v>
      </c>
    </row>
    <row r="3979" spans="1:14" x14ac:dyDescent="0.2">
      <c r="A3979" s="50">
        <f t="shared" si="258"/>
        <v>46515</v>
      </c>
      <c r="B3979" s="50">
        <f t="shared" si="259"/>
        <v>4</v>
      </c>
      <c r="C3979" s="51">
        <f t="shared" si="260"/>
        <v>65</v>
      </c>
      <c r="D3979" s="50">
        <v>46515</v>
      </c>
      <c r="E3979" s="50" t="s">
        <v>10818</v>
      </c>
      <c r="F3979" s="50" t="s">
        <v>7084</v>
      </c>
      <c r="G3979" s="50" t="s">
        <v>10819</v>
      </c>
      <c r="H3979" s="50" t="s">
        <v>1195</v>
      </c>
      <c r="I3979" s="50" t="s">
        <v>10820</v>
      </c>
      <c r="J3979" s="50" t="s">
        <v>1196</v>
      </c>
      <c r="K3979" s="50" t="s">
        <v>291</v>
      </c>
      <c r="L3979" s="50" t="s">
        <v>188</v>
      </c>
      <c r="M3979" s="54">
        <v>2</v>
      </c>
      <c r="N3979" s="51" t="str">
        <f t="shared" si="261"/>
        <v>國學院久我山</v>
      </c>
    </row>
    <row r="3980" spans="1:14" x14ac:dyDescent="0.2">
      <c r="A3980" s="50">
        <f t="shared" si="258"/>
        <v>46516</v>
      </c>
      <c r="B3980" s="50">
        <f t="shared" si="259"/>
        <v>4</v>
      </c>
      <c r="C3980" s="51">
        <f t="shared" si="260"/>
        <v>65</v>
      </c>
      <c r="D3980" s="50">
        <v>46516</v>
      </c>
      <c r="E3980" s="50" t="s">
        <v>34</v>
      </c>
      <c r="F3980" s="50" t="s">
        <v>469</v>
      </c>
      <c r="G3980" s="50" t="s">
        <v>1285</v>
      </c>
      <c r="H3980" s="50" t="s">
        <v>1283</v>
      </c>
      <c r="I3980" s="50" t="s">
        <v>6177</v>
      </c>
      <c r="J3980" s="50" t="s">
        <v>1284</v>
      </c>
      <c r="K3980" s="50" t="s">
        <v>291</v>
      </c>
      <c r="L3980" s="50" t="s">
        <v>188</v>
      </c>
      <c r="M3980" s="54">
        <v>2</v>
      </c>
      <c r="N3980" s="51" t="str">
        <f t="shared" si="261"/>
        <v>國學院久我山</v>
      </c>
    </row>
    <row r="3981" spans="1:14" x14ac:dyDescent="0.2">
      <c r="A3981" s="50">
        <f t="shared" si="258"/>
        <v>46517</v>
      </c>
      <c r="B3981" s="50">
        <f t="shared" si="259"/>
        <v>4</v>
      </c>
      <c r="C3981" s="51">
        <f t="shared" si="260"/>
        <v>65</v>
      </c>
      <c r="D3981" s="50">
        <v>46517</v>
      </c>
      <c r="E3981" s="50" t="s">
        <v>5211</v>
      </c>
      <c r="F3981" s="50" t="s">
        <v>3618</v>
      </c>
      <c r="G3981" s="50" t="s">
        <v>5213</v>
      </c>
      <c r="H3981" s="50" t="s">
        <v>3620</v>
      </c>
      <c r="I3981" s="50" t="s">
        <v>5214</v>
      </c>
      <c r="J3981" s="50" t="s">
        <v>3622</v>
      </c>
      <c r="K3981" s="50" t="s">
        <v>291</v>
      </c>
      <c r="L3981" s="50" t="s">
        <v>188</v>
      </c>
      <c r="M3981" s="54">
        <v>2</v>
      </c>
      <c r="N3981" s="51" t="str">
        <f t="shared" si="261"/>
        <v>國學院久我山</v>
      </c>
    </row>
    <row r="3982" spans="1:14" x14ac:dyDescent="0.2">
      <c r="A3982" s="50">
        <f t="shared" si="258"/>
        <v>46518</v>
      </c>
      <c r="B3982" s="50">
        <f t="shared" si="259"/>
        <v>4</v>
      </c>
      <c r="C3982" s="51">
        <f t="shared" si="260"/>
        <v>65</v>
      </c>
      <c r="D3982" s="50">
        <v>46518</v>
      </c>
      <c r="E3982" s="50" t="s">
        <v>10821</v>
      </c>
      <c r="F3982" s="50" t="s">
        <v>86</v>
      </c>
      <c r="G3982" s="50" t="s">
        <v>10822</v>
      </c>
      <c r="H3982" s="50" t="s">
        <v>1286</v>
      </c>
      <c r="I3982" s="50" t="s">
        <v>10823</v>
      </c>
      <c r="J3982" s="50" t="s">
        <v>1288</v>
      </c>
      <c r="K3982" s="50" t="s">
        <v>291</v>
      </c>
      <c r="L3982" s="50" t="s">
        <v>188</v>
      </c>
      <c r="M3982" s="54">
        <v>2</v>
      </c>
      <c r="N3982" s="51" t="str">
        <f t="shared" si="261"/>
        <v>國學院久我山</v>
      </c>
    </row>
    <row r="3983" spans="1:14" x14ac:dyDescent="0.2">
      <c r="A3983" s="50">
        <f t="shared" si="258"/>
        <v>46519</v>
      </c>
      <c r="B3983" s="50">
        <f t="shared" si="259"/>
        <v>4</v>
      </c>
      <c r="C3983" s="51">
        <f t="shared" si="260"/>
        <v>65</v>
      </c>
      <c r="D3983" s="50">
        <v>46519</v>
      </c>
      <c r="E3983" s="50" t="s">
        <v>463</v>
      </c>
      <c r="F3983" s="50" t="s">
        <v>10824</v>
      </c>
      <c r="G3983" s="50" t="s">
        <v>2518</v>
      </c>
      <c r="H3983" s="50" t="s">
        <v>2185</v>
      </c>
      <c r="I3983" s="50" t="s">
        <v>2520</v>
      </c>
      <c r="J3983" s="50" t="s">
        <v>2187</v>
      </c>
      <c r="K3983" s="50" t="s">
        <v>291</v>
      </c>
      <c r="L3983" s="50" t="s">
        <v>189</v>
      </c>
      <c r="M3983" s="54">
        <v>1</v>
      </c>
      <c r="N3983" s="51" t="str">
        <f t="shared" si="261"/>
        <v>國學院久我山</v>
      </c>
    </row>
    <row r="3984" spans="1:14" x14ac:dyDescent="0.2">
      <c r="A3984" s="50">
        <f t="shared" si="258"/>
        <v>46520</v>
      </c>
      <c r="B3984" s="50">
        <f t="shared" si="259"/>
        <v>4</v>
      </c>
      <c r="C3984" s="51">
        <f t="shared" si="260"/>
        <v>65</v>
      </c>
      <c r="D3984" s="50">
        <v>46520</v>
      </c>
      <c r="E3984" s="50" t="s">
        <v>3968</v>
      </c>
      <c r="F3984" s="50" t="s">
        <v>10825</v>
      </c>
      <c r="G3984" s="50" t="s">
        <v>3970</v>
      </c>
      <c r="H3984" s="50" t="s">
        <v>1121</v>
      </c>
      <c r="I3984" s="50" t="s">
        <v>3972</v>
      </c>
      <c r="J3984" s="50" t="s">
        <v>1584</v>
      </c>
      <c r="K3984" s="50" t="s">
        <v>291</v>
      </c>
      <c r="L3984" s="50" t="s">
        <v>188</v>
      </c>
      <c r="M3984" s="54">
        <v>3</v>
      </c>
      <c r="N3984" s="51" t="str">
        <f t="shared" si="261"/>
        <v>國學院久我山</v>
      </c>
    </row>
    <row r="3985" spans="1:14" x14ac:dyDescent="0.2">
      <c r="A3985" s="50">
        <f t="shared" si="258"/>
        <v>46521</v>
      </c>
      <c r="B3985" s="50">
        <f t="shared" si="259"/>
        <v>4</v>
      </c>
      <c r="C3985" s="51">
        <f t="shared" si="260"/>
        <v>65</v>
      </c>
      <c r="D3985" s="50">
        <v>46521</v>
      </c>
      <c r="E3985" s="50" t="s">
        <v>10826</v>
      </c>
      <c r="F3985" s="50" t="s">
        <v>391</v>
      </c>
      <c r="G3985" s="50" t="s">
        <v>10827</v>
      </c>
      <c r="H3985" s="50" t="s">
        <v>1930</v>
      </c>
      <c r="I3985" s="50" t="s">
        <v>10828</v>
      </c>
      <c r="J3985" s="50" t="s">
        <v>1931</v>
      </c>
      <c r="K3985" s="50" t="s">
        <v>291</v>
      </c>
      <c r="L3985" s="50" t="s">
        <v>1029</v>
      </c>
      <c r="M3985" s="54">
        <v>3</v>
      </c>
      <c r="N3985" s="51" t="str">
        <f t="shared" si="261"/>
        <v>國學院久我山</v>
      </c>
    </row>
    <row r="3986" spans="1:14" x14ac:dyDescent="0.2">
      <c r="A3986" s="50">
        <f t="shared" si="258"/>
        <v>46522</v>
      </c>
      <c r="B3986" s="50">
        <f t="shared" si="259"/>
        <v>4</v>
      </c>
      <c r="C3986" s="51">
        <f t="shared" si="260"/>
        <v>65</v>
      </c>
      <c r="D3986" s="50">
        <v>46522</v>
      </c>
      <c r="E3986" s="50" t="s">
        <v>99</v>
      </c>
      <c r="F3986" s="50" t="s">
        <v>10829</v>
      </c>
      <c r="G3986" s="50" t="s">
        <v>1822</v>
      </c>
      <c r="H3986" s="50" t="s">
        <v>6043</v>
      </c>
      <c r="I3986" s="50" t="s">
        <v>1824</v>
      </c>
      <c r="J3986" s="50" t="s">
        <v>6045</v>
      </c>
      <c r="K3986" s="50" t="s">
        <v>291</v>
      </c>
      <c r="L3986" s="50" t="s">
        <v>1029</v>
      </c>
      <c r="M3986" s="54">
        <v>3</v>
      </c>
      <c r="N3986" s="51" t="str">
        <f t="shared" si="261"/>
        <v>國學院久我山</v>
      </c>
    </row>
    <row r="3987" spans="1:14" x14ac:dyDescent="0.2">
      <c r="A3987" s="50">
        <f t="shared" si="258"/>
        <v>46523</v>
      </c>
      <c r="B3987" s="50">
        <f t="shared" si="259"/>
        <v>4</v>
      </c>
      <c r="C3987" s="51">
        <f t="shared" si="260"/>
        <v>65</v>
      </c>
      <c r="D3987" s="50">
        <v>46523</v>
      </c>
      <c r="E3987" s="50" t="s">
        <v>3637</v>
      </c>
      <c r="F3987" s="50" t="s">
        <v>789</v>
      </c>
      <c r="G3987" s="50" t="s">
        <v>10830</v>
      </c>
      <c r="H3987" s="50" t="s">
        <v>1930</v>
      </c>
      <c r="I3987" s="50" t="s">
        <v>10831</v>
      </c>
      <c r="J3987" s="50" t="s">
        <v>1931</v>
      </c>
      <c r="K3987" s="50" t="s">
        <v>291</v>
      </c>
      <c r="L3987" s="50" t="s">
        <v>1029</v>
      </c>
      <c r="M3987" s="54">
        <v>3</v>
      </c>
      <c r="N3987" s="51" t="str">
        <f t="shared" si="261"/>
        <v>國學院久我山</v>
      </c>
    </row>
    <row r="3988" spans="1:14" x14ac:dyDescent="0.2">
      <c r="A3988" s="50">
        <f t="shared" si="258"/>
        <v>46524</v>
      </c>
      <c r="B3988" s="50">
        <f t="shared" si="259"/>
        <v>4</v>
      </c>
      <c r="C3988" s="51">
        <f t="shared" si="260"/>
        <v>65</v>
      </c>
      <c r="D3988" s="50">
        <v>46524</v>
      </c>
      <c r="E3988" s="50" t="s">
        <v>10832</v>
      </c>
      <c r="F3988" s="50" t="s">
        <v>391</v>
      </c>
      <c r="G3988" s="50" t="s">
        <v>10833</v>
      </c>
      <c r="H3988" s="50" t="s">
        <v>1930</v>
      </c>
      <c r="I3988" s="50" t="s">
        <v>10834</v>
      </c>
      <c r="J3988" s="50" t="s">
        <v>1931</v>
      </c>
      <c r="K3988" s="50" t="s">
        <v>291</v>
      </c>
      <c r="L3988" s="50" t="s">
        <v>1029</v>
      </c>
      <c r="M3988" s="54">
        <v>3</v>
      </c>
      <c r="N3988" s="51" t="str">
        <f t="shared" si="261"/>
        <v>國學院久我山</v>
      </c>
    </row>
    <row r="3989" spans="1:14" x14ac:dyDescent="0.2">
      <c r="A3989" s="50">
        <f t="shared" si="258"/>
        <v>46525</v>
      </c>
      <c r="B3989" s="50">
        <f t="shared" si="259"/>
        <v>4</v>
      </c>
      <c r="C3989" s="51">
        <f t="shared" si="260"/>
        <v>65</v>
      </c>
      <c r="D3989" s="50">
        <v>46525</v>
      </c>
      <c r="E3989" s="50" t="s">
        <v>908</v>
      </c>
      <c r="F3989" s="50" t="s">
        <v>647</v>
      </c>
      <c r="G3989" s="50" t="s">
        <v>2507</v>
      </c>
      <c r="H3989" s="50" t="s">
        <v>1038</v>
      </c>
      <c r="I3989" s="50" t="s">
        <v>10835</v>
      </c>
      <c r="J3989" s="50" t="s">
        <v>1039</v>
      </c>
      <c r="K3989" s="50" t="s">
        <v>291</v>
      </c>
      <c r="L3989" s="50" t="s">
        <v>185</v>
      </c>
      <c r="M3989" s="54">
        <v>1</v>
      </c>
      <c r="N3989" s="51" t="str">
        <f t="shared" si="261"/>
        <v>國學院久我山</v>
      </c>
    </row>
    <row r="3990" spans="1:14" x14ac:dyDescent="0.2">
      <c r="A3990" s="50">
        <f t="shared" si="258"/>
        <v>46526</v>
      </c>
      <c r="B3990" s="50">
        <f t="shared" si="259"/>
        <v>4</v>
      </c>
      <c r="C3990" s="51">
        <f t="shared" si="260"/>
        <v>65</v>
      </c>
      <c r="D3990" s="50">
        <v>46526</v>
      </c>
      <c r="E3990" s="50" t="s">
        <v>7604</v>
      </c>
      <c r="F3990" s="50" t="s">
        <v>449</v>
      </c>
      <c r="G3990" s="50" t="s">
        <v>7606</v>
      </c>
      <c r="H3990" s="50" t="s">
        <v>1436</v>
      </c>
      <c r="I3990" s="50" t="s">
        <v>7608</v>
      </c>
      <c r="J3990" s="50" t="s">
        <v>1951</v>
      </c>
      <c r="K3990" s="50" t="s">
        <v>291</v>
      </c>
      <c r="L3990" s="50" t="s">
        <v>1029</v>
      </c>
      <c r="M3990" s="54">
        <v>3</v>
      </c>
      <c r="N3990" s="51" t="str">
        <f t="shared" si="261"/>
        <v>國學院久我山</v>
      </c>
    </row>
    <row r="3991" spans="1:14" x14ac:dyDescent="0.2">
      <c r="A3991" s="50">
        <f t="shared" si="258"/>
        <v>46528</v>
      </c>
      <c r="B3991" s="50">
        <f t="shared" si="259"/>
        <v>4</v>
      </c>
      <c r="C3991" s="51">
        <f t="shared" si="260"/>
        <v>65</v>
      </c>
      <c r="D3991" s="50">
        <v>46528</v>
      </c>
      <c r="E3991" s="50" t="s">
        <v>26</v>
      </c>
      <c r="F3991" s="50" t="s">
        <v>761</v>
      </c>
      <c r="G3991" s="50" t="s">
        <v>1451</v>
      </c>
      <c r="H3991" s="50" t="s">
        <v>1439</v>
      </c>
      <c r="I3991" s="50" t="s">
        <v>1544</v>
      </c>
      <c r="J3991" s="50" t="s">
        <v>1440</v>
      </c>
      <c r="K3991" s="50" t="s">
        <v>291</v>
      </c>
      <c r="L3991" s="50" t="s">
        <v>189</v>
      </c>
      <c r="M3991" s="54">
        <v>1</v>
      </c>
      <c r="N3991" s="51" t="str">
        <f t="shared" si="261"/>
        <v>國學院久我山</v>
      </c>
    </row>
    <row r="3992" spans="1:14" x14ac:dyDescent="0.2">
      <c r="A3992" s="50">
        <f t="shared" si="258"/>
        <v>46529</v>
      </c>
      <c r="B3992" s="50">
        <f t="shared" si="259"/>
        <v>4</v>
      </c>
      <c r="C3992" s="51">
        <f t="shared" si="260"/>
        <v>65</v>
      </c>
      <c r="D3992" s="50">
        <v>46529</v>
      </c>
      <c r="E3992" s="50" t="s">
        <v>10836</v>
      </c>
      <c r="F3992" s="50" t="s">
        <v>10837</v>
      </c>
      <c r="G3992" s="50" t="s">
        <v>10838</v>
      </c>
      <c r="H3992" s="50" t="s">
        <v>5689</v>
      </c>
      <c r="I3992" s="50" t="s">
        <v>10839</v>
      </c>
      <c r="J3992" s="50" t="s">
        <v>5690</v>
      </c>
      <c r="K3992" s="50" t="s">
        <v>291</v>
      </c>
      <c r="L3992" s="50" t="s">
        <v>189</v>
      </c>
      <c r="M3992" s="54">
        <v>1</v>
      </c>
      <c r="N3992" s="51" t="str">
        <f t="shared" si="261"/>
        <v>國學院久我山</v>
      </c>
    </row>
    <row r="3993" spans="1:14" x14ac:dyDescent="0.2">
      <c r="A3993" s="50">
        <f t="shared" si="258"/>
        <v>46531</v>
      </c>
      <c r="B3993" s="50">
        <f t="shared" si="259"/>
        <v>4</v>
      </c>
      <c r="C3993" s="51">
        <f t="shared" si="260"/>
        <v>65</v>
      </c>
      <c r="D3993" s="50">
        <v>46531</v>
      </c>
      <c r="E3993" s="50" t="s">
        <v>5272</v>
      </c>
      <c r="F3993" s="50" t="s">
        <v>455</v>
      </c>
      <c r="G3993" s="50" t="s">
        <v>5274</v>
      </c>
      <c r="H3993" s="50" t="s">
        <v>1434</v>
      </c>
      <c r="I3993" s="50" t="s">
        <v>5276</v>
      </c>
      <c r="J3993" s="50" t="s">
        <v>1435</v>
      </c>
      <c r="K3993" s="50" t="s">
        <v>291</v>
      </c>
      <c r="L3993" s="50" t="s">
        <v>1029</v>
      </c>
      <c r="M3993" s="54">
        <v>3</v>
      </c>
      <c r="N3993" s="51" t="str">
        <f t="shared" si="261"/>
        <v>國學院久我山</v>
      </c>
    </row>
    <row r="3994" spans="1:14" x14ac:dyDescent="0.2">
      <c r="A3994" s="50">
        <f t="shared" si="258"/>
        <v>46532</v>
      </c>
      <c r="B3994" s="50">
        <f t="shared" si="259"/>
        <v>4</v>
      </c>
      <c r="C3994" s="51">
        <f t="shared" si="260"/>
        <v>65</v>
      </c>
      <c r="D3994" s="50">
        <v>46532</v>
      </c>
      <c r="E3994" s="50" t="s">
        <v>66</v>
      </c>
      <c r="F3994" s="50" t="s">
        <v>10840</v>
      </c>
      <c r="G3994" s="50" t="s">
        <v>1266</v>
      </c>
      <c r="H3994" s="50" t="s">
        <v>5974</v>
      </c>
      <c r="I3994" s="50" t="s">
        <v>1268</v>
      </c>
      <c r="J3994" s="50" t="s">
        <v>5976</v>
      </c>
      <c r="K3994" s="50" t="s">
        <v>291</v>
      </c>
      <c r="L3994" s="50" t="s">
        <v>185</v>
      </c>
      <c r="M3994" s="54">
        <v>1</v>
      </c>
      <c r="N3994" s="51" t="str">
        <f t="shared" si="261"/>
        <v>國學院久我山</v>
      </c>
    </row>
    <row r="3995" spans="1:14" x14ac:dyDescent="0.2">
      <c r="A3995" s="50">
        <f t="shared" si="258"/>
        <v>46533</v>
      </c>
      <c r="B3995" s="50">
        <f t="shared" si="259"/>
        <v>4</v>
      </c>
      <c r="C3995" s="51">
        <f t="shared" si="260"/>
        <v>65</v>
      </c>
      <c r="D3995" s="50">
        <v>46533</v>
      </c>
      <c r="E3995" s="50" t="s">
        <v>10841</v>
      </c>
      <c r="F3995" s="50" t="s">
        <v>10842</v>
      </c>
      <c r="G3995" s="50" t="s">
        <v>10843</v>
      </c>
      <c r="H3995" s="50" t="s">
        <v>2492</v>
      </c>
      <c r="I3995" s="50" t="s">
        <v>10844</v>
      </c>
      <c r="J3995" s="50" t="s">
        <v>2493</v>
      </c>
      <c r="K3995" s="50" t="s">
        <v>291</v>
      </c>
      <c r="L3995" s="50" t="s">
        <v>189</v>
      </c>
      <c r="M3995" s="54">
        <v>1</v>
      </c>
      <c r="N3995" s="51" t="str">
        <f t="shared" si="261"/>
        <v>國學院久我山</v>
      </c>
    </row>
    <row r="3996" spans="1:14" x14ac:dyDescent="0.2">
      <c r="A3996" s="50">
        <f t="shared" si="258"/>
        <v>46534</v>
      </c>
      <c r="B3996" s="50">
        <f t="shared" si="259"/>
        <v>4</v>
      </c>
      <c r="C3996" s="51">
        <f t="shared" si="260"/>
        <v>65</v>
      </c>
      <c r="D3996" s="50">
        <v>46534</v>
      </c>
      <c r="E3996" s="50" t="s">
        <v>10845</v>
      </c>
      <c r="F3996" s="50" t="s">
        <v>581</v>
      </c>
      <c r="G3996" s="50" t="s">
        <v>10846</v>
      </c>
      <c r="H3996" s="50" t="s">
        <v>1741</v>
      </c>
      <c r="I3996" s="50" t="s">
        <v>10847</v>
      </c>
      <c r="J3996" s="50" t="s">
        <v>1743</v>
      </c>
      <c r="K3996" s="50" t="s">
        <v>291</v>
      </c>
      <c r="L3996" s="50" t="s">
        <v>185</v>
      </c>
      <c r="M3996" s="54">
        <v>1</v>
      </c>
      <c r="N3996" s="51" t="str">
        <f t="shared" si="261"/>
        <v>國學院久我山</v>
      </c>
    </row>
    <row r="3997" spans="1:14" x14ac:dyDescent="0.2">
      <c r="A3997" s="50">
        <f t="shared" si="258"/>
        <v>46537</v>
      </c>
      <c r="B3997" s="50">
        <f t="shared" si="259"/>
        <v>4</v>
      </c>
      <c r="C3997" s="51">
        <f t="shared" si="260"/>
        <v>65</v>
      </c>
      <c r="D3997" s="50">
        <v>46537</v>
      </c>
      <c r="E3997" s="50" t="s">
        <v>39</v>
      </c>
      <c r="F3997" s="50" t="s">
        <v>10848</v>
      </c>
      <c r="G3997" s="50" t="s">
        <v>1317</v>
      </c>
      <c r="H3997" s="50" t="s">
        <v>10849</v>
      </c>
      <c r="I3997" s="50" t="s">
        <v>1318</v>
      </c>
      <c r="J3997" s="50" t="s">
        <v>10850</v>
      </c>
      <c r="K3997" s="50" t="s">
        <v>291</v>
      </c>
      <c r="L3997" s="50" t="s">
        <v>1029</v>
      </c>
      <c r="M3997" s="54">
        <v>3</v>
      </c>
      <c r="N3997" s="51" t="str">
        <f t="shared" si="261"/>
        <v>國學院久我山</v>
      </c>
    </row>
    <row r="3998" spans="1:14" x14ac:dyDescent="0.2">
      <c r="A3998" s="50">
        <f t="shared" si="258"/>
        <v>46551</v>
      </c>
      <c r="B3998" s="50">
        <f t="shared" si="259"/>
        <v>4</v>
      </c>
      <c r="C3998" s="51">
        <f t="shared" si="260"/>
        <v>65</v>
      </c>
      <c r="D3998" s="50">
        <v>46551</v>
      </c>
      <c r="E3998" s="50" t="s">
        <v>42</v>
      </c>
      <c r="F3998" s="50" t="s">
        <v>10851</v>
      </c>
      <c r="G3998" s="50" t="s">
        <v>1582</v>
      </c>
      <c r="H3998" s="50" t="s">
        <v>1878</v>
      </c>
      <c r="I3998" s="50" t="s">
        <v>1583</v>
      </c>
      <c r="J3998" s="50" t="s">
        <v>1879</v>
      </c>
      <c r="K3998" s="50" t="s">
        <v>292</v>
      </c>
      <c r="L3998" s="50" t="s">
        <v>185</v>
      </c>
      <c r="M3998" s="54">
        <v>1</v>
      </c>
      <c r="N3998" s="51" t="str">
        <f t="shared" si="261"/>
        <v>國學院久我山</v>
      </c>
    </row>
    <row r="3999" spans="1:14" x14ac:dyDescent="0.2">
      <c r="A3999" s="50">
        <f t="shared" si="258"/>
        <v>46552</v>
      </c>
      <c r="B3999" s="50">
        <f t="shared" si="259"/>
        <v>4</v>
      </c>
      <c r="C3999" s="51">
        <f t="shared" si="260"/>
        <v>65</v>
      </c>
      <c r="D3999" s="50">
        <v>46552</v>
      </c>
      <c r="E3999" s="50" t="s">
        <v>10852</v>
      </c>
      <c r="F3999" s="50" t="s">
        <v>4217</v>
      </c>
      <c r="G3999" s="50" t="s">
        <v>10853</v>
      </c>
      <c r="H3999" s="50" t="s">
        <v>1131</v>
      </c>
      <c r="I3999" s="50" t="s">
        <v>10854</v>
      </c>
      <c r="J3999" s="50" t="s">
        <v>1132</v>
      </c>
      <c r="K3999" s="50" t="s">
        <v>292</v>
      </c>
      <c r="L3999" s="50" t="s">
        <v>185</v>
      </c>
      <c r="M3999" s="54">
        <v>1</v>
      </c>
      <c r="N3999" s="51" t="str">
        <f t="shared" si="261"/>
        <v>國學院久我山</v>
      </c>
    </row>
    <row r="4000" spans="1:14" x14ac:dyDescent="0.2">
      <c r="A4000" s="50">
        <f t="shared" si="258"/>
        <v>46553</v>
      </c>
      <c r="B4000" s="50">
        <f t="shared" si="259"/>
        <v>4</v>
      </c>
      <c r="C4000" s="51">
        <f t="shared" si="260"/>
        <v>65</v>
      </c>
      <c r="D4000" s="50">
        <v>46553</v>
      </c>
      <c r="E4000" s="50" t="s">
        <v>10855</v>
      </c>
      <c r="F4000" s="50" t="s">
        <v>10856</v>
      </c>
      <c r="G4000" s="50" t="s">
        <v>10857</v>
      </c>
      <c r="H4000" s="50" t="s">
        <v>3110</v>
      </c>
      <c r="I4000" s="50" t="s">
        <v>10858</v>
      </c>
      <c r="J4000" s="50" t="s">
        <v>3112</v>
      </c>
      <c r="K4000" s="50" t="s">
        <v>292</v>
      </c>
      <c r="L4000" s="50" t="s">
        <v>189</v>
      </c>
      <c r="M4000" s="54">
        <v>1</v>
      </c>
      <c r="N4000" s="51" t="str">
        <f t="shared" si="261"/>
        <v>國學院久我山</v>
      </c>
    </row>
    <row r="4001" spans="1:14" x14ac:dyDescent="0.2">
      <c r="A4001" s="50">
        <f t="shared" si="258"/>
        <v>46554</v>
      </c>
      <c r="B4001" s="50">
        <f t="shared" si="259"/>
        <v>4</v>
      </c>
      <c r="C4001" s="51">
        <f t="shared" si="260"/>
        <v>65</v>
      </c>
      <c r="D4001" s="50">
        <v>46554</v>
      </c>
      <c r="E4001" s="50" t="s">
        <v>10859</v>
      </c>
      <c r="F4001" s="50" t="s">
        <v>10860</v>
      </c>
      <c r="G4001" s="50" t="s">
        <v>1044</v>
      </c>
      <c r="H4001" s="50" t="s">
        <v>2203</v>
      </c>
      <c r="I4001" s="50" t="s">
        <v>1045</v>
      </c>
      <c r="J4001" s="50" t="s">
        <v>2205</v>
      </c>
      <c r="K4001" s="50" t="s">
        <v>292</v>
      </c>
      <c r="L4001" s="50" t="s">
        <v>1029</v>
      </c>
      <c r="M4001" s="54">
        <v>3</v>
      </c>
      <c r="N4001" s="51" t="str">
        <f t="shared" si="261"/>
        <v>國學院久我山</v>
      </c>
    </row>
    <row r="4002" spans="1:14" x14ac:dyDescent="0.2">
      <c r="A4002" s="50">
        <f t="shared" si="258"/>
        <v>46555</v>
      </c>
      <c r="B4002" s="50">
        <f t="shared" si="259"/>
        <v>4</v>
      </c>
      <c r="C4002" s="51">
        <f t="shared" si="260"/>
        <v>65</v>
      </c>
      <c r="D4002" s="50">
        <v>46555</v>
      </c>
      <c r="E4002" s="50" t="s">
        <v>10861</v>
      </c>
      <c r="F4002" s="50" t="s">
        <v>10234</v>
      </c>
      <c r="G4002" s="50" t="s">
        <v>10862</v>
      </c>
      <c r="H4002" s="50" t="s">
        <v>10235</v>
      </c>
      <c r="I4002" s="50" t="s">
        <v>10863</v>
      </c>
      <c r="J4002" s="50" t="s">
        <v>10236</v>
      </c>
      <c r="K4002" s="50" t="s">
        <v>292</v>
      </c>
      <c r="L4002" s="50" t="s">
        <v>189</v>
      </c>
      <c r="M4002" s="54">
        <v>1</v>
      </c>
      <c r="N4002" s="51" t="str">
        <f t="shared" si="261"/>
        <v>國學院久我山</v>
      </c>
    </row>
    <row r="4003" spans="1:14" x14ac:dyDescent="0.2">
      <c r="A4003" s="50">
        <f t="shared" si="258"/>
        <v>46556</v>
      </c>
      <c r="B4003" s="50">
        <f t="shared" si="259"/>
        <v>4</v>
      </c>
      <c r="C4003" s="51">
        <f t="shared" si="260"/>
        <v>65</v>
      </c>
      <c r="D4003" s="50">
        <v>46556</v>
      </c>
      <c r="E4003" s="50" t="s">
        <v>3257</v>
      </c>
      <c r="F4003" s="50" t="s">
        <v>451</v>
      </c>
      <c r="G4003" s="50" t="s">
        <v>3259</v>
      </c>
      <c r="H4003" s="50" t="s">
        <v>7138</v>
      </c>
      <c r="I4003" s="50" t="s">
        <v>3261</v>
      </c>
      <c r="J4003" s="50" t="s">
        <v>7140</v>
      </c>
      <c r="K4003" s="50" t="s">
        <v>292</v>
      </c>
      <c r="L4003" s="50" t="s">
        <v>189</v>
      </c>
      <c r="M4003" s="54">
        <v>2</v>
      </c>
      <c r="N4003" s="51" t="str">
        <f t="shared" si="261"/>
        <v>國學院久我山</v>
      </c>
    </row>
    <row r="4004" spans="1:14" x14ac:dyDescent="0.2">
      <c r="A4004" s="50">
        <f t="shared" si="258"/>
        <v>46557</v>
      </c>
      <c r="B4004" s="50">
        <f t="shared" si="259"/>
        <v>4</v>
      </c>
      <c r="C4004" s="51">
        <f t="shared" si="260"/>
        <v>65</v>
      </c>
      <c r="D4004" s="50">
        <v>46557</v>
      </c>
      <c r="E4004" s="50" t="s">
        <v>7907</v>
      </c>
      <c r="F4004" s="50" t="s">
        <v>10864</v>
      </c>
      <c r="G4004" s="50" t="s">
        <v>7908</v>
      </c>
      <c r="H4004" s="50" t="s">
        <v>3901</v>
      </c>
      <c r="I4004" s="50" t="s">
        <v>7909</v>
      </c>
      <c r="J4004" s="50" t="s">
        <v>3903</v>
      </c>
      <c r="K4004" s="50" t="s">
        <v>292</v>
      </c>
      <c r="L4004" s="50" t="s">
        <v>189</v>
      </c>
      <c r="M4004" s="54">
        <v>2</v>
      </c>
      <c r="N4004" s="51" t="str">
        <f t="shared" si="261"/>
        <v>國學院久我山</v>
      </c>
    </row>
    <row r="4005" spans="1:14" x14ac:dyDescent="0.2">
      <c r="A4005" s="50">
        <f t="shared" si="258"/>
        <v>46558</v>
      </c>
      <c r="B4005" s="50">
        <f t="shared" si="259"/>
        <v>4</v>
      </c>
      <c r="C4005" s="51">
        <f t="shared" si="260"/>
        <v>65</v>
      </c>
      <c r="D4005" s="50">
        <v>46558</v>
      </c>
      <c r="E4005" s="50" t="s">
        <v>4064</v>
      </c>
      <c r="F4005" s="50" t="s">
        <v>10865</v>
      </c>
      <c r="G4005" s="50" t="s">
        <v>4066</v>
      </c>
      <c r="H4005" s="50" t="s">
        <v>1172</v>
      </c>
      <c r="I4005" s="50" t="s">
        <v>4067</v>
      </c>
      <c r="J4005" s="50" t="s">
        <v>1174</v>
      </c>
      <c r="K4005" s="50" t="s">
        <v>292</v>
      </c>
      <c r="L4005" s="50" t="s">
        <v>188</v>
      </c>
      <c r="M4005" s="54">
        <v>2</v>
      </c>
      <c r="N4005" s="51" t="str">
        <f t="shared" si="261"/>
        <v>國學院久我山</v>
      </c>
    </row>
    <row r="4006" spans="1:14" x14ac:dyDescent="0.2">
      <c r="A4006" s="50">
        <f t="shared" si="258"/>
        <v>46560</v>
      </c>
      <c r="B4006" s="50">
        <f t="shared" si="259"/>
        <v>4</v>
      </c>
      <c r="C4006" s="51">
        <f t="shared" si="260"/>
        <v>65</v>
      </c>
      <c r="D4006" s="50">
        <v>46560</v>
      </c>
      <c r="E4006" s="50" t="s">
        <v>1932</v>
      </c>
      <c r="F4006" s="50" t="s">
        <v>10866</v>
      </c>
      <c r="G4006" s="50" t="s">
        <v>1934</v>
      </c>
      <c r="H4006" s="50" t="s">
        <v>10867</v>
      </c>
      <c r="I4006" s="50" t="s">
        <v>1935</v>
      </c>
      <c r="J4006" s="50" t="s">
        <v>10868</v>
      </c>
      <c r="K4006" s="50" t="s">
        <v>292</v>
      </c>
      <c r="L4006" s="50" t="s">
        <v>188</v>
      </c>
      <c r="M4006" s="54">
        <v>2</v>
      </c>
      <c r="N4006" s="51" t="str">
        <f t="shared" si="261"/>
        <v>國學院久我山</v>
      </c>
    </row>
    <row r="4007" spans="1:14" x14ac:dyDescent="0.2">
      <c r="A4007" s="50">
        <f t="shared" si="258"/>
        <v>46561</v>
      </c>
      <c r="B4007" s="50">
        <f t="shared" si="259"/>
        <v>4</v>
      </c>
      <c r="C4007" s="51">
        <f t="shared" si="260"/>
        <v>65</v>
      </c>
      <c r="D4007" s="50">
        <v>46561</v>
      </c>
      <c r="E4007" s="50" t="s">
        <v>30</v>
      </c>
      <c r="F4007" s="50" t="s">
        <v>10869</v>
      </c>
      <c r="G4007" s="50" t="s">
        <v>1081</v>
      </c>
      <c r="H4007" s="50" t="s">
        <v>7535</v>
      </c>
      <c r="I4007" s="50" t="s">
        <v>1082</v>
      </c>
      <c r="J4007" s="50" t="s">
        <v>7537</v>
      </c>
      <c r="K4007" s="50" t="s">
        <v>292</v>
      </c>
      <c r="L4007" s="50" t="s">
        <v>188</v>
      </c>
      <c r="M4007" s="54">
        <v>2</v>
      </c>
      <c r="N4007" s="51" t="str">
        <f t="shared" si="261"/>
        <v>國學院久我山</v>
      </c>
    </row>
    <row r="4008" spans="1:14" x14ac:dyDescent="0.2">
      <c r="A4008" s="50">
        <f t="shared" si="258"/>
        <v>46562</v>
      </c>
      <c r="B4008" s="50">
        <f t="shared" si="259"/>
        <v>4</v>
      </c>
      <c r="C4008" s="51">
        <f t="shared" si="260"/>
        <v>65</v>
      </c>
      <c r="D4008" s="50">
        <v>46562</v>
      </c>
      <c r="E4008" s="50" t="s">
        <v>10870</v>
      </c>
      <c r="F4008" s="50" t="s">
        <v>10871</v>
      </c>
      <c r="G4008" s="50" t="s">
        <v>10872</v>
      </c>
      <c r="H4008" s="50" t="s">
        <v>2203</v>
      </c>
      <c r="I4008" s="50" t="s">
        <v>10873</v>
      </c>
      <c r="J4008" s="50" t="s">
        <v>2205</v>
      </c>
      <c r="K4008" s="50" t="s">
        <v>292</v>
      </c>
      <c r="L4008" s="50" t="s">
        <v>189</v>
      </c>
      <c r="M4008" s="54">
        <v>1</v>
      </c>
      <c r="N4008" s="51" t="str">
        <f t="shared" si="261"/>
        <v>國學院久我山</v>
      </c>
    </row>
    <row r="4009" spans="1:14" x14ac:dyDescent="0.2">
      <c r="A4009" s="50">
        <f t="shared" si="258"/>
        <v>46567</v>
      </c>
      <c r="B4009" s="50">
        <f t="shared" si="259"/>
        <v>4</v>
      </c>
      <c r="C4009" s="51">
        <f t="shared" si="260"/>
        <v>65</v>
      </c>
      <c r="D4009" s="50">
        <v>46567</v>
      </c>
      <c r="E4009" s="50" t="s">
        <v>9332</v>
      </c>
      <c r="F4009" s="50" t="s">
        <v>13401</v>
      </c>
      <c r="G4009" s="50" t="s">
        <v>10031</v>
      </c>
      <c r="H4009" s="50" t="s">
        <v>1818</v>
      </c>
      <c r="I4009" s="50" t="s">
        <v>6803</v>
      </c>
      <c r="J4009" s="50" t="s">
        <v>1820</v>
      </c>
      <c r="K4009" s="50" t="s">
        <v>292</v>
      </c>
      <c r="L4009" s="50" t="s">
        <v>185</v>
      </c>
      <c r="M4009" s="54">
        <v>1</v>
      </c>
      <c r="N4009" s="51" t="str">
        <f t="shared" si="261"/>
        <v>國學院久我山</v>
      </c>
    </row>
    <row r="4010" spans="1:14" x14ac:dyDescent="0.2">
      <c r="A4010" s="50">
        <f t="shared" si="258"/>
        <v>46570</v>
      </c>
      <c r="B4010" s="50">
        <f t="shared" si="259"/>
        <v>4</v>
      </c>
      <c r="C4010" s="51">
        <f t="shared" si="260"/>
        <v>65</v>
      </c>
      <c r="D4010" s="50">
        <v>46570</v>
      </c>
      <c r="E4010" s="50" t="s">
        <v>60</v>
      </c>
      <c r="F4010" s="50" t="s">
        <v>10874</v>
      </c>
      <c r="G4010" s="50" t="s">
        <v>1313</v>
      </c>
      <c r="H4010" s="50" t="s">
        <v>10875</v>
      </c>
      <c r="I4010" s="50" t="s">
        <v>1315</v>
      </c>
      <c r="J4010" s="50" t="s">
        <v>10876</v>
      </c>
      <c r="K4010" s="50" t="s">
        <v>292</v>
      </c>
      <c r="L4010" s="50" t="s">
        <v>189</v>
      </c>
      <c r="M4010" s="54">
        <v>2</v>
      </c>
      <c r="N4010" s="51" t="str">
        <f t="shared" si="261"/>
        <v>國學院久我山</v>
      </c>
    </row>
    <row r="4011" spans="1:14" x14ac:dyDescent="0.2">
      <c r="A4011" s="50">
        <f t="shared" si="258"/>
        <v>46572</v>
      </c>
      <c r="B4011" s="50">
        <f t="shared" si="259"/>
        <v>4</v>
      </c>
      <c r="C4011" s="51">
        <f t="shared" si="260"/>
        <v>65</v>
      </c>
      <c r="D4011" s="50">
        <v>46572</v>
      </c>
      <c r="E4011" s="50" t="s">
        <v>44</v>
      </c>
      <c r="F4011" s="50" t="s">
        <v>1370</v>
      </c>
      <c r="G4011" s="50" t="s">
        <v>2258</v>
      </c>
      <c r="H4011" s="50" t="s">
        <v>1370</v>
      </c>
      <c r="I4011" s="50" t="s">
        <v>2259</v>
      </c>
      <c r="J4011" s="50" t="s">
        <v>1371</v>
      </c>
      <c r="K4011" s="50" t="s">
        <v>292</v>
      </c>
      <c r="L4011" s="50" t="s">
        <v>188</v>
      </c>
      <c r="M4011" s="54">
        <v>3</v>
      </c>
      <c r="N4011" s="51" t="str">
        <f t="shared" si="261"/>
        <v>國學院久我山</v>
      </c>
    </row>
    <row r="4012" spans="1:14" x14ac:dyDescent="0.2">
      <c r="A4012" s="50">
        <f t="shared" ref="A4012:A4075" si="262">D4012</f>
        <v>46701</v>
      </c>
      <c r="B4012" s="50">
        <f t="shared" ref="B4012:B4075" si="263">ROUNDDOWN(D4012/10000,0)</f>
        <v>4</v>
      </c>
      <c r="C4012" s="51">
        <f t="shared" ref="C4012:C4075" si="264">ROUNDDOWN((D4012-B4012*10000)/100,0)</f>
        <v>67</v>
      </c>
      <c r="D4012" s="50">
        <v>46701</v>
      </c>
      <c r="E4012" s="50" t="s">
        <v>918</v>
      </c>
      <c r="F4012" s="50" t="s">
        <v>10877</v>
      </c>
      <c r="G4012" s="50" t="s">
        <v>1362</v>
      </c>
      <c r="H4012" s="50" t="s">
        <v>5181</v>
      </c>
      <c r="I4012" s="50" t="s">
        <v>1364</v>
      </c>
      <c r="J4012" s="50" t="s">
        <v>5182</v>
      </c>
      <c r="K4012" s="50" t="s">
        <v>291</v>
      </c>
      <c r="L4012" s="50" t="s">
        <v>1029</v>
      </c>
      <c r="M4012" s="54">
        <v>3</v>
      </c>
      <c r="N4012" s="51" t="str">
        <f t="shared" si="261"/>
        <v>専大附</v>
      </c>
    </row>
    <row r="4013" spans="1:14" x14ac:dyDescent="0.2">
      <c r="A4013" s="50">
        <f t="shared" si="262"/>
        <v>46702</v>
      </c>
      <c r="B4013" s="50">
        <f t="shared" si="263"/>
        <v>4</v>
      </c>
      <c r="C4013" s="51">
        <f t="shared" si="264"/>
        <v>67</v>
      </c>
      <c r="D4013" s="50">
        <v>46702</v>
      </c>
      <c r="E4013" s="50" t="s">
        <v>2377</v>
      </c>
      <c r="F4013" s="50" t="s">
        <v>3044</v>
      </c>
      <c r="G4013" s="50" t="s">
        <v>2379</v>
      </c>
      <c r="H4013" s="50" t="s">
        <v>1370</v>
      </c>
      <c r="I4013" s="50" t="s">
        <v>2381</v>
      </c>
      <c r="J4013" s="50" t="s">
        <v>1371</v>
      </c>
      <c r="K4013" s="50" t="s">
        <v>291</v>
      </c>
      <c r="L4013" s="50" t="s">
        <v>188</v>
      </c>
      <c r="M4013" s="54">
        <v>3</v>
      </c>
      <c r="N4013" s="51" t="str">
        <f t="shared" si="261"/>
        <v>専大附</v>
      </c>
    </row>
    <row r="4014" spans="1:14" x14ac:dyDescent="0.2">
      <c r="A4014" s="50">
        <f t="shared" si="262"/>
        <v>46703</v>
      </c>
      <c r="B4014" s="50">
        <f t="shared" si="263"/>
        <v>4</v>
      </c>
      <c r="C4014" s="51">
        <f t="shared" si="264"/>
        <v>67</v>
      </c>
      <c r="D4014" s="50">
        <v>46703</v>
      </c>
      <c r="E4014" s="50" t="s">
        <v>5162</v>
      </c>
      <c r="F4014" s="50" t="s">
        <v>10878</v>
      </c>
      <c r="G4014" s="50" t="s">
        <v>5163</v>
      </c>
      <c r="H4014" s="50" t="s">
        <v>1237</v>
      </c>
      <c r="I4014" s="50" t="s">
        <v>5164</v>
      </c>
      <c r="J4014" s="50" t="s">
        <v>1238</v>
      </c>
      <c r="K4014" s="50" t="s">
        <v>291</v>
      </c>
      <c r="L4014" s="50" t="s">
        <v>188</v>
      </c>
      <c r="M4014" s="54">
        <v>2</v>
      </c>
      <c r="N4014" s="51" t="str">
        <f t="shared" si="261"/>
        <v>専大附</v>
      </c>
    </row>
    <row r="4015" spans="1:14" x14ac:dyDescent="0.2">
      <c r="A4015" s="50">
        <f t="shared" si="262"/>
        <v>46705</v>
      </c>
      <c r="B4015" s="50">
        <f t="shared" si="263"/>
        <v>4</v>
      </c>
      <c r="C4015" s="51">
        <f t="shared" si="264"/>
        <v>67</v>
      </c>
      <c r="D4015" s="50">
        <v>46705</v>
      </c>
      <c r="E4015" s="50" t="s">
        <v>442</v>
      </c>
      <c r="F4015" s="50" t="s">
        <v>10477</v>
      </c>
      <c r="G4015" s="50" t="s">
        <v>1805</v>
      </c>
      <c r="H4015" s="50" t="s">
        <v>4533</v>
      </c>
      <c r="I4015" s="50" t="s">
        <v>1806</v>
      </c>
      <c r="J4015" s="50" t="s">
        <v>4534</v>
      </c>
      <c r="K4015" s="50" t="s">
        <v>291</v>
      </c>
      <c r="L4015" s="50" t="s">
        <v>188</v>
      </c>
      <c r="M4015" s="54">
        <v>2</v>
      </c>
      <c r="N4015" s="51" t="str">
        <f t="shared" si="261"/>
        <v>専大附</v>
      </c>
    </row>
    <row r="4016" spans="1:14" x14ac:dyDescent="0.2">
      <c r="A4016" s="50">
        <f t="shared" si="262"/>
        <v>46706</v>
      </c>
      <c r="B4016" s="50">
        <f t="shared" si="263"/>
        <v>4</v>
      </c>
      <c r="C4016" s="51">
        <f t="shared" si="264"/>
        <v>67</v>
      </c>
      <c r="D4016" s="50">
        <v>46706</v>
      </c>
      <c r="E4016" s="50" t="s">
        <v>8322</v>
      </c>
      <c r="F4016" s="50" t="s">
        <v>10879</v>
      </c>
      <c r="G4016" s="50" t="s">
        <v>8323</v>
      </c>
      <c r="H4016" s="50" t="s">
        <v>2099</v>
      </c>
      <c r="I4016" s="50" t="s">
        <v>8324</v>
      </c>
      <c r="J4016" s="50" t="s">
        <v>2960</v>
      </c>
      <c r="K4016" s="50" t="s">
        <v>291</v>
      </c>
      <c r="L4016" s="50" t="s">
        <v>188</v>
      </c>
      <c r="M4016" s="54">
        <v>2</v>
      </c>
      <c r="N4016" s="51" t="str">
        <f t="shared" si="261"/>
        <v>専大附</v>
      </c>
    </row>
    <row r="4017" spans="1:14" x14ac:dyDescent="0.2">
      <c r="A4017" s="50">
        <f t="shared" si="262"/>
        <v>46707</v>
      </c>
      <c r="B4017" s="50">
        <f t="shared" si="263"/>
        <v>4</v>
      </c>
      <c r="C4017" s="51">
        <f t="shared" si="264"/>
        <v>67</v>
      </c>
      <c r="D4017" s="50">
        <v>46707</v>
      </c>
      <c r="E4017" s="50" t="s">
        <v>10880</v>
      </c>
      <c r="F4017" s="50" t="s">
        <v>10881</v>
      </c>
      <c r="G4017" s="50" t="s">
        <v>10882</v>
      </c>
      <c r="H4017" s="50" t="s">
        <v>1579</v>
      </c>
      <c r="I4017" s="50" t="s">
        <v>10883</v>
      </c>
      <c r="J4017" s="50" t="s">
        <v>1581</v>
      </c>
      <c r="K4017" s="50" t="s">
        <v>291</v>
      </c>
      <c r="L4017" s="50" t="s">
        <v>188</v>
      </c>
      <c r="M4017" s="54">
        <v>2</v>
      </c>
      <c r="N4017" s="51" t="str">
        <f t="shared" si="261"/>
        <v>専大附</v>
      </c>
    </row>
    <row r="4018" spans="1:14" x14ac:dyDescent="0.2">
      <c r="A4018" s="50">
        <f t="shared" si="262"/>
        <v>46708</v>
      </c>
      <c r="B4018" s="50">
        <f t="shared" si="263"/>
        <v>4</v>
      </c>
      <c r="C4018" s="51">
        <f t="shared" si="264"/>
        <v>67</v>
      </c>
      <c r="D4018" s="50">
        <v>46708</v>
      </c>
      <c r="E4018" s="50" t="s">
        <v>652</v>
      </c>
      <c r="F4018" s="50" t="s">
        <v>989</v>
      </c>
      <c r="G4018" s="50" t="s">
        <v>2329</v>
      </c>
      <c r="H4018" s="50" t="s">
        <v>2831</v>
      </c>
      <c r="I4018" s="50" t="s">
        <v>2331</v>
      </c>
      <c r="J4018" s="50" t="s">
        <v>9072</v>
      </c>
      <c r="K4018" s="50" t="s">
        <v>291</v>
      </c>
      <c r="L4018" s="50" t="s">
        <v>189</v>
      </c>
      <c r="M4018" s="54">
        <v>2</v>
      </c>
      <c r="N4018" s="51" t="str">
        <f t="shared" si="261"/>
        <v>専大附</v>
      </c>
    </row>
    <row r="4019" spans="1:14" x14ac:dyDescent="0.2">
      <c r="A4019" s="50">
        <f t="shared" si="262"/>
        <v>46709</v>
      </c>
      <c r="B4019" s="50">
        <f t="shared" si="263"/>
        <v>4</v>
      </c>
      <c r="C4019" s="51">
        <f t="shared" si="264"/>
        <v>67</v>
      </c>
      <c r="D4019" s="50">
        <v>46709</v>
      </c>
      <c r="E4019" s="50" t="s">
        <v>10884</v>
      </c>
      <c r="F4019" s="50" t="s">
        <v>5180</v>
      </c>
      <c r="G4019" s="50" t="s">
        <v>10885</v>
      </c>
      <c r="H4019" s="50" t="s">
        <v>5181</v>
      </c>
      <c r="I4019" s="50" t="s">
        <v>10886</v>
      </c>
      <c r="J4019" s="50" t="s">
        <v>5182</v>
      </c>
      <c r="K4019" s="50" t="s">
        <v>291</v>
      </c>
      <c r="L4019" s="50" t="s">
        <v>188</v>
      </c>
      <c r="M4019" s="54">
        <v>2</v>
      </c>
      <c r="N4019" s="51" t="str">
        <f t="shared" si="261"/>
        <v>専大附</v>
      </c>
    </row>
    <row r="4020" spans="1:14" x14ac:dyDescent="0.2">
      <c r="A4020" s="50">
        <f t="shared" si="262"/>
        <v>46710</v>
      </c>
      <c r="B4020" s="50">
        <f t="shared" si="263"/>
        <v>4</v>
      </c>
      <c r="C4020" s="51">
        <f t="shared" si="264"/>
        <v>67</v>
      </c>
      <c r="D4020" s="50">
        <v>46710</v>
      </c>
      <c r="E4020" s="50" t="s">
        <v>64</v>
      </c>
      <c r="F4020" s="50" t="s">
        <v>10887</v>
      </c>
      <c r="G4020" s="50" t="s">
        <v>2409</v>
      </c>
      <c r="H4020" s="50" t="s">
        <v>1009</v>
      </c>
      <c r="I4020" s="50" t="s">
        <v>2411</v>
      </c>
      <c r="J4020" s="50" t="s">
        <v>1028</v>
      </c>
      <c r="K4020" s="50" t="s">
        <v>291</v>
      </c>
      <c r="L4020" s="50" t="s">
        <v>188</v>
      </c>
      <c r="M4020" s="54">
        <v>2</v>
      </c>
      <c r="N4020" s="51" t="str">
        <f t="shared" si="261"/>
        <v>専大附</v>
      </c>
    </row>
    <row r="4021" spans="1:14" x14ac:dyDescent="0.2">
      <c r="A4021" s="50">
        <f t="shared" si="262"/>
        <v>46711</v>
      </c>
      <c r="B4021" s="50">
        <f t="shared" si="263"/>
        <v>4</v>
      </c>
      <c r="C4021" s="51">
        <f t="shared" si="264"/>
        <v>67</v>
      </c>
      <c r="D4021" s="50">
        <v>46711</v>
      </c>
      <c r="E4021" s="50" t="s">
        <v>10888</v>
      </c>
      <c r="F4021" s="50" t="s">
        <v>10889</v>
      </c>
      <c r="G4021" s="50" t="s">
        <v>10890</v>
      </c>
      <c r="H4021" s="50" t="s">
        <v>2342</v>
      </c>
      <c r="I4021" s="50" t="s">
        <v>10891</v>
      </c>
      <c r="J4021" s="50" t="s">
        <v>2344</v>
      </c>
      <c r="K4021" s="50" t="s">
        <v>291</v>
      </c>
      <c r="L4021" s="50" t="s">
        <v>188</v>
      </c>
      <c r="M4021" s="54">
        <v>2</v>
      </c>
      <c r="N4021" s="51" t="str">
        <f t="shared" si="261"/>
        <v>専大附</v>
      </c>
    </row>
    <row r="4022" spans="1:14" x14ac:dyDescent="0.2">
      <c r="A4022" s="50">
        <f t="shared" si="262"/>
        <v>46712</v>
      </c>
      <c r="B4022" s="50">
        <f t="shared" si="263"/>
        <v>4</v>
      </c>
      <c r="C4022" s="51">
        <f t="shared" si="264"/>
        <v>67</v>
      </c>
      <c r="D4022" s="50">
        <v>46712</v>
      </c>
      <c r="E4022" s="50" t="s">
        <v>6027</v>
      </c>
      <c r="F4022" s="50" t="s">
        <v>10892</v>
      </c>
      <c r="G4022" s="50" t="s">
        <v>6029</v>
      </c>
      <c r="H4022" s="50" t="s">
        <v>10893</v>
      </c>
      <c r="I4022" s="50" t="s">
        <v>10894</v>
      </c>
      <c r="J4022" s="50" t="s">
        <v>10895</v>
      </c>
      <c r="K4022" s="50" t="s">
        <v>291</v>
      </c>
      <c r="L4022" s="50" t="s">
        <v>188</v>
      </c>
      <c r="M4022" s="54">
        <v>2</v>
      </c>
      <c r="N4022" s="51" t="str">
        <f t="shared" si="261"/>
        <v>専大附</v>
      </c>
    </row>
    <row r="4023" spans="1:14" x14ac:dyDescent="0.2">
      <c r="A4023" s="50">
        <f t="shared" si="262"/>
        <v>46713</v>
      </c>
      <c r="B4023" s="50">
        <f t="shared" si="263"/>
        <v>4</v>
      </c>
      <c r="C4023" s="51">
        <f t="shared" si="264"/>
        <v>67</v>
      </c>
      <c r="D4023" s="50">
        <v>46713</v>
      </c>
      <c r="E4023" s="50" t="s">
        <v>1389</v>
      </c>
      <c r="F4023" s="50" t="s">
        <v>10896</v>
      </c>
      <c r="G4023" s="50" t="s">
        <v>1391</v>
      </c>
      <c r="H4023" s="50" t="s">
        <v>1217</v>
      </c>
      <c r="I4023" s="50" t="s">
        <v>7305</v>
      </c>
      <c r="J4023" s="50" t="s">
        <v>10897</v>
      </c>
      <c r="K4023" s="50" t="s">
        <v>291</v>
      </c>
      <c r="L4023" s="50" t="s">
        <v>188</v>
      </c>
      <c r="M4023" s="54">
        <v>2</v>
      </c>
      <c r="N4023" s="51" t="str">
        <f t="shared" si="261"/>
        <v>専大附</v>
      </c>
    </row>
    <row r="4024" spans="1:14" x14ac:dyDescent="0.2">
      <c r="A4024" s="50">
        <f t="shared" si="262"/>
        <v>46714</v>
      </c>
      <c r="B4024" s="50">
        <f t="shared" si="263"/>
        <v>4</v>
      </c>
      <c r="C4024" s="51">
        <f t="shared" si="264"/>
        <v>67</v>
      </c>
      <c r="D4024" s="50">
        <v>46714</v>
      </c>
      <c r="E4024" s="50" t="s">
        <v>4064</v>
      </c>
      <c r="F4024" s="50" t="s">
        <v>4731</v>
      </c>
      <c r="G4024" s="50" t="s">
        <v>4066</v>
      </c>
      <c r="H4024" s="50" t="s">
        <v>3597</v>
      </c>
      <c r="I4024" s="50" t="s">
        <v>4067</v>
      </c>
      <c r="J4024" s="50" t="s">
        <v>3599</v>
      </c>
      <c r="K4024" s="50" t="s">
        <v>291</v>
      </c>
      <c r="L4024" s="50" t="s">
        <v>188</v>
      </c>
      <c r="M4024" s="54">
        <v>2</v>
      </c>
      <c r="N4024" s="51" t="str">
        <f t="shared" si="261"/>
        <v>専大附</v>
      </c>
    </row>
    <row r="4025" spans="1:14" x14ac:dyDescent="0.2">
      <c r="A4025" s="50">
        <f t="shared" si="262"/>
        <v>46715</v>
      </c>
      <c r="B4025" s="50">
        <f t="shared" si="263"/>
        <v>4</v>
      </c>
      <c r="C4025" s="51">
        <f t="shared" si="264"/>
        <v>67</v>
      </c>
      <c r="D4025" s="50">
        <v>46715</v>
      </c>
      <c r="E4025" s="50" t="s">
        <v>61</v>
      </c>
      <c r="F4025" s="50" t="s">
        <v>9293</v>
      </c>
      <c r="G4025" s="50" t="s">
        <v>1901</v>
      </c>
      <c r="H4025" s="50" t="s">
        <v>1924</v>
      </c>
      <c r="I4025" s="50" t="s">
        <v>1902</v>
      </c>
      <c r="J4025" s="50" t="s">
        <v>1925</v>
      </c>
      <c r="K4025" s="50" t="s">
        <v>291</v>
      </c>
      <c r="L4025" s="50" t="s">
        <v>189</v>
      </c>
      <c r="M4025" s="54">
        <v>1</v>
      </c>
      <c r="N4025" s="51" t="str">
        <f t="shared" si="261"/>
        <v>専大附</v>
      </c>
    </row>
    <row r="4026" spans="1:14" x14ac:dyDescent="0.2">
      <c r="A4026" s="50">
        <f t="shared" si="262"/>
        <v>46716</v>
      </c>
      <c r="B4026" s="50">
        <f t="shared" si="263"/>
        <v>4</v>
      </c>
      <c r="C4026" s="51">
        <f t="shared" si="264"/>
        <v>67</v>
      </c>
      <c r="D4026" s="50">
        <v>46716</v>
      </c>
      <c r="E4026" s="50" t="s">
        <v>6995</v>
      </c>
      <c r="F4026" s="50" t="s">
        <v>10898</v>
      </c>
      <c r="G4026" s="50" t="s">
        <v>6997</v>
      </c>
      <c r="H4026" s="50" t="s">
        <v>1669</v>
      </c>
      <c r="I4026" s="50" t="s">
        <v>6998</v>
      </c>
      <c r="J4026" s="50" t="s">
        <v>1670</v>
      </c>
      <c r="K4026" s="50" t="s">
        <v>291</v>
      </c>
      <c r="L4026" s="50" t="s">
        <v>185</v>
      </c>
      <c r="M4026" s="54">
        <v>1</v>
      </c>
      <c r="N4026" s="51" t="str">
        <f t="shared" si="261"/>
        <v>専大附</v>
      </c>
    </row>
    <row r="4027" spans="1:14" x14ac:dyDescent="0.2">
      <c r="A4027" s="50">
        <f t="shared" si="262"/>
        <v>46717</v>
      </c>
      <c r="B4027" s="50">
        <f t="shared" si="263"/>
        <v>4</v>
      </c>
      <c r="C4027" s="51">
        <f t="shared" si="264"/>
        <v>67</v>
      </c>
      <c r="D4027" s="50">
        <v>46717</v>
      </c>
      <c r="E4027" s="50" t="s">
        <v>623</v>
      </c>
      <c r="F4027" s="50" t="s">
        <v>6639</v>
      </c>
      <c r="G4027" s="50" t="s">
        <v>1421</v>
      </c>
      <c r="H4027" s="50" t="s">
        <v>1432</v>
      </c>
      <c r="I4027" s="50" t="s">
        <v>1423</v>
      </c>
      <c r="J4027" s="50" t="s">
        <v>1433</v>
      </c>
      <c r="K4027" s="50" t="s">
        <v>291</v>
      </c>
      <c r="L4027" s="50" t="s">
        <v>189</v>
      </c>
      <c r="M4027" s="54">
        <v>1</v>
      </c>
      <c r="N4027" s="51" t="str">
        <f t="shared" si="261"/>
        <v>専大附</v>
      </c>
    </row>
    <row r="4028" spans="1:14" x14ac:dyDescent="0.2">
      <c r="A4028" s="50">
        <f t="shared" si="262"/>
        <v>46718</v>
      </c>
      <c r="B4028" s="50">
        <f t="shared" si="263"/>
        <v>4</v>
      </c>
      <c r="C4028" s="51">
        <f t="shared" si="264"/>
        <v>67</v>
      </c>
      <c r="D4028" s="50">
        <v>46718</v>
      </c>
      <c r="E4028" s="50" t="s">
        <v>22</v>
      </c>
      <c r="F4028" s="50" t="s">
        <v>10899</v>
      </c>
      <c r="G4028" s="50" t="s">
        <v>1070</v>
      </c>
      <c r="H4028" s="50" t="s">
        <v>1185</v>
      </c>
      <c r="I4028" s="50" t="s">
        <v>1610</v>
      </c>
      <c r="J4028" s="50" t="s">
        <v>1187</v>
      </c>
      <c r="K4028" s="50" t="s">
        <v>291</v>
      </c>
      <c r="L4028" s="50" t="s">
        <v>189</v>
      </c>
      <c r="M4028" s="54">
        <v>1</v>
      </c>
      <c r="N4028" s="51" t="str">
        <f t="shared" si="261"/>
        <v>専大附</v>
      </c>
    </row>
    <row r="4029" spans="1:14" x14ac:dyDescent="0.2">
      <c r="A4029" s="50">
        <f t="shared" si="262"/>
        <v>46719</v>
      </c>
      <c r="B4029" s="50">
        <f t="shared" si="263"/>
        <v>4</v>
      </c>
      <c r="C4029" s="51">
        <f t="shared" si="264"/>
        <v>67</v>
      </c>
      <c r="D4029" s="50">
        <v>46719</v>
      </c>
      <c r="E4029" s="50" t="s">
        <v>10900</v>
      </c>
      <c r="F4029" s="50" t="s">
        <v>10901</v>
      </c>
      <c r="G4029" s="50" t="s">
        <v>10902</v>
      </c>
      <c r="H4029" s="50" t="s">
        <v>10903</v>
      </c>
      <c r="I4029" s="50" t="s">
        <v>10904</v>
      </c>
      <c r="J4029" s="50" t="s">
        <v>10905</v>
      </c>
      <c r="K4029" s="50" t="s">
        <v>291</v>
      </c>
      <c r="L4029" s="50" t="s">
        <v>189</v>
      </c>
      <c r="M4029" s="54">
        <v>1</v>
      </c>
      <c r="N4029" s="51" t="str">
        <f t="shared" si="261"/>
        <v>専大附</v>
      </c>
    </row>
    <row r="4030" spans="1:14" x14ac:dyDescent="0.2">
      <c r="A4030" s="50">
        <f t="shared" si="262"/>
        <v>46720</v>
      </c>
      <c r="B4030" s="50">
        <f t="shared" si="263"/>
        <v>4</v>
      </c>
      <c r="C4030" s="51">
        <f t="shared" si="264"/>
        <v>67</v>
      </c>
      <c r="D4030" s="50">
        <v>46720</v>
      </c>
      <c r="E4030" s="50" t="s">
        <v>2912</v>
      </c>
      <c r="F4030" s="50" t="s">
        <v>10906</v>
      </c>
      <c r="G4030" s="50" t="s">
        <v>2914</v>
      </c>
      <c r="H4030" s="50" t="s">
        <v>9364</v>
      </c>
      <c r="I4030" s="50" t="s">
        <v>2915</v>
      </c>
      <c r="J4030" s="50" t="s">
        <v>10907</v>
      </c>
      <c r="K4030" s="50" t="s">
        <v>291</v>
      </c>
      <c r="L4030" s="50" t="s">
        <v>189</v>
      </c>
      <c r="M4030" s="54">
        <v>1</v>
      </c>
      <c r="N4030" s="51" t="str">
        <f t="shared" si="261"/>
        <v>専大附</v>
      </c>
    </row>
    <row r="4031" spans="1:14" x14ac:dyDescent="0.2">
      <c r="A4031" s="50">
        <f t="shared" si="262"/>
        <v>46721</v>
      </c>
      <c r="B4031" s="50">
        <f t="shared" si="263"/>
        <v>4</v>
      </c>
      <c r="C4031" s="51">
        <f t="shared" si="264"/>
        <v>67</v>
      </c>
      <c r="D4031" s="50">
        <v>46721</v>
      </c>
      <c r="E4031" s="50" t="s">
        <v>10908</v>
      </c>
      <c r="F4031" s="50" t="s">
        <v>10909</v>
      </c>
      <c r="G4031" s="50" t="s">
        <v>1562</v>
      </c>
      <c r="H4031" s="50" t="s">
        <v>5694</v>
      </c>
      <c r="I4031" s="50" t="s">
        <v>1564</v>
      </c>
      <c r="J4031" s="50" t="s">
        <v>5695</v>
      </c>
      <c r="K4031" s="50" t="s">
        <v>291</v>
      </c>
      <c r="L4031" s="50" t="s">
        <v>189</v>
      </c>
      <c r="M4031" s="54">
        <v>1</v>
      </c>
      <c r="N4031" s="51" t="str">
        <f t="shared" si="261"/>
        <v>専大附</v>
      </c>
    </row>
    <row r="4032" spans="1:14" x14ac:dyDescent="0.2">
      <c r="A4032" s="50">
        <f t="shared" si="262"/>
        <v>46722</v>
      </c>
      <c r="B4032" s="50">
        <f t="shared" si="263"/>
        <v>4</v>
      </c>
      <c r="C4032" s="51">
        <f t="shared" si="264"/>
        <v>67</v>
      </c>
      <c r="D4032" s="50">
        <v>46722</v>
      </c>
      <c r="E4032" s="50" t="s">
        <v>10910</v>
      </c>
      <c r="F4032" s="50" t="s">
        <v>585</v>
      </c>
      <c r="G4032" s="50" t="s">
        <v>10911</v>
      </c>
      <c r="H4032" s="50" t="s">
        <v>1023</v>
      </c>
      <c r="I4032" s="50" t="s">
        <v>10912</v>
      </c>
      <c r="J4032" s="50" t="s">
        <v>1024</v>
      </c>
      <c r="K4032" s="50" t="s">
        <v>291</v>
      </c>
      <c r="L4032" s="50" t="s">
        <v>185</v>
      </c>
      <c r="M4032" s="54">
        <v>1</v>
      </c>
      <c r="N4032" s="51" t="str">
        <f t="shared" si="261"/>
        <v>専大附</v>
      </c>
    </row>
    <row r="4033" spans="1:14" x14ac:dyDescent="0.2">
      <c r="A4033" s="50">
        <f t="shared" si="262"/>
        <v>46723</v>
      </c>
      <c r="B4033" s="50">
        <f t="shared" si="263"/>
        <v>4</v>
      </c>
      <c r="C4033" s="51">
        <f t="shared" si="264"/>
        <v>67</v>
      </c>
      <c r="D4033" s="50">
        <v>46723</v>
      </c>
      <c r="E4033" s="50" t="s">
        <v>10913</v>
      </c>
      <c r="F4033" s="50" t="s">
        <v>10914</v>
      </c>
      <c r="G4033" s="50" t="s">
        <v>10915</v>
      </c>
      <c r="H4033" s="50" t="s">
        <v>3335</v>
      </c>
      <c r="I4033" s="50" t="s">
        <v>10916</v>
      </c>
      <c r="J4033" s="50" t="s">
        <v>10917</v>
      </c>
      <c r="K4033" s="50" t="s">
        <v>291</v>
      </c>
      <c r="L4033" s="50" t="s">
        <v>185</v>
      </c>
      <c r="M4033" s="54">
        <v>1</v>
      </c>
      <c r="N4033" s="51" t="str">
        <f t="shared" si="261"/>
        <v>専大附</v>
      </c>
    </row>
    <row r="4034" spans="1:14" x14ac:dyDescent="0.2">
      <c r="A4034" s="50">
        <f t="shared" si="262"/>
        <v>46740</v>
      </c>
      <c r="B4034" s="50">
        <f t="shared" si="263"/>
        <v>4</v>
      </c>
      <c r="C4034" s="51">
        <f t="shared" si="264"/>
        <v>67</v>
      </c>
      <c r="D4034" s="50">
        <v>46740</v>
      </c>
      <c r="E4034" s="50" t="s">
        <v>912</v>
      </c>
      <c r="F4034" s="50" t="s">
        <v>5168</v>
      </c>
      <c r="G4034" s="50" t="s">
        <v>2853</v>
      </c>
      <c r="H4034" s="50" t="s">
        <v>2010</v>
      </c>
      <c r="I4034" s="50" t="s">
        <v>2855</v>
      </c>
      <c r="J4034" s="50" t="s">
        <v>4104</v>
      </c>
      <c r="K4034" s="50" t="s">
        <v>291</v>
      </c>
      <c r="L4034" s="50" t="s">
        <v>1029</v>
      </c>
      <c r="M4034" s="54">
        <v>3</v>
      </c>
      <c r="N4034" s="51" t="str">
        <f t="shared" ref="N4034:N4097" si="265">VLOOKUP(B4034*100+C4034,$AB$2:$AF$400,2,0)</f>
        <v>専大附</v>
      </c>
    </row>
    <row r="4035" spans="1:14" x14ac:dyDescent="0.2">
      <c r="A4035" s="50">
        <f t="shared" si="262"/>
        <v>46741</v>
      </c>
      <c r="B4035" s="50">
        <f t="shared" si="263"/>
        <v>4</v>
      </c>
      <c r="C4035" s="51">
        <f t="shared" si="264"/>
        <v>67</v>
      </c>
      <c r="D4035" s="50">
        <v>46741</v>
      </c>
      <c r="E4035" s="50" t="s">
        <v>6333</v>
      </c>
      <c r="F4035" s="50" t="s">
        <v>6148</v>
      </c>
      <c r="G4035" s="50" t="s">
        <v>6335</v>
      </c>
      <c r="H4035" s="50" t="s">
        <v>1370</v>
      </c>
      <c r="I4035" s="50" t="s">
        <v>6337</v>
      </c>
      <c r="J4035" s="50" t="s">
        <v>1371</v>
      </c>
      <c r="K4035" s="50" t="s">
        <v>291</v>
      </c>
      <c r="L4035" s="50" t="s">
        <v>1029</v>
      </c>
      <c r="M4035" s="54">
        <v>3</v>
      </c>
      <c r="N4035" s="51" t="str">
        <f t="shared" si="265"/>
        <v>専大附</v>
      </c>
    </row>
    <row r="4036" spans="1:14" x14ac:dyDescent="0.2">
      <c r="A4036" s="50">
        <f t="shared" si="262"/>
        <v>46742</v>
      </c>
      <c r="B4036" s="50">
        <f t="shared" si="263"/>
        <v>4</v>
      </c>
      <c r="C4036" s="51">
        <f t="shared" si="264"/>
        <v>67</v>
      </c>
      <c r="D4036" s="50">
        <v>46742</v>
      </c>
      <c r="E4036" s="50" t="s">
        <v>5350</v>
      </c>
      <c r="F4036" s="50" t="s">
        <v>5921</v>
      </c>
      <c r="G4036" s="50" t="s">
        <v>5352</v>
      </c>
      <c r="H4036" s="50" t="s">
        <v>2017</v>
      </c>
      <c r="I4036" s="50" t="s">
        <v>5354</v>
      </c>
      <c r="J4036" s="50" t="s">
        <v>3008</v>
      </c>
      <c r="K4036" s="50" t="s">
        <v>291</v>
      </c>
      <c r="L4036" s="50" t="s">
        <v>1029</v>
      </c>
      <c r="M4036" s="54">
        <v>3</v>
      </c>
      <c r="N4036" s="51" t="str">
        <f t="shared" si="265"/>
        <v>専大附</v>
      </c>
    </row>
    <row r="4037" spans="1:14" x14ac:dyDescent="0.2">
      <c r="A4037" s="50">
        <f t="shared" si="262"/>
        <v>46744</v>
      </c>
      <c r="B4037" s="50">
        <f t="shared" si="263"/>
        <v>4</v>
      </c>
      <c r="C4037" s="51">
        <f t="shared" si="264"/>
        <v>67</v>
      </c>
      <c r="D4037" s="50">
        <v>46744</v>
      </c>
      <c r="E4037" s="50" t="s">
        <v>10918</v>
      </c>
      <c r="F4037" s="50" t="s">
        <v>1007</v>
      </c>
      <c r="G4037" s="50" t="s">
        <v>10919</v>
      </c>
      <c r="H4037" s="50" t="s">
        <v>1009</v>
      </c>
      <c r="I4037" s="50" t="s">
        <v>10920</v>
      </c>
      <c r="J4037" s="50" t="s">
        <v>1028</v>
      </c>
      <c r="K4037" s="50" t="s">
        <v>291</v>
      </c>
      <c r="L4037" s="50" t="s">
        <v>188</v>
      </c>
      <c r="M4037" s="54">
        <v>3</v>
      </c>
      <c r="N4037" s="51" t="str">
        <f t="shared" si="265"/>
        <v>専大附</v>
      </c>
    </row>
    <row r="4038" spans="1:14" x14ac:dyDescent="0.2">
      <c r="A4038" s="50">
        <f t="shared" si="262"/>
        <v>46745</v>
      </c>
      <c r="B4038" s="50">
        <f t="shared" si="263"/>
        <v>4</v>
      </c>
      <c r="C4038" s="51">
        <f t="shared" si="264"/>
        <v>67</v>
      </c>
      <c r="D4038" s="50">
        <v>46745</v>
      </c>
      <c r="E4038" s="50" t="s">
        <v>10921</v>
      </c>
      <c r="F4038" s="50" t="s">
        <v>6484</v>
      </c>
      <c r="G4038" s="50" t="s">
        <v>10922</v>
      </c>
      <c r="H4038" s="50" t="s">
        <v>1185</v>
      </c>
      <c r="I4038" s="50" t="s">
        <v>10923</v>
      </c>
      <c r="J4038" s="50" t="s">
        <v>1187</v>
      </c>
      <c r="K4038" s="50" t="s">
        <v>291</v>
      </c>
      <c r="L4038" s="50" t="s">
        <v>1029</v>
      </c>
      <c r="M4038" s="54">
        <v>3</v>
      </c>
      <c r="N4038" s="51" t="str">
        <f t="shared" si="265"/>
        <v>専大附</v>
      </c>
    </row>
    <row r="4039" spans="1:14" x14ac:dyDescent="0.2">
      <c r="A4039" s="50">
        <f t="shared" si="262"/>
        <v>46749</v>
      </c>
      <c r="B4039" s="50">
        <f t="shared" si="263"/>
        <v>4</v>
      </c>
      <c r="C4039" s="51">
        <f t="shared" si="264"/>
        <v>67</v>
      </c>
      <c r="D4039" s="50">
        <v>46749</v>
      </c>
      <c r="E4039" s="50" t="s">
        <v>3283</v>
      </c>
      <c r="F4039" s="50" t="s">
        <v>667</v>
      </c>
      <c r="G4039" s="50" t="s">
        <v>3284</v>
      </c>
      <c r="H4039" s="50" t="s">
        <v>1217</v>
      </c>
      <c r="I4039" s="50" t="s">
        <v>3285</v>
      </c>
      <c r="J4039" s="50" t="s">
        <v>1218</v>
      </c>
      <c r="K4039" s="50" t="s">
        <v>291</v>
      </c>
      <c r="L4039" s="50" t="s">
        <v>1029</v>
      </c>
      <c r="M4039" s="54">
        <v>3</v>
      </c>
      <c r="N4039" s="51" t="str">
        <f t="shared" si="265"/>
        <v>専大附</v>
      </c>
    </row>
    <row r="4040" spans="1:14" x14ac:dyDescent="0.2">
      <c r="A4040" s="50">
        <f t="shared" si="262"/>
        <v>46750</v>
      </c>
      <c r="B4040" s="50">
        <f t="shared" si="263"/>
        <v>4</v>
      </c>
      <c r="C4040" s="51">
        <f t="shared" si="264"/>
        <v>67</v>
      </c>
      <c r="D4040" s="50">
        <v>46750</v>
      </c>
      <c r="E4040" s="50" t="s">
        <v>51</v>
      </c>
      <c r="F4040" s="50" t="s">
        <v>10924</v>
      </c>
      <c r="G4040" s="50" t="s">
        <v>1303</v>
      </c>
      <c r="H4040" s="50" t="s">
        <v>10925</v>
      </c>
      <c r="I4040" s="50" t="s">
        <v>1304</v>
      </c>
      <c r="J4040" s="50" t="s">
        <v>10926</v>
      </c>
      <c r="K4040" s="50" t="s">
        <v>291</v>
      </c>
      <c r="L4040" s="50" t="s">
        <v>1029</v>
      </c>
      <c r="M4040" s="54">
        <v>3</v>
      </c>
      <c r="N4040" s="51" t="str">
        <f t="shared" si="265"/>
        <v>専大附</v>
      </c>
    </row>
    <row r="4041" spans="1:14" x14ac:dyDescent="0.2">
      <c r="A4041" s="50">
        <f t="shared" si="262"/>
        <v>46751</v>
      </c>
      <c r="B4041" s="50">
        <f t="shared" si="263"/>
        <v>4</v>
      </c>
      <c r="C4041" s="51">
        <f t="shared" si="264"/>
        <v>67</v>
      </c>
      <c r="D4041" s="50">
        <v>46751</v>
      </c>
      <c r="E4041" s="50" t="s">
        <v>3532</v>
      </c>
      <c r="F4041" s="50" t="s">
        <v>613</v>
      </c>
      <c r="G4041" s="50" t="s">
        <v>3533</v>
      </c>
      <c r="H4041" s="50" t="s">
        <v>1066</v>
      </c>
      <c r="I4041" s="50" t="s">
        <v>3534</v>
      </c>
      <c r="J4041" s="50" t="s">
        <v>1068</v>
      </c>
      <c r="K4041" s="50" t="s">
        <v>292</v>
      </c>
      <c r="L4041" s="50" t="s">
        <v>188</v>
      </c>
      <c r="M4041" s="54">
        <v>2</v>
      </c>
      <c r="N4041" s="51" t="str">
        <f t="shared" si="265"/>
        <v>専大附</v>
      </c>
    </row>
    <row r="4042" spans="1:14" x14ac:dyDescent="0.2">
      <c r="A4042" s="50">
        <f t="shared" si="262"/>
        <v>46752</v>
      </c>
      <c r="B4042" s="50">
        <f t="shared" si="263"/>
        <v>4</v>
      </c>
      <c r="C4042" s="51">
        <f t="shared" si="264"/>
        <v>67</v>
      </c>
      <c r="D4042" s="50">
        <v>46752</v>
      </c>
      <c r="E4042" s="50" t="s">
        <v>900</v>
      </c>
      <c r="F4042" s="50" t="s">
        <v>10927</v>
      </c>
      <c r="G4042" s="50" t="s">
        <v>2752</v>
      </c>
      <c r="H4042" s="50" t="s">
        <v>1112</v>
      </c>
      <c r="I4042" s="50" t="s">
        <v>2753</v>
      </c>
      <c r="J4042" s="50" t="s">
        <v>1114</v>
      </c>
      <c r="K4042" s="50" t="s">
        <v>292</v>
      </c>
      <c r="L4042" s="50" t="s">
        <v>189</v>
      </c>
      <c r="M4042" s="54">
        <v>2</v>
      </c>
      <c r="N4042" s="51" t="str">
        <f t="shared" si="265"/>
        <v>専大附</v>
      </c>
    </row>
    <row r="4043" spans="1:14" x14ac:dyDescent="0.2">
      <c r="A4043" s="50">
        <f t="shared" si="262"/>
        <v>46753</v>
      </c>
      <c r="B4043" s="50">
        <f t="shared" si="263"/>
        <v>4</v>
      </c>
      <c r="C4043" s="51">
        <f t="shared" si="264"/>
        <v>67</v>
      </c>
      <c r="D4043" s="50">
        <v>46753</v>
      </c>
      <c r="E4043" s="50" t="s">
        <v>85</v>
      </c>
      <c r="F4043" s="50" t="s">
        <v>10928</v>
      </c>
      <c r="G4043" s="50" t="s">
        <v>2282</v>
      </c>
      <c r="H4043" s="50" t="s">
        <v>1720</v>
      </c>
      <c r="I4043" s="50" t="s">
        <v>2284</v>
      </c>
      <c r="J4043" s="50" t="s">
        <v>1721</v>
      </c>
      <c r="K4043" s="50" t="s">
        <v>292</v>
      </c>
      <c r="L4043" s="50" t="s">
        <v>188</v>
      </c>
      <c r="M4043" s="54">
        <v>2</v>
      </c>
      <c r="N4043" s="51" t="str">
        <f t="shared" si="265"/>
        <v>専大附</v>
      </c>
    </row>
    <row r="4044" spans="1:14" x14ac:dyDescent="0.2">
      <c r="A4044" s="50">
        <f t="shared" si="262"/>
        <v>46754</v>
      </c>
      <c r="B4044" s="50">
        <f t="shared" si="263"/>
        <v>4</v>
      </c>
      <c r="C4044" s="51">
        <f t="shared" si="264"/>
        <v>67</v>
      </c>
      <c r="D4044" s="50">
        <v>46754</v>
      </c>
      <c r="E4044" s="50" t="s">
        <v>10929</v>
      </c>
      <c r="F4044" s="50" t="s">
        <v>10930</v>
      </c>
      <c r="G4044" s="50" t="s">
        <v>10931</v>
      </c>
      <c r="H4044" s="50" t="s">
        <v>618</v>
      </c>
      <c r="I4044" s="50" t="s">
        <v>10932</v>
      </c>
      <c r="J4044" s="50" t="s">
        <v>1216</v>
      </c>
      <c r="K4044" s="50" t="s">
        <v>292</v>
      </c>
      <c r="L4044" s="50" t="s">
        <v>189</v>
      </c>
      <c r="M4044" s="54">
        <v>2</v>
      </c>
      <c r="N4044" s="51" t="str">
        <f t="shared" si="265"/>
        <v>専大附</v>
      </c>
    </row>
    <row r="4045" spans="1:14" x14ac:dyDescent="0.2">
      <c r="A4045" s="50">
        <f t="shared" si="262"/>
        <v>46755</v>
      </c>
      <c r="B4045" s="50">
        <f t="shared" si="263"/>
        <v>4</v>
      </c>
      <c r="C4045" s="51">
        <f t="shared" si="264"/>
        <v>67</v>
      </c>
      <c r="D4045" s="50">
        <v>46755</v>
      </c>
      <c r="E4045" s="50" t="s">
        <v>1856</v>
      </c>
      <c r="F4045" s="50" t="s">
        <v>10933</v>
      </c>
      <c r="G4045" s="50" t="s">
        <v>1858</v>
      </c>
      <c r="H4045" s="50" t="s">
        <v>1063</v>
      </c>
      <c r="I4045" s="50" t="s">
        <v>1860</v>
      </c>
      <c r="J4045" s="50" t="s">
        <v>1064</v>
      </c>
      <c r="K4045" s="50" t="s">
        <v>292</v>
      </c>
      <c r="L4045" s="50" t="s">
        <v>188</v>
      </c>
      <c r="M4045" s="54">
        <v>2</v>
      </c>
      <c r="N4045" s="51" t="str">
        <f t="shared" si="265"/>
        <v>専大附</v>
      </c>
    </row>
    <row r="4046" spans="1:14" x14ac:dyDescent="0.2">
      <c r="A4046" s="50">
        <f t="shared" si="262"/>
        <v>46756</v>
      </c>
      <c r="B4046" s="50">
        <f t="shared" si="263"/>
        <v>4</v>
      </c>
      <c r="C4046" s="51">
        <f t="shared" si="264"/>
        <v>67</v>
      </c>
      <c r="D4046" s="50">
        <v>46756</v>
      </c>
      <c r="E4046" s="50" t="s">
        <v>45</v>
      </c>
      <c r="F4046" s="50" t="s">
        <v>10934</v>
      </c>
      <c r="G4046" s="50" t="s">
        <v>1184</v>
      </c>
      <c r="H4046" s="50" t="s">
        <v>1164</v>
      </c>
      <c r="I4046" s="50" t="s">
        <v>1186</v>
      </c>
      <c r="J4046" s="50" t="s">
        <v>1166</v>
      </c>
      <c r="K4046" s="50" t="s">
        <v>292</v>
      </c>
      <c r="L4046" s="50" t="s">
        <v>188</v>
      </c>
      <c r="M4046" s="54">
        <v>2</v>
      </c>
      <c r="N4046" s="51" t="str">
        <f t="shared" si="265"/>
        <v>専大附</v>
      </c>
    </row>
    <row r="4047" spans="1:14" x14ac:dyDescent="0.2">
      <c r="A4047" s="50">
        <f t="shared" si="262"/>
        <v>46758</v>
      </c>
      <c r="B4047" s="50">
        <f t="shared" si="263"/>
        <v>4</v>
      </c>
      <c r="C4047" s="51">
        <f t="shared" si="264"/>
        <v>67</v>
      </c>
      <c r="D4047" s="50">
        <v>46758</v>
      </c>
      <c r="E4047" s="50" t="s">
        <v>357</v>
      </c>
      <c r="F4047" s="50" t="s">
        <v>468</v>
      </c>
      <c r="G4047" s="50" t="s">
        <v>1301</v>
      </c>
      <c r="H4047" s="50" t="s">
        <v>3016</v>
      </c>
      <c r="I4047" s="50" t="s">
        <v>1431</v>
      </c>
      <c r="J4047" s="50" t="s">
        <v>3017</v>
      </c>
      <c r="K4047" s="50" t="s">
        <v>292</v>
      </c>
      <c r="L4047" s="50" t="s">
        <v>189</v>
      </c>
      <c r="M4047" s="54">
        <v>2</v>
      </c>
      <c r="N4047" s="51" t="str">
        <f t="shared" si="265"/>
        <v>専大附</v>
      </c>
    </row>
    <row r="4048" spans="1:14" x14ac:dyDescent="0.2">
      <c r="A4048" s="50">
        <f t="shared" si="262"/>
        <v>46759</v>
      </c>
      <c r="B4048" s="50">
        <f t="shared" si="263"/>
        <v>4</v>
      </c>
      <c r="C4048" s="51">
        <f t="shared" si="264"/>
        <v>67</v>
      </c>
      <c r="D4048" s="50">
        <v>46759</v>
      </c>
      <c r="E4048" s="50" t="s">
        <v>10935</v>
      </c>
      <c r="F4048" s="50" t="s">
        <v>5618</v>
      </c>
      <c r="G4048" s="50" t="s">
        <v>10936</v>
      </c>
      <c r="H4048" s="50" t="s">
        <v>5619</v>
      </c>
      <c r="I4048" s="50" t="s">
        <v>10937</v>
      </c>
      <c r="J4048" s="50" t="s">
        <v>5620</v>
      </c>
      <c r="K4048" s="50" t="s">
        <v>292</v>
      </c>
      <c r="L4048" s="50" t="s">
        <v>188</v>
      </c>
      <c r="M4048" s="54">
        <v>2</v>
      </c>
      <c r="N4048" s="51" t="str">
        <f t="shared" si="265"/>
        <v>専大附</v>
      </c>
    </row>
    <row r="4049" spans="1:14" x14ac:dyDescent="0.2">
      <c r="A4049" s="50">
        <f t="shared" si="262"/>
        <v>46761</v>
      </c>
      <c r="B4049" s="50">
        <f t="shared" si="263"/>
        <v>4</v>
      </c>
      <c r="C4049" s="51">
        <f t="shared" si="264"/>
        <v>67</v>
      </c>
      <c r="D4049" s="50">
        <v>46761</v>
      </c>
      <c r="E4049" s="50" t="s">
        <v>604</v>
      </c>
      <c r="F4049" s="50" t="s">
        <v>5192</v>
      </c>
      <c r="G4049" s="50" t="s">
        <v>2012</v>
      </c>
      <c r="H4049" s="50" t="s">
        <v>5193</v>
      </c>
      <c r="I4049" s="50" t="s">
        <v>2013</v>
      </c>
      <c r="J4049" s="50" t="s">
        <v>5194</v>
      </c>
      <c r="K4049" s="50" t="s">
        <v>292</v>
      </c>
      <c r="L4049" s="50" t="s">
        <v>189</v>
      </c>
      <c r="M4049" s="54">
        <v>1</v>
      </c>
      <c r="N4049" s="51" t="str">
        <f t="shared" si="265"/>
        <v>専大附</v>
      </c>
    </row>
    <row r="4050" spans="1:14" x14ac:dyDescent="0.2">
      <c r="A4050" s="50">
        <f t="shared" si="262"/>
        <v>46762</v>
      </c>
      <c r="B4050" s="50">
        <f t="shared" si="263"/>
        <v>4</v>
      </c>
      <c r="C4050" s="51">
        <f t="shared" si="264"/>
        <v>67</v>
      </c>
      <c r="D4050" s="50">
        <v>46762</v>
      </c>
      <c r="E4050" s="50" t="s">
        <v>7325</v>
      </c>
      <c r="F4050" s="50" t="s">
        <v>10938</v>
      </c>
      <c r="G4050" s="50" t="s">
        <v>7327</v>
      </c>
      <c r="H4050" s="50" t="s">
        <v>9772</v>
      </c>
      <c r="I4050" s="50" t="s">
        <v>7329</v>
      </c>
      <c r="J4050" s="50" t="s">
        <v>9773</v>
      </c>
      <c r="K4050" s="50" t="s">
        <v>292</v>
      </c>
      <c r="L4050" s="50" t="s">
        <v>189</v>
      </c>
      <c r="M4050" s="54">
        <v>1</v>
      </c>
      <c r="N4050" s="51" t="str">
        <f t="shared" si="265"/>
        <v>専大附</v>
      </c>
    </row>
    <row r="4051" spans="1:14" x14ac:dyDescent="0.2">
      <c r="A4051" s="50">
        <f t="shared" si="262"/>
        <v>46763</v>
      </c>
      <c r="B4051" s="50">
        <f t="shared" si="263"/>
        <v>4</v>
      </c>
      <c r="C4051" s="51">
        <f t="shared" si="264"/>
        <v>67</v>
      </c>
      <c r="D4051" s="50">
        <v>46763</v>
      </c>
      <c r="E4051" s="50" t="s">
        <v>10939</v>
      </c>
      <c r="F4051" s="50" t="s">
        <v>10940</v>
      </c>
      <c r="G4051" s="50" t="s">
        <v>7194</v>
      </c>
      <c r="H4051" s="50" t="s">
        <v>10941</v>
      </c>
      <c r="I4051" s="50" t="s">
        <v>7196</v>
      </c>
      <c r="J4051" s="50" t="s">
        <v>10942</v>
      </c>
      <c r="K4051" s="50" t="s">
        <v>292</v>
      </c>
      <c r="L4051" s="50" t="s">
        <v>189</v>
      </c>
      <c r="M4051" s="54">
        <v>1</v>
      </c>
      <c r="N4051" s="51" t="str">
        <f t="shared" si="265"/>
        <v>専大附</v>
      </c>
    </row>
    <row r="4052" spans="1:14" x14ac:dyDescent="0.2">
      <c r="A4052" s="50">
        <f t="shared" si="262"/>
        <v>46764</v>
      </c>
      <c r="B4052" s="50">
        <f t="shared" si="263"/>
        <v>4</v>
      </c>
      <c r="C4052" s="51">
        <f t="shared" si="264"/>
        <v>67</v>
      </c>
      <c r="D4052" s="50">
        <v>46764</v>
      </c>
      <c r="E4052" s="50" t="s">
        <v>6394</v>
      </c>
      <c r="F4052" s="50" t="s">
        <v>9925</v>
      </c>
      <c r="G4052" s="50" t="s">
        <v>3994</v>
      </c>
      <c r="H4052" s="50" t="s">
        <v>1700</v>
      </c>
      <c r="I4052" s="50" t="s">
        <v>3995</v>
      </c>
      <c r="J4052" s="50" t="s">
        <v>1702</v>
      </c>
      <c r="K4052" s="50" t="s">
        <v>292</v>
      </c>
      <c r="L4052" s="50" t="s">
        <v>189</v>
      </c>
      <c r="M4052" s="54">
        <v>1</v>
      </c>
      <c r="N4052" s="51" t="str">
        <f t="shared" si="265"/>
        <v>専大附</v>
      </c>
    </row>
    <row r="4053" spans="1:14" x14ac:dyDescent="0.2">
      <c r="A4053" s="50">
        <f t="shared" si="262"/>
        <v>46765</v>
      </c>
      <c r="B4053" s="50">
        <f t="shared" si="263"/>
        <v>4</v>
      </c>
      <c r="C4053" s="51">
        <f t="shared" si="264"/>
        <v>67</v>
      </c>
      <c r="D4053" s="50">
        <v>46765</v>
      </c>
      <c r="E4053" s="50" t="s">
        <v>10943</v>
      </c>
      <c r="F4053" s="50" t="s">
        <v>3415</v>
      </c>
      <c r="G4053" s="50" t="s">
        <v>10944</v>
      </c>
      <c r="H4053" s="50" t="s">
        <v>1131</v>
      </c>
      <c r="I4053" s="50" t="s">
        <v>10945</v>
      </c>
      <c r="J4053" s="50" t="s">
        <v>1132</v>
      </c>
      <c r="K4053" s="50" t="s">
        <v>292</v>
      </c>
      <c r="L4053" s="50" t="s">
        <v>189</v>
      </c>
      <c r="M4053" s="54">
        <v>1</v>
      </c>
      <c r="N4053" s="51" t="str">
        <f t="shared" si="265"/>
        <v>専大附</v>
      </c>
    </row>
    <row r="4054" spans="1:14" x14ac:dyDescent="0.2">
      <c r="A4054" s="50">
        <f t="shared" si="262"/>
        <v>46766</v>
      </c>
      <c r="B4054" s="50">
        <f t="shared" si="263"/>
        <v>4</v>
      </c>
      <c r="C4054" s="51">
        <f t="shared" si="264"/>
        <v>67</v>
      </c>
      <c r="D4054" s="50">
        <v>46766</v>
      </c>
      <c r="E4054" s="50" t="s">
        <v>10946</v>
      </c>
      <c r="F4054" s="50" t="s">
        <v>10947</v>
      </c>
      <c r="G4054" s="50" t="s">
        <v>10948</v>
      </c>
      <c r="H4054" s="50" t="s">
        <v>1700</v>
      </c>
      <c r="I4054" s="50" t="s">
        <v>10949</v>
      </c>
      <c r="J4054" s="50" t="s">
        <v>1702</v>
      </c>
      <c r="K4054" s="50" t="s">
        <v>292</v>
      </c>
      <c r="L4054" s="50" t="s">
        <v>185</v>
      </c>
      <c r="M4054" s="54">
        <v>1</v>
      </c>
      <c r="N4054" s="51" t="str">
        <f t="shared" si="265"/>
        <v>専大附</v>
      </c>
    </row>
    <row r="4055" spans="1:14" x14ac:dyDescent="0.2">
      <c r="A4055" s="50">
        <f t="shared" si="262"/>
        <v>46767</v>
      </c>
      <c r="B4055" s="50">
        <f t="shared" si="263"/>
        <v>4</v>
      </c>
      <c r="C4055" s="51">
        <f t="shared" si="264"/>
        <v>67</v>
      </c>
      <c r="D4055" s="50">
        <v>46767</v>
      </c>
      <c r="E4055" s="50" t="s">
        <v>10950</v>
      </c>
      <c r="F4055" s="50" t="s">
        <v>10222</v>
      </c>
      <c r="G4055" s="50" t="s">
        <v>10951</v>
      </c>
      <c r="H4055" s="50" t="s">
        <v>10223</v>
      </c>
      <c r="I4055" s="50" t="s">
        <v>10952</v>
      </c>
      <c r="J4055" s="50" t="s">
        <v>10224</v>
      </c>
      <c r="K4055" s="50" t="s">
        <v>292</v>
      </c>
      <c r="L4055" s="50" t="s">
        <v>189</v>
      </c>
      <c r="M4055" s="54">
        <v>1</v>
      </c>
      <c r="N4055" s="51" t="str">
        <f t="shared" si="265"/>
        <v>専大附</v>
      </c>
    </row>
    <row r="4056" spans="1:14" x14ac:dyDescent="0.2">
      <c r="A4056" s="50">
        <f t="shared" si="262"/>
        <v>46768</v>
      </c>
      <c r="B4056" s="50">
        <f t="shared" si="263"/>
        <v>4</v>
      </c>
      <c r="C4056" s="51">
        <f t="shared" si="264"/>
        <v>67</v>
      </c>
      <c r="D4056" s="50">
        <v>46768</v>
      </c>
      <c r="E4056" s="50" t="s">
        <v>34</v>
      </c>
      <c r="F4056" s="50" t="s">
        <v>10953</v>
      </c>
      <c r="G4056" s="50" t="s">
        <v>1285</v>
      </c>
      <c r="H4056" s="50" t="s">
        <v>10954</v>
      </c>
      <c r="I4056" s="50" t="s">
        <v>1287</v>
      </c>
      <c r="J4056" s="50" t="s">
        <v>10955</v>
      </c>
      <c r="K4056" s="50" t="s">
        <v>292</v>
      </c>
      <c r="L4056" s="50" t="s">
        <v>189</v>
      </c>
      <c r="M4056" s="54">
        <v>1</v>
      </c>
      <c r="N4056" s="51" t="str">
        <f t="shared" si="265"/>
        <v>専大附</v>
      </c>
    </row>
    <row r="4057" spans="1:14" x14ac:dyDescent="0.2">
      <c r="A4057" s="50">
        <f t="shared" si="262"/>
        <v>46769</v>
      </c>
      <c r="B4057" s="50">
        <f t="shared" si="263"/>
        <v>4</v>
      </c>
      <c r="C4057" s="51">
        <f t="shared" si="264"/>
        <v>67</v>
      </c>
      <c r="D4057" s="50">
        <v>46769</v>
      </c>
      <c r="E4057" s="50" t="s">
        <v>4812</v>
      </c>
      <c r="F4057" s="50" t="s">
        <v>10956</v>
      </c>
      <c r="G4057" s="50" t="s">
        <v>4813</v>
      </c>
      <c r="H4057" s="50" t="s">
        <v>2553</v>
      </c>
      <c r="I4057" s="50" t="s">
        <v>7322</v>
      </c>
      <c r="J4057" s="50" t="s">
        <v>2554</v>
      </c>
      <c r="K4057" s="50" t="s">
        <v>292</v>
      </c>
      <c r="L4057" s="50" t="s">
        <v>185</v>
      </c>
      <c r="M4057" s="54">
        <v>1</v>
      </c>
      <c r="N4057" s="51" t="str">
        <f t="shared" si="265"/>
        <v>専大附</v>
      </c>
    </row>
    <row r="4058" spans="1:14" x14ac:dyDescent="0.2">
      <c r="A4058" s="50">
        <f t="shared" si="262"/>
        <v>46770</v>
      </c>
      <c r="B4058" s="50">
        <f t="shared" si="263"/>
        <v>4</v>
      </c>
      <c r="C4058" s="51">
        <f t="shared" si="264"/>
        <v>67</v>
      </c>
      <c r="D4058" s="50">
        <v>46770</v>
      </c>
      <c r="E4058" s="50" t="s">
        <v>51</v>
      </c>
      <c r="F4058" s="50" t="s">
        <v>3154</v>
      </c>
      <c r="G4058" s="50" t="s">
        <v>1303</v>
      </c>
      <c r="H4058" s="50" t="s">
        <v>1777</v>
      </c>
      <c r="I4058" s="50" t="s">
        <v>1304</v>
      </c>
      <c r="J4058" s="50" t="s">
        <v>1778</v>
      </c>
      <c r="K4058" s="50" t="s">
        <v>292</v>
      </c>
      <c r="L4058" s="50" t="s">
        <v>189</v>
      </c>
      <c r="M4058" s="54">
        <v>1</v>
      </c>
      <c r="N4058" s="51" t="str">
        <f t="shared" si="265"/>
        <v>専大附</v>
      </c>
    </row>
    <row r="4059" spans="1:14" x14ac:dyDescent="0.2">
      <c r="A4059" s="50">
        <f t="shared" si="262"/>
        <v>46795</v>
      </c>
      <c r="B4059" s="50">
        <f t="shared" si="263"/>
        <v>4</v>
      </c>
      <c r="C4059" s="51">
        <f t="shared" si="264"/>
        <v>67</v>
      </c>
      <c r="D4059" s="50">
        <v>46795</v>
      </c>
      <c r="E4059" s="50" t="s">
        <v>8046</v>
      </c>
      <c r="F4059" s="50" t="s">
        <v>1534</v>
      </c>
      <c r="G4059" s="50" t="s">
        <v>8048</v>
      </c>
      <c r="H4059" s="50" t="s">
        <v>1220</v>
      </c>
      <c r="I4059" s="50" t="s">
        <v>8050</v>
      </c>
      <c r="J4059" s="50" t="s">
        <v>1221</v>
      </c>
      <c r="K4059" s="50" t="s">
        <v>292</v>
      </c>
      <c r="L4059" s="50" t="s">
        <v>1029</v>
      </c>
      <c r="M4059" s="54">
        <v>3</v>
      </c>
      <c r="N4059" s="51" t="str">
        <f t="shared" si="265"/>
        <v>専大附</v>
      </c>
    </row>
    <row r="4060" spans="1:14" x14ac:dyDescent="0.2">
      <c r="A4060" s="50">
        <f t="shared" si="262"/>
        <v>46797</v>
      </c>
      <c r="B4060" s="50">
        <f t="shared" si="263"/>
        <v>4</v>
      </c>
      <c r="C4060" s="51">
        <f t="shared" si="264"/>
        <v>67</v>
      </c>
      <c r="D4060" s="50">
        <v>46797</v>
      </c>
      <c r="E4060" s="50" t="s">
        <v>10957</v>
      </c>
      <c r="F4060" s="50" t="s">
        <v>10958</v>
      </c>
      <c r="G4060" s="50" t="s">
        <v>10959</v>
      </c>
      <c r="H4060" s="50" t="s">
        <v>5298</v>
      </c>
      <c r="I4060" s="50" t="s">
        <v>10960</v>
      </c>
      <c r="J4060" s="50" t="s">
        <v>5299</v>
      </c>
      <c r="K4060" s="50" t="s">
        <v>292</v>
      </c>
      <c r="L4060" s="50" t="s">
        <v>1029</v>
      </c>
      <c r="M4060" s="54">
        <v>3</v>
      </c>
      <c r="N4060" s="51" t="str">
        <f t="shared" si="265"/>
        <v>専大附</v>
      </c>
    </row>
    <row r="4061" spans="1:14" x14ac:dyDescent="0.2">
      <c r="A4061" s="50">
        <f t="shared" si="262"/>
        <v>46798</v>
      </c>
      <c r="B4061" s="50">
        <f t="shared" si="263"/>
        <v>4</v>
      </c>
      <c r="C4061" s="51">
        <f t="shared" si="264"/>
        <v>67</v>
      </c>
      <c r="D4061" s="50">
        <v>46798</v>
      </c>
      <c r="E4061" s="50" t="s">
        <v>10961</v>
      </c>
      <c r="F4061" s="50" t="s">
        <v>10962</v>
      </c>
      <c r="G4061" s="50" t="s">
        <v>10963</v>
      </c>
      <c r="H4061" s="50" t="s">
        <v>2336</v>
      </c>
      <c r="I4061" s="50" t="s">
        <v>10964</v>
      </c>
      <c r="J4061" s="50" t="s">
        <v>2337</v>
      </c>
      <c r="K4061" s="50" t="s">
        <v>292</v>
      </c>
      <c r="L4061" s="50" t="s">
        <v>188</v>
      </c>
      <c r="M4061" s="54">
        <v>2</v>
      </c>
      <c r="N4061" s="51" t="str">
        <f t="shared" si="265"/>
        <v>専大附</v>
      </c>
    </row>
    <row r="4062" spans="1:14" x14ac:dyDescent="0.2">
      <c r="A4062" s="50">
        <f t="shared" si="262"/>
        <v>46799</v>
      </c>
      <c r="B4062" s="50">
        <f t="shared" si="263"/>
        <v>4</v>
      </c>
      <c r="C4062" s="51">
        <f t="shared" si="264"/>
        <v>67</v>
      </c>
      <c r="D4062" s="50">
        <v>46799</v>
      </c>
      <c r="E4062" s="50" t="s">
        <v>10961</v>
      </c>
      <c r="F4062" s="50" t="s">
        <v>10965</v>
      </c>
      <c r="G4062" s="50" t="s">
        <v>10963</v>
      </c>
      <c r="H4062" s="50" t="s">
        <v>1167</v>
      </c>
      <c r="I4062" s="50" t="s">
        <v>10964</v>
      </c>
      <c r="J4062" s="50" t="s">
        <v>1168</v>
      </c>
      <c r="K4062" s="50" t="s">
        <v>292</v>
      </c>
      <c r="L4062" s="50" t="s">
        <v>188</v>
      </c>
      <c r="M4062" s="54">
        <v>2</v>
      </c>
      <c r="N4062" s="51" t="str">
        <f t="shared" si="265"/>
        <v>専大附</v>
      </c>
    </row>
    <row r="4063" spans="1:14" x14ac:dyDescent="0.2">
      <c r="A4063" s="50">
        <f t="shared" si="262"/>
        <v>46829</v>
      </c>
      <c r="B4063" s="50">
        <f t="shared" si="263"/>
        <v>4</v>
      </c>
      <c r="C4063" s="51">
        <f t="shared" si="264"/>
        <v>68</v>
      </c>
      <c r="D4063" s="50">
        <v>46829</v>
      </c>
      <c r="E4063" s="50" t="s">
        <v>10966</v>
      </c>
      <c r="F4063" s="50" t="s">
        <v>590</v>
      </c>
      <c r="G4063" s="50" t="s">
        <v>10967</v>
      </c>
      <c r="H4063" s="50" t="s">
        <v>1122</v>
      </c>
      <c r="I4063" s="50" t="s">
        <v>10968</v>
      </c>
      <c r="J4063" s="50" t="s">
        <v>1918</v>
      </c>
      <c r="K4063" s="50" t="s">
        <v>291</v>
      </c>
      <c r="L4063" s="50" t="s">
        <v>188</v>
      </c>
      <c r="M4063" s="54">
        <v>3</v>
      </c>
      <c r="N4063" s="51" t="str">
        <f t="shared" si="265"/>
        <v>中大杉並</v>
      </c>
    </row>
    <row r="4064" spans="1:14" x14ac:dyDescent="0.2">
      <c r="A4064" s="50">
        <f t="shared" si="262"/>
        <v>46830</v>
      </c>
      <c r="B4064" s="50">
        <f t="shared" si="263"/>
        <v>4</v>
      </c>
      <c r="C4064" s="51">
        <f t="shared" si="264"/>
        <v>68</v>
      </c>
      <c r="D4064" s="50">
        <v>46830</v>
      </c>
      <c r="E4064" s="50" t="s">
        <v>360</v>
      </c>
      <c r="F4064" s="50" t="s">
        <v>27</v>
      </c>
      <c r="G4064" s="50" t="s">
        <v>2450</v>
      </c>
      <c r="H4064" s="50" t="s">
        <v>2123</v>
      </c>
      <c r="I4064" s="50" t="s">
        <v>2451</v>
      </c>
      <c r="J4064" s="50" t="s">
        <v>2790</v>
      </c>
      <c r="K4064" s="50" t="s">
        <v>291</v>
      </c>
      <c r="L4064" s="50" t="s">
        <v>1029</v>
      </c>
      <c r="M4064" s="54">
        <v>3</v>
      </c>
      <c r="N4064" s="51" t="str">
        <f t="shared" si="265"/>
        <v>中大杉並</v>
      </c>
    </row>
    <row r="4065" spans="1:14" x14ac:dyDescent="0.2">
      <c r="A4065" s="50">
        <f t="shared" si="262"/>
        <v>46833</v>
      </c>
      <c r="B4065" s="50">
        <f t="shared" si="263"/>
        <v>4</v>
      </c>
      <c r="C4065" s="51">
        <f t="shared" si="264"/>
        <v>68</v>
      </c>
      <c r="D4065" s="50">
        <v>46833</v>
      </c>
      <c r="E4065" s="50" t="s">
        <v>3996</v>
      </c>
      <c r="F4065" s="50" t="s">
        <v>1608</v>
      </c>
      <c r="G4065" s="50" t="s">
        <v>3998</v>
      </c>
      <c r="H4065" s="50" t="s">
        <v>1609</v>
      </c>
      <c r="I4065" s="50" t="s">
        <v>4000</v>
      </c>
      <c r="J4065" s="50" t="s">
        <v>1611</v>
      </c>
      <c r="K4065" s="50" t="s">
        <v>291</v>
      </c>
      <c r="L4065" s="50" t="s">
        <v>188</v>
      </c>
      <c r="M4065" s="54">
        <v>2</v>
      </c>
      <c r="N4065" s="51" t="str">
        <f t="shared" si="265"/>
        <v>中大杉並</v>
      </c>
    </row>
    <row r="4066" spans="1:14" x14ac:dyDescent="0.2">
      <c r="A4066" s="50">
        <f t="shared" si="262"/>
        <v>46834</v>
      </c>
      <c r="B4066" s="50">
        <f t="shared" si="263"/>
        <v>4</v>
      </c>
      <c r="C4066" s="51">
        <f t="shared" si="264"/>
        <v>68</v>
      </c>
      <c r="D4066" s="50">
        <v>46834</v>
      </c>
      <c r="E4066" s="50" t="s">
        <v>5560</v>
      </c>
      <c r="F4066" s="50" t="s">
        <v>4646</v>
      </c>
      <c r="G4066" s="50" t="s">
        <v>5561</v>
      </c>
      <c r="H4066" s="50" t="s">
        <v>1222</v>
      </c>
      <c r="I4066" s="50" t="s">
        <v>10969</v>
      </c>
      <c r="J4066" s="50" t="s">
        <v>1223</v>
      </c>
      <c r="K4066" s="50" t="s">
        <v>291</v>
      </c>
      <c r="L4066" s="50" t="s">
        <v>188</v>
      </c>
      <c r="M4066" s="54">
        <v>2</v>
      </c>
      <c r="N4066" s="51" t="str">
        <f t="shared" si="265"/>
        <v>中大杉並</v>
      </c>
    </row>
    <row r="4067" spans="1:14" x14ac:dyDescent="0.2">
      <c r="A4067" s="50">
        <f t="shared" si="262"/>
        <v>46835</v>
      </c>
      <c r="B4067" s="50">
        <f t="shared" si="263"/>
        <v>4</v>
      </c>
      <c r="C4067" s="51">
        <f t="shared" si="264"/>
        <v>68</v>
      </c>
      <c r="D4067" s="50">
        <v>46835</v>
      </c>
      <c r="E4067" s="50" t="s">
        <v>3834</v>
      </c>
      <c r="F4067" s="50" t="s">
        <v>10970</v>
      </c>
      <c r="G4067" s="50" t="s">
        <v>3836</v>
      </c>
      <c r="H4067" s="50" t="s">
        <v>5694</v>
      </c>
      <c r="I4067" s="50" t="s">
        <v>3837</v>
      </c>
      <c r="J4067" s="50" t="s">
        <v>10971</v>
      </c>
      <c r="K4067" s="50" t="s">
        <v>291</v>
      </c>
      <c r="L4067" s="50" t="s">
        <v>189</v>
      </c>
      <c r="M4067" s="54">
        <v>2</v>
      </c>
      <c r="N4067" s="51" t="str">
        <f t="shared" si="265"/>
        <v>中大杉並</v>
      </c>
    </row>
    <row r="4068" spans="1:14" x14ac:dyDescent="0.2">
      <c r="A4068" s="50">
        <f t="shared" si="262"/>
        <v>46836</v>
      </c>
      <c r="B4068" s="50">
        <f t="shared" si="263"/>
        <v>4</v>
      </c>
      <c r="C4068" s="51">
        <f t="shared" si="264"/>
        <v>68</v>
      </c>
      <c r="D4068" s="50">
        <v>46836</v>
      </c>
      <c r="E4068" s="50" t="s">
        <v>10972</v>
      </c>
      <c r="F4068" s="50" t="s">
        <v>2079</v>
      </c>
      <c r="G4068" s="50" t="s">
        <v>10973</v>
      </c>
      <c r="H4068" s="50" t="s">
        <v>1049</v>
      </c>
      <c r="I4068" s="50" t="s">
        <v>10974</v>
      </c>
      <c r="J4068" s="50" t="s">
        <v>1885</v>
      </c>
      <c r="K4068" s="50" t="s">
        <v>291</v>
      </c>
      <c r="L4068" s="50" t="s">
        <v>188</v>
      </c>
      <c r="M4068" s="54">
        <v>2</v>
      </c>
      <c r="N4068" s="51" t="str">
        <f t="shared" si="265"/>
        <v>中大杉並</v>
      </c>
    </row>
    <row r="4069" spans="1:14" x14ac:dyDescent="0.2">
      <c r="A4069" s="50">
        <f t="shared" si="262"/>
        <v>46837</v>
      </c>
      <c r="B4069" s="50">
        <f t="shared" si="263"/>
        <v>4</v>
      </c>
      <c r="C4069" s="51">
        <f t="shared" si="264"/>
        <v>68</v>
      </c>
      <c r="D4069" s="50">
        <v>46837</v>
      </c>
      <c r="E4069" s="50" t="s">
        <v>10975</v>
      </c>
      <c r="F4069" s="50" t="s">
        <v>10976</v>
      </c>
      <c r="G4069" s="50" t="s">
        <v>8767</v>
      </c>
      <c r="H4069" s="50" t="s">
        <v>10977</v>
      </c>
      <c r="I4069" s="50" t="s">
        <v>8768</v>
      </c>
      <c r="J4069" s="50" t="s">
        <v>8601</v>
      </c>
      <c r="K4069" s="50" t="s">
        <v>291</v>
      </c>
      <c r="L4069" s="50" t="s">
        <v>188</v>
      </c>
      <c r="M4069" s="54">
        <v>2</v>
      </c>
      <c r="N4069" s="51" t="str">
        <f t="shared" si="265"/>
        <v>中大杉並</v>
      </c>
    </row>
    <row r="4070" spans="1:14" x14ac:dyDescent="0.2">
      <c r="A4070" s="50">
        <f t="shared" si="262"/>
        <v>46838</v>
      </c>
      <c r="B4070" s="50">
        <f t="shared" si="263"/>
        <v>4</v>
      </c>
      <c r="C4070" s="51">
        <f t="shared" si="264"/>
        <v>68</v>
      </c>
      <c r="D4070" s="50">
        <v>46838</v>
      </c>
      <c r="E4070" s="50" t="s">
        <v>31</v>
      </c>
      <c r="F4070" s="50" t="s">
        <v>5794</v>
      </c>
      <c r="G4070" s="50" t="s">
        <v>1202</v>
      </c>
      <c r="H4070" s="50" t="s">
        <v>1579</v>
      </c>
      <c r="I4070" s="50" t="s">
        <v>1204</v>
      </c>
      <c r="J4070" s="50" t="s">
        <v>1581</v>
      </c>
      <c r="K4070" s="50" t="s">
        <v>291</v>
      </c>
      <c r="L4070" s="50" t="s">
        <v>188</v>
      </c>
      <c r="M4070" s="54">
        <v>2</v>
      </c>
      <c r="N4070" s="51" t="str">
        <f t="shared" si="265"/>
        <v>中大杉並</v>
      </c>
    </row>
    <row r="4071" spans="1:14" x14ac:dyDescent="0.2">
      <c r="A4071" s="50">
        <f t="shared" si="262"/>
        <v>46839</v>
      </c>
      <c r="B4071" s="50">
        <f t="shared" si="263"/>
        <v>4</v>
      </c>
      <c r="C4071" s="51">
        <f t="shared" si="264"/>
        <v>68</v>
      </c>
      <c r="D4071" s="50">
        <v>46839</v>
      </c>
      <c r="E4071" s="50" t="s">
        <v>10978</v>
      </c>
      <c r="F4071" s="50" t="s">
        <v>10979</v>
      </c>
      <c r="G4071" s="50" t="s">
        <v>10980</v>
      </c>
      <c r="H4071" s="50" t="s">
        <v>7145</v>
      </c>
      <c r="I4071" s="50" t="s">
        <v>10981</v>
      </c>
      <c r="J4071" s="50" t="s">
        <v>7147</v>
      </c>
      <c r="K4071" s="50" t="s">
        <v>291</v>
      </c>
      <c r="L4071" s="50" t="s">
        <v>188</v>
      </c>
      <c r="M4071" s="54">
        <v>2</v>
      </c>
      <c r="N4071" s="51" t="str">
        <f t="shared" si="265"/>
        <v>中大杉並</v>
      </c>
    </row>
    <row r="4072" spans="1:14" x14ac:dyDescent="0.2">
      <c r="A4072" s="50">
        <f t="shared" si="262"/>
        <v>46841</v>
      </c>
      <c r="B4072" s="50">
        <f t="shared" si="263"/>
        <v>4</v>
      </c>
      <c r="C4072" s="51">
        <f t="shared" si="264"/>
        <v>68</v>
      </c>
      <c r="D4072" s="50">
        <v>46841</v>
      </c>
      <c r="E4072" s="50" t="s">
        <v>10982</v>
      </c>
      <c r="F4072" s="50" t="s">
        <v>10983</v>
      </c>
      <c r="G4072" s="50" t="s">
        <v>10984</v>
      </c>
      <c r="H4072" s="50" t="s">
        <v>10985</v>
      </c>
      <c r="I4072" s="50" t="s">
        <v>10986</v>
      </c>
      <c r="J4072" s="50" t="s">
        <v>10987</v>
      </c>
      <c r="K4072" s="50" t="s">
        <v>291</v>
      </c>
      <c r="L4072" s="50" t="s">
        <v>188</v>
      </c>
      <c r="M4072" s="54">
        <v>2</v>
      </c>
      <c r="N4072" s="51" t="str">
        <f t="shared" si="265"/>
        <v>中大杉並</v>
      </c>
    </row>
    <row r="4073" spans="1:14" x14ac:dyDescent="0.2">
      <c r="A4073" s="50">
        <f t="shared" si="262"/>
        <v>46842</v>
      </c>
      <c r="B4073" s="50">
        <f t="shared" si="263"/>
        <v>4</v>
      </c>
      <c r="C4073" s="51">
        <f t="shared" si="264"/>
        <v>68</v>
      </c>
      <c r="D4073" s="50">
        <v>46842</v>
      </c>
      <c r="E4073" s="50" t="s">
        <v>10921</v>
      </c>
      <c r="F4073" s="50" t="s">
        <v>4261</v>
      </c>
      <c r="G4073" s="50" t="s">
        <v>10922</v>
      </c>
      <c r="H4073" s="50" t="s">
        <v>1037</v>
      </c>
      <c r="I4073" s="50" t="s">
        <v>10923</v>
      </c>
      <c r="J4073" s="50" t="s">
        <v>1156</v>
      </c>
      <c r="K4073" s="50" t="s">
        <v>291</v>
      </c>
      <c r="L4073" s="50" t="s">
        <v>189</v>
      </c>
      <c r="M4073" s="54">
        <v>1</v>
      </c>
      <c r="N4073" s="51" t="str">
        <f t="shared" si="265"/>
        <v>中大杉並</v>
      </c>
    </row>
    <row r="4074" spans="1:14" x14ac:dyDescent="0.2">
      <c r="A4074" s="50">
        <f t="shared" si="262"/>
        <v>46843</v>
      </c>
      <c r="B4074" s="50">
        <f t="shared" si="263"/>
        <v>4</v>
      </c>
      <c r="C4074" s="51">
        <f t="shared" si="264"/>
        <v>68</v>
      </c>
      <c r="D4074" s="50">
        <v>46843</v>
      </c>
      <c r="E4074" s="50" t="s">
        <v>59</v>
      </c>
      <c r="F4074" s="50" t="s">
        <v>5286</v>
      </c>
      <c r="G4074" s="50" t="s">
        <v>3196</v>
      </c>
      <c r="H4074" s="50" t="s">
        <v>1289</v>
      </c>
      <c r="I4074" s="50" t="s">
        <v>3197</v>
      </c>
      <c r="J4074" s="50" t="s">
        <v>1290</v>
      </c>
      <c r="K4074" s="50" t="s">
        <v>291</v>
      </c>
      <c r="L4074" s="50" t="s">
        <v>189</v>
      </c>
      <c r="M4074" s="54">
        <v>1</v>
      </c>
      <c r="N4074" s="51" t="str">
        <f t="shared" si="265"/>
        <v>中大杉並</v>
      </c>
    </row>
    <row r="4075" spans="1:14" x14ac:dyDescent="0.2">
      <c r="A4075" s="50">
        <f t="shared" si="262"/>
        <v>46844</v>
      </c>
      <c r="B4075" s="50">
        <f t="shared" si="263"/>
        <v>4</v>
      </c>
      <c r="C4075" s="51">
        <f t="shared" si="264"/>
        <v>68</v>
      </c>
      <c r="D4075" s="50">
        <v>46844</v>
      </c>
      <c r="E4075" s="50" t="s">
        <v>6826</v>
      </c>
      <c r="F4075" s="50" t="s">
        <v>10988</v>
      </c>
      <c r="G4075" s="50" t="s">
        <v>2364</v>
      </c>
      <c r="H4075" s="50" t="s">
        <v>1332</v>
      </c>
      <c r="I4075" s="50" t="s">
        <v>2365</v>
      </c>
      <c r="J4075" s="50" t="s">
        <v>1783</v>
      </c>
      <c r="K4075" s="50" t="s">
        <v>291</v>
      </c>
      <c r="L4075" s="50" t="s">
        <v>185</v>
      </c>
      <c r="M4075" s="54">
        <v>1</v>
      </c>
      <c r="N4075" s="51" t="str">
        <f t="shared" si="265"/>
        <v>中大杉並</v>
      </c>
    </row>
    <row r="4076" spans="1:14" x14ac:dyDescent="0.2">
      <c r="A4076" s="50">
        <f t="shared" ref="A4076:A4139" si="266">D4076</f>
        <v>46845</v>
      </c>
      <c r="B4076" s="50">
        <f t="shared" ref="B4076:B4139" si="267">ROUNDDOWN(D4076/10000,0)</f>
        <v>4</v>
      </c>
      <c r="C4076" s="51">
        <f t="shared" ref="C4076:C4139" si="268">ROUNDDOWN((D4076-B4076*10000)/100,0)</f>
        <v>68</v>
      </c>
      <c r="D4076" s="50">
        <v>46845</v>
      </c>
      <c r="E4076" s="50" t="s">
        <v>2576</v>
      </c>
      <c r="F4076" s="50" t="s">
        <v>737</v>
      </c>
      <c r="G4076" s="50" t="s">
        <v>2578</v>
      </c>
      <c r="H4076" s="50" t="s">
        <v>1595</v>
      </c>
      <c r="I4076" s="50" t="s">
        <v>2580</v>
      </c>
      <c r="J4076" s="50" t="s">
        <v>1597</v>
      </c>
      <c r="K4076" s="50" t="s">
        <v>291</v>
      </c>
      <c r="L4076" s="50" t="s">
        <v>189</v>
      </c>
      <c r="M4076" s="54">
        <v>1</v>
      </c>
      <c r="N4076" s="51" t="str">
        <f t="shared" si="265"/>
        <v>中大杉並</v>
      </c>
    </row>
    <row r="4077" spans="1:14" x14ac:dyDescent="0.2">
      <c r="A4077" s="50">
        <f t="shared" si="266"/>
        <v>46881</v>
      </c>
      <c r="B4077" s="50">
        <f t="shared" si="267"/>
        <v>4</v>
      </c>
      <c r="C4077" s="51">
        <f t="shared" si="268"/>
        <v>68</v>
      </c>
      <c r="D4077" s="50">
        <v>46881</v>
      </c>
      <c r="E4077" s="50" t="s">
        <v>9790</v>
      </c>
      <c r="F4077" s="50" t="s">
        <v>10989</v>
      </c>
      <c r="G4077" s="50" t="s">
        <v>9791</v>
      </c>
      <c r="H4077" s="50" t="s">
        <v>1957</v>
      </c>
      <c r="I4077" s="50" t="s">
        <v>9792</v>
      </c>
      <c r="J4077" s="50" t="s">
        <v>1959</v>
      </c>
      <c r="K4077" s="50" t="s">
        <v>292</v>
      </c>
      <c r="L4077" s="50" t="s">
        <v>188</v>
      </c>
      <c r="M4077" s="54">
        <v>2</v>
      </c>
      <c r="N4077" s="51" t="str">
        <f t="shared" si="265"/>
        <v>中大杉並</v>
      </c>
    </row>
    <row r="4078" spans="1:14" x14ac:dyDescent="0.2">
      <c r="A4078" s="50">
        <f t="shared" si="266"/>
        <v>46882</v>
      </c>
      <c r="B4078" s="50">
        <f t="shared" si="267"/>
        <v>4</v>
      </c>
      <c r="C4078" s="51">
        <f t="shared" si="268"/>
        <v>68</v>
      </c>
      <c r="D4078" s="50">
        <v>46882</v>
      </c>
      <c r="E4078" s="50" t="s">
        <v>47</v>
      </c>
      <c r="F4078" s="50" t="s">
        <v>359</v>
      </c>
      <c r="G4078" s="50" t="s">
        <v>1087</v>
      </c>
      <c r="H4078" s="50" t="s">
        <v>2336</v>
      </c>
      <c r="I4078" s="50" t="s">
        <v>1089</v>
      </c>
      <c r="J4078" s="50" t="s">
        <v>2337</v>
      </c>
      <c r="K4078" s="50" t="s">
        <v>292</v>
      </c>
      <c r="L4078" s="50" t="s">
        <v>188</v>
      </c>
      <c r="M4078" s="54">
        <v>2</v>
      </c>
      <c r="N4078" s="51" t="str">
        <f t="shared" si="265"/>
        <v>中大杉並</v>
      </c>
    </row>
    <row r="4079" spans="1:14" x14ac:dyDescent="0.2">
      <c r="A4079" s="50">
        <f t="shared" si="266"/>
        <v>46884</v>
      </c>
      <c r="B4079" s="50">
        <f t="shared" si="267"/>
        <v>4</v>
      </c>
      <c r="C4079" s="51">
        <f t="shared" si="268"/>
        <v>68</v>
      </c>
      <c r="D4079" s="50">
        <v>46884</v>
      </c>
      <c r="E4079" s="50" t="s">
        <v>4869</v>
      </c>
      <c r="F4079" s="50" t="s">
        <v>7626</v>
      </c>
      <c r="G4079" s="50" t="s">
        <v>4871</v>
      </c>
      <c r="H4079" s="50" t="s">
        <v>1878</v>
      </c>
      <c r="I4079" s="50" t="s">
        <v>4873</v>
      </c>
      <c r="J4079" s="50" t="s">
        <v>1879</v>
      </c>
      <c r="K4079" s="50" t="s">
        <v>292</v>
      </c>
      <c r="L4079" s="50" t="s">
        <v>188</v>
      </c>
      <c r="M4079" s="54">
        <v>2</v>
      </c>
      <c r="N4079" s="51" t="str">
        <f t="shared" si="265"/>
        <v>中大杉並</v>
      </c>
    </row>
    <row r="4080" spans="1:14" x14ac:dyDescent="0.2">
      <c r="A4080" s="50">
        <f t="shared" si="266"/>
        <v>46885</v>
      </c>
      <c r="B4080" s="50">
        <f t="shared" si="267"/>
        <v>4</v>
      </c>
      <c r="C4080" s="51">
        <f t="shared" si="268"/>
        <v>68</v>
      </c>
      <c r="D4080" s="50">
        <v>46885</v>
      </c>
      <c r="E4080" s="50" t="s">
        <v>10990</v>
      </c>
      <c r="F4080" s="50" t="s">
        <v>10991</v>
      </c>
      <c r="G4080" s="50" t="s">
        <v>10992</v>
      </c>
      <c r="H4080" s="50" t="s">
        <v>3699</v>
      </c>
      <c r="I4080" s="50" t="s">
        <v>10993</v>
      </c>
      <c r="J4080" s="50" t="s">
        <v>3700</v>
      </c>
      <c r="K4080" s="50" t="s">
        <v>292</v>
      </c>
      <c r="L4080" s="50" t="s">
        <v>188</v>
      </c>
      <c r="M4080" s="54">
        <v>2</v>
      </c>
      <c r="N4080" s="51" t="str">
        <f t="shared" si="265"/>
        <v>中大杉並</v>
      </c>
    </row>
    <row r="4081" spans="1:14" x14ac:dyDescent="0.2">
      <c r="A4081" s="50">
        <f t="shared" si="266"/>
        <v>46886</v>
      </c>
      <c r="B4081" s="50">
        <f t="shared" si="267"/>
        <v>4</v>
      </c>
      <c r="C4081" s="51">
        <f t="shared" si="268"/>
        <v>68</v>
      </c>
      <c r="D4081" s="50">
        <v>46886</v>
      </c>
      <c r="E4081" s="50" t="s">
        <v>4599</v>
      </c>
      <c r="F4081" s="50" t="s">
        <v>10994</v>
      </c>
      <c r="G4081" s="50" t="s">
        <v>4600</v>
      </c>
      <c r="H4081" s="50" t="s">
        <v>2238</v>
      </c>
      <c r="I4081" s="50" t="s">
        <v>4601</v>
      </c>
      <c r="J4081" s="50" t="s">
        <v>2240</v>
      </c>
      <c r="K4081" s="50" t="s">
        <v>292</v>
      </c>
      <c r="L4081" s="50" t="s">
        <v>189</v>
      </c>
      <c r="M4081" s="54">
        <v>1</v>
      </c>
      <c r="N4081" s="51" t="str">
        <f t="shared" si="265"/>
        <v>中大杉並</v>
      </c>
    </row>
    <row r="4082" spans="1:14" x14ac:dyDescent="0.2">
      <c r="A4082" s="50">
        <f t="shared" si="266"/>
        <v>46887</v>
      </c>
      <c r="B4082" s="50">
        <f t="shared" si="267"/>
        <v>4</v>
      </c>
      <c r="C4082" s="51">
        <f t="shared" si="268"/>
        <v>68</v>
      </c>
      <c r="D4082" s="50">
        <v>46887</v>
      </c>
      <c r="E4082" s="50" t="s">
        <v>49</v>
      </c>
      <c r="F4082" s="50" t="s">
        <v>10995</v>
      </c>
      <c r="G4082" s="50" t="s">
        <v>2159</v>
      </c>
      <c r="H4082" s="50" t="s">
        <v>618</v>
      </c>
      <c r="I4082" s="50" t="s">
        <v>2160</v>
      </c>
      <c r="J4082" s="50" t="s">
        <v>1216</v>
      </c>
      <c r="K4082" s="50" t="s">
        <v>292</v>
      </c>
      <c r="L4082" s="50" t="s">
        <v>189</v>
      </c>
      <c r="M4082" s="54">
        <v>1</v>
      </c>
      <c r="N4082" s="51" t="str">
        <f t="shared" si="265"/>
        <v>中大杉並</v>
      </c>
    </row>
    <row r="4083" spans="1:14" x14ac:dyDescent="0.2">
      <c r="A4083" s="50">
        <f t="shared" si="266"/>
        <v>46888</v>
      </c>
      <c r="B4083" s="50">
        <f t="shared" si="267"/>
        <v>4</v>
      </c>
      <c r="C4083" s="51">
        <f t="shared" si="268"/>
        <v>68</v>
      </c>
      <c r="D4083" s="50">
        <v>46888</v>
      </c>
      <c r="E4083" s="50" t="s">
        <v>10996</v>
      </c>
      <c r="F4083" s="50" t="s">
        <v>10997</v>
      </c>
      <c r="G4083" s="50" t="s">
        <v>5137</v>
      </c>
      <c r="H4083" s="50" t="s">
        <v>9952</v>
      </c>
      <c r="I4083" s="50" t="s">
        <v>5138</v>
      </c>
      <c r="J4083" s="50" t="s">
        <v>9953</v>
      </c>
      <c r="K4083" s="50" t="s">
        <v>292</v>
      </c>
      <c r="L4083" s="50" t="s">
        <v>189</v>
      </c>
      <c r="M4083" s="54">
        <v>1</v>
      </c>
      <c r="N4083" s="51" t="str">
        <f t="shared" si="265"/>
        <v>中大杉並</v>
      </c>
    </row>
    <row r="4084" spans="1:14" x14ac:dyDescent="0.2">
      <c r="A4084" s="50">
        <f t="shared" si="266"/>
        <v>46889</v>
      </c>
      <c r="B4084" s="50">
        <f t="shared" si="267"/>
        <v>4</v>
      </c>
      <c r="C4084" s="51">
        <f t="shared" si="268"/>
        <v>68</v>
      </c>
      <c r="D4084" s="50">
        <v>46889</v>
      </c>
      <c r="E4084" s="50" t="s">
        <v>10998</v>
      </c>
      <c r="F4084" s="50" t="s">
        <v>750</v>
      </c>
      <c r="G4084" s="50" t="s">
        <v>10999</v>
      </c>
      <c r="H4084" s="50" t="s">
        <v>1213</v>
      </c>
      <c r="I4084" s="50" t="s">
        <v>11000</v>
      </c>
      <c r="J4084" s="50" t="s">
        <v>1215</v>
      </c>
      <c r="K4084" s="50" t="s">
        <v>292</v>
      </c>
      <c r="L4084" s="50" t="s">
        <v>185</v>
      </c>
      <c r="M4084" s="54">
        <v>1</v>
      </c>
      <c r="N4084" s="51" t="str">
        <f t="shared" si="265"/>
        <v>中大杉並</v>
      </c>
    </row>
    <row r="4085" spans="1:14" x14ac:dyDescent="0.2">
      <c r="A4085" s="50">
        <f t="shared" si="266"/>
        <v>46890</v>
      </c>
      <c r="B4085" s="50">
        <f t="shared" si="267"/>
        <v>4</v>
      </c>
      <c r="C4085" s="51">
        <f t="shared" si="268"/>
        <v>68</v>
      </c>
      <c r="D4085" s="50">
        <v>46890</v>
      </c>
      <c r="E4085" s="50" t="s">
        <v>11001</v>
      </c>
      <c r="F4085" s="50" t="s">
        <v>11002</v>
      </c>
      <c r="G4085" s="50" t="s">
        <v>11003</v>
      </c>
      <c r="H4085" s="50" t="s">
        <v>1131</v>
      </c>
      <c r="I4085" s="50" t="s">
        <v>11004</v>
      </c>
      <c r="J4085" s="50" t="s">
        <v>1132</v>
      </c>
      <c r="K4085" s="50" t="s">
        <v>292</v>
      </c>
      <c r="L4085" s="50" t="s">
        <v>189</v>
      </c>
      <c r="M4085" s="54">
        <v>1</v>
      </c>
      <c r="N4085" s="51" t="str">
        <f t="shared" si="265"/>
        <v>中大杉並</v>
      </c>
    </row>
    <row r="4086" spans="1:14" x14ac:dyDescent="0.2">
      <c r="A4086" s="50">
        <f t="shared" si="266"/>
        <v>46891</v>
      </c>
      <c r="B4086" s="50">
        <f t="shared" si="267"/>
        <v>4</v>
      </c>
      <c r="C4086" s="51">
        <f t="shared" si="268"/>
        <v>68</v>
      </c>
      <c r="D4086" s="50">
        <v>46891</v>
      </c>
      <c r="E4086" s="50" t="s">
        <v>4064</v>
      </c>
      <c r="F4086" s="50" t="s">
        <v>359</v>
      </c>
      <c r="G4086" s="50" t="s">
        <v>4066</v>
      </c>
      <c r="H4086" s="50" t="s">
        <v>2336</v>
      </c>
      <c r="I4086" s="50" t="s">
        <v>4067</v>
      </c>
      <c r="J4086" s="50" t="s">
        <v>2337</v>
      </c>
      <c r="K4086" s="50" t="s">
        <v>292</v>
      </c>
      <c r="L4086" s="50" t="s">
        <v>189</v>
      </c>
      <c r="M4086" s="54">
        <v>1</v>
      </c>
      <c r="N4086" s="51" t="str">
        <f t="shared" si="265"/>
        <v>中大杉並</v>
      </c>
    </row>
    <row r="4087" spans="1:14" x14ac:dyDescent="0.2">
      <c r="A4087" s="50">
        <f t="shared" si="266"/>
        <v>46892</v>
      </c>
      <c r="B4087" s="50">
        <f t="shared" si="267"/>
        <v>4</v>
      </c>
      <c r="C4087" s="51">
        <f t="shared" si="268"/>
        <v>68</v>
      </c>
      <c r="D4087" s="50">
        <v>46892</v>
      </c>
      <c r="E4087" s="50" t="s">
        <v>3658</v>
      </c>
      <c r="F4087" s="50" t="s">
        <v>11005</v>
      </c>
      <c r="G4087" s="50" t="s">
        <v>3660</v>
      </c>
      <c r="H4087" s="50" t="s">
        <v>1818</v>
      </c>
      <c r="I4087" s="50" t="s">
        <v>3662</v>
      </c>
      <c r="J4087" s="50" t="s">
        <v>1820</v>
      </c>
      <c r="K4087" s="50" t="s">
        <v>292</v>
      </c>
      <c r="L4087" s="50" t="s">
        <v>189</v>
      </c>
      <c r="M4087" s="54">
        <v>1</v>
      </c>
      <c r="N4087" s="51" t="str">
        <f t="shared" si="265"/>
        <v>中大杉並</v>
      </c>
    </row>
    <row r="4088" spans="1:14" x14ac:dyDescent="0.2">
      <c r="A4088" s="50">
        <f t="shared" si="266"/>
        <v>46906</v>
      </c>
      <c r="B4088" s="50">
        <f t="shared" si="267"/>
        <v>4</v>
      </c>
      <c r="C4088" s="51">
        <f t="shared" si="268"/>
        <v>69</v>
      </c>
      <c r="D4088" s="50">
        <v>46906</v>
      </c>
      <c r="E4088" s="50" t="s">
        <v>11006</v>
      </c>
      <c r="F4088" s="50" t="s">
        <v>11007</v>
      </c>
      <c r="G4088" s="50" t="s">
        <v>11008</v>
      </c>
      <c r="H4088" s="50" t="s">
        <v>1780</v>
      </c>
      <c r="I4088" s="50" t="s">
        <v>11009</v>
      </c>
      <c r="J4088" s="50" t="s">
        <v>1782</v>
      </c>
      <c r="K4088" s="50" t="s">
        <v>291</v>
      </c>
      <c r="L4088" s="50" t="s">
        <v>1029</v>
      </c>
      <c r="M4088" s="54">
        <v>3</v>
      </c>
      <c r="N4088" s="51" t="str">
        <f t="shared" si="265"/>
        <v>東京立正</v>
      </c>
    </row>
    <row r="4089" spans="1:14" x14ac:dyDescent="0.2">
      <c r="A4089" s="50">
        <f t="shared" si="266"/>
        <v>46907</v>
      </c>
      <c r="B4089" s="50">
        <f t="shared" si="267"/>
        <v>4</v>
      </c>
      <c r="C4089" s="51">
        <f t="shared" si="268"/>
        <v>69</v>
      </c>
      <c r="D4089" s="50">
        <v>46907</v>
      </c>
      <c r="E4089" s="50" t="s">
        <v>7593</v>
      </c>
      <c r="F4089" s="50" t="s">
        <v>5912</v>
      </c>
      <c r="G4089" s="50" t="s">
        <v>7594</v>
      </c>
      <c r="H4089" s="50" t="s">
        <v>5203</v>
      </c>
      <c r="I4089" s="50" t="s">
        <v>7595</v>
      </c>
      <c r="J4089" s="50" t="s">
        <v>11010</v>
      </c>
      <c r="K4089" s="50" t="s">
        <v>291</v>
      </c>
      <c r="L4089" s="50" t="s">
        <v>1029</v>
      </c>
      <c r="M4089" s="54">
        <v>3</v>
      </c>
      <c r="N4089" s="51" t="str">
        <f t="shared" si="265"/>
        <v>東京立正</v>
      </c>
    </row>
    <row r="4090" spans="1:14" x14ac:dyDescent="0.2">
      <c r="A4090" s="50">
        <f t="shared" si="266"/>
        <v>46908</v>
      </c>
      <c r="B4090" s="50">
        <f t="shared" si="267"/>
        <v>4</v>
      </c>
      <c r="C4090" s="51">
        <f t="shared" si="268"/>
        <v>69</v>
      </c>
      <c r="D4090" s="50">
        <v>46908</v>
      </c>
      <c r="E4090" s="50" t="s">
        <v>28</v>
      </c>
      <c r="F4090" s="50" t="s">
        <v>11011</v>
      </c>
      <c r="G4090" s="50" t="s">
        <v>1083</v>
      </c>
      <c r="H4090" s="50" t="s">
        <v>11012</v>
      </c>
      <c r="I4090" s="50" t="s">
        <v>1084</v>
      </c>
      <c r="J4090" s="50" t="s">
        <v>11013</v>
      </c>
      <c r="K4090" s="50" t="s">
        <v>291</v>
      </c>
      <c r="L4090" s="50" t="s">
        <v>188</v>
      </c>
      <c r="M4090" s="54">
        <v>2</v>
      </c>
      <c r="N4090" s="51" t="str">
        <f t="shared" si="265"/>
        <v>東京立正</v>
      </c>
    </row>
    <row r="4091" spans="1:14" x14ac:dyDescent="0.2">
      <c r="A4091" s="50">
        <f t="shared" si="266"/>
        <v>46909</v>
      </c>
      <c r="B4091" s="50">
        <f t="shared" si="267"/>
        <v>4</v>
      </c>
      <c r="C4091" s="51">
        <f t="shared" si="268"/>
        <v>69</v>
      </c>
      <c r="D4091" s="50">
        <v>46909</v>
      </c>
      <c r="E4091" s="50" t="s">
        <v>5661</v>
      </c>
      <c r="F4091" s="50" t="s">
        <v>8268</v>
      </c>
      <c r="G4091" s="50" t="s">
        <v>1758</v>
      </c>
      <c r="H4091" s="50" t="s">
        <v>8269</v>
      </c>
      <c r="I4091" s="50" t="s">
        <v>1759</v>
      </c>
      <c r="J4091" s="50" t="s">
        <v>8270</v>
      </c>
      <c r="K4091" s="50" t="s">
        <v>291</v>
      </c>
      <c r="L4091" s="50" t="s">
        <v>188</v>
      </c>
      <c r="M4091" s="54">
        <v>2</v>
      </c>
      <c r="N4091" s="51" t="str">
        <f t="shared" si="265"/>
        <v>東京立正</v>
      </c>
    </row>
    <row r="4092" spans="1:14" x14ac:dyDescent="0.2">
      <c r="A4092" s="50">
        <f t="shared" si="266"/>
        <v>46910</v>
      </c>
      <c r="B4092" s="50">
        <f t="shared" si="267"/>
        <v>4</v>
      </c>
      <c r="C4092" s="51">
        <f t="shared" si="268"/>
        <v>69</v>
      </c>
      <c r="D4092" s="50">
        <v>46910</v>
      </c>
      <c r="E4092" s="50" t="s">
        <v>950</v>
      </c>
      <c r="F4092" s="50" t="s">
        <v>11014</v>
      </c>
      <c r="G4092" s="50" t="s">
        <v>3149</v>
      </c>
      <c r="H4092" s="50" t="s">
        <v>1422</v>
      </c>
      <c r="I4092" s="50" t="s">
        <v>3150</v>
      </c>
      <c r="J4092" s="50" t="s">
        <v>1424</v>
      </c>
      <c r="K4092" s="50" t="s">
        <v>291</v>
      </c>
      <c r="L4092" s="50" t="s">
        <v>189</v>
      </c>
      <c r="M4092" s="54">
        <v>2</v>
      </c>
      <c r="N4092" s="51" t="str">
        <f t="shared" si="265"/>
        <v>東京立正</v>
      </c>
    </row>
    <row r="4093" spans="1:14" x14ac:dyDescent="0.2">
      <c r="A4093" s="50">
        <f t="shared" si="266"/>
        <v>46911</v>
      </c>
      <c r="B4093" s="50">
        <f t="shared" si="267"/>
        <v>4</v>
      </c>
      <c r="C4093" s="51">
        <f t="shared" si="268"/>
        <v>69</v>
      </c>
      <c r="D4093" s="50">
        <v>46911</v>
      </c>
      <c r="E4093" s="50" t="s">
        <v>3740</v>
      </c>
      <c r="F4093" s="50" t="s">
        <v>3475</v>
      </c>
      <c r="G4093" s="50" t="s">
        <v>3741</v>
      </c>
      <c r="H4093" s="50" t="s">
        <v>3476</v>
      </c>
      <c r="I4093" s="50" t="s">
        <v>3742</v>
      </c>
      <c r="J4093" s="50" t="s">
        <v>3477</v>
      </c>
      <c r="K4093" s="50" t="s">
        <v>291</v>
      </c>
      <c r="L4093" s="50" t="s">
        <v>185</v>
      </c>
      <c r="M4093" s="54">
        <v>1</v>
      </c>
      <c r="N4093" s="51" t="str">
        <f t="shared" si="265"/>
        <v>東京立正</v>
      </c>
    </row>
    <row r="4094" spans="1:14" x14ac:dyDescent="0.2">
      <c r="A4094" s="50">
        <f t="shared" si="266"/>
        <v>46912</v>
      </c>
      <c r="B4094" s="50">
        <f t="shared" si="267"/>
        <v>4</v>
      </c>
      <c r="C4094" s="51">
        <f t="shared" si="268"/>
        <v>69</v>
      </c>
      <c r="D4094" s="50">
        <v>46912</v>
      </c>
      <c r="E4094" s="50" t="s">
        <v>9664</v>
      </c>
      <c r="F4094" s="50" t="s">
        <v>11015</v>
      </c>
      <c r="G4094" s="50" t="s">
        <v>9666</v>
      </c>
      <c r="H4094" s="50" t="s">
        <v>6038</v>
      </c>
      <c r="I4094" s="50" t="s">
        <v>9668</v>
      </c>
      <c r="J4094" s="50" t="s">
        <v>6039</v>
      </c>
      <c r="K4094" s="50" t="s">
        <v>291</v>
      </c>
      <c r="L4094" s="50" t="s">
        <v>185</v>
      </c>
      <c r="M4094" s="54">
        <v>1</v>
      </c>
      <c r="N4094" s="51" t="str">
        <f t="shared" si="265"/>
        <v>東京立正</v>
      </c>
    </row>
    <row r="4095" spans="1:14" x14ac:dyDescent="0.2">
      <c r="A4095" s="50">
        <f t="shared" si="266"/>
        <v>46913</v>
      </c>
      <c r="B4095" s="50">
        <f t="shared" si="267"/>
        <v>4</v>
      </c>
      <c r="C4095" s="51">
        <f t="shared" si="268"/>
        <v>69</v>
      </c>
      <c r="D4095" s="50">
        <v>46913</v>
      </c>
      <c r="E4095" s="50" t="s">
        <v>912</v>
      </c>
      <c r="F4095" s="50" t="s">
        <v>11016</v>
      </c>
      <c r="G4095" s="50" t="s">
        <v>2853</v>
      </c>
      <c r="H4095" s="50" t="s">
        <v>1975</v>
      </c>
      <c r="I4095" s="50" t="s">
        <v>2855</v>
      </c>
      <c r="J4095" s="50" t="s">
        <v>1977</v>
      </c>
      <c r="K4095" s="50" t="s">
        <v>291</v>
      </c>
      <c r="L4095" s="50" t="s">
        <v>189</v>
      </c>
      <c r="M4095" s="54">
        <v>1</v>
      </c>
      <c r="N4095" s="51" t="str">
        <f t="shared" si="265"/>
        <v>東京立正</v>
      </c>
    </row>
    <row r="4096" spans="1:14" x14ac:dyDescent="0.2">
      <c r="A4096" s="50">
        <f t="shared" si="266"/>
        <v>46914</v>
      </c>
      <c r="B4096" s="50">
        <f t="shared" si="267"/>
        <v>4</v>
      </c>
      <c r="C4096" s="51">
        <f t="shared" si="268"/>
        <v>69</v>
      </c>
      <c r="D4096" s="50">
        <v>46914</v>
      </c>
      <c r="E4096" s="50" t="s">
        <v>11017</v>
      </c>
      <c r="F4096" s="50" t="s">
        <v>1599</v>
      </c>
      <c r="G4096" s="50" t="s">
        <v>11018</v>
      </c>
      <c r="H4096" s="50" t="s">
        <v>1230</v>
      </c>
      <c r="I4096" s="50" t="s">
        <v>11019</v>
      </c>
      <c r="J4096" s="50" t="s">
        <v>1231</v>
      </c>
      <c r="K4096" s="50" t="s">
        <v>291</v>
      </c>
      <c r="L4096" s="50" t="s">
        <v>189</v>
      </c>
      <c r="M4096" s="54">
        <v>1</v>
      </c>
      <c r="N4096" s="51" t="str">
        <f t="shared" si="265"/>
        <v>東京立正</v>
      </c>
    </row>
    <row r="4097" spans="1:14" x14ac:dyDescent="0.2">
      <c r="A4097" s="50">
        <f t="shared" si="266"/>
        <v>46915</v>
      </c>
      <c r="B4097" s="50">
        <f t="shared" si="267"/>
        <v>4</v>
      </c>
      <c r="C4097" s="51">
        <f t="shared" si="268"/>
        <v>69</v>
      </c>
      <c r="D4097" s="50">
        <v>46915</v>
      </c>
      <c r="E4097" s="50" t="s">
        <v>626</v>
      </c>
      <c r="F4097" s="50" t="s">
        <v>11020</v>
      </c>
      <c r="G4097" s="50" t="s">
        <v>1585</v>
      </c>
      <c r="H4097" s="50" t="s">
        <v>11021</v>
      </c>
      <c r="I4097" s="50" t="s">
        <v>1587</v>
      </c>
      <c r="J4097" s="50" t="s">
        <v>11022</v>
      </c>
      <c r="K4097" s="50" t="s">
        <v>291</v>
      </c>
      <c r="L4097" s="50" t="s">
        <v>185</v>
      </c>
      <c r="M4097" s="54">
        <v>1</v>
      </c>
      <c r="N4097" s="51" t="str">
        <f t="shared" si="265"/>
        <v>東京立正</v>
      </c>
    </row>
    <row r="4098" spans="1:14" x14ac:dyDescent="0.2">
      <c r="A4098" s="50">
        <f t="shared" si="266"/>
        <v>46970</v>
      </c>
      <c r="B4098" s="50">
        <f t="shared" si="267"/>
        <v>4</v>
      </c>
      <c r="C4098" s="51">
        <f t="shared" si="268"/>
        <v>69</v>
      </c>
      <c r="D4098" s="50">
        <v>46970</v>
      </c>
      <c r="E4098" s="50" t="s">
        <v>1798</v>
      </c>
      <c r="F4098" s="50" t="s">
        <v>11023</v>
      </c>
      <c r="G4098" s="50" t="s">
        <v>1800</v>
      </c>
      <c r="H4098" s="50" t="s">
        <v>3025</v>
      </c>
      <c r="I4098" s="50" t="s">
        <v>1802</v>
      </c>
      <c r="J4098" s="50" t="s">
        <v>3027</v>
      </c>
      <c r="K4098" s="50" t="s">
        <v>292</v>
      </c>
      <c r="L4098" s="50" t="s">
        <v>1029</v>
      </c>
      <c r="M4098" s="54">
        <v>3</v>
      </c>
      <c r="N4098" s="51" t="str">
        <f t="shared" ref="N4098:N4161" si="269">VLOOKUP(B4098*100+C4098,$AB$2:$AF$400,2,0)</f>
        <v>東京立正</v>
      </c>
    </row>
    <row r="4099" spans="1:14" x14ac:dyDescent="0.2">
      <c r="A4099" s="50">
        <f t="shared" si="266"/>
        <v>46971</v>
      </c>
      <c r="B4099" s="50">
        <f t="shared" si="267"/>
        <v>4</v>
      </c>
      <c r="C4099" s="51">
        <f t="shared" si="268"/>
        <v>69</v>
      </c>
      <c r="D4099" s="50">
        <v>46971</v>
      </c>
      <c r="E4099" s="50" t="s">
        <v>11024</v>
      </c>
      <c r="F4099" s="50" t="s">
        <v>1528</v>
      </c>
      <c r="G4099" s="50" t="s">
        <v>2587</v>
      </c>
      <c r="H4099" s="50" t="s">
        <v>2742</v>
      </c>
      <c r="I4099" s="50" t="s">
        <v>11025</v>
      </c>
      <c r="J4099" s="50" t="s">
        <v>2743</v>
      </c>
      <c r="K4099" s="50" t="s">
        <v>292</v>
      </c>
      <c r="L4099" s="50" t="s">
        <v>1029</v>
      </c>
      <c r="M4099" s="54">
        <v>3</v>
      </c>
      <c r="N4099" s="51" t="str">
        <f t="shared" si="269"/>
        <v>東京立正</v>
      </c>
    </row>
    <row r="4100" spans="1:14" x14ac:dyDescent="0.2">
      <c r="A4100" s="50">
        <f t="shared" si="266"/>
        <v>46972</v>
      </c>
      <c r="B4100" s="50">
        <f t="shared" si="267"/>
        <v>4</v>
      </c>
      <c r="C4100" s="51">
        <f t="shared" si="268"/>
        <v>69</v>
      </c>
      <c r="D4100" s="50">
        <v>46972</v>
      </c>
      <c r="E4100" s="50" t="s">
        <v>470</v>
      </c>
      <c r="F4100" s="50" t="s">
        <v>11026</v>
      </c>
      <c r="G4100" s="50" t="s">
        <v>11027</v>
      </c>
      <c r="H4100" s="50" t="s">
        <v>11028</v>
      </c>
      <c r="I4100" s="50" t="s">
        <v>11029</v>
      </c>
      <c r="J4100" s="50" t="s">
        <v>11030</v>
      </c>
      <c r="K4100" s="50" t="s">
        <v>292</v>
      </c>
      <c r="L4100" s="50" t="s">
        <v>1029</v>
      </c>
      <c r="M4100" s="54">
        <v>3</v>
      </c>
      <c r="N4100" s="51" t="str">
        <f t="shared" si="269"/>
        <v>東京立正</v>
      </c>
    </row>
    <row r="4101" spans="1:14" x14ac:dyDescent="0.2">
      <c r="A4101" s="50">
        <f t="shared" si="266"/>
        <v>46973</v>
      </c>
      <c r="B4101" s="50">
        <f t="shared" si="267"/>
        <v>4</v>
      </c>
      <c r="C4101" s="51">
        <f t="shared" si="268"/>
        <v>69</v>
      </c>
      <c r="D4101" s="50">
        <v>46973</v>
      </c>
      <c r="E4101" s="50" t="s">
        <v>45</v>
      </c>
      <c r="F4101" s="50" t="s">
        <v>11031</v>
      </c>
      <c r="G4101" s="50" t="s">
        <v>1184</v>
      </c>
      <c r="H4101" s="50" t="s">
        <v>11032</v>
      </c>
      <c r="I4101" s="50" t="s">
        <v>1186</v>
      </c>
      <c r="J4101" s="50" t="s">
        <v>11033</v>
      </c>
      <c r="K4101" s="50" t="s">
        <v>292</v>
      </c>
      <c r="L4101" s="50" t="s">
        <v>189</v>
      </c>
      <c r="M4101" s="54">
        <v>2</v>
      </c>
      <c r="N4101" s="51" t="str">
        <f t="shared" si="269"/>
        <v>東京立正</v>
      </c>
    </row>
    <row r="4102" spans="1:14" x14ac:dyDescent="0.2">
      <c r="A4102" s="50">
        <f t="shared" si="266"/>
        <v>46974</v>
      </c>
      <c r="B4102" s="50">
        <f t="shared" si="267"/>
        <v>4</v>
      </c>
      <c r="C4102" s="51">
        <f t="shared" si="268"/>
        <v>69</v>
      </c>
      <c r="D4102" s="50">
        <v>46974</v>
      </c>
      <c r="E4102" s="50" t="s">
        <v>11034</v>
      </c>
      <c r="F4102" s="50" t="s">
        <v>11035</v>
      </c>
      <c r="G4102" s="50" t="s">
        <v>11036</v>
      </c>
      <c r="H4102" s="50" t="s">
        <v>1700</v>
      </c>
      <c r="I4102" s="50" t="s">
        <v>11037</v>
      </c>
      <c r="J4102" s="50" t="s">
        <v>1702</v>
      </c>
      <c r="K4102" s="50" t="s">
        <v>292</v>
      </c>
      <c r="L4102" s="50" t="s">
        <v>188</v>
      </c>
      <c r="M4102" s="54">
        <v>2</v>
      </c>
      <c r="N4102" s="51" t="str">
        <f t="shared" si="269"/>
        <v>東京立正</v>
      </c>
    </row>
    <row r="4103" spans="1:14" x14ac:dyDescent="0.2">
      <c r="A4103" s="50">
        <f t="shared" si="266"/>
        <v>47001</v>
      </c>
      <c r="B4103" s="50">
        <f t="shared" si="267"/>
        <v>4</v>
      </c>
      <c r="C4103" s="51">
        <f t="shared" si="268"/>
        <v>70</v>
      </c>
      <c r="D4103" s="50">
        <v>47001</v>
      </c>
      <c r="E4103" s="50" t="s">
        <v>641</v>
      </c>
      <c r="F4103" s="50" t="s">
        <v>983</v>
      </c>
      <c r="G4103" s="50" t="s">
        <v>1059</v>
      </c>
      <c r="H4103" s="50" t="s">
        <v>1875</v>
      </c>
      <c r="I4103" s="50" t="s">
        <v>3276</v>
      </c>
      <c r="J4103" s="50" t="s">
        <v>1877</v>
      </c>
      <c r="K4103" s="50" t="s">
        <v>291</v>
      </c>
      <c r="L4103" s="50" t="s">
        <v>188</v>
      </c>
      <c r="M4103" s="54">
        <v>2</v>
      </c>
      <c r="N4103" s="51" t="str">
        <f t="shared" si="269"/>
        <v>日大二</v>
      </c>
    </row>
    <row r="4104" spans="1:14" x14ac:dyDescent="0.2">
      <c r="A4104" s="50">
        <f t="shared" si="266"/>
        <v>47002</v>
      </c>
      <c r="B4104" s="50">
        <f t="shared" si="267"/>
        <v>4</v>
      </c>
      <c r="C4104" s="51">
        <f t="shared" si="268"/>
        <v>70</v>
      </c>
      <c r="D4104" s="50">
        <v>47002</v>
      </c>
      <c r="E4104" s="50" t="s">
        <v>3587</v>
      </c>
      <c r="F4104" s="50" t="s">
        <v>11038</v>
      </c>
      <c r="G4104" s="50" t="s">
        <v>3589</v>
      </c>
      <c r="H4104" s="50" t="s">
        <v>5807</v>
      </c>
      <c r="I4104" s="50" t="s">
        <v>3590</v>
      </c>
      <c r="J4104" s="50" t="s">
        <v>5809</v>
      </c>
      <c r="K4104" s="50" t="s">
        <v>291</v>
      </c>
      <c r="L4104" s="50" t="s">
        <v>188</v>
      </c>
      <c r="M4104" s="54">
        <v>2</v>
      </c>
      <c r="N4104" s="51" t="str">
        <f t="shared" si="269"/>
        <v>日大二</v>
      </c>
    </row>
    <row r="4105" spans="1:14" x14ac:dyDescent="0.2">
      <c r="A4105" s="50">
        <f t="shared" si="266"/>
        <v>47003</v>
      </c>
      <c r="B4105" s="50">
        <f t="shared" si="267"/>
        <v>4</v>
      </c>
      <c r="C4105" s="51">
        <f t="shared" si="268"/>
        <v>70</v>
      </c>
      <c r="D4105" s="50">
        <v>47003</v>
      </c>
      <c r="E4105" s="50" t="s">
        <v>10716</v>
      </c>
      <c r="F4105" s="50" t="s">
        <v>6259</v>
      </c>
      <c r="G4105" s="50" t="s">
        <v>11039</v>
      </c>
      <c r="H4105" s="50" t="s">
        <v>6261</v>
      </c>
      <c r="I4105" s="50" t="s">
        <v>11040</v>
      </c>
      <c r="J4105" s="50" t="s">
        <v>6263</v>
      </c>
      <c r="K4105" s="50" t="s">
        <v>291</v>
      </c>
      <c r="L4105" s="50" t="s">
        <v>188</v>
      </c>
      <c r="M4105" s="54">
        <v>2</v>
      </c>
      <c r="N4105" s="51" t="str">
        <f t="shared" si="269"/>
        <v>日大二</v>
      </c>
    </row>
    <row r="4106" spans="1:14" x14ac:dyDescent="0.2">
      <c r="A4106" s="50">
        <f t="shared" si="266"/>
        <v>47004</v>
      </c>
      <c r="B4106" s="50">
        <f t="shared" si="267"/>
        <v>4</v>
      </c>
      <c r="C4106" s="51">
        <f t="shared" si="268"/>
        <v>70</v>
      </c>
      <c r="D4106" s="50">
        <v>47004</v>
      </c>
      <c r="E4106" s="50" t="s">
        <v>592</v>
      </c>
      <c r="F4106" s="50" t="s">
        <v>910</v>
      </c>
      <c r="G4106" s="50" t="s">
        <v>2052</v>
      </c>
      <c r="H4106" s="50" t="s">
        <v>1875</v>
      </c>
      <c r="I4106" s="50" t="s">
        <v>2053</v>
      </c>
      <c r="J4106" s="50" t="s">
        <v>1877</v>
      </c>
      <c r="K4106" s="50" t="s">
        <v>291</v>
      </c>
      <c r="L4106" s="50" t="s">
        <v>188</v>
      </c>
      <c r="M4106" s="54">
        <v>2</v>
      </c>
      <c r="N4106" s="51" t="str">
        <f t="shared" si="269"/>
        <v>日大二</v>
      </c>
    </row>
    <row r="4107" spans="1:14" x14ac:dyDescent="0.2">
      <c r="A4107" s="50">
        <f t="shared" si="266"/>
        <v>47005</v>
      </c>
      <c r="B4107" s="50">
        <f t="shared" si="267"/>
        <v>4</v>
      </c>
      <c r="C4107" s="51">
        <f t="shared" si="268"/>
        <v>70</v>
      </c>
      <c r="D4107" s="50">
        <v>47005</v>
      </c>
      <c r="E4107" s="50" t="s">
        <v>68</v>
      </c>
      <c r="F4107" s="50" t="s">
        <v>5914</v>
      </c>
      <c r="G4107" s="50" t="s">
        <v>1127</v>
      </c>
      <c r="H4107" s="50" t="s">
        <v>1150</v>
      </c>
      <c r="I4107" s="50" t="s">
        <v>1128</v>
      </c>
      <c r="J4107" s="50" t="s">
        <v>11041</v>
      </c>
      <c r="K4107" s="50" t="s">
        <v>291</v>
      </c>
      <c r="L4107" s="50" t="s">
        <v>188</v>
      </c>
      <c r="M4107" s="54">
        <v>2</v>
      </c>
      <c r="N4107" s="51" t="str">
        <f t="shared" si="269"/>
        <v>日大二</v>
      </c>
    </row>
    <row r="4108" spans="1:14" x14ac:dyDescent="0.2">
      <c r="A4108" s="50">
        <f t="shared" si="266"/>
        <v>47006</v>
      </c>
      <c r="B4108" s="50">
        <f t="shared" si="267"/>
        <v>4</v>
      </c>
      <c r="C4108" s="51">
        <f t="shared" si="268"/>
        <v>70</v>
      </c>
      <c r="D4108" s="50">
        <v>47006</v>
      </c>
      <c r="E4108" s="50" t="s">
        <v>83</v>
      </c>
      <c r="F4108" s="50" t="s">
        <v>5984</v>
      </c>
      <c r="G4108" s="50" t="s">
        <v>1210</v>
      </c>
      <c r="H4108" s="50" t="s">
        <v>1422</v>
      </c>
      <c r="I4108" s="50" t="s">
        <v>1211</v>
      </c>
      <c r="J4108" s="50" t="s">
        <v>1424</v>
      </c>
      <c r="K4108" s="50" t="s">
        <v>291</v>
      </c>
      <c r="L4108" s="50" t="s">
        <v>188</v>
      </c>
      <c r="M4108" s="54">
        <v>2</v>
      </c>
      <c r="N4108" s="51" t="str">
        <f t="shared" si="269"/>
        <v>日大二</v>
      </c>
    </row>
    <row r="4109" spans="1:14" x14ac:dyDescent="0.2">
      <c r="A4109" s="50">
        <f t="shared" si="266"/>
        <v>47007</v>
      </c>
      <c r="B4109" s="50">
        <f t="shared" si="267"/>
        <v>4</v>
      </c>
      <c r="C4109" s="51">
        <f t="shared" si="268"/>
        <v>70</v>
      </c>
      <c r="D4109" s="50">
        <v>47007</v>
      </c>
      <c r="E4109" s="50" t="s">
        <v>362</v>
      </c>
      <c r="F4109" s="50" t="s">
        <v>11042</v>
      </c>
      <c r="G4109" s="50" t="s">
        <v>1515</v>
      </c>
      <c r="H4109" s="50" t="s">
        <v>7346</v>
      </c>
      <c r="I4109" s="50" t="s">
        <v>1516</v>
      </c>
      <c r="J4109" s="50" t="s">
        <v>7347</v>
      </c>
      <c r="K4109" s="50" t="s">
        <v>291</v>
      </c>
      <c r="L4109" s="50" t="s">
        <v>189</v>
      </c>
      <c r="M4109" s="54">
        <v>2</v>
      </c>
      <c r="N4109" s="51" t="str">
        <f t="shared" si="269"/>
        <v>日大二</v>
      </c>
    </row>
    <row r="4110" spans="1:14" x14ac:dyDescent="0.2">
      <c r="A4110" s="50">
        <f t="shared" si="266"/>
        <v>47008</v>
      </c>
      <c r="B4110" s="50">
        <f t="shared" si="267"/>
        <v>4</v>
      </c>
      <c r="C4110" s="51">
        <f t="shared" si="268"/>
        <v>70</v>
      </c>
      <c r="D4110" s="50">
        <v>47008</v>
      </c>
      <c r="E4110" s="50" t="s">
        <v>5216</v>
      </c>
      <c r="F4110" s="50" t="s">
        <v>11043</v>
      </c>
      <c r="G4110" s="50" t="s">
        <v>5218</v>
      </c>
      <c r="H4110" s="50" t="s">
        <v>11044</v>
      </c>
      <c r="I4110" s="50" t="s">
        <v>5220</v>
      </c>
      <c r="J4110" s="50" t="s">
        <v>11045</v>
      </c>
      <c r="K4110" s="50" t="s">
        <v>291</v>
      </c>
      <c r="L4110" s="50" t="s">
        <v>189</v>
      </c>
      <c r="M4110" s="54">
        <v>2</v>
      </c>
      <c r="N4110" s="51" t="str">
        <f t="shared" si="269"/>
        <v>日大二</v>
      </c>
    </row>
    <row r="4111" spans="1:14" x14ac:dyDescent="0.2">
      <c r="A4111" s="50">
        <f t="shared" si="266"/>
        <v>47009</v>
      </c>
      <c r="B4111" s="50">
        <f t="shared" si="267"/>
        <v>4</v>
      </c>
      <c r="C4111" s="51">
        <f t="shared" si="268"/>
        <v>70</v>
      </c>
      <c r="D4111" s="50">
        <v>47009</v>
      </c>
      <c r="E4111" s="50" t="s">
        <v>66</v>
      </c>
      <c r="F4111" s="50" t="s">
        <v>11046</v>
      </c>
      <c r="G4111" s="50" t="s">
        <v>1266</v>
      </c>
      <c r="H4111" s="50" t="s">
        <v>2041</v>
      </c>
      <c r="I4111" s="50" t="s">
        <v>1268</v>
      </c>
      <c r="J4111" s="50" t="s">
        <v>2042</v>
      </c>
      <c r="K4111" s="50" t="s">
        <v>291</v>
      </c>
      <c r="L4111" s="50" t="s">
        <v>188</v>
      </c>
      <c r="M4111" s="54">
        <v>2</v>
      </c>
      <c r="N4111" s="51" t="str">
        <f t="shared" si="269"/>
        <v>日大二</v>
      </c>
    </row>
    <row r="4112" spans="1:14" x14ac:dyDescent="0.2">
      <c r="A4112" s="50">
        <f t="shared" si="266"/>
        <v>47010</v>
      </c>
      <c r="B4112" s="50">
        <f t="shared" si="267"/>
        <v>4</v>
      </c>
      <c r="C4112" s="51">
        <f t="shared" si="268"/>
        <v>70</v>
      </c>
      <c r="D4112" s="50">
        <v>47010</v>
      </c>
      <c r="E4112" s="50" t="s">
        <v>11047</v>
      </c>
      <c r="F4112" s="50" t="s">
        <v>11048</v>
      </c>
      <c r="G4112" s="50" t="s">
        <v>11049</v>
      </c>
      <c r="H4112" s="50" t="s">
        <v>11050</v>
      </c>
      <c r="I4112" s="50" t="s">
        <v>11051</v>
      </c>
      <c r="J4112" s="50" t="s">
        <v>11052</v>
      </c>
      <c r="K4112" s="50" t="s">
        <v>291</v>
      </c>
      <c r="L4112" s="50" t="s">
        <v>188</v>
      </c>
      <c r="M4112" s="54">
        <v>2</v>
      </c>
      <c r="N4112" s="51" t="str">
        <f t="shared" si="269"/>
        <v>日大二</v>
      </c>
    </row>
    <row r="4113" spans="1:14" x14ac:dyDescent="0.2">
      <c r="A4113" s="50">
        <f t="shared" si="266"/>
        <v>47011</v>
      </c>
      <c r="B4113" s="50">
        <f t="shared" si="267"/>
        <v>4</v>
      </c>
      <c r="C4113" s="51">
        <f t="shared" si="268"/>
        <v>70</v>
      </c>
      <c r="D4113" s="50">
        <v>47011</v>
      </c>
      <c r="E4113" s="50" t="s">
        <v>4844</v>
      </c>
      <c r="F4113" s="50" t="s">
        <v>86</v>
      </c>
      <c r="G4113" s="50" t="s">
        <v>4846</v>
      </c>
      <c r="H4113" s="50" t="s">
        <v>1286</v>
      </c>
      <c r="I4113" s="50" t="s">
        <v>4847</v>
      </c>
      <c r="J4113" s="50" t="s">
        <v>1288</v>
      </c>
      <c r="K4113" s="50" t="s">
        <v>291</v>
      </c>
      <c r="L4113" s="50" t="s">
        <v>188</v>
      </c>
      <c r="M4113" s="54">
        <v>2</v>
      </c>
      <c r="N4113" s="51" t="str">
        <f t="shared" si="269"/>
        <v>日大二</v>
      </c>
    </row>
    <row r="4114" spans="1:14" x14ac:dyDescent="0.2">
      <c r="A4114" s="50">
        <f t="shared" si="266"/>
        <v>47012</v>
      </c>
      <c r="B4114" s="50">
        <f t="shared" si="267"/>
        <v>4</v>
      </c>
      <c r="C4114" s="51">
        <f t="shared" si="268"/>
        <v>70</v>
      </c>
      <c r="D4114" s="50">
        <v>47012</v>
      </c>
      <c r="E4114" s="50" t="s">
        <v>2820</v>
      </c>
      <c r="F4114" s="50" t="s">
        <v>11053</v>
      </c>
      <c r="G4114" s="50" t="s">
        <v>2822</v>
      </c>
      <c r="H4114" s="50" t="s">
        <v>6043</v>
      </c>
      <c r="I4114" s="50" t="s">
        <v>2824</v>
      </c>
      <c r="J4114" s="50" t="s">
        <v>6045</v>
      </c>
      <c r="K4114" s="50" t="s">
        <v>291</v>
      </c>
      <c r="L4114" s="50" t="s">
        <v>189</v>
      </c>
      <c r="M4114" s="54">
        <v>1</v>
      </c>
      <c r="N4114" s="51" t="str">
        <f t="shared" si="269"/>
        <v>日大二</v>
      </c>
    </row>
    <row r="4115" spans="1:14" x14ac:dyDescent="0.2">
      <c r="A4115" s="50">
        <f t="shared" si="266"/>
        <v>47013</v>
      </c>
      <c r="B4115" s="50">
        <f t="shared" si="267"/>
        <v>4</v>
      </c>
      <c r="C4115" s="51">
        <f t="shared" si="268"/>
        <v>70</v>
      </c>
      <c r="D4115" s="50">
        <v>47013</v>
      </c>
      <c r="E4115" s="50" t="s">
        <v>4790</v>
      </c>
      <c r="F4115" s="50" t="s">
        <v>489</v>
      </c>
      <c r="G4115" s="50" t="s">
        <v>4791</v>
      </c>
      <c r="H4115" s="50" t="s">
        <v>1648</v>
      </c>
      <c r="I4115" s="50" t="s">
        <v>4793</v>
      </c>
      <c r="J4115" s="50" t="s">
        <v>1649</v>
      </c>
      <c r="K4115" s="50" t="s">
        <v>291</v>
      </c>
      <c r="L4115" s="50" t="s">
        <v>189</v>
      </c>
      <c r="M4115" s="54">
        <v>1</v>
      </c>
      <c r="N4115" s="51" t="str">
        <f t="shared" si="269"/>
        <v>日大二</v>
      </c>
    </row>
    <row r="4116" spans="1:14" x14ac:dyDescent="0.2">
      <c r="A4116" s="50">
        <f t="shared" si="266"/>
        <v>47014</v>
      </c>
      <c r="B4116" s="50">
        <f t="shared" si="267"/>
        <v>4</v>
      </c>
      <c r="C4116" s="51">
        <f t="shared" si="268"/>
        <v>70</v>
      </c>
      <c r="D4116" s="50">
        <v>47014</v>
      </c>
      <c r="E4116" s="50" t="s">
        <v>11054</v>
      </c>
      <c r="F4116" s="50" t="s">
        <v>11055</v>
      </c>
      <c r="G4116" s="50" t="s">
        <v>11056</v>
      </c>
      <c r="H4116" s="50" t="s">
        <v>1909</v>
      </c>
      <c r="I4116" s="50" t="s">
        <v>11057</v>
      </c>
      <c r="J4116" s="50" t="s">
        <v>9478</v>
      </c>
      <c r="K4116" s="50" t="s">
        <v>291</v>
      </c>
      <c r="L4116" s="50" t="s">
        <v>189</v>
      </c>
      <c r="M4116" s="54">
        <v>1</v>
      </c>
      <c r="N4116" s="51" t="str">
        <f t="shared" si="269"/>
        <v>日大二</v>
      </c>
    </row>
    <row r="4117" spans="1:14" x14ac:dyDescent="0.2">
      <c r="A4117" s="50">
        <f t="shared" si="266"/>
        <v>47015</v>
      </c>
      <c r="B4117" s="50">
        <f t="shared" si="267"/>
        <v>4</v>
      </c>
      <c r="C4117" s="51">
        <f t="shared" si="268"/>
        <v>70</v>
      </c>
      <c r="D4117" s="50">
        <v>47015</v>
      </c>
      <c r="E4117" s="50" t="s">
        <v>116</v>
      </c>
      <c r="F4117" s="50" t="s">
        <v>11058</v>
      </c>
      <c r="G4117" s="50" t="s">
        <v>2901</v>
      </c>
      <c r="H4117" s="50" t="s">
        <v>1542</v>
      </c>
      <c r="I4117" s="50" t="s">
        <v>2902</v>
      </c>
      <c r="J4117" s="50" t="s">
        <v>2161</v>
      </c>
      <c r="K4117" s="50" t="s">
        <v>291</v>
      </c>
      <c r="L4117" s="50" t="s">
        <v>189</v>
      </c>
      <c r="M4117" s="54">
        <v>1</v>
      </c>
      <c r="N4117" s="51" t="str">
        <f t="shared" si="269"/>
        <v>日大二</v>
      </c>
    </row>
    <row r="4118" spans="1:14" x14ac:dyDescent="0.2">
      <c r="A4118" s="50">
        <f t="shared" si="266"/>
        <v>47016</v>
      </c>
      <c r="B4118" s="50">
        <f t="shared" si="267"/>
        <v>4</v>
      </c>
      <c r="C4118" s="51">
        <f t="shared" si="268"/>
        <v>70</v>
      </c>
      <c r="D4118" s="50">
        <v>47016</v>
      </c>
      <c r="E4118" s="50" t="s">
        <v>623</v>
      </c>
      <c r="F4118" s="50" t="s">
        <v>6091</v>
      </c>
      <c r="G4118" s="50" t="s">
        <v>1421</v>
      </c>
      <c r="H4118" s="50" t="s">
        <v>1875</v>
      </c>
      <c r="I4118" s="50" t="s">
        <v>1423</v>
      </c>
      <c r="J4118" s="50" t="s">
        <v>1877</v>
      </c>
      <c r="K4118" s="50" t="s">
        <v>291</v>
      </c>
      <c r="L4118" s="50" t="s">
        <v>189</v>
      </c>
      <c r="M4118" s="54">
        <v>1</v>
      </c>
      <c r="N4118" s="51" t="str">
        <f t="shared" si="269"/>
        <v>日大二</v>
      </c>
    </row>
    <row r="4119" spans="1:14" x14ac:dyDescent="0.2">
      <c r="A4119" s="50">
        <f t="shared" si="266"/>
        <v>47017</v>
      </c>
      <c r="B4119" s="50">
        <f t="shared" si="267"/>
        <v>4</v>
      </c>
      <c r="C4119" s="51">
        <f t="shared" si="268"/>
        <v>70</v>
      </c>
      <c r="D4119" s="50">
        <v>47017</v>
      </c>
      <c r="E4119" s="50" t="s">
        <v>15369</v>
      </c>
      <c r="F4119" s="50" t="s">
        <v>444</v>
      </c>
      <c r="G4119" s="50" t="s">
        <v>6779</v>
      </c>
      <c r="H4119" s="50" t="s">
        <v>1185</v>
      </c>
      <c r="I4119" s="50" t="s">
        <v>6780</v>
      </c>
      <c r="J4119" s="50" t="s">
        <v>1187</v>
      </c>
      <c r="K4119" s="50" t="s">
        <v>291</v>
      </c>
      <c r="L4119" s="50" t="s">
        <v>189</v>
      </c>
      <c r="M4119" s="54">
        <v>1</v>
      </c>
      <c r="N4119" s="51" t="str">
        <f t="shared" si="269"/>
        <v>日大二</v>
      </c>
    </row>
    <row r="4120" spans="1:14" x14ac:dyDescent="0.2">
      <c r="A4120" s="50">
        <f t="shared" si="266"/>
        <v>47034</v>
      </c>
      <c r="B4120" s="50">
        <f t="shared" si="267"/>
        <v>4</v>
      </c>
      <c r="C4120" s="51">
        <f t="shared" si="268"/>
        <v>70</v>
      </c>
      <c r="D4120" s="50">
        <v>47034</v>
      </c>
      <c r="E4120" s="50" t="s">
        <v>3838</v>
      </c>
      <c r="F4120" s="50" t="s">
        <v>11059</v>
      </c>
      <c r="G4120" s="50" t="s">
        <v>3840</v>
      </c>
      <c r="H4120" s="50" t="s">
        <v>1662</v>
      </c>
      <c r="I4120" s="50" t="s">
        <v>3841</v>
      </c>
      <c r="J4120" s="50" t="s">
        <v>1663</v>
      </c>
      <c r="K4120" s="50" t="s">
        <v>291</v>
      </c>
      <c r="L4120" s="50" t="s">
        <v>188</v>
      </c>
      <c r="M4120" s="54">
        <v>3</v>
      </c>
      <c r="N4120" s="51" t="str">
        <f t="shared" si="269"/>
        <v>日大二</v>
      </c>
    </row>
    <row r="4121" spans="1:14" x14ac:dyDescent="0.2">
      <c r="A4121" s="50">
        <f t="shared" si="266"/>
        <v>47037</v>
      </c>
      <c r="B4121" s="50">
        <f t="shared" si="267"/>
        <v>4</v>
      </c>
      <c r="C4121" s="51">
        <f t="shared" si="268"/>
        <v>70</v>
      </c>
      <c r="D4121" s="50">
        <v>47037</v>
      </c>
      <c r="E4121" s="50" t="s">
        <v>54</v>
      </c>
      <c r="F4121" s="50" t="s">
        <v>761</v>
      </c>
      <c r="G4121" s="50" t="s">
        <v>2364</v>
      </c>
      <c r="H4121" s="50" t="s">
        <v>1439</v>
      </c>
      <c r="I4121" s="50" t="s">
        <v>2365</v>
      </c>
      <c r="J4121" s="50" t="s">
        <v>1440</v>
      </c>
      <c r="K4121" s="50" t="s">
        <v>291</v>
      </c>
      <c r="L4121" s="50" t="s">
        <v>188</v>
      </c>
      <c r="M4121" s="54">
        <v>3</v>
      </c>
      <c r="N4121" s="51" t="str">
        <f t="shared" si="269"/>
        <v>日大二</v>
      </c>
    </row>
    <row r="4122" spans="1:14" x14ac:dyDescent="0.2">
      <c r="A4122" s="50">
        <f t="shared" si="266"/>
        <v>47038</v>
      </c>
      <c r="B4122" s="50">
        <f t="shared" si="267"/>
        <v>4</v>
      </c>
      <c r="C4122" s="51">
        <f t="shared" si="268"/>
        <v>70</v>
      </c>
      <c r="D4122" s="50">
        <v>47038</v>
      </c>
      <c r="E4122" s="50" t="s">
        <v>2193</v>
      </c>
      <c r="F4122" s="50" t="s">
        <v>15370</v>
      </c>
      <c r="G4122" s="50" t="s">
        <v>3422</v>
      </c>
      <c r="H4122" s="50" t="s">
        <v>1924</v>
      </c>
      <c r="I4122" s="50" t="s">
        <v>3424</v>
      </c>
      <c r="J4122" s="50" t="s">
        <v>1925</v>
      </c>
      <c r="K4122" s="50" t="s">
        <v>291</v>
      </c>
      <c r="L4122" s="50" t="s">
        <v>188</v>
      </c>
      <c r="M4122" s="54">
        <v>3</v>
      </c>
      <c r="N4122" s="51" t="str">
        <f t="shared" si="269"/>
        <v>日大二</v>
      </c>
    </row>
    <row r="4123" spans="1:14" x14ac:dyDescent="0.2">
      <c r="A4123" s="50">
        <f t="shared" si="266"/>
        <v>47051</v>
      </c>
      <c r="B4123" s="50">
        <f t="shared" si="267"/>
        <v>4</v>
      </c>
      <c r="C4123" s="51">
        <f t="shared" si="268"/>
        <v>70</v>
      </c>
      <c r="D4123" s="50">
        <v>47051</v>
      </c>
      <c r="E4123" s="50" t="s">
        <v>5772</v>
      </c>
      <c r="F4123" s="50" t="s">
        <v>10871</v>
      </c>
      <c r="G4123" s="50" t="s">
        <v>5774</v>
      </c>
      <c r="H4123" s="50" t="s">
        <v>5447</v>
      </c>
      <c r="I4123" s="50" t="s">
        <v>5775</v>
      </c>
      <c r="J4123" s="50" t="s">
        <v>5449</v>
      </c>
      <c r="K4123" s="50" t="s">
        <v>292</v>
      </c>
      <c r="L4123" s="50" t="s">
        <v>188</v>
      </c>
      <c r="M4123" s="54">
        <v>2</v>
      </c>
      <c r="N4123" s="51" t="str">
        <f t="shared" si="269"/>
        <v>日大二</v>
      </c>
    </row>
    <row r="4124" spans="1:14" x14ac:dyDescent="0.2">
      <c r="A4124" s="50">
        <f t="shared" si="266"/>
        <v>47052</v>
      </c>
      <c r="B4124" s="50">
        <f t="shared" si="267"/>
        <v>4</v>
      </c>
      <c r="C4124" s="51">
        <f t="shared" si="268"/>
        <v>70</v>
      </c>
      <c r="D4124" s="50">
        <v>47052</v>
      </c>
      <c r="E4124" s="50" t="s">
        <v>4471</v>
      </c>
      <c r="F4124" s="50" t="s">
        <v>11060</v>
      </c>
      <c r="G4124" s="50" t="s">
        <v>4473</v>
      </c>
      <c r="H4124" s="50" t="s">
        <v>2261</v>
      </c>
      <c r="I4124" s="50" t="s">
        <v>4474</v>
      </c>
      <c r="J4124" s="50" t="s">
        <v>2263</v>
      </c>
      <c r="K4124" s="50" t="s">
        <v>292</v>
      </c>
      <c r="L4124" s="50" t="s">
        <v>188</v>
      </c>
      <c r="M4124" s="54">
        <v>2</v>
      </c>
      <c r="N4124" s="51" t="str">
        <f t="shared" si="269"/>
        <v>日大二</v>
      </c>
    </row>
    <row r="4125" spans="1:14" x14ac:dyDescent="0.2">
      <c r="A4125" s="50">
        <f t="shared" si="266"/>
        <v>47053</v>
      </c>
      <c r="B4125" s="50">
        <f t="shared" si="267"/>
        <v>4</v>
      </c>
      <c r="C4125" s="51">
        <f t="shared" si="268"/>
        <v>70</v>
      </c>
      <c r="D4125" s="50">
        <v>47053</v>
      </c>
      <c r="E4125" s="50" t="s">
        <v>2565</v>
      </c>
      <c r="F4125" s="50" t="s">
        <v>11061</v>
      </c>
      <c r="G4125" s="50" t="s">
        <v>2567</v>
      </c>
      <c r="H4125" s="50" t="s">
        <v>11062</v>
      </c>
      <c r="I4125" s="50" t="s">
        <v>2569</v>
      </c>
      <c r="J4125" s="50" t="s">
        <v>11063</v>
      </c>
      <c r="K4125" s="50" t="s">
        <v>292</v>
      </c>
      <c r="L4125" s="50" t="s">
        <v>188</v>
      </c>
      <c r="M4125" s="54">
        <v>2</v>
      </c>
      <c r="N4125" s="51" t="str">
        <f t="shared" si="269"/>
        <v>日大二</v>
      </c>
    </row>
    <row r="4126" spans="1:14" x14ac:dyDescent="0.2">
      <c r="A4126" s="50">
        <f t="shared" si="266"/>
        <v>47054</v>
      </c>
      <c r="B4126" s="50">
        <f t="shared" si="267"/>
        <v>4</v>
      </c>
      <c r="C4126" s="51">
        <f t="shared" si="268"/>
        <v>70</v>
      </c>
      <c r="D4126" s="50">
        <v>47054</v>
      </c>
      <c r="E4126" s="50" t="s">
        <v>11064</v>
      </c>
      <c r="F4126" s="50" t="s">
        <v>11065</v>
      </c>
      <c r="G4126" s="50" t="s">
        <v>11066</v>
      </c>
      <c r="H4126" s="50" t="s">
        <v>11067</v>
      </c>
      <c r="I4126" s="50" t="s">
        <v>11068</v>
      </c>
      <c r="J4126" s="50" t="s">
        <v>11069</v>
      </c>
      <c r="K4126" s="50" t="s">
        <v>292</v>
      </c>
      <c r="L4126" s="50" t="s">
        <v>185</v>
      </c>
      <c r="M4126" s="54">
        <v>1</v>
      </c>
      <c r="N4126" s="51" t="str">
        <f t="shared" si="269"/>
        <v>日大二</v>
      </c>
    </row>
    <row r="4127" spans="1:14" x14ac:dyDescent="0.2">
      <c r="A4127" s="50">
        <f t="shared" si="266"/>
        <v>47055</v>
      </c>
      <c r="B4127" s="50">
        <f t="shared" si="267"/>
        <v>4</v>
      </c>
      <c r="C4127" s="51">
        <f t="shared" si="268"/>
        <v>70</v>
      </c>
      <c r="D4127" s="50">
        <v>47055</v>
      </c>
      <c r="E4127" s="50" t="s">
        <v>122</v>
      </c>
      <c r="F4127" s="50" t="s">
        <v>5078</v>
      </c>
      <c r="G4127" s="50" t="s">
        <v>3224</v>
      </c>
      <c r="H4127" s="50" t="s">
        <v>4963</v>
      </c>
      <c r="I4127" s="50" t="s">
        <v>3225</v>
      </c>
      <c r="J4127" s="50" t="s">
        <v>4965</v>
      </c>
      <c r="K4127" s="50" t="s">
        <v>292</v>
      </c>
      <c r="L4127" s="50" t="s">
        <v>189</v>
      </c>
      <c r="M4127" s="54">
        <v>1</v>
      </c>
      <c r="N4127" s="51" t="str">
        <f t="shared" si="269"/>
        <v>日大二</v>
      </c>
    </row>
    <row r="4128" spans="1:14" x14ac:dyDescent="0.2">
      <c r="A4128" s="50">
        <f t="shared" si="266"/>
        <v>47056</v>
      </c>
      <c r="B4128" s="50">
        <f t="shared" si="267"/>
        <v>4</v>
      </c>
      <c r="C4128" s="51">
        <f t="shared" si="268"/>
        <v>70</v>
      </c>
      <c r="D4128" s="50">
        <v>47056</v>
      </c>
      <c r="E4128" s="50" t="s">
        <v>2786</v>
      </c>
      <c r="F4128" s="50" t="s">
        <v>11070</v>
      </c>
      <c r="G4128" s="50" t="s">
        <v>2788</v>
      </c>
      <c r="H4128" s="50" t="s">
        <v>1164</v>
      </c>
      <c r="I4128" s="50" t="s">
        <v>2789</v>
      </c>
      <c r="J4128" s="50" t="s">
        <v>1166</v>
      </c>
      <c r="K4128" s="50" t="s">
        <v>292</v>
      </c>
      <c r="L4128" s="50" t="s">
        <v>189</v>
      </c>
      <c r="M4128" s="54">
        <v>1</v>
      </c>
      <c r="N4128" s="51" t="str">
        <f t="shared" si="269"/>
        <v>日大二</v>
      </c>
    </row>
    <row r="4129" spans="1:14" x14ac:dyDescent="0.2">
      <c r="A4129" s="50">
        <f t="shared" si="266"/>
        <v>47057</v>
      </c>
      <c r="B4129" s="50">
        <f t="shared" si="267"/>
        <v>4</v>
      </c>
      <c r="C4129" s="51">
        <f t="shared" si="268"/>
        <v>70</v>
      </c>
      <c r="D4129" s="50">
        <v>47057</v>
      </c>
      <c r="E4129" s="50" t="s">
        <v>11071</v>
      </c>
      <c r="F4129" s="50" t="s">
        <v>11072</v>
      </c>
      <c r="G4129" s="50" t="s">
        <v>11073</v>
      </c>
      <c r="H4129" s="50" t="s">
        <v>11074</v>
      </c>
      <c r="I4129" s="50" t="s">
        <v>11075</v>
      </c>
      <c r="J4129" s="50" t="s">
        <v>11076</v>
      </c>
      <c r="K4129" s="50" t="s">
        <v>292</v>
      </c>
      <c r="L4129" s="50" t="s">
        <v>189</v>
      </c>
      <c r="M4129" s="54">
        <v>1</v>
      </c>
      <c r="N4129" s="51" t="str">
        <f t="shared" si="269"/>
        <v>日大二</v>
      </c>
    </row>
    <row r="4130" spans="1:14" x14ac:dyDescent="0.2">
      <c r="A4130" s="50">
        <f t="shared" si="266"/>
        <v>47058</v>
      </c>
      <c r="B4130" s="50">
        <f t="shared" si="267"/>
        <v>4</v>
      </c>
      <c r="C4130" s="51">
        <f t="shared" si="268"/>
        <v>70</v>
      </c>
      <c r="D4130" s="50">
        <v>47058</v>
      </c>
      <c r="E4130" s="50" t="s">
        <v>6027</v>
      </c>
      <c r="F4130" s="50" t="s">
        <v>11077</v>
      </c>
      <c r="G4130" s="50" t="s">
        <v>6029</v>
      </c>
      <c r="H4130" s="50" t="s">
        <v>1066</v>
      </c>
      <c r="I4130" s="50" t="s">
        <v>6030</v>
      </c>
      <c r="J4130" s="50" t="s">
        <v>1068</v>
      </c>
      <c r="K4130" s="50" t="s">
        <v>292</v>
      </c>
      <c r="L4130" s="50" t="s">
        <v>189</v>
      </c>
      <c r="M4130" s="54">
        <v>1</v>
      </c>
      <c r="N4130" s="51" t="str">
        <f t="shared" si="269"/>
        <v>日大二</v>
      </c>
    </row>
    <row r="4131" spans="1:14" x14ac:dyDescent="0.2">
      <c r="A4131" s="50">
        <f t="shared" si="266"/>
        <v>47059</v>
      </c>
      <c r="B4131" s="50">
        <f t="shared" si="267"/>
        <v>4</v>
      </c>
      <c r="C4131" s="51">
        <f t="shared" si="268"/>
        <v>70</v>
      </c>
      <c r="D4131" s="50">
        <v>47059</v>
      </c>
      <c r="E4131" s="50" t="s">
        <v>918</v>
      </c>
      <c r="F4131" s="50" t="s">
        <v>15371</v>
      </c>
      <c r="G4131" s="50" t="s">
        <v>1362</v>
      </c>
      <c r="H4131" s="50" t="s">
        <v>3308</v>
      </c>
      <c r="I4131" s="50" t="s">
        <v>1364</v>
      </c>
      <c r="J4131" s="50" t="s">
        <v>3309</v>
      </c>
      <c r="K4131" s="50" t="s">
        <v>292</v>
      </c>
      <c r="L4131" s="50" t="s">
        <v>189</v>
      </c>
      <c r="M4131" s="54">
        <v>1</v>
      </c>
      <c r="N4131" s="51" t="str">
        <f t="shared" si="269"/>
        <v>日大二</v>
      </c>
    </row>
    <row r="4132" spans="1:14" x14ac:dyDescent="0.2">
      <c r="A4132" s="50">
        <f t="shared" si="266"/>
        <v>47060</v>
      </c>
      <c r="B4132" s="50">
        <f t="shared" si="267"/>
        <v>4</v>
      </c>
      <c r="C4132" s="51">
        <f t="shared" si="268"/>
        <v>70</v>
      </c>
      <c r="D4132" s="50">
        <v>47060</v>
      </c>
      <c r="E4132" s="50" t="s">
        <v>599</v>
      </c>
      <c r="F4132" s="50" t="s">
        <v>6122</v>
      </c>
      <c r="G4132" s="50" t="s">
        <v>1892</v>
      </c>
      <c r="H4132" s="50" t="s">
        <v>1718</v>
      </c>
      <c r="I4132" s="50" t="s">
        <v>1893</v>
      </c>
      <c r="J4132" s="50" t="s">
        <v>1719</v>
      </c>
      <c r="K4132" s="50" t="s">
        <v>292</v>
      </c>
      <c r="L4132" s="50" t="s">
        <v>1029</v>
      </c>
      <c r="M4132" s="54">
        <v>3</v>
      </c>
      <c r="N4132" s="51" t="str">
        <f t="shared" si="269"/>
        <v>日大二</v>
      </c>
    </row>
    <row r="4133" spans="1:14" x14ac:dyDescent="0.2">
      <c r="A4133" s="50">
        <f t="shared" si="266"/>
        <v>47089</v>
      </c>
      <c r="B4133" s="50">
        <f t="shared" si="267"/>
        <v>4</v>
      </c>
      <c r="C4133" s="51">
        <f t="shared" si="268"/>
        <v>70</v>
      </c>
      <c r="D4133" s="50">
        <v>47089</v>
      </c>
      <c r="E4133" s="50" t="s">
        <v>11078</v>
      </c>
      <c r="F4133" s="50" t="s">
        <v>10927</v>
      </c>
      <c r="G4133" s="50" t="s">
        <v>11079</v>
      </c>
      <c r="H4133" s="50" t="s">
        <v>1112</v>
      </c>
      <c r="I4133" s="50" t="s">
        <v>11080</v>
      </c>
      <c r="J4133" s="50" t="s">
        <v>1114</v>
      </c>
      <c r="K4133" s="50" t="s">
        <v>292</v>
      </c>
      <c r="L4133" s="50" t="s">
        <v>1029</v>
      </c>
      <c r="M4133" s="54">
        <v>3</v>
      </c>
      <c r="N4133" s="51" t="str">
        <f t="shared" si="269"/>
        <v>日大二</v>
      </c>
    </row>
    <row r="4134" spans="1:14" x14ac:dyDescent="0.2">
      <c r="A4134" s="50">
        <f t="shared" si="266"/>
        <v>47090</v>
      </c>
      <c r="B4134" s="50">
        <f t="shared" si="267"/>
        <v>4</v>
      </c>
      <c r="C4134" s="51">
        <f t="shared" si="268"/>
        <v>70</v>
      </c>
      <c r="D4134" s="50">
        <v>47090</v>
      </c>
      <c r="E4134" s="50" t="s">
        <v>15372</v>
      </c>
      <c r="F4134" s="50" t="s">
        <v>14076</v>
      </c>
      <c r="G4134" s="50" t="s">
        <v>15373</v>
      </c>
      <c r="H4134" s="50" t="s">
        <v>4219</v>
      </c>
      <c r="I4134" s="50" t="s">
        <v>15374</v>
      </c>
      <c r="J4134" s="50" t="s">
        <v>4220</v>
      </c>
      <c r="K4134" s="50" t="s">
        <v>292</v>
      </c>
      <c r="L4134" s="50" t="s">
        <v>1029</v>
      </c>
      <c r="M4134" s="54">
        <v>3</v>
      </c>
      <c r="N4134" s="51" t="str">
        <f t="shared" si="269"/>
        <v>日大二</v>
      </c>
    </row>
    <row r="4135" spans="1:14" x14ac:dyDescent="0.2">
      <c r="A4135" s="50">
        <f t="shared" si="266"/>
        <v>47124</v>
      </c>
      <c r="B4135" s="50">
        <f t="shared" si="267"/>
        <v>4</v>
      </c>
      <c r="C4135" s="51">
        <f t="shared" si="268"/>
        <v>71</v>
      </c>
      <c r="D4135" s="50">
        <v>47124</v>
      </c>
      <c r="E4135" s="50" t="s">
        <v>99</v>
      </c>
      <c r="F4135" s="50" t="s">
        <v>5046</v>
      </c>
      <c r="G4135" s="50" t="s">
        <v>1822</v>
      </c>
      <c r="H4135" s="50" t="s">
        <v>1253</v>
      </c>
      <c r="I4135" s="50" t="s">
        <v>1824</v>
      </c>
      <c r="J4135" s="50" t="s">
        <v>11081</v>
      </c>
      <c r="K4135" s="50" t="s">
        <v>291</v>
      </c>
      <c r="L4135" s="50" t="s">
        <v>1029</v>
      </c>
      <c r="M4135" s="54">
        <v>3</v>
      </c>
      <c r="N4135" s="51" t="str">
        <f t="shared" si="269"/>
        <v>日大鶴ヶ丘</v>
      </c>
    </row>
    <row r="4136" spans="1:14" x14ac:dyDescent="0.2">
      <c r="A4136" s="50">
        <f t="shared" si="266"/>
        <v>47127</v>
      </c>
      <c r="B4136" s="50">
        <f t="shared" si="267"/>
        <v>4</v>
      </c>
      <c r="C4136" s="51">
        <f t="shared" si="268"/>
        <v>71</v>
      </c>
      <c r="D4136" s="50">
        <v>47127</v>
      </c>
      <c r="E4136" s="50" t="s">
        <v>10294</v>
      </c>
      <c r="F4136" s="50" t="s">
        <v>15375</v>
      </c>
      <c r="G4136" s="50" t="s">
        <v>10296</v>
      </c>
      <c r="H4136" s="50" t="s">
        <v>1122</v>
      </c>
      <c r="I4136" s="50" t="s">
        <v>10297</v>
      </c>
      <c r="J4136" s="50" t="s">
        <v>1918</v>
      </c>
      <c r="K4136" s="50" t="s">
        <v>291</v>
      </c>
      <c r="L4136" s="50" t="s">
        <v>1029</v>
      </c>
      <c r="M4136" s="54">
        <v>3</v>
      </c>
      <c r="N4136" s="51" t="str">
        <f t="shared" si="269"/>
        <v>日大鶴ヶ丘</v>
      </c>
    </row>
    <row r="4137" spans="1:14" x14ac:dyDescent="0.2">
      <c r="A4137" s="50">
        <f t="shared" si="266"/>
        <v>47128</v>
      </c>
      <c r="B4137" s="50">
        <f t="shared" si="267"/>
        <v>4</v>
      </c>
      <c r="C4137" s="51">
        <f t="shared" si="268"/>
        <v>71</v>
      </c>
      <c r="D4137" s="50">
        <v>47128</v>
      </c>
      <c r="E4137" s="50" t="s">
        <v>9674</v>
      </c>
      <c r="F4137" s="50" t="s">
        <v>964</v>
      </c>
      <c r="G4137" s="50" t="s">
        <v>9675</v>
      </c>
      <c r="H4137" s="50" t="s">
        <v>3219</v>
      </c>
      <c r="I4137" s="50" t="s">
        <v>9676</v>
      </c>
      <c r="J4137" s="50" t="s">
        <v>3221</v>
      </c>
      <c r="K4137" s="50" t="s">
        <v>291</v>
      </c>
      <c r="L4137" s="50" t="s">
        <v>1029</v>
      </c>
      <c r="M4137" s="54">
        <v>3</v>
      </c>
      <c r="N4137" s="51" t="str">
        <f t="shared" si="269"/>
        <v>日大鶴ヶ丘</v>
      </c>
    </row>
    <row r="4138" spans="1:14" x14ac:dyDescent="0.2">
      <c r="A4138" s="50">
        <f t="shared" si="266"/>
        <v>47130</v>
      </c>
      <c r="B4138" s="50">
        <f t="shared" si="267"/>
        <v>4</v>
      </c>
      <c r="C4138" s="51">
        <f t="shared" si="268"/>
        <v>71</v>
      </c>
      <c r="D4138" s="50">
        <v>47130</v>
      </c>
      <c r="E4138" s="50" t="s">
        <v>1697</v>
      </c>
      <c r="F4138" s="50" t="s">
        <v>11016</v>
      </c>
      <c r="G4138" s="50" t="s">
        <v>1699</v>
      </c>
      <c r="H4138" s="50" t="s">
        <v>1975</v>
      </c>
      <c r="I4138" s="50" t="s">
        <v>1701</v>
      </c>
      <c r="J4138" s="50" t="s">
        <v>1977</v>
      </c>
      <c r="K4138" s="50" t="s">
        <v>291</v>
      </c>
      <c r="L4138" s="50" t="s">
        <v>1029</v>
      </c>
      <c r="M4138" s="54">
        <v>3</v>
      </c>
      <c r="N4138" s="51" t="str">
        <f t="shared" si="269"/>
        <v>日大鶴ヶ丘</v>
      </c>
    </row>
    <row r="4139" spans="1:14" x14ac:dyDescent="0.2">
      <c r="A4139" s="50">
        <f t="shared" si="266"/>
        <v>47133</v>
      </c>
      <c r="B4139" s="50">
        <f t="shared" si="267"/>
        <v>4</v>
      </c>
      <c r="C4139" s="51">
        <f t="shared" si="268"/>
        <v>71</v>
      </c>
      <c r="D4139" s="50">
        <v>47133</v>
      </c>
      <c r="E4139" s="50" t="s">
        <v>11082</v>
      </c>
      <c r="F4139" s="50" t="s">
        <v>969</v>
      </c>
      <c r="G4139" s="50" t="s">
        <v>11083</v>
      </c>
      <c r="H4139" s="50" t="s">
        <v>1040</v>
      </c>
      <c r="I4139" s="50" t="s">
        <v>11084</v>
      </c>
      <c r="J4139" s="50" t="s">
        <v>1041</v>
      </c>
      <c r="K4139" s="50" t="s">
        <v>291</v>
      </c>
      <c r="L4139" s="50" t="s">
        <v>188</v>
      </c>
      <c r="M4139" s="54">
        <v>2</v>
      </c>
      <c r="N4139" s="51" t="str">
        <f t="shared" si="269"/>
        <v>日大鶴ヶ丘</v>
      </c>
    </row>
    <row r="4140" spans="1:14" x14ac:dyDescent="0.2">
      <c r="A4140" s="50">
        <f t="shared" ref="A4140:A4203" si="270">D4140</f>
        <v>47134</v>
      </c>
      <c r="B4140" s="50">
        <f t="shared" ref="B4140:B4203" si="271">ROUNDDOWN(D4140/10000,0)</f>
        <v>4</v>
      </c>
      <c r="C4140" s="51">
        <f t="shared" ref="C4140:C4203" si="272">ROUNDDOWN((D4140-B4140*10000)/100,0)</f>
        <v>71</v>
      </c>
      <c r="D4140" s="50">
        <v>47134</v>
      </c>
      <c r="E4140" s="50" t="s">
        <v>7297</v>
      </c>
      <c r="F4140" s="50" t="s">
        <v>9460</v>
      </c>
      <c r="G4140" s="50" t="s">
        <v>7299</v>
      </c>
      <c r="H4140" s="50" t="s">
        <v>1283</v>
      </c>
      <c r="I4140" s="50" t="s">
        <v>8797</v>
      </c>
      <c r="J4140" s="50" t="s">
        <v>1284</v>
      </c>
      <c r="K4140" s="50" t="s">
        <v>291</v>
      </c>
      <c r="L4140" s="50" t="s">
        <v>189</v>
      </c>
      <c r="M4140" s="54">
        <v>2</v>
      </c>
      <c r="N4140" s="51" t="str">
        <f t="shared" si="269"/>
        <v>日大鶴ヶ丘</v>
      </c>
    </row>
    <row r="4141" spans="1:14" x14ac:dyDescent="0.2">
      <c r="A4141" s="50">
        <f t="shared" si="270"/>
        <v>47135</v>
      </c>
      <c r="B4141" s="50">
        <f t="shared" si="271"/>
        <v>4</v>
      </c>
      <c r="C4141" s="51">
        <f t="shared" si="272"/>
        <v>71</v>
      </c>
      <c r="D4141" s="50">
        <v>47135</v>
      </c>
      <c r="E4141" s="50" t="s">
        <v>89</v>
      </c>
      <c r="F4141" s="50" t="s">
        <v>4532</v>
      </c>
      <c r="G4141" s="50" t="s">
        <v>1993</v>
      </c>
      <c r="H4141" s="50" t="s">
        <v>4533</v>
      </c>
      <c r="I4141" s="50" t="s">
        <v>1994</v>
      </c>
      <c r="J4141" s="50" t="s">
        <v>4534</v>
      </c>
      <c r="K4141" s="50" t="s">
        <v>291</v>
      </c>
      <c r="L4141" s="50" t="s">
        <v>188</v>
      </c>
      <c r="M4141" s="54">
        <v>2</v>
      </c>
      <c r="N4141" s="51" t="str">
        <f t="shared" si="269"/>
        <v>日大鶴ヶ丘</v>
      </c>
    </row>
    <row r="4142" spans="1:14" x14ac:dyDescent="0.2">
      <c r="A4142" s="50">
        <f t="shared" si="270"/>
        <v>47136</v>
      </c>
      <c r="B4142" s="50">
        <f t="shared" si="271"/>
        <v>4</v>
      </c>
      <c r="C4142" s="51">
        <f t="shared" si="272"/>
        <v>71</v>
      </c>
      <c r="D4142" s="50">
        <v>47136</v>
      </c>
      <c r="E4142" s="50" t="s">
        <v>5191</v>
      </c>
      <c r="F4142" s="50" t="s">
        <v>65</v>
      </c>
      <c r="G4142" s="50" t="s">
        <v>2338</v>
      </c>
      <c r="H4142" s="50" t="s">
        <v>1040</v>
      </c>
      <c r="I4142" s="50" t="s">
        <v>2339</v>
      </c>
      <c r="J4142" s="50" t="s">
        <v>1041</v>
      </c>
      <c r="K4142" s="50" t="s">
        <v>291</v>
      </c>
      <c r="L4142" s="50" t="s">
        <v>189</v>
      </c>
      <c r="M4142" s="54">
        <v>2</v>
      </c>
      <c r="N4142" s="51" t="str">
        <f t="shared" si="269"/>
        <v>日大鶴ヶ丘</v>
      </c>
    </row>
    <row r="4143" spans="1:14" x14ac:dyDescent="0.2">
      <c r="A4143" s="50">
        <f t="shared" si="270"/>
        <v>47137</v>
      </c>
      <c r="B4143" s="50">
        <f t="shared" si="271"/>
        <v>4</v>
      </c>
      <c r="C4143" s="51">
        <f t="shared" si="272"/>
        <v>71</v>
      </c>
      <c r="D4143" s="50">
        <v>47137</v>
      </c>
      <c r="E4143" s="50" t="s">
        <v>23</v>
      </c>
      <c r="F4143" s="50" t="s">
        <v>11085</v>
      </c>
      <c r="G4143" s="50" t="s">
        <v>1248</v>
      </c>
      <c r="H4143" s="50" t="s">
        <v>11086</v>
      </c>
      <c r="I4143" s="50" t="s">
        <v>1249</v>
      </c>
      <c r="J4143" s="50" t="s">
        <v>11087</v>
      </c>
      <c r="K4143" s="50" t="s">
        <v>291</v>
      </c>
      <c r="L4143" s="50" t="s">
        <v>188</v>
      </c>
      <c r="M4143" s="54">
        <v>2</v>
      </c>
      <c r="N4143" s="51" t="str">
        <f t="shared" si="269"/>
        <v>日大鶴ヶ丘</v>
      </c>
    </row>
    <row r="4144" spans="1:14" x14ac:dyDescent="0.2">
      <c r="A4144" s="50">
        <f t="shared" si="270"/>
        <v>47138</v>
      </c>
      <c r="B4144" s="50">
        <f t="shared" si="271"/>
        <v>4</v>
      </c>
      <c r="C4144" s="51">
        <f t="shared" si="272"/>
        <v>71</v>
      </c>
      <c r="D4144" s="50">
        <v>47138</v>
      </c>
      <c r="E4144" s="50" t="s">
        <v>824</v>
      </c>
      <c r="F4144" s="50" t="s">
        <v>11088</v>
      </c>
      <c r="G4144" s="50" t="s">
        <v>2264</v>
      </c>
      <c r="H4144" s="50" t="s">
        <v>1125</v>
      </c>
      <c r="I4144" s="50" t="s">
        <v>2266</v>
      </c>
      <c r="J4144" s="50" t="s">
        <v>1914</v>
      </c>
      <c r="K4144" s="50" t="s">
        <v>291</v>
      </c>
      <c r="L4144" s="50" t="s">
        <v>188</v>
      </c>
      <c r="M4144" s="54">
        <v>2</v>
      </c>
      <c r="N4144" s="51" t="str">
        <f t="shared" si="269"/>
        <v>日大鶴ヶ丘</v>
      </c>
    </row>
    <row r="4145" spans="1:14" x14ac:dyDescent="0.2">
      <c r="A4145" s="50">
        <f t="shared" si="270"/>
        <v>47139</v>
      </c>
      <c r="B4145" s="50">
        <f t="shared" si="271"/>
        <v>4</v>
      </c>
      <c r="C4145" s="51">
        <f t="shared" si="272"/>
        <v>71</v>
      </c>
      <c r="D4145" s="50">
        <v>47139</v>
      </c>
      <c r="E4145" s="50" t="s">
        <v>447</v>
      </c>
      <c r="F4145" s="50" t="s">
        <v>1265</v>
      </c>
      <c r="G4145" s="50" t="s">
        <v>1632</v>
      </c>
      <c r="H4145" s="50" t="s">
        <v>1267</v>
      </c>
      <c r="I4145" s="50" t="s">
        <v>1633</v>
      </c>
      <c r="J4145" s="50" t="s">
        <v>1269</v>
      </c>
      <c r="K4145" s="50" t="s">
        <v>291</v>
      </c>
      <c r="L4145" s="50" t="s">
        <v>188</v>
      </c>
      <c r="M4145" s="54">
        <v>2</v>
      </c>
      <c r="N4145" s="51" t="str">
        <f t="shared" si="269"/>
        <v>日大鶴ヶ丘</v>
      </c>
    </row>
    <row r="4146" spans="1:14" x14ac:dyDescent="0.2">
      <c r="A4146" s="50">
        <f t="shared" si="270"/>
        <v>47140</v>
      </c>
      <c r="B4146" s="50">
        <f t="shared" si="271"/>
        <v>4</v>
      </c>
      <c r="C4146" s="51">
        <f t="shared" si="272"/>
        <v>71</v>
      </c>
      <c r="D4146" s="50">
        <v>47140</v>
      </c>
      <c r="E4146" s="50" t="s">
        <v>114</v>
      </c>
      <c r="F4146" s="50" t="s">
        <v>11089</v>
      </c>
      <c r="G4146" s="50" t="s">
        <v>1141</v>
      </c>
      <c r="H4146" s="50" t="s">
        <v>6755</v>
      </c>
      <c r="I4146" s="50" t="s">
        <v>1142</v>
      </c>
      <c r="J4146" s="50" t="s">
        <v>11090</v>
      </c>
      <c r="K4146" s="50" t="s">
        <v>291</v>
      </c>
      <c r="L4146" s="50" t="s">
        <v>188</v>
      </c>
      <c r="M4146" s="54">
        <v>2</v>
      </c>
      <c r="N4146" s="51" t="str">
        <f t="shared" si="269"/>
        <v>日大鶴ヶ丘</v>
      </c>
    </row>
    <row r="4147" spans="1:14" x14ac:dyDescent="0.2">
      <c r="A4147" s="50">
        <f t="shared" si="270"/>
        <v>47141</v>
      </c>
      <c r="B4147" s="50">
        <f t="shared" si="271"/>
        <v>4</v>
      </c>
      <c r="C4147" s="51">
        <f t="shared" si="272"/>
        <v>71</v>
      </c>
      <c r="D4147" s="50">
        <v>47141</v>
      </c>
      <c r="E4147" s="50" t="s">
        <v>389</v>
      </c>
      <c r="F4147" s="50" t="s">
        <v>585</v>
      </c>
      <c r="G4147" s="50" t="s">
        <v>1117</v>
      </c>
      <c r="H4147" s="50" t="s">
        <v>1023</v>
      </c>
      <c r="I4147" s="50" t="s">
        <v>1119</v>
      </c>
      <c r="J4147" s="50" t="s">
        <v>1024</v>
      </c>
      <c r="K4147" s="50" t="s">
        <v>291</v>
      </c>
      <c r="L4147" s="50" t="s">
        <v>188</v>
      </c>
      <c r="M4147" s="54">
        <v>2</v>
      </c>
      <c r="N4147" s="51" t="str">
        <f t="shared" si="269"/>
        <v>日大鶴ヶ丘</v>
      </c>
    </row>
    <row r="4148" spans="1:14" x14ac:dyDescent="0.2">
      <c r="A4148" s="50">
        <f t="shared" si="270"/>
        <v>47142</v>
      </c>
      <c r="B4148" s="50">
        <f t="shared" si="271"/>
        <v>4</v>
      </c>
      <c r="C4148" s="51">
        <f t="shared" si="272"/>
        <v>71</v>
      </c>
      <c r="D4148" s="50">
        <v>47142</v>
      </c>
      <c r="E4148" s="50" t="s">
        <v>11091</v>
      </c>
      <c r="F4148" s="50" t="s">
        <v>11092</v>
      </c>
      <c r="G4148" s="50" t="s">
        <v>7355</v>
      </c>
      <c r="H4148" s="50" t="s">
        <v>1185</v>
      </c>
      <c r="I4148" s="50" t="s">
        <v>7357</v>
      </c>
      <c r="J4148" s="50" t="s">
        <v>1187</v>
      </c>
      <c r="K4148" s="50" t="s">
        <v>291</v>
      </c>
      <c r="L4148" s="50" t="s">
        <v>189</v>
      </c>
      <c r="M4148" s="54">
        <v>1</v>
      </c>
      <c r="N4148" s="51" t="str">
        <f t="shared" si="269"/>
        <v>日大鶴ヶ丘</v>
      </c>
    </row>
    <row r="4149" spans="1:14" x14ac:dyDescent="0.2">
      <c r="A4149" s="50">
        <f t="shared" si="270"/>
        <v>47143</v>
      </c>
      <c r="B4149" s="50">
        <f t="shared" si="271"/>
        <v>4</v>
      </c>
      <c r="C4149" s="51">
        <f t="shared" si="272"/>
        <v>71</v>
      </c>
      <c r="D4149" s="50">
        <v>47143</v>
      </c>
      <c r="E4149" s="50" t="s">
        <v>11093</v>
      </c>
      <c r="F4149" s="50" t="s">
        <v>602</v>
      </c>
      <c r="G4149" s="50" t="s">
        <v>11094</v>
      </c>
      <c r="H4149" s="50" t="s">
        <v>1930</v>
      </c>
      <c r="I4149" s="50" t="s">
        <v>11095</v>
      </c>
      <c r="J4149" s="50" t="s">
        <v>1931</v>
      </c>
      <c r="K4149" s="50" t="s">
        <v>291</v>
      </c>
      <c r="L4149" s="50" t="s">
        <v>189</v>
      </c>
      <c r="M4149" s="54">
        <v>1</v>
      </c>
      <c r="N4149" s="51" t="str">
        <f t="shared" si="269"/>
        <v>日大鶴ヶ丘</v>
      </c>
    </row>
    <row r="4150" spans="1:14" x14ac:dyDescent="0.2">
      <c r="A4150" s="50">
        <f t="shared" si="270"/>
        <v>47144</v>
      </c>
      <c r="B4150" s="50">
        <f t="shared" si="271"/>
        <v>4</v>
      </c>
      <c r="C4150" s="51">
        <f t="shared" si="272"/>
        <v>71</v>
      </c>
      <c r="D4150" s="50">
        <v>47144</v>
      </c>
      <c r="E4150" s="50" t="s">
        <v>11096</v>
      </c>
      <c r="F4150" s="50" t="s">
        <v>11097</v>
      </c>
      <c r="G4150" s="50" t="s">
        <v>11098</v>
      </c>
      <c r="H4150" s="50" t="s">
        <v>1810</v>
      </c>
      <c r="I4150" s="50" t="s">
        <v>11099</v>
      </c>
      <c r="J4150" s="50" t="s">
        <v>1811</v>
      </c>
      <c r="K4150" s="50" t="s">
        <v>291</v>
      </c>
      <c r="L4150" s="50" t="s">
        <v>189</v>
      </c>
      <c r="M4150" s="54">
        <v>1</v>
      </c>
      <c r="N4150" s="51" t="str">
        <f t="shared" si="269"/>
        <v>日大鶴ヶ丘</v>
      </c>
    </row>
    <row r="4151" spans="1:14" x14ac:dyDescent="0.2">
      <c r="A4151" s="50">
        <f t="shared" si="270"/>
        <v>47159</v>
      </c>
      <c r="B4151" s="50">
        <f t="shared" si="271"/>
        <v>4</v>
      </c>
      <c r="C4151" s="51">
        <f t="shared" si="272"/>
        <v>71</v>
      </c>
      <c r="D4151" s="50">
        <v>47159</v>
      </c>
      <c r="E4151" s="50" t="s">
        <v>15376</v>
      </c>
      <c r="F4151" s="50" t="s">
        <v>13511</v>
      </c>
      <c r="G4151" s="50" t="s">
        <v>15377</v>
      </c>
      <c r="H4151" s="50" t="s">
        <v>1818</v>
      </c>
      <c r="I4151" s="50" t="s">
        <v>15378</v>
      </c>
      <c r="J4151" s="50" t="s">
        <v>1820</v>
      </c>
      <c r="K4151" s="50" t="s">
        <v>292</v>
      </c>
      <c r="L4151" s="50" t="s">
        <v>188</v>
      </c>
      <c r="M4151" s="54">
        <v>3</v>
      </c>
      <c r="N4151" s="51" t="str">
        <f t="shared" si="269"/>
        <v>日大鶴ヶ丘</v>
      </c>
    </row>
    <row r="4152" spans="1:14" x14ac:dyDescent="0.2">
      <c r="A4152" s="50">
        <f t="shared" si="270"/>
        <v>47160</v>
      </c>
      <c r="B4152" s="50">
        <f t="shared" si="271"/>
        <v>4</v>
      </c>
      <c r="C4152" s="51">
        <f t="shared" si="272"/>
        <v>71</v>
      </c>
      <c r="D4152" s="50">
        <v>47160</v>
      </c>
      <c r="E4152" s="50" t="s">
        <v>2826</v>
      </c>
      <c r="F4152" s="50" t="s">
        <v>7077</v>
      </c>
      <c r="G4152" s="50" t="s">
        <v>2828</v>
      </c>
      <c r="H4152" s="50" t="s">
        <v>7078</v>
      </c>
      <c r="I4152" s="50" t="s">
        <v>2829</v>
      </c>
      <c r="J4152" s="50" t="s">
        <v>7079</v>
      </c>
      <c r="K4152" s="50" t="s">
        <v>292</v>
      </c>
      <c r="L4152" s="50" t="s">
        <v>188</v>
      </c>
      <c r="M4152" s="54">
        <v>2</v>
      </c>
      <c r="N4152" s="51" t="str">
        <f t="shared" si="269"/>
        <v>日大鶴ヶ丘</v>
      </c>
    </row>
    <row r="4153" spans="1:14" x14ac:dyDescent="0.2">
      <c r="A4153" s="50">
        <f t="shared" si="270"/>
        <v>47161</v>
      </c>
      <c r="B4153" s="50">
        <f t="shared" si="271"/>
        <v>4</v>
      </c>
      <c r="C4153" s="51">
        <f t="shared" si="272"/>
        <v>71</v>
      </c>
      <c r="D4153" s="50">
        <v>47161</v>
      </c>
      <c r="E4153" s="50" t="s">
        <v>2078</v>
      </c>
      <c r="F4153" s="50" t="s">
        <v>472</v>
      </c>
      <c r="G4153" s="50" t="s">
        <v>2080</v>
      </c>
      <c r="H4153" s="50" t="s">
        <v>1920</v>
      </c>
      <c r="I4153" s="50" t="s">
        <v>2081</v>
      </c>
      <c r="J4153" s="50" t="s">
        <v>1921</v>
      </c>
      <c r="K4153" s="50" t="s">
        <v>292</v>
      </c>
      <c r="L4153" s="50" t="s">
        <v>188</v>
      </c>
      <c r="M4153" s="54">
        <v>2</v>
      </c>
      <c r="N4153" s="51" t="str">
        <f t="shared" si="269"/>
        <v>日大鶴ヶ丘</v>
      </c>
    </row>
    <row r="4154" spans="1:14" x14ac:dyDescent="0.2">
      <c r="A4154" s="50">
        <f t="shared" si="270"/>
        <v>47162</v>
      </c>
      <c r="B4154" s="50">
        <f t="shared" si="271"/>
        <v>4</v>
      </c>
      <c r="C4154" s="51">
        <f t="shared" si="272"/>
        <v>71</v>
      </c>
      <c r="D4154" s="50">
        <v>47162</v>
      </c>
      <c r="E4154" s="50" t="s">
        <v>5272</v>
      </c>
      <c r="F4154" s="50" t="s">
        <v>4696</v>
      </c>
      <c r="G4154" s="50" t="s">
        <v>5274</v>
      </c>
      <c r="H4154" s="50" t="s">
        <v>4698</v>
      </c>
      <c r="I4154" s="50" t="s">
        <v>5276</v>
      </c>
      <c r="J4154" s="50" t="s">
        <v>4700</v>
      </c>
      <c r="K4154" s="50" t="s">
        <v>292</v>
      </c>
      <c r="L4154" s="50" t="s">
        <v>188</v>
      </c>
      <c r="M4154" s="54">
        <v>2</v>
      </c>
      <c r="N4154" s="51" t="str">
        <f t="shared" si="269"/>
        <v>日大鶴ヶ丘</v>
      </c>
    </row>
    <row r="4155" spans="1:14" x14ac:dyDescent="0.2">
      <c r="A4155" s="50">
        <f t="shared" si="270"/>
        <v>47163</v>
      </c>
      <c r="B4155" s="50">
        <f t="shared" si="271"/>
        <v>4</v>
      </c>
      <c r="C4155" s="51">
        <f t="shared" si="272"/>
        <v>71</v>
      </c>
      <c r="D4155" s="50">
        <v>47163</v>
      </c>
      <c r="E4155" s="50" t="s">
        <v>11100</v>
      </c>
      <c r="F4155" s="50" t="s">
        <v>11101</v>
      </c>
      <c r="G4155" s="50" t="s">
        <v>11102</v>
      </c>
      <c r="H4155" s="50" t="s">
        <v>11103</v>
      </c>
      <c r="I4155" s="50" t="s">
        <v>11104</v>
      </c>
      <c r="J4155" s="50" t="s">
        <v>11105</v>
      </c>
      <c r="K4155" s="50" t="s">
        <v>292</v>
      </c>
      <c r="L4155" s="50" t="s">
        <v>188</v>
      </c>
      <c r="M4155" s="54">
        <v>2</v>
      </c>
      <c r="N4155" s="51" t="str">
        <f t="shared" si="269"/>
        <v>日大鶴ヶ丘</v>
      </c>
    </row>
    <row r="4156" spans="1:14" x14ac:dyDescent="0.2">
      <c r="A4156" s="50">
        <f t="shared" si="270"/>
        <v>47164</v>
      </c>
      <c r="B4156" s="50">
        <f t="shared" si="271"/>
        <v>4</v>
      </c>
      <c r="C4156" s="51">
        <f t="shared" si="272"/>
        <v>71</v>
      </c>
      <c r="D4156" s="50">
        <v>47164</v>
      </c>
      <c r="E4156" s="50" t="s">
        <v>120</v>
      </c>
      <c r="F4156" s="50" t="s">
        <v>7917</v>
      </c>
      <c r="G4156" s="50" t="s">
        <v>1026</v>
      </c>
      <c r="H4156" s="50" t="s">
        <v>1172</v>
      </c>
      <c r="I4156" s="50" t="s">
        <v>1027</v>
      </c>
      <c r="J4156" s="50" t="s">
        <v>1174</v>
      </c>
      <c r="K4156" s="50" t="s">
        <v>292</v>
      </c>
      <c r="L4156" s="50" t="s">
        <v>188</v>
      </c>
      <c r="M4156" s="54">
        <v>2</v>
      </c>
      <c r="N4156" s="51" t="str">
        <f t="shared" si="269"/>
        <v>日大鶴ヶ丘</v>
      </c>
    </row>
    <row r="4157" spans="1:14" x14ac:dyDescent="0.2">
      <c r="A4157" s="50">
        <f t="shared" si="270"/>
        <v>47165</v>
      </c>
      <c r="B4157" s="50">
        <f t="shared" si="271"/>
        <v>4</v>
      </c>
      <c r="C4157" s="51">
        <f t="shared" si="272"/>
        <v>71</v>
      </c>
      <c r="D4157" s="50">
        <v>47165</v>
      </c>
      <c r="E4157" s="50" t="s">
        <v>3819</v>
      </c>
      <c r="F4157" s="50" t="s">
        <v>2066</v>
      </c>
      <c r="G4157" s="50" t="s">
        <v>3821</v>
      </c>
      <c r="H4157" s="50" t="s">
        <v>1088</v>
      </c>
      <c r="I4157" s="50" t="s">
        <v>3822</v>
      </c>
      <c r="J4157" s="50" t="s">
        <v>1090</v>
      </c>
      <c r="K4157" s="50" t="s">
        <v>292</v>
      </c>
      <c r="L4157" s="50" t="s">
        <v>189</v>
      </c>
      <c r="M4157" s="54">
        <v>1</v>
      </c>
      <c r="N4157" s="51" t="str">
        <f t="shared" si="269"/>
        <v>日大鶴ヶ丘</v>
      </c>
    </row>
    <row r="4158" spans="1:14" x14ac:dyDescent="0.2">
      <c r="A4158" s="50">
        <f t="shared" si="270"/>
        <v>47166</v>
      </c>
      <c r="B4158" s="50">
        <f t="shared" si="271"/>
        <v>4</v>
      </c>
      <c r="C4158" s="51">
        <f t="shared" si="272"/>
        <v>71</v>
      </c>
      <c r="D4158" s="50">
        <v>47166</v>
      </c>
      <c r="E4158" s="50" t="s">
        <v>911</v>
      </c>
      <c r="F4158" s="50" t="s">
        <v>11106</v>
      </c>
      <c r="G4158" s="50" t="s">
        <v>2685</v>
      </c>
      <c r="H4158" s="50" t="s">
        <v>1750</v>
      </c>
      <c r="I4158" s="50" t="s">
        <v>2686</v>
      </c>
      <c r="J4158" s="50" t="s">
        <v>1752</v>
      </c>
      <c r="K4158" s="50" t="s">
        <v>292</v>
      </c>
      <c r="L4158" s="50" t="s">
        <v>189</v>
      </c>
      <c r="M4158" s="54">
        <v>1</v>
      </c>
      <c r="N4158" s="51" t="str">
        <f t="shared" si="269"/>
        <v>日大鶴ヶ丘</v>
      </c>
    </row>
    <row r="4159" spans="1:14" x14ac:dyDescent="0.2">
      <c r="A4159" s="50">
        <f t="shared" si="270"/>
        <v>47167</v>
      </c>
      <c r="B4159" s="50">
        <f t="shared" si="271"/>
        <v>4</v>
      </c>
      <c r="C4159" s="51">
        <f t="shared" si="272"/>
        <v>71</v>
      </c>
      <c r="D4159" s="50">
        <v>47167</v>
      </c>
      <c r="E4159" s="50" t="s">
        <v>6791</v>
      </c>
      <c r="F4159" s="50" t="s">
        <v>11107</v>
      </c>
      <c r="G4159" s="50" t="s">
        <v>6793</v>
      </c>
      <c r="H4159" s="50" t="s">
        <v>4396</v>
      </c>
      <c r="I4159" s="50" t="s">
        <v>6795</v>
      </c>
      <c r="J4159" s="50" t="s">
        <v>4398</v>
      </c>
      <c r="K4159" s="50" t="s">
        <v>292</v>
      </c>
      <c r="L4159" s="50" t="s">
        <v>189</v>
      </c>
      <c r="M4159" s="54">
        <v>1</v>
      </c>
      <c r="N4159" s="51" t="str">
        <f t="shared" si="269"/>
        <v>日大鶴ヶ丘</v>
      </c>
    </row>
    <row r="4160" spans="1:14" x14ac:dyDescent="0.2">
      <c r="A4160" s="50">
        <f t="shared" si="270"/>
        <v>47168</v>
      </c>
      <c r="B4160" s="50">
        <f t="shared" si="271"/>
        <v>4</v>
      </c>
      <c r="C4160" s="51">
        <f t="shared" si="272"/>
        <v>71</v>
      </c>
      <c r="D4160" s="50">
        <v>47168</v>
      </c>
      <c r="E4160" s="50" t="s">
        <v>11108</v>
      </c>
      <c r="F4160" s="50" t="s">
        <v>11109</v>
      </c>
      <c r="G4160" s="50" t="s">
        <v>11110</v>
      </c>
      <c r="H4160" s="50" t="s">
        <v>11111</v>
      </c>
      <c r="I4160" s="50" t="s">
        <v>11112</v>
      </c>
      <c r="J4160" s="50" t="s">
        <v>11113</v>
      </c>
      <c r="K4160" s="50" t="s">
        <v>292</v>
      </c>
      <c r="L4160" s="50" t="s">
        <v>189</v>
      </c>
      <c r="M4160" s="54">
        <v>1</v>
      </c>
      <c r="N4160" s="51" t="str">
        <f t="shared" si="269"/>
        <v>日大鶴ヶ丘</v>
      </c>
    </row>
    <row r="4161" spans="1:14" x14ac:dyDescent="0.2">
      <c r="A4161" s="50">
        <f t="shared" si="270"/>
        <v>47169</v>
      </c>
      <c r="B4161" s="50">
        <f t="shared" si="271"/>
        <v>4</v>
      </c>
      <c r="C4161" s="51">
        <f t="shared" si="272"/>
        <v>71</v>
      </c>
      <c r="D4161" s="50">
        <v>47169</v>
      </c>
      <c r="E4161" s="50" t="s">
        <v>11114</v>
      </c>
      <c r="F4161" s="50" t="s">
        <v>11115</v>
      </c>
      <c r="G4161" s="50" t="s">
        <v>11116</v>
      </c>
      <c r="H4161" s="50" t="s">
        <v>3098</v>
      </c>
      <c r="I4161" s="50" t="s">
        <v>11117</v>
      </c>
      <c r="J4161" s="50" t="s">
        <v>3099</v>
      </c>
      <c r="K4161" s="50" t="s">
        <v>292</v>
      </c>
      <c r="L4161" s="50" t="s">
        <v>189</v>
      </c>
      <c r="M4161" s="54">
        <v>1</v>
      </c>
      <c r="N4161" s="51" t="str">
        <f t="shared" si="269"/>
        <v>日大鶴ヶ丘</v>
      </c>
    </row>
    <row r="4162" spans="1:14" x14ac:dyDescent="0.2">
      <c r="A4162" s="50">
        <f t="shared" si="270"/>
        <v>47170</v>
      </c>
      <c r="B4162" s="50">
        <f t="shared" si="271"/>
        <v>4</v>
      </c>
      <c r="C4162" s="51">
        <f t="shared" si="272"/>
        <v>71</v>
      </c>
      <c r="D4162" s="50">
        <v>47170</v>
      </c>
      <c r="E4162" s="50" t="s">
        <v>11118</v>
      </c>
      <c r="F4162" s="50" t="s">
        <v>1104</v>
      </c>
      <c r="G4162" s="50" t="s">
        <v>11119</v>
      </c>
      <c r="H4162" s="50" t="s">
        <v>1106</v>
      </c>
      <c r="I4162" s="50" t="s">
        <v>11120</v>
      </c>
      <c r="J4162" s="50" t="s">
        <v>1108</v>
      </c>
      <c r="K4162" s="50" t="s">
        <v>292</v>
      </c>
      <c r="L4162" s="50" t="s">
        <v>189</v>
      </c>
      <c r="M4162" s="54">
        <v>1</v>
      </c>
      <c r="N4162" s="51" t="str">
        <f t="shared" ref="N4162:N4225" si="273">VLOOKUP(B4162*100+C4162,$AB$2:$AF$400,2,0)</f>
        <v>日大鶴ヶ丘</v>
      </c>
    </row>
    <row r="4163" spans="1:14" x14ac:dyDescent="0.2">
      <c r="A4163" s="50">
        <f t="shared" si="270"/>
        <v>47171</v>
      </c>
      <c r="B4163" s="50">
        <f t="shared" si="271"/>
        <v>4</v>
      </c>
      <c r="C4163" s="51">
        <f t="shared" si="272"/>
        <v>71</v>
      </c>
      <c r="D4163" s="50">
        <v>47171</v>
      </c>
      <c r="E4163" s="50" t="s">
        <v>1757</v>
      </c>
      <c r="F4163" s="50" t="s">
        <v>11121</v>
      </c>
      <c r="G4163" s="50" t="s">
        <v>1758</v>
      </c>
      <c r="H4163" s="50" t="s">
        <v>2169</v>
      </c>
      <c r="I4163" s="50" t="s">
        <v>1759</v>
      </c>
      <c r="J4163" s="50" t="s">
        <v>2171</v>
      </c>
      <c r="K4163" s="50" t="s">
        <v>292</v>
      </c>
      <c r="L4163" s="50" t="s">
        <v>185</v>
      </c>
      <c r="M4163" s="54">
        <v>1</v>
      </c>
      <c r="N4163" s="51" t="str">
        <f t="shared" si="273"/>
        <v>日大鶴ヶ丘</v>
      </c>
    </row>
    <row r="4164" spans="1:14" x14ac:dyDescent="0.2">
      <c r="A4164" s="50">
        <f t="shared" si="270"/>
        <v>47172</v>
      </c>
      <c r="B4164" s="50">
        <f t="shared" si="271"/>
        <v>4</v>
      </c>
      <c r="C4164" s="51">
        <f t="shared" si="272"/>
        <v>71</v>
      </c>
      <c r="D4164" s="50">
        <v>47172</v>
      </c>
      <c r="E4164" s="50" t="s">
        <v>6718</v>
      </c>
      <c r="F4164" s="50" t="s">
        <v>11122</v>
      </c>
      <c r="G4164" s="50" t="s">
        <v>6720</v>
      </c>
      <c r="H4164" s="50" t="s">
        <v>1818</v>
      </c>
      <c r="I4164" s="50" t="s">
        <v>6721</v>
      </c>
      <c r="J4164" s="50" t="s">
        <v>5153</v>
      </c>
      <c r="K4164" s="50" t="s">
        <v>292</v>
      </c>
      <c r="L4164" s="50" t="s">
        <v>185</v>
      </c>
      <c r="M4164" s="54">
        <v>1</v>
      </c>
      <c r="N4164" s="51" t="str">
        <f t="shared" si="273"/>
        <v>日大鶴ヶ丘</v>
      </c>
    </row>
    <row r="4165" spans="1:14" x14ac:dyDescent="0.2">
      <c r="A4165" s="50">
        <f t="shared" si="270"/>
        <v>47173</v>
      </c>
      <c r="B4165" s="50">
        <f t="shared" si="271"/>
        <v>4</v>
      </c>
      <c r="C4165" s="51">
        <f t="shared" si="272"/>
        <v>71</v>
      </c>
      <c r="D4165" s="50">
        <v>47173</v>
      </c>
      <c r="E4165" s="50" t="s">
        <v>580</v>
      </c>
      <c r="F4165" s="50" t="s">
        <v>11123</v>
      </c>
      <c r="G4165" s="50" t="s">
        <v>1749</v>
      </c>
      <c r="H4165" s="50" t="s">
        <v>2232</v>
      </c>
      <c r="I4165" s="50" t="s">
        <v>1751</v>
      </c>
      <c r="J4165" s="50" t="s">
        <v>2233</v>
      </c>
      <c r="K4165" s="50" t="s">
        <v>292</v>
      </c>
      <c r="L4165" s="50" t="s">
        <v>189</v>
      </c>
      <c r="M4165" s="54">
        <v>1</v>
      </c>
      <c r="N4165" s="51" t="str">
        <f t="shared" si="273"/>
        <v>日大鶴ヶ丘</v>
      </c>
    </row>
    <row r="4166" spans="1:14" x14ac:dyDescent="0.2">
      <c r="A4166" s="50">
        <f t="shared" si="270"/>
        <v>47174</v>
      </c>
      <c r="B4166" s="50">
        <f t="shared" si="271"/>
        <v>4</v>
      </c>
      <c r="C4166" s="51">
        <f t="shared" si="272"/>
        <v>71</v>
      </c>
      <c r="D4166" s="50">
        <v>47174</v>
      </c>
      <c r="E4166" s="50" t="s">
        <v>64</v>
      </c>
      <c r="F4166" s="50" t="s">
        <v>11124</v>
      </c>
      <c r="G4166" s="50" t="s">
        <v>2409</v>
      </c>
      <c r="H4166" s="50" t="s">
        <v>9572</v>
      </c>
      <c r="I4166" s="50" t="s">
        <v>2411</v>
      </c>
      <c r="J4166" s="50" t="s">
        <v>9573</v>
      </c>
      <c r="K4166" s="50" t="s">
        <v>292</v>
      </c>
      <c r="L4166" s="50" t="s">
        <v>189</v>
      </c>
      <c r="M4166" s="54">
        <v>1</v>
      </c>
      <c r="N4166" s="51" t="str">
        <f t="shared" si="273"/>
        <v>日大鶴ヶ丘</v>
      </c>
    </row>
    <row r="4167" spans="1:14" x14ac:dyDescent="0.2">
      <c r="A4167" s="50">
        <f t="shared" si="270"/>
        <v>47175</v>
      </c>
      <c r="B4167" s="50">
        <f t="shared" si="271"/>
        <v>4</v>
      </c>
      <c r="C4167" s="51">
        <f t="shared" si="272"/>
        <v>71</v>
      </c>
      <c r="D4167" s="50">
        <v>47175</v>
      </c>
      <c r="E4167" s="50" t="s">
        <v>114</v>
      </c>
      <c r="F4167" s="50" t="s">
        <v>11125</v>
      </c>
      <c r="G4167" s="50" t="s">
        <v>1141</v>
      </c>
      <c r="H4167" s="50" t="s">
        <v>11126</v>
      </c>
      <c r="I4167" s="50" t="s">
        <v>1142</v>
      </c>
      <c r="J4167" s="50" t="s">
        <v>11127</v>
      </c>
      <c r="K4167" s="50" t="s">
        <v>292</v>
      </c>
      <c r="L4167" s="50" t="s">
        <v>189</v>
      </c>
      <c r="M4167" s="54">
        <v>1</v>
      </c>
      <c r="N4167" s="51" t="str">
        <f t="shared" si="273"/>
        <v>日大鶴ヶ丘</v>
      </c>
    </row>
    <row r="4168" spans="1:14" x14ac:dyDescent="0.2">
      <c r="A4168" s="50">
        <f t="shared" si="270"/>
        <v>47176</v>
      </c>
      <c r="B4168" s="50">
        <f t="shared" si="271"/>
        <v>4</v>
      </c>
      <c r="C4168" s="51">
        <f t="shared" si="272"/>
        <v>71</v>
      </c>
      <c r="D4168" s="50">
        <v>47176</v>
      </c>
      <c r="E4168" s="50" t="s">
        <v>40</v>
      </c>
      <c r="F4168" s="50" t="s">
        <v>390</v>
      </c>
      <c r="G4168" s="50" t="s">
        <v>1704</v>
      </c>
      <c r="H4168" s="50" t="s">
        <v>1337</v>
      </c>
      <c r="I4168" s="50" t="s">
        <v>1706</v>
      </c>
      <c r="J4168" s="50" t="s">
        <v>1545</v>
      </c>
      <c r="K4168" s="50" t="s">
        <v>292</v>
      </c>
      <c r="L4168" s="50" t="s">
        <v>189</v>
      </c>
      <c r="M4168" s="54">
        <v>1</v>
      </c>
      <c r="N4168" s="51" t="str">
        <f t="shared" si="273"/>
        <v>日大鶴ヶ丘</v>
      </c>
    </row>
    <row r="4169" spans="1:14" x14ac:dyDescent="0.2">
      <c r="A4169" s="50">
        <f t="shared" si="270"/>
        <v>47177</v>
      </c>
      <c r="B4169" s="50">
        <f t="shared" si="271"/>
        <v>4</v>
      </c>
      <c r="C4169" s="51">
        <f t="shared" si="272"/>
        <v>71</v>
      </c>
      <c r="D4169" s="50">
        <v>47177</v>
      </c>
      <c r="E4169" s="50" t="s">
        <v>15379</v>
      </c>
      <c r="F4169" s="50" t="s">
        <v>15380</v>
      </c>
      <c r="G4169" s="50" t="s">
        <v>8362</v>
      </c>
      <c r="H4169" s="50" t="s">
        <v>11557</v>
      </c>
      <c r="I4169" s="50" t="s">
        <v>8363</v>
      </c>
      <c r="J4169" s="50" t="s">
        <v>11558</v>
      </c>
      <c r="K4169" s="50" t="s">
        <v>292</v>
      </c>
      <c r="L4169" s="50" t="s">
        <v>185</v>
      </c>
      <c r="M4169" s="54">
        <v>1</v>
      </c>
      <c r="N4169" s="51" t="str">
        <f t="shared" si="273"/>
        <v>日大鶴ヶ丘</v>
      </c>
    </row>
    <row r="4170" spans="1:14" x14ac:dyDescent="0.2">
      <c r="A4170" s="50">
        <f t="shared" si="270"/>
        <v>47201</v>
      </c>
      <c r="B4170" s="50">
        <f t="shared" si="271"/>
        <v>4</v>
      </c>
      <c r="C4170" s="51">
        <f t="shared" si="272"/>
        <v>72</v>
      </c>
      <c r="D4170" s="50">
        <v>47201</v>
      </c>
      <c r="E4170" s="50" t="s">
        <v>39</v>
      </c>
      <c r="F4170" s="50" t="s">
        <v>11128</v>
      </c>
      <c r="G4170" s="50" t="s">
        <v>1317</v>
      </c>
      <c r="H4170" s="50" t="s">
        <v>1198</v>
      </c>
      <c r="I4170" s="50" t="s">
        <v>1318</v>
      </c>
      <c r="J4170" s="50" t="s">
        <v>1200</v>
      </c>
      <c r="K4170" s="50" t="s">
        <v>291</v>
      </c>
      <c r="L4170" s="50" t="s">
        <v>188</v>
      </c>
      <c r="M4170" s="54">
        <v>2</v>
      </c>
      <c r="N4170" s="51" t="str">
        <f t="shared" si="273"/>
        <v>文大杉並</v>
      </c>
    </row>
    <row r="4171" spans="1:14" x14ac:dyDescent="0.2">
      <c r="A4171" s="50">
        <f t="shared" si="270"/>
        <v>47202</v>
      </c>
      <c r="B4171" s="50">
        <f t="shared" si="271"/>
        <v>4</v>
      </c>
      <c r="C4171" s="51">
        <f t="shared" si="272"/>
        <v>72</v>
      </c>
      <c r="D4171" s="50">
        <v>47202</v>
      </c>
      <c r="E4171" s="50" t="s">
        <v>87</v>
      </c>
      <c r="F4171" s="50" t="s">
        <v>11129</v>
      </c>
      <c r="G4171" s="50" t="s">
        <v>1117</v>
      </c>
      <c r="H4171" s="50" t="s">
        <v>10493</v>
      </c>
      <c r="I4171" s="50" t="s">
        <v>6154</v>
      </c>
      <c r="J4171" s="50" t="s">
        <v>10495</v>
      </c>
      <c r="K4171" s="50" t="s">
        <v>291</v>
      </c>
      <c r="L4171" s="50" t="s">
        <v>188</v>
      </c>
      <c r="M4171" s="54">
        <v>2</v>
      </c>
      <c r="N4171" s="51" t="str">
        <f t="shared" si="273"/>
        <v>文大杉並</v>
      </c>
    </row>
    <row r="4172" spans="1:14" x14ac:dyDescent="0.2">
      <c r="A4172" s="50">
        <f t="shared" si="270"/>
        <v>47203</v>
      </c>
      <c r="B4172" s="50">
        <f t="shared" si="271"/>
        <v>4</v>
      </c>
      <c r="C4172" s="51">
        <f t="shared" si="272"/>
        <v>72</v>
      </c>
      <c r="D4172" s="50">
        <v>47203</v>
      </c>
      <c r="E4172" s="50" t="s">
        <v>1386</v>
      </c>
      <c r="F4172" s="50" t="s">
        <v>10128</v>
      </c>
      <c r="G4172" s="50" t="s">
        <v>1387</v>
      </c>
      <c r="H4172" s="50" t="s">
        <v>1112</v>
      </c>
      <c r="I4172" s="50" t="s">
        <v>1388</v>
      </c>
      <c r="J4172" s="50" t="s">
        <v>1114</v>
      </c>
      <c r="K4172" s="50" t="s">
        <v>291</v>
      </c>
      <c r="L4172" s="50" t="s">
        <v>188</v>
      </c>
      <c r="M4172" s="54">
        <v>2</v>
      </c>
      <c r="N4172" s="51" t="str">
        <f t="shared" si="273"/>
        <v>文大杉並</v>
      </c>
    </row>
    <row r="4173" spans="1:14" x14ac:dyDescent="0.2">
      <c r="A4173" s="50">
        <f t="shared" si="270"/>
        <v>47205</v>
      </c>
      <c r="B4173" s="50">
        <f t="shared" si="271"/>
        <v>4</v>
      </c>
      <c r="C4173" s="51">
        <f t="shared" si="272"/>
        <v>72</v>
      </c>
      <c r="D4173" s="50">
        <v>47205</v>
      </c>
      <c r="E4173" s="50" t="s">
        <v>360</v>
      </c>
      <c r="F4173" s="50" t="s">
        <v>4575</v>
      </c>
      <c r="G4173" s="50" t="s">
        <v>2450</v>
      </c>
      <c r="H4173" s="50" t="s">
        <v>1875</v>
      </c>
      <c r="I4173" s="50" t="s">
        <v>2451</v>
      </c>
      <c r="J4173" s="50" t="s">
        <v>1877</v>
      </c>
      <c r="K4173" s="50" t="s">
        <v>291</v>
      </c>
      <c r="L4173" s="50" t="s">
        <v>188</v>
      </c>
      <c r="M4173" s="54">
        <v>2</v>
      </c>
      <c r="N4173" s="51" t="str">
        <f t="shared" si="273"/>
        <v>文大杉並</v>
      </c>
    </row>
    <row r="4174" spans="1:14" x14ac:dyDescent="0.2">
      <c r="A4174" s="50">
        <f t="shared" si="270"/>
        <v>47206</v>
      </c>
      <c r="B4174" s="50">
        <f t="shared" si="271"/>
        <v>4</v>
      </c>
      <c r="C4174" s="51">
        <f t="shared" si="272"/>
        <v>72</v>
      </c>
      <c r="D4174" s="50">
        <v>47206</v>
      </c>
      <c r="E4174" s="50" t="s">
        <v>11047</v>
      </c>
      <c r="F4174" s="50" t="s">
        <v>5286</v>
      </c>
      <c r="G4174" s="50" t="s">
        <v>11049</v>
      </c>
      <c r="H4174" s="50" t="s">
        <v>1289</v>
      </c>
      <c r="I4174" s="50" t="s">
        <v>11130</v>
      </c>
      <c r="J4174" s="50" t="s">
        <v>1290</v>
      </c>
      <c r="K4174" s="50" t="s">
        <v>291</v>
      </c>
      <c r="L4174" s="50" t="s">
        <v>185</v>
      </c>
      <c r="M4174" s="54">
        <v>1</v>
      </c>
      <c r="N4174" s="51" t="str">
        <f t="shared" si="273"/>
        <v>文大杉並</v>
      </c>
    </row>
    <row r="4175" spans="1:14" x14ac:dyDescent="0.2">
      <c r="A4175" s="50">
        <f t="shared" si="270"/>
        <v>47207</v>
      </c>
      <c r="B4175" s="50">
        <f t="shared" si="271"/>
        <v>4</v>
      </c>
      <c r="C4175" s="51">
        <f t="shared" si="272"/>
        <v>72</v>
      </c>
      <c r="D4175" s="50">
        <v>47207</v>
      </c>
      <c r="E4175" s="50" t="s">
        <v>357</v>
      </c>
      <c r="F4175" s="50" t="s">
        <v>8753</v>
      </c>
      <c r="G4175" s="50" t="s">
        <v>1301</v>
      </c>
      <c r="H4175" s="50" t="s">
        <v>1030</v>
      </c>
      <c r="I4175" s="50" t="s">
        <v>1431</v>
      </c>
      <c r="J4175" s="50" t="s">
        <v>1031</v>
      </c>
      <c r="K4175" s="50" t="s">
        <v>291</v>
      </c>
      <c r="L4175" s="50" t="s">
        <v>189</v>
      </c>
      <c r="M4175" s="54">
        <v>1</v>
      </c>
      <c r="N4175" s="51" t="str">
        <f t="shared" si="273"/>
        <v>文大杉並</v>
      </c>
    </row>
    <row r="4176" spans="1:14" x14ac:dyDescent="0.2">
      <c r="A4176" s="50">
        <f t="shared" si="270"/>
        <v>47263</v>
      </c>
      <c r="B4176" s="50">
        <f t="shared" si="271"/>
        <v>4</v>
      </c>
      <c r="C4176" s="51">
        <f t="shared" si="272"/>
        <v>72</v>
      </c>
      <c r="D4176" s="50">
        <v>47263</v>
      </c>
      <c r="E4176" s="50" t="s">
        <v>11131</v>
      </c>
      <c r="F4176" s="50" t="s">
        <v>10167</v>
      </c>
      <c r="G4176" s="50" t="s">
        <v>11132</v>
      </c>
      <c r="H4176" s="50" t="s">
        <v>1384</v>
      </c>
      <c r="I4176" s="50" t="s">
        <v>11133</v>
      </c>
      <c r="J4176" s="50" t="s">
        <v>1385</v>
      </c>
      <c r="K4176" s="50" t="s">
        <v>292</v>
      </c>
      <c r="L4176" s="50" t="s">
        <v>188</v>
      </c>
      <c r="M4176" s="54">
        <v>2</v>
      </c>
      <c r="N4176" s="51" t="str">
        <f t="shared" si="273"/>
        <v>文大杉並</v>
      </c>
    </row>
    <row r="4177" spans="1:14" x14ac:dyDescent="0.2">
      <c r="A4177" s="50">
        <f t="shared" si="270"/>
        <v>47264</v>
      </c>
      <c r="B4177" s="50">
        <f t="shared" si="271"/>
        <v>4</v>
      </c>
      <c r="C4177" s="51">
        <f t="shared" si="272"/>
        <v>72</v>
      </c>
      <c r="D4177" s="50">
        <v>47264</v>
      </c>
      <c r="E4177" s="50" t="s">
        <v>11134</v>
      </c>
      <c r="F4177" s="50" t="s">
        <v>11135</v>
      </c>
      <c r="G4177" s="50" t="s">
        <v>11136</v>
      </c>
      <c r="H4177" s="50" t="s">
        <v>3018</v>
      </c>
      <c r="I4177" s="50" t="s">
        <v>2355</v>
      </c>
      <c r="J4177" s="50" t="s">
        <v>3019</v>
      </c>
      <c r="K4177" s="50" t="s">
        <v>292</v>
      </c>
      <c r="L4177" s="50" t="s">
        <v>189</v>
      </c>
      <c r="M4177" s="54">
        <v>2</v>
      </c>
      <c r="N4177" s="51" t="str">
        <f t="shared" si="273"/>
        <v>文大杉並</v>
      </c>
    </row>
    <row r="4178" spans="1:14" x14ac:dyDescent="0.2">
      <c r="A4178" s="50">
        <f t="shared" si="270"/>
        <v>47266</v>
      </c>
      <c r="B4178" s="50">
        <f t="shared" si="271"/>
        <v>4</v>
      </c>
      <c r="C4178" s="51">
        <f t="shared" si="272"/>
        <v>72</v>
      </c>
      <c r="D4178" s="50">
        <v>47266</v>
      </c>
      <c r="E4178" s="50" t="s">
        <v>11034</v>
      </c>
      <c r="F4178" s="50" t="s">
        <v>1539</v>
      </c>
      <c r="G4178" s="50" t="s">
        <v>11036</v>
      </c>
      <c r="H4178" s="50" t="s">
        <v>1540</v>
      </c>
      <c r="I4178" s="50" t="s">
        <v>11037</v>
      </c>
      <c r="J4178" s="50" t="s">
        <v>1541</v>
      </c>
      <c r="K4178" s="50" t="s">
        <v>292</v>
      </c>
      <c r="L4178" s="50" t="s">
        <v>189</v>
      </c>
      <c r="M4178" s="54">
        <v>2</v>
      </c>
      <c r="N4178" s="51" t="str">
        <f t="shared" si="273"/>
        <v>文大杉並</v>
      </c>
    </row>
    <row r="4179" spans="1:14" x14ac:dyDescent="0.2">
      <c r="A4179" s="50">
        <f t="shared" si="270"/>
        <v>47267</v>
      </c>
      <c r="B4179" s="50">
        <f t="shared" si="271"/>
        <v>4</v>
      </c>
      <c r="C4179" s="51">
        <f t="shared" si="272"/>
        <v>72</v>
      </c>
      <c r="D4179" s="50">
        <v>47267</v>
      </c>
      <c r="E4179" s="50" t="s">
        <v>6483</v>
      </c>
      <c r="F4179" s="50" t="s">
        <v>11137</v>
      </c>
      <c r="G4179" s="50" t="s">
        <v>6485</v>
      </c>
      <c r="H4179" s="50" t="s">
        <v>8691</v>
      </c>
      <c r="I4179" s="50" t="s">
        <v>6486</v>
      </c>
      <c r="J4179" s="50" t="s">
        <v>8693</v>
      </c>
      <c r="K4179" s="50" t="s">
        <v>292</v>
      </c>
      <c r="L4179" s="50" t="s">
        <v>188</v>
      </c>
      <c r="M4179" s="54">
        <v>2</v>
      </c>
      <c r="N4179" s="51" t="str">
        <f t="shared" si="273"/>
        <v>文大杉並</v>
      </c>
    </row>
    <row r="4180" spans="1:14" x14ac:dyDescent="0.2">
      <c r="A4180" s="50">
        <f t="shared" si="270"/>
        <v>47268</v>
      </c>
      <c r="B4180" s="50">
        <f t="shared" si="271"/>
        <v>4</v>
      </c>
      <c r="C4180" s="51">
        <f t="shared" si="272"/>
        <v>72</v>
      </c>
      <c r="D4180" s="50">
        <v>47268</v>
      </c>
      <c r="E4180" s="50" t="s">
        <v>11138</v>
      </c>
      <c r="F4180" s="50" t="s">
        <v>7917</v>
      </c>
      <c r="G4180" s="50" t="s">
        <v>11139</v>
      </c>
      <c r="H4180" s="50" t="s">
        <v>1172</v>
      </c>
      <c r="I4180" s="50" t="s">
        <v>11140</v>
      </c>
      <c r="J4180" s="50" t="s">
        <v>1174</v>
      </c>
      <c r="K4180" s="50" t="s">
        <v>292</v>
      </c>
      <c r="L4180" s="50" t="s">
        <v>185</v>
      </c>
      <c r="M4180" s="54">
        <v>1</v>
      </c>
      <c r="N4180" s="51" t="str">
        <f t="shared" si="273"/>
        <v>文大杉並</v>
      </c>
    </row>
    <row r="4181" spans="1:14" x14ac:dyDescent="0.2">
      <c r="A4181" s="50">
        <f t="shared" si="270"/>
        <v>47269</v>
      </c>
      <c r="B4181" s="50">
        <f t="shared" si="271"/>
        <v>4</v>
      </c>
      <c r="C4181" s="51">
        <f t="shared" si="272"/>
        <v>72</v>
      </c>
      <c r="D4181" s="50">
        <v>47269</v>
      </c>
      <c r="E4181" s="50" t="s">
        <v>4366</v>
      </c>
      <c r="F4181" s="50" t="s">
        <v>11141</v>
      </c>
      <c r="G4181" s="50" t="s">
        <v>4368</v>
      </c>
      <c r="H4181" s="50" t="s">
        <v>11142</v>
      </c>
      <c r="I4181" s="50" t="s">
        <v>4369</v>
      </c>
      <c r="J4181" s="50" t="s">
        <v>11143</v>
      </c>
      <c r="K4181" s="50" t="s">
        <v>292</v>
      </c>
      <c r="L4181" s="50" t="s">
        <v>189</v>
      </c>
      <c r="M4181" s="54">
        <v>1</v>
      </c>
      <c r="N4181" s="51" t="str">
        <f t="shared" si="273"/>
        <v>文大杉並</v>
      </c>
    </row>
    <row r="4182" spans="1:14" x14ac:dyDescent="0.2">
      <c r="A4182" s="50">
        <f t="shared" si="270"/>
        <v>47270</v>
      </c>
      <c r="B4182" s="50">
        <f t="shared" si="271"/>
        <v>4</v>
      </c>
      <c r="C4182" s="51">
        <f t="shared" si="272"/>
        <v>72</v>
      </c>
      <c r="D4182" s="50">
        <v>47270</v>
      </c>
      <c r="E4182" s="50" t="s">
        <v>587</v>
      </c>
      <c r="F4182" s="50" t="s">
        <v>9615</v>
      </c>
      <c r="G4182" s="50" t="s">
        <v>1546</v>
      </c>
      <c r="H4182" s="50" t="s">
        <v>1920</v>
      </c>
      <c r="I4182" s="50" t="s">
        <v>1548</v>
      </c>
      <c r="J4182" s="50" t="s">
        <v>1921</v>
      </c>
      <c r="K4182" s="50" t="s">
        <v>292</v>
      </c>
      <c r="L4182" s="50" t="s">
        <v>189</v>
      </c>
      <c r="M4182" s="54">
        <v>1</v>
      </c>
      <c r="N4182" s="51" t="str">
        <f t="shared" si="273"/>
        <v>文大杉並</v>
      </c>
    </row>
    <row r="4183" spans="1:14" x14ac:dyDescent="0.2">
      <c r="A4183" s="50">
        <f t="shared" si="270"/>
        <v>47380</v>
      </c>
      <c r="B4183" s="50">
        <f t="shared" si="271"/>
        <v>4</v>
      </c>
      <c r="C4183" s="51">
        <f t="shared" si="272"/>
        <v>73</v>
      </c>
      <c r="D4183" s="50">
        <v>47380</v>
      </c>
      <c r="E4183" s="50" t="s">
        <v>453</v>
      </c>
      <c r="F4183" s="50" t="s">
        <v>3138</v>
      </c>
      <c r="G4183" s="50" t="s">
        <v>1044</v>
      </c>
      <c r="H4183" s="50" t="s">
        <v>4972</v>
      </c>
      <c r="I4183" s="50" t="s">
        <v>1045</v>
      </c>
      <c r="J4183" s="50" t="s">
        <v>4974</v>
      </c>
      <c r="K4183" s="50" t="s">
        <v>292</v>
      </c>
      <c r="L4183" s="50" t="s">
        <v>188</v>
      </c>
      <c r="M4183" s="54">
        <v>3</v>
      </c>
      <c r="N4183" s="51" t="str">
        <f t="shared" si="273"/>
        <v>立教女学院</v>
      </c>
    </row>
    <row r="4184" spans="1:14" x14ac:dyDescent="0.2">
      <c r="A4184" s="50">
        <f t="shared" si="270"/>
        <v>47381</v>
      </c>
      <c r="B4184" s="50">
        <f t="shared" si="271"/>
        <v>4</v>
      </c>
      <c r="C4184" s="51">
        <f t="shared" si="272"/>
        <v>73</v>
      </c>
      <c r="D4184" s="50">
        <v>47381</v>
      </c>
      <c r="E4184" s="50" t="s">
        <v>6469</v>
      </c>
      <c r="F4184" s="50" t="s">
        <v>11144</v>
      </c>
      <c r="G4184" s="50" t="s">
        <v>6470</v>
      </c>
      <c r="H4184" s="50" t="s">
        <v>11062</v>
      </c>
      <c r="I4184" s="50" t="s">
        <v>6471</v>
      </c>
      <c r="J4184" s="50" t="s">
        <v>11063</v>
      </c>
      <c r="K4184" s="50" t="s">
        <v>292</v>
      </c>
      <c r="L4184" s="50" t="s">
        <v>1029</v>
      </c>
      <c r="M4184" s="54">
        <v>3</v>
      </c>
      <c r="N4184" s="51" t="str">
        <f t="shared" si="273"/>
        <v>立教女学院</v>
      </c>
    </row>
    <row r="4185" spans="1:14" x14ac:dyDescent="0.2">
      <c r="A4185" s="50">
        <f t="shared" si="270"/>
        <v>47382</v>
      </c>
      <c r="B4185" s="50">
        <f t="shared" si="271"/>
        <v>4</v>
      </c>
      <c r="C4185" s="51">
        <f t="shared" si="272"/>
        <v>73</v>
      </c>
      <c r="D4185" s="50">
        <v>47382</v>
      </c>
      <c r="E4185" s="50" t="s">
        <v>30</v>
      </c>
      <c r="F4185" s="50" t="s">
        <v>11145</v>
      </c>
      <c r="G4185" s="50" t="s">
        <v>1081</v>
      </c>
      <c r="H4185" s="50" t="s">
        <v>3460</v>
      </c>
      <c r="I4185" s="50" t="s">
        <v>1082</v>
      </c>
      <c r="J4185" s="50" t="s">
        <v>3462</v>
      </c>
      <c r="K4185" s="50" t="s">
        <v>292</v>
      </c>
      <c r="L4185" s="50" t="s">
        <v>188</v>
      </c>
      <c r="M4185" s="54">
        <v>3</v>
      </c>
      <c r="N4185" s="51" t="str">
        <f t="shared" si="273"/>
        <v>立教女学院</v>
      </c>
    </row>
    <row r="4186" spans="1:14" x14ac:dyDescent="0.2">
      <c r="A4186" s="50">
        <f t="shared" si="270"/>
        <v>47383</v>
      </c>
      <c r="B4186" s="50">
        <f t="shared" si="271"/>
        <v>4</v>
      </c>
      <c r="C4186" s="51">
        <f t="shared" si="272"/>
        <v>73</v>
      </c>
      <c r="D4186" s="50">
        <v>47383</v>
      </c>
      <c r="E4186" s="50" t="s">
        <v>1348</v>
      </c>
      <c r="F4186" s="50" t="s">
        <v>8052</v>
      </c>
      <c r="G4186" s="50" t="s">
        <v>1350</v>
      </c>
      <c r="H4186" s="50" t="s">
        <v>8053</v>
      </c>
      <c r="I4186" s="50" t="s">
        <v>1352</v>
      </c>
      <c r="J4186" s="50" t="s">
        <v>8054</v>
      </c>
      <c r="K4186" s="50" t="s">
        <v>292</v>
      </c>
      <c r="L4186" s="50" t="s">
        <v>1029</v>
      </c>
      <c r="M4186" s="54">
        <v>3</v>
      </c>
      <c r="N4186" s="51" t="str">
        <f t="shared" si="273"/>
        <v>立教女学院</v>
      </c>
    </row>
    <row r="4187" spans="1:14" x14ac:dyDescent="0.2">
      <c r="A4187" s="50">
        <f t="shared" si="270"/>
        <v>47385</v>
      </c>
      <c r="B4187" s="50">
        <f t="shared" si="271"/>
        <v>4</v>
      </c>
      <c r="C4187" s="51">
        <f t="shared" si="272"/>
        <v>73</v>
      </c>
      <c r="D4187" s="50">
        <v>47385</v>
      </c>
      <c r="E4187" s="50" t="s">
        <v>38</v>
      </c>
      <c r="F4187" s="50" t="s">
        <v>10167</v>
      </c>
      <c r="G4187" s="50" t="s">
        <v>1447</v>
      </c>
      <c r="H4187" s="50" t="s">
        <v>1384</v>
      </c>
      <c r="I4187" s="50" t="s">
        <v>1449</v>
      </c>
      <c r="J4187" s="50" t="s">
        <v>1385</v>
      </c>
      <c r="K4187" s="50" t="s">
        <v>292</v>
      </c>
      <c r="L4187" s="50" t="s">
        <v>188</v>
      </c>
      <c r="M4187" s="54">
        <v>2</v>
      </c>
      <c r="N4187" s="51" t="str">
        <f t="shared" si="273"/>
        <v>立教女学院</v>
      </c>
    </row>
    <row r="4188" spans="1:14" x14ac:dyDescent="0.2">
      <c r="A4188" s="50">
        <f t="shared" si="270"/>
        <v>47386</v>
      </c>
      <c r="B4188" s="50">
        <f t="shared" si="271"/>
        <v>4</v>
      </c>
      <c r="C4188" s="51">
        <f t="shared" si="272"/>
        <v>73</v>
      </c>
      <c r="D4188" s="50">
        <v>47386</v>
      </c>
      <c r="E4188" s="50" t="s">
        <v>6628</v>
      </c>
      <c r="F4188" s="50" t="s">
        <v>3897</v>
      </c>
      <c r="G4188" s="50" t="s">
        <v>6630</v>
      </c>
      <c r="H4188" s="50" t="s">
        <v>1100</v>
      </c>
      <c r="I4188" s="50" t="s">
        <v>11146</v>
      </c>
      <c r="J4188" s="50" t="s">
        <v>2163</v>
      </c>
      <c r="K4188" s="50" t="s">
        <v>292</v>
      </c>
      <c r="L4188" s="50" t="s">
        <v>188</v>
      </c>
      <c r="M4188" s="54">
        <v>2</v>
      </c>
      <c r="N4188" s="51" t="str">
        <f t="shared" si="273"/>
        <v>立教女学院</v>
      </c>
    </row>
    <row r="4189" spans="1:14" x14ac:dyDescent="0.2">
      <c r="A4189" s="50">
        <f t="shared" si="270"/>
        <v>47387</v>
      </c>
      <c r="B4189" s="50">
        <f t="shared" si="271"/>
        <v>4</v>
      </c>
      <c r="C4189" s="51">
        <f t="shared" si="272"/>
        <v>73</v>
      </c>
      <c r="D4189" s="50">
        <v>47387</v>
      </c>
      <c r="E4189" s="50" t="s">
        <v>610</v>
      </c>
      <c r="F4189" s="50" t="s">
        <v>11147</v>
      </c>
      <c r="G4189" s="50" t="s">
        <v>1375</v>
      </c>
      <c r="H4189" s="50" t="s">
        <v>1235</v>
      </c>
      <c r="I4189" s="50" t="s">
        <v>1376</v>
      </c>
      <c r="J4189" s="50" t="s">
        <v>1236</v>
      </c>
      <c r="K4189" s="50" t="s">
        <v>292</v>
      </c>
      <c r="L4189" s="50" t="s">
        <v>189</v>
      </c>
      <c r="M4189" s="54">
        <v>2</v>
      </c>
      <c r="N4189" s="51" t="str">
        <f t="shared" si="273"/>
        <v>立教女学院</v>
      </c>
    </row>
    <row r="4190" spans="1:14" x14ac:dyDescent="0.2">
      <c r="A4190" s="50">
        <f t="shared" si="270"/>
        <v>47388</v>
      </c>
      <c r="B4190" s="50">
        <f t="shared" si="271"/>
        <v>4</v>
      </c>
      <c r="C4190" s="51">
        <f t="shared" si="272"/>
        <v>73</v>
      </c>
      <c r="D4190" s="50">
        <v>47388</v>
      </c>
      <c r="E4190" s="50" t="s">
        <v>6115</v>
      </c>
      <c r="F4190" s="50" t="s">
        <v>11148</v>
      </c>
      <c r="G4190" s="50" t="s">
        <v>1127</v>
      </c>
      <c r="H4190" s="50" t="s">
        <v>618</v>
      </c>
      <c r="I4190" s="50" t="s">
        <v>1128</v>
      </c>
      <c r="J4190" s="50" t="s">
        <v>1216</v>
      </c>
      <c r="K4190" s="50" t="s">
        <v>292</v>
      </c>
      <c r="L4190" s="50" t="s">
        <v>189</v>
      </c>
      <c r="M4190" s="54">
        <v>1</v>
      </c>
      <c r="N4190" s="51" t="str">
        <f t="shared" si="273"/>
        <v>立教女学院</v>
      </c>
    </row>
    <row r="4191" spans="1:14" x14ac:dyDescent="0.2">
      <c r="A4191" s="50">
        <f t="shared" si="270"/>
        <v>47389</v>
      </c>
      <c r="B4191" s="50">
        <f t="shared" si="271"/>
        <v>4</v>
      </c>
      <c r="C4191" s="51">
        <f t="shared" si="272"/>
        <v>73</v>
      </c>
      <c r="D4191" s="50">
        <v>47389</v>
      </c>
      <c r="E4191" s="50" t="s">
        <v>664</v>
      </c>
      <c r="F4191" s="50" t="s">
        <v>11149</v>
      </c>
      <c r="G4191" s="50" t="s">
        <v>2596</v>
      </c>
      <c r="H4191" s="50" t="s">
        <v>10875</v>
      </c>
      <c r="I4191" s="50" t="s">
        <v>2597</v>
      </c>
      <c r="J4191" s="50" t="s">
        <v>10876</v>
      </c>
      <c r="K4191" s="50" t="s">
        <v>292</v>
      </c>
      <c r="L4191" s="50" t="s">
        <v>189</v>
      </c>
      <c r="M4191" s="54">
        <v>1</v>
      </c>
      <c r="N4191" s="51" t="str">
        <f t="shared" si="273"/>
        <v>立教女学院</v>
      </c>
    </row>
    <row r="4192" spans="1:14" x14ac:dyDescent="0.2">
      <c r="A4192" s="50">
        <f t="shared" si="270"/>
        <v>47520</v>
      </c>
      <c r="B4192" s="50">
        <f t="shared" si="271"/>
        <v>4</v>
      </c>
      <c r="C4192" s="51">
        <f t="shared" si="272"/>
        <v>75</v>
      </c>
      <c r="D4192" s="50">
        <v>47520</v>
      </c>
      <c r="E4192" s="50" t="s">
        <v>6799</v>
      </c>
      <c r="F4192" s="50" t="s">
        <v>11150</v>
      </c>
      <c r="G4192" s="50" t="s">
        <v>6801</v>
      </c>
      <c r="H4192" s="50" t="s">
        <v>6990</v>
      </c>
      <c r="I4192" s="50" t="s">
        <v>6803</v>
      </c>
      <c r="J4192" s="50" t="s">
        <v>6991</v>
      </c>
      <c r="K4192" s="50" t="s">
        <v>291</v>
      </c>
      <c r="L4192" s="50" t="s">
        <v>188</v>
      </c>
      <c r="M4192" s="54">
        <v>2</v>
      </c>
      <c r="N4192" s="51" t="str">
        <f t="shared" si="273"/>
        <v>都中央ろう</v>
      </c>
    </row>
    <row r="4193" spans="1:14" x14ac:dyDescent="0.2">
      <c r="A4193" s="50">
        <f t="shared" si="270"/>
        <v>47521</v>
      </c>
      <c r="B4193" s="50">
        <f t="shared" si="271"/>
        <v>4</v>
      </c>
      <c r="C4193" s="51">
        <f t="shared" si="272"/>
        <v>75</v>
      </c>
      <c r="D4193" s="50">
        <v>47521</v>
      </c>
      <c r="E4193" s="50" t="s">
        <v>619</v>
      </c>
      <c r="F4193" s="50" t="s">
        <v>11151</v>
      </c>
      <c r="G4193" s="50" t="s">
        <v>1937</v>
      </c>
      <c r="H4193" s="50" t="s">
        <v>1037</v>
      </c>
      <c r="I4193" s="50" t="s">
        <v>1938</v>
      </c>
      <c r="J4193" s="50" t="s">
        <v>1156</v>
      </c>
      <c r="K4193" s="50" t="s">
        <v>291</v>
      </c>
      <c r="L4193" s="50" t="s">
        <v>185</v>
      </c>
      <c r="M4193" s="54">
        <v>1</v>
      </c>
      <c r="N4193" s="51" t="str">
        <f t="shared" si="273"/>
        <v>都中央ろう</v>
      </c>
    </row>
    <row r="4194" spans="1:14" x14ac:dyDescent="0.2">
      <c r="A4194" s="50">
        <f t="shared" si="270"/>
        <v>47522</v>
      </c>
      <c r="B4194" s="50">
        <f t="shared" si="271"/>
        <v>4</v>
      </c>
      <c r="C4194" s="51">
        <f t="shared" si="272"/>
        <v>75</v>
      </c>
      <c r="D4194" s="50">
        <v>47522</v>
      </c>
      <c r="E4194" s="50" t="s">
        <v>677</v>
      </c>
      <c r="F4194" s="50" t="s">
        <v>11152</v>
      </c>
      <c r="G4194" s="50" t="s">
        <v>1380</v>
      </c>
      <c r="H4194" s="50" t="s">
        <v>1118</v>
      </c>
      <c r="I4194" s="50" t="s">
        <v>1382</v>
      </c>
      <c r="J4194" s="50" t="s">
        <v>8975</v>
      </c>
      <c r="K4194" s="50" t="s">
        <v>291</v>
      </c>
      <c r="L4194" s="50" t="s">
        <v>185</v>
      </c>
      <c r="M4194" s="54">
        <v>1</v>
      </c>
      <c r="N4194" s="51" t="str">
        <f t="shared" si="273"/>
        <v>都中央ろう</v>
      </c>
    </row>
    <row r="4195" spans="1:14" x14ac:dyDescent="0.2">
      <c r="A4195" s="50">
        <f t="shared" si="270"/>
        <v>47570</v>
      </c>
      <c r="B4195" s="50">
        <f t="shared" si="271"/>
        <v>4</v>
      </c>
      <c r="C4195" s="51">
        <f t="shared" si="272"/>
        <v>75</v>
      </c>
      <c r="D4195" s="50">
        <v>47570</v>
      </c>
      <c r="E4195" s="50" t="s">
        <v>704</v>
      </c>
      <c r="F4195" s="50" t="s">
        <v>11153</v>
      </c>
      <c r="G4195" s="50" t="s">
        <v>1308</v>
      </c>
      <c r="H4195" s="50" t="s">
        <v>3158</v>
      </c>
      <c r="I4195" s="50" t="s">
        <v>1309</v>
      </c>
      <c r="J4195" s="50" t="s">
        <v>3160</v>
      </c>
      <c r="K4195" s="50" t="s">
        <v>292</v>
      </c>
      <c r="L4195" s="50" t="s">
        <v>189</v>
      </c>
      <c r="M4195" s="54">
        <v>1</v>
      </c>
      <c r="N4195" s="51" t="str">
        <f t="shared" si="273"/>
        <v>都中央ろう</v>
      </c>
    </row>
    <row r="4196" spans="1:14" x14ac:dyDescent="0.2">
      <c r="A4196" s="50">
        <f t="shared" si="270"/>
        <v>50101</v>
      </c>
      <c r="B4196" s="50">
        <f t="shared" si="271"/>
        <v>5</v>
      </c>
      <c r="C4196" s="51">
        <f t="shared" si="272"/>
        <v>1</v>
      </c>
      <c r="D4196" s="50">
        <v>50101</v>
      </c>
      <c r="E4196" s="50" t="s">
        <v>11154</v>
      </c>
      <c r="F4196" s="50" t="s">
        <v>11155</v>
      </c>
      <c r="G4196" s="50" t="s">
        <v>11116</v>
      </c>
      <c r="H4196" s="50" t="s">
        <v>3522</v>
      </c>
      <c r="I4196" s="50" t="s">
        <v>11117</v>
      </c>
      <c r="J4196" s="50" t="s">
        <v>7112</v>
      </c>
      <c r="K4196" s="50" t="s">
        <v>291</v>
      </c>
      <c r="L4196" s="50" t="s">
        <v>189</v>
      </c>
      <c r="M4196" s="54">
        <v>1</v>
      </c>
      <c r="N4196" s="51" t="str">
        <f t="shared" si="273"/>
        <v>都武蔵</v>
      </c>
    </row>
    <row r="4197" spans="1:14" x14ac:dyDescent="0.2">
      <c r="A4197" s="50">
        <f t="shared" si="270"/>
        <v>50102</v>
      </c>
      <c r="B4197" s="50">
        <f t="shared" si="271"/>
        <v>5</v>
      </c>
      <c r="C4197" s="51">
        <f t="shared" si="272"/>
        <v>1</v>
      </c>
      <c r="D4197" s="50">
        <v>50102</v>
      </c>
      <c r="E4197" s="50" t="s">
        <v>11156</v>
      </c>
      <c r="F4197" s="50" t="s">
        <v>11157</v>
      </c>
      <c r="G4197" s="50" t="s">
        <v>11158</v>
      </c>
      <c r="H4197" s="50" t="s">
        <v>11159</v>
      </c>
      <c r="I4197" s="50" t="s">
        <v>11160</v>
      </c>
      <c r="J4197" s="50" t="s">
        <v>11161</v>
      </c>
      <c r="K4197" s="50" t="s">
        <v>291</v>
      </c>
      <c r="L4197" s="50" t="s">
        <v>189</v>
      </c>
      <c r="M4197" s="54">
        <v>1</v>
      </c>
      <c r="N4197" s="51" t="str">
        <f t="shared" si="273"/>
        <v>都武蔵</v>
      </c>
    </row>
    <row r="4198" spans="1:14" x14ac:dyDescent="0.2">
      <c r="A4198" s="50">
        <f t="shared" si="270"/>
        <v>50103</v>
      </c>
      <c r="B4198" s="50">
        <f t="shared" si="271"/>
        <v>5</v>
      </c>
      <c r="C4198" s="51">
        <f t="shared" si="272"/>
        <v>1</v>
      </c>
      <c r="D4198" s="50">
        <v>50103</v>
      </c>
      <c r="E4198" s="50" t="s">
        <v>11162</v>
      </c>
      <c r="F4198" s="50" t="s">
        <v>11163</v>
      </c>
      <c r="G4198" s="50" t="s">
        <v>4074</v>
      </c>
      <c r="H4198" s="50" t="s">
        <v>4721</v>
      </c>
      <c r="I4198" s="50" t="s">
        <v>4075</v>
      </c>
      <c r="J4198" s="50" t="s">
        <v>4723</v>
      </c>
      <c r="K4198" s="50" t="s">
        <v>291</v>
      </c>
      <c r="L4198" s="50" t="s">
        <v>189</v>
      </c>
      <c r="M4198" s="54">
        <v>1</v>
      </c>
      <c r="N4198" s="51" t="str">
        <f t="shared" si="273"/>
        <v>都武蔵</v>
      </c>
    </row>
    <row r="4199" spans="1:14" x14ac:dyDescent="0.2">
      <c r="A4199" s="50">
        <f t="shared" si="270"/>
        <v>50104</v>
      </c>
      <c r="B4199" s="50">
        <f t="shared" si="271"/>
        <v>5</v>
      </c>
      <c r="C4199" s="51">
        <f t="shared" si="272"/>
        <v>1</v>
      </c>
      <c r="D4199" s="50">
        <v>50104</v>
      </c>
      <c r="E4199" s="50" t="s">
        <v>11164</v>
      </c>
      <c r="F4199" s="50" t="s">
        <v>11165</v>
      </c>
      <c r="G4199" s="50" t="s">
        <v>11166</v>
      </c>
      <c r="H4199" s="50" t="s">
        <v>1037</v>
      </c>
      <c r="I4199" s="50" t="s">
        <v>11167</v>
      </c>
      <c r="J4199" s="50" t="s">
        <v>1156</v>
      </c>
      <c r="K4199" s="50" t="s">
        <v>291</v>
      </c>
      <c r="L4199" s="50" t="s">
        <v>189</v>
      </c>
      <c r="M4199" s="54">
        <v>1</v>
      </c>
      <c r="N4199" s="51" t="str">
        <f t="shared" si="273"/>
        <v>都武蔵</v>
      </c>
    </row>
    <row r="4200" spans="1:14" x14ac:dyDescent="0.2">
      <c r="A4200" s="50">
        <f t="shared" si="270"/>
        <v>50105</v>
      </c>
      <c r="B4200" s="50">
        <f t="shared" si="271"/>
        <v>5</v>
      </c>
      <c r="C4200" s="51">
        <f t="shared" si="272"/>
        <v>1</v>
      </c>
      <c r="D4200" s="50">
        <v>50105</v>
      </c>
      <c r="E4200" s="50" t="s">
        <v>35</v>
      </c>
      <c r="F4200" s="50" t="s">
        <v>7588</v>
      </c>
      <c r="G4200" s="50" t="s">
        <v>1239</v>
      </c>
      <c r="H4200" s="50" t="s">
        <v>11168</v>
      </c>
      <c r="I4200" s="50" t="s">
        <v>1240</v>
      </c>
      <c r="J4200" s="50" t="s">
        <v>11169</v>
      </c>
      <c r="K4200" s="50" t="s">
        <v>291</v>
      </c>
      <c r="L4200" s="50" t="s">
        <v>189</v>
      </c>
      <c r="M4200" s="54">
        <v>1</v>
      </c>
      <c r="N4200" s="51" t="str">
        <f t="shared" si="273"/>
        <v>都武蔵</v>
      </c>
    </row>
    <row r="4201" spans="1:14" x14ac:dyDescent="0.2">
      <c r="A4201" s="50">
        <f t="shared" si="270"/>
        <v>50106</v>
      </c>
      <c r="B4201" s="50">
        <f t="shared" si="271"/>
        <v>5</v>
      </c>
      <c r="C4201" s="51">
        <f t="shared" si="272"/>
        <v>1</v>
      </c>
      <c r="D4201" s="50">
        <v>50106</v>
      </c>
      <c r="E4201" s="50" t="s">
        <v>7229</v>
      </c>
      <c r="F4201" s="50" t="s">
        <v>15381</v>
      </c>
      <c r="G4201" s="50" t="s">
        <v>7231</v>
      </c>
      <c r="H4201" s="50" t="s">
        <v>1579</v>
      </c>
      <c r="I4201" s="50" t="s">
        <v>7232</v>
      </c>
      <c r="J4201" s="50" t="s">
        <v>1581</v>
      </c>
      <c r="K4201" s="50" t="s">
        <v>291</v>
      </c>
      <c r="L4201" s="50" t="s">
        <v>189</v>
      </c>
      <c r="M4201" s="54">
        <v>1</v>
      </c>
      <c r="N4201" s="51" t="str">
        <f t="shared" si="273"/>
        <v>都武蔵</v>
      </c>
    </row>
    <row r="4202" spans="1:14" x14ac:dyDescent="0.2">
      <c r="A4202" s="50">
        <f t="shared" si="270"/>
        <v>50107</v>
      </c>
      <c r="B4202" s="50">
        <f t="shared" si="271"/>
        <v>5</v>
      </c>
      <c r="C4202" s="51">
        <f t="shared" si="272"/>
        <v>1</v>
      </c>
      <c r="D4202" s="50">
        <v>50107</v>
      </c>
      <c r="E4202" s="50" t="s">
        <v>746</v>
      </c>
      <c r="F4202" s="50" t="s">
        <v>590</v>
      </c>
      <c r="G4202" s="50" t="s">
        <v>2663</v>
      </c>
      <c r="H4202" s="50" t="s">
        <v>1122</v>
      </c>
      <c r="I4202" s="50" t="s">
        <v>2664</v>
      </c>
      <c r="J4202" s="50" t="s">
        <v>1918</v>
      </c>
      <c r="K4202" s="50" t="s">
        <v>291</v>
      </c>
      <c r="L4202" s="50" t="s">
        <v>189</v>
      </c>
      <c r="M4202" s="54">
        <v>1</v>
      </c>
      <c r="N4202" s="51" t="str">
        <f t="shared" si="273"/>
        <v>都武蔵</v>
      </c>
    </row>
    <row r="4203" spans="1:14" x14ac:dyDescent="0.2">
      <c r="A4203" s="50">
        <f t="shared" si="270"/>
        <v>50145</v>
      </c>
      <c r="B4203" s="50">
        <f t="shared" si="271"/>
        <v>5</v>
      </c>
      <c r="C4203" s="51">
        <f t="shared" si="272"/>
        <v>1</v>
      </c>
      <c r="D4203" s="50">
        <v>50145</v>
      </c>
      <c r="E4203" s="50" t="s">
        <v>40</v>
      </c>
      <c r="F4203" s="50" t="s">
        <v>2066</v>
      </c>
      <c r="G4203" s="50" t="s">
        <v>1704</v>
      </c>
      <c r="H4203" s="50" t="s">
        <v>2060</v>
      </c>
      <c r="I4203" s="50" t="s">
        <v>1706</v>
      </c>
      <c r="J4203" s="50" t="s">
        <v>8118</v>
      </c>
      <c r="K4203" s="50" t="s">
        <v>291</v>
      </c>
      <c r="L4203" s="50" t="s">
        <v>189</v>
      </c>
      <c r="M4203" s="54">
        <v>2</v>
      </c>
      <c r="N4203" s="51" t="str">
        <f t="shared" si="273"/>
        <v>都武蔵</v>
      </c>
    </row>
    <row r="4204" spans="1:14" x14ac:dyDescent="0.2">
      <c r="A4204" s="50">
        <f t="shared" ref="A4204:A4267" si="274">D4204</f>
        <v>50146</v>
      </c>
      <c r="B4204" s="50">
        <f t="shared" ref="B4204:B4267" si="275">ROUNDDOWN(D4204/10000,0)</f>
        <v>5</v>
      </c>
      <c r="C4204" s="51">
        <f t="shared" ref="C4204:C4267" si="276">ROUNDDOWN((D4204-B4204*10000)/100,0)</f>
        <v>1</v>
      </c>
      <c r="D4204" s="50">
        <v>50146</v>
      </c>
      <c r="E4204" s="50" t="s">
        <v>9703</v>
      </c>
      <c r="F4204" s="50" t="s">
        <v>6182</v>
      </c>
      <c r="G4204" s="50" t="s">
        <v>9705</v>
      </c>
      <c r="H4204" s="50" t="s">
        <v>1844</v>
      </c>
      <c r="I4204" s="50" t="s">
        <v>9706</v>
      </c>
      <c r="J4204" s="50" t="s">
        <v>1845</v>
      </c>
      <c r="K4204" s="50" t="s">
        <v>291</v>
      </c>
      <c r="L4204" s="50" t="s">
        <v>188</v>
      </c>
      <c r="M4204" s="54">
        <v>2</v>
      </c>
      <c r="N4204" s="51" t="str">
        <f t="shared" si="273"/>
        <v>都武蔵</v>
      </c>
    </row>
    <row r="4205" spans="1:14" x14ac:dyDescent="0.2">
      <c r="A4205" s="50">
        <f t="shared" si="274"/>
        <v>50147</v>
      </c>
      <c r="B4205" s="50">
        <f t="shared" si="275"/>
        <v>5</v>
      </c>
      <c r="C4205" s="51">
        <f t="shared" si="276"/>
        <v>1</v>
      </c>
      <c r="D4205" s="50">
        <v>50147</v>
      </c>
      <c r="E4205" s="50" t="s">
        <v>11170</v>
      </c>
      <c r="F4205" s="50" t="s">
        <v>3427</v>
      </c>
      <c r="G4205" s="50" t="s">
        <v>11171</v>
      </c>
      <c r="H4205" s="50" t="s">
        <v>1723</v>
      </c>
      <c r="I4205" s="50" t="s">
        <v>11172</v>
      </c>
      <c r="J4205" s="50" t="s">
        <v>1725</v>
      </c>
      <c r="K4205" s="50" t="s">
        <v>291</v>
      </c>
      <c r="L4205" s="50" t="s">
        <v>188</v>
      </c>
      <c r="M4205" s="54">
        <v>2</v>
      </c>
      <c r="N4205" s="51" t="str">
        <f t="shared" si="273"/>
        <v>都武蔵</v>
      </c>
    </row>
    <row r="4206" spans="1:14" x14ac:dyDescent="0.2">
      <c r="A4206" s="50">
        <f t="shared" si="274"/>
        <v>50148</v>
      </c>
      <c r="B4206" s="50">
        <f t="shared" si="275"/>
        <v>5</v>
      </c>
      <c r="C4206" s="51">
        <f t="shared" si="276"/>
        <v>1</v>
      </c>
      <c r="D4206" s="50">
        <v>50148</v>
      </c>
      <c r="E4206" s="50" t="s">
        <v>56</v>
      </c>
      <c r="F4206" s="50" t="s">
        <v>11173</v>
      </c>
      <c r="G4206" s="50" t="s">
        <v>2851</v>
      </c>
      <c r="H4206" s="50" t="s">
        <v>1924</v>
      </c>
      <c r="I4206" s="50" t="s">
        <v>2852</v>
      </c>
      <c r="J4206" s="50" t="s">
        <v>1925</v>
      </c>
      <c r="K4206" s="50" t="s">
        <v>291</v>
      </c>
      <c r="L4206" s="50" t="s">
        <v>189</v>
      </c>
      <c r="M4206" s="54">
        <v>1</v>
      </c>
      <c r="N4206" s="51" t="str">
        <f t="shared" si="273"/>
        <v>都武蔵</v>
      </c>
    </row>
    <row r="4207" spans="1:14" x14ac:dyDescent="0.2">
      <c r="A4207" s="50">
        <f t="shared" si="274"/>
        <v>50149</v>
      </c>
      <c r="B4207" s="50">
        <f t="shared" si="275"/>
        <v>5</v>
      </c>
      <c r="C4207" s="51">
        <f t="shared" si="276"/>
        <v>1</v>
      </c>
      <c r="D4207" s="50">
        <v>50149</v>
      </c>
      <c r="E4207" s="50" t="s">
        <v>1697</v>
      </c>
      <c r="F4207" s="50" t="s">
        <v>931</v>
      </c>
      <c r="G4207" s="50" t="s">
        <v>1699</v>
      </c>
      <c r="H4207" s="50" t="s">
        <v>2342</v>
      </c>
      <c r="I4207" s="50" t="s">
        <v>1701</v>
      </c>
      <c r="J4207" s="50" t="s">
        <v>2344</v>
      </c>
      <c r="K4207" s="50" t="s">
        <v>291</v>
      </c>
      <c r="L4207" s="50" t="s">
        <v>185</v>
      </c>
      <c r="M4207" s="54">
        <v>1</v>
      </c>
      <c r="N4207" s="51" t="str">
        <f t="shared" si="273"/>
        <v>都武蔵</v>
      </c>
    </row>
    <row r="4208" spans="1:14" x14ac:dyDescent="0.2">
      <c r="A4208" s="50">
        <f t="shared" si="274"/>
        <v>50150</v>
      </c>
      <c r="B4208" s="50">
        <f t="shared" si="275"/>
        <v>5</v>
      </c>
      <c r="C4208" s="51">
        <f t="shared" si="276"/>
        <v>1</v>
      </c>
      <c r="D4208" s="50">
        <v>50150</v>
      </c>
      <c r="E4208" s="50" t="s">
        <v>7525</v>
      </c>
      <c r="F4208" s="50" t="s">
        <v>11174</v>
      </c>
      <c r="G4208" s="50" t="s">
        <v>7527</v>
      </c>
      <c r="H4208" s="50" t="s">
        <v>1185</v>
      </c>
      <c r="I4208" s="50" t="s">
        <v>7528</v>
      </c>
      <c r="J4208" s="50" t="s">
        <v>1187</v>
      </c>
      <c r="K4208" s="50" t="s">
        <v>291</v>
      </c>
      <c r="L4208" s="50" t="s">
        <v>189</v>
      </c>
      <c r="M4208" s="54">
        <v>1</v>
      </c>
      <c r="N4208" s="51" t="str">
        <f t="shared" si="273"/>
        <v>都武蔵</v>
      </c>
    </row>
    <row r="4209" spans="1:14" x14ac:dyDescent="0.2">
      <c r="A4209" s="50">
        <f t="shared" si="274"/>
        <v>50179</v>
      </c>
      <c r="B4209" s="50">
        <f t="shared" si="275"/>
        <v>5</v>
      </c>
      <c r="C4209" s="51">
        <f t="shared" si="276"/>
        <v>1</v>
      </c>
      <c r="D4209" s="50">
        <v>50179</v>
      </c>
      <c r="E4209" s="50" t="s">
        <v>45</v>
      </c>
      <c r="F4209" s="50" t="s">
        <v>15382</v>
      </c>
      <c r="G4209" s="50" t="s">
        <v>1184</v>
      </c>
      <c r="H4209" s="50" t="s">
        <v>15383</v>
      </c>
      <c r="I4209" s="50" t="s">
        <v>1186</v>
      </c>
      <c r="J4209" s="50" t="s">
        <v>15384</v>
      </c>
      <c r="K4209" s="50" t="s">
        <v>292</v>
      </c>
      <c r="L4209" s="50" t="s">
        <v>188</v>
      </c>
      <c r="M4209" s="54">
        <v>3</v>
      </c>
      <c r="N4209" s="51" t="str">
        <f t="shared" si="273"/>
        <v>都武蔵</v>
      </c>
    </row>
    <row r="4210" spans="1:14" x14ac:dyDescent="0.2">
      <c r="A4210" s="50">
        <f t="shared" si="274"/>
        <v>50180</v>
      </c>
      <c r="B4210" s="50">
        <f t="shared" si="275"/>
        <v>5</v>
      </c>
      <c r="C4210" s="51">
        <f t="shared" si="276"/>
        <v>1</v>
      </c>
      <c r="D4210" s="50">
        <v>50180</v>
      </c>
      <c r="E4210" s="50" t="s">
        <v>3682</v>
      </c>
      <c r="F4210" s="50" t="s">
        <v>11175</v>
      </c>
      <c r="G4210" s="50" t="s">
        <v>1141</v>
      </c>
      <c r="H4210" s="50" t="s">
        <v>4177</v>
      </c>
      <c r="I4210" s="50" t="s">
        <v>1142</v>
      </c>
      <c r="J4210" s="50" t="s">
        <v>4178</v>
      </c>
      <c r="K4210" s="50" t="s">
        <v>292</v>
      </c>
      <c r="L4210" s="50" t="s">
        <v>189</v>
      </c>
      <c r="M4210" s="54">
        <v>1</v>
      </c>
      <c r="N4210" s="51" t="str">
        <f t="shared" si="273"/>
        <v>都武蔵</v>
      </c>
    </row>
    <row r="4211" spans="1:14" x14ac:dyDescent="0.2">
      <c r="A4211" s="50">
        <f t="shared" si="274"/>
        <v>50181</v>
      </c>
      <c r="B4211" s="50">
        <f t="shared" si="275"/>
        <v>5</v>
      </c>
      <c r="C4211" s="51">
        <f t="shared" si="276"/>
        <v>1</v>
      </c>
      <c r="D4211" s="50">
        <v>50181</v>
      </c>
      <c r="E4211" s="50" t="s">
        <v>11176</v>
      </c>
      <c r="F4211" s="50" t="s">
        <v>11177</v>
      </c>
      <c r="G4211" s="50" t="s">
        <v>11178</v>
      </c>
      <c r="H4211" s="50" t="s">
        <v>1880</v>
      </c>
      <c r="I4211" s="50" t="s">
        <v>11179</v>
      </c>
      <c r="J4211" s="50" t="s">
        <v>1881</v>
      </c>
      <c r="K4211" s="50" t="s">
        <v>292</v>
      </c>
      <c r="L4211" s="50" t="s">
        <v>185</v>
      </c>
      <c r="M4211" s="54">
        <v>1</v>
      </c>
      <c r="N4211" s="51" t="str">
        <f t="shared" si="273"/>
        <v>都武蔵</v>
      </c>
    </row>
    <row r="4212" spans="1:14" x14ac:dyDescent="0.2">
      <c r="A4212" s="50">
        <f t="shared" si="274"/>
        <v>50182</v>
      </c>
      <c r="B4212" s="50">
        <f t="shared" si="275"/>
        <v>5</v>
      </c>
      <c r="C4212" s="51">
        <f t="shared" si="276"/>
        <v>1</v>
      </c>
      <c r="D4212" s="50">
        <v>50182</v>
      </c>
      <c r="E4212" s="50" t="s">
        <v>3605</v>
      </c>
      <c r="F4212" s="50" t="s">
        <v>4108</v>
      </c>
      <c r="G4212" s="50" t="s">
        <v>3607</v>
      </c>
      <c r="H4212" s="50" t="s">
        <v>1172</v>
      </c>
      <c r="I4212" s="50" t="s">
        <v>3608</v>
      </c>
      <c r="J4212" s="50" t="s">
        <v>1174</v>
      </c>
      <c r="K4212" s="50" t="s">
        <v>292</v>
      </c>
      <c r="L4212" s="50" t="s">
        <v>185</v>
      </c>
      <c r="M4212" s="54">
        <v>1</v>
      </c>
      <c r="N4212" s="51" t="str">
        <f t="shared" si="273"/>
        <v>都武蔵</v>
      </c>
    </row>
    <row r="4213" spans="1:14" x14ac:dyDescent="0.2">
      <c r="A4213" s="50">
        <f t="shared" si="274"/>
        <v>50183</v>
      </c>
      <c r="B4213" s="50">
        <f t="shared" si="275"/>
        <v>5</v>
      </c>
      <c r="C4213" s="51">
        <f t="shared" si="276"/>
        <v>1</v>
      </c>
      <c r="D4213" s="50">
        <v>50183</v>
      </c>
      <c r="E4213" s="50" t="s">
        <v>15385</v>
      </c>
      <c r="F4213" s="50" t="s">
        <v>15386</v>
      </c>
      <c r="G4213" s="50" t="s">
        <v>15387</v>
      </c>
      <c r="H4213" s="50" t="s">
        <v>1106</v>
      </c>
      <c r="I4213" s="50" t="s">
        <v>15388</v>
      </c>
      <c r="J4213" s="50" t="s">
        <v>1108</v>
      </c>
      <c r="K4213" s="50" t="s">
        <v>292</v>
      </c>
      <c r="L4213" s="50" t="s">
        <v>189</v>
      </c>
      <c r="M4213" s="54">
        <v>1</v>
      </c>
      <c r="N4213" s="51" t="str">
        <f t="shared" si="273"/>
        <v>都武蔵</v>
      </c>
    </row>
    <row r="4214" spans="1:14" x14ac:dyDescent="0.2">
      <c r="A4214" s="50">
        <f t="shared" si="274"/>
        <v>50225</v>
      </c>
      <c r="B4214" s="50">
        <f t="shared" si="275"/>
        <v>5</v>
      </c>
      <c r="C4214" s="51">
        <f t="shared" si="276"/>
        <v>2</v>
      </c>
      <c r="D4214" s="50">
        <v>50225</v>
      </c>
      <c r="E4214" s="50" t="s">
        <v>4064</v>
      </c>
      <c r="F4214" s="50" t="s">
        <v>11180</v>
      </c>
      <c r="G4214" s="50" t="s">
        <v>4066</v>
      </c>
      <c r="H4214" s="50" t="s">
        <v>2033</v>
      </c>
      <c r="I4214" s="50" t="s">
        <v>4067</v>
      </c>
      <c r="J4214" s="50" t="s">
        <v>2920</v>
      </c>
      <c r="K4214" s="50" t="s">
        <v>291</v>
      </c>
      <c r="L4214" s="50" t="s">
        <v>1029</v>
      </c>
      <c r="M4214" s="54">
        <v>3</v>
      </c>
      <c r="N4214" s="51" t="str">
        <f t="shared" si="273"/>
        <v>都武蔵野北</v>
      </c>
    </row>
    <row r="4215" spans="1:14" x14ac:dyDescent="0.2">
      <c r="A4215" s="50">
        <f t="shared" si="274"/>
        <v>50226</v>
      </c>
      <c r="B4215" s="50">
        <f t="shared" si="275"/>
        <v>5</v>
      </c>
      <c r="C4215" s="51">
        <f t="shared" si="276"/>
        <v>2</v>
      </c>
      <c r="D4215" s="50">
        <v>50226</v>
      </c>
      <c r="E4215" s="50" t="s">
        <v>125</v>
      </c>
      <c r="F4215" s="50" t="s">
        <v>842</v>
      </c>
      <c r="G4215" s="50" t="s">
        <v>1143</v>
      </c>
      <c r="H4215" s="50" t="s">
        <v>1448</v>
      </c>
      <c r="I4215" s="50" t="s">
        <v>1144</v>
      </c>
      <c r="J4215" s="50" t="s">
        <v>1450</v>
      </c>
      <c r="K4215" s="50" t="s">
        <v>291</v>
      </c>
      <c r="L4215" s="50" t="s">
        <v>188</v>
      </c>
      <c r="M4215" s="54">
        <v>2</v>
      </c>
      <c r="N4215" s="51" t="str">
        <f t="shared" si="273"/>
        <v>都武蔵野北</v>
      </c>
    </row>
    <row r="4216" spans="1:14" x14ac:dyDescent="0.2">
      <c r="A4216" s="50">
        <f t="shared" si="274"/>
        <v>50227</v>
      </c>
      <c r="B4216" s="50">
        <f t="shared" si="275"/>
        <v>5</v>
      </c>
      <c r="C4216" s="51">
        <f t="shared" si="276"/>
        <v>2</v>
      </c>
      <c r="D4216" s="50">
        <v>50227</v>
      </c>
      <c r="E4216" s="50" t="s">
        <v>6621</v>
      </c>
      <c r="F4216" s="50" t="s">
        <v>11181</v>
      </c>
      <c r="G4216" s="50" t="s">
        <v>4296</v>
      </c>
      <c r="H4216" s="50" t="s">
        <v>5694</v>
      </c>
      <c r="I4216" s="50" t="s">
        <v>4297</v>
      </c>
      <c r="J4216" s="50" t="s">
        <v>5695</v>
      </c>
      <c r="K4216" s="50" t="s">
        <v>291</v>
      </c>
      <c r="L4216" s="50" t="s">
        <v>188</v>
      </c>
      <c r="M4216" s="54">
        <v>2</v>
      </c>
      <c r="N4216" s="51" t="str">
        <f t="shared" si="273"/>
        <v>都武蔵野北</v>
      </c>
    </row>
    <row r="4217" spans="1:14" x14ac:dyDescent="0.2">
      <c r="A4217" s="50">
        <f t="shared" si="274"/>
        <v>50228</v>
      </c>
      <c r="B4217" s="50">
        <f t="shared" si="275"/>
        <v>5</v>
      </c>
      <c r="C4217" s="51">
        <f t="shared" si="276"/>
        <v>2</v>
      </c>
      <c r="D4217" s="50">
        <v>50228</v>
      </c>
      <c r="E4217" s="50" t="s">
        <v>8104</v>
      </c>
      <c r="F4217" s="50" t="s">
        <v>7363</v>
      </c>
      <c r="G4217" s="50" t="s">
        <v>8106</v>
      </c>
      <c r="H4217" s="50" t="s">
        <v>3308</v>
      </c>
      <c r="I4217" s="50" t="s">
        <v>8108</v>
      </c>
      <c r="J4217" s="50" t="s">
        <v>3309</v>
      </c>
      <c r="K4217" s="50" t="s">
        <v>291</v>
      </c>
      <c r="L4217" s="50" t="s">
        <v>188</v>
      </c>
      <c r="M4217" s="54">
        <v>2</v>
      </c>
      <c r="N4217" s="51" t="str">
        <f t="shared" si="273"/>
        <v>都武蔵野北</v>
      </c>
    </row>
    <row r="4218" spans="1:14" x14ac:dyDescent="0.2">
      <c r="A4218" s="50">
        <f t="shared" si="274"/>
        <v>50229</v>
      </c>
      <c r="B4218" s="50">
        <f t="shared" si="275"/>
        <v>5</v>
      </c>
      <c r="C4218" s="51">
        <f t="shared" si="276"/>
        <v>2</v>
      </c>
      <c r="D4218" s="50">
        <v>50229</v>
      </c>
      <c r="E4218" s="50" t="s">
        <v>6914</v>
      </c>
      <c r="F4218" s="50" t="s">
        <v>9997</v>
      </c>
      <c r="G4218" s="50" t="s">
        <v>6916</v>
      </c>
      <c r="H4218" s="50" t="s">
        <v>1428</v>
      </c>
      <c r="I4218" s="50" t="s">
        <v>6918</v>
      </c>
      <c r="J4218" s="50" t="s">
        <v>1430</v>
      </c>
      <c r="K4218" s="50" t="s">
        <v>291</v>
      </c>
      <c r="L4218" s="50" t="s">
        <v>188</v>
      </c>
      <c r="M4218" s="54">
        <v>2</v>
      </c>
      <c r="N4218" s="51" t="str">
        <f t="shared" si="273"/>
        <v>都武蔵野北</v>
      </c>
    </row>
    <row r="4219" spans="1:14" x14ac:dyDescent="0.2">
      <c r="A4219" s="50">
        <f t="shared" si="274"/>
        <v>50230</v>
      </c>
      <c r="B4219" s="50">
        <f t="shared" si="275"/>
        <v>5</v>
      </c>
      <c r="C4219" s="51">
        <f t="shared" si="276"/>
        <v>2</v>
      </c>
      <c r="D4219" s="50">
        <v>50230</v>
      </c>
      <c r="E4219" s="50" t="s">
        <v>11182</v>
      </c>
      <c r="F4219" s="50" t="s">
        <v>11183</v>
      </c>
      <c r="G4219" s="50" t="s">
        <v>11184</v>
      </c>
      <c r="H4219" s="50" t="s">
        <v>1263</v>
      </c>
      <c r="I4219" s="50" t="s">
        <v>11185</v>
      </c>
      <c r="J4219" s="50" t="s">
        <v>1264</v>
      </c>
      <c r="K4219" s="50" t="s">
        <v>291</v>
      </c>
      <c r="L4219" s="50" t="s">
        <v>188</v>
      </c>
      <c r="M4219" s="54">
        <v>2</v>
      </c>
      <c r="N4219" s="51" t="str">
        <f t="shared" si="273"/>
        <v>都武蔵野北</v>
      </c>
    </row>
    <row r="4220" spans="1:14" x14ac:dyDescent="0.2">
      <c r="A4220" s="50">
        <f t="shared" si="274"/>
        <v>50231</v>
      </c>
      <c r="B4220" s="50">
        <f t="shared" si="275"/>
        <v>5</v>
      </c>
      <c r="C4220" s="51">
        <f t="shared" si="276"/>
        <v>2</v>
      </c>
      <c r="D4220" s="50">
        <v>50231</v>
      </c>
      <c r="E4220" s="50" t="s">
        <v>4784</v>
      </c>
      <c r="F4220" s="50" t="s">
        <v>933</v>
      </c>
      <c r="G4220" s="50" t="s">
        <v>4785</v>
      </c>
      <c r="H4220" s="50" t="s">
        <v>1025</v>
      </c>
      <c r="I4220" s="50" t="s">
        <v>4786</v>
      </c>
      <c r="J4220" s="50" t="s">
        <v>2534</v>
      </c>
      <c r="K4220" s="50" t="s">
        <v>291</v>
      </c>
      <c r="L4220" s="50" t="s">
        <v>188</v>
      </c>
      <c r="M4220" s="54">
        <v>2</v>
      </c>
      <c r="N4220" s="51" t="str">
        <f t="shared" si="273"/>
        <v>都武蔵野北</v>
      </c>
    </row>
    <row r="4221" spans="1:14" x14ac:dyDescent="0.2">
      <c r="A4221" s="50">
        <f t="shared" si="274"/>
        <v>50232</v>
      </c>
      <c r="B4221" s="50">
        <f t="shared" si="275"/>
        <v>5</v>
      </c>
      <c r="C4221" s="51">
        <f t="shared" si="276"/>
        <v>2</v>
      </c>
      <c r="D4221" s="50">
        <v>50232</v>
      </c>
      <c r="E4221" s="50" t="s">
        <v>10888</v>
      </c>
      <c r="F4221" s="50" t="s">
        <v>6875</v>
      </c>
      <c r="G4221" s="50" t="s">
        <v>10890</v>
      </c>
      <c r="H4221" s="50" t="s">
        <v>10608</v>
      </c>
      <c r="I4221" s="50" t="s">
        <v>10891</v>
      </c>
      <c r="J4221" s="50" t="s">
        <v>11186</v>
      </c>
      <c r="K4221" s="50" t="s">
        <v>291</v>
      </c>
      <c r="L4221" s="50" t="s">
        <v>188</v>
      </c>
      <c r="M4221" s="54">
        <v>2</v>
      </c>
      <c r="N4221" s="51" t="str">
        <f t="shared" si="273"/>
        <v>都武蔵野北</v>
      </c>
    </row>
    <row r="4222" spans="1:14" x14ac:dyDescent="0.2">
      <c r="A4222" s="50">
        <f t="shared" si="274"/>
        <v>50233</v>
      </c>
      <c r="B4222" s="50">
        <f t="shared" si="275"/>
        <v>5</v>
      </c>
      <c r="C4222" s="51">
        <f t="shared" si="276"/>
        <v>2</v>
      </c>
      <c r="D4222" s="50">
        <v>50233</v>
      </c>
      <c r="E4222" s="50" t="s">
        <v>11187</v>
      </c>
      <c r="F4222" s="50" t="s">
        <v>448</v>
      </c>
      <c r="G4222" s="50" t="s">
        <v>11188</v>
      </c>
      <c r="H4222" s="50" t="s">
        <v>1869</v>
      </c>
      <c r="I4222" s="50" t="s">
        <v>11189</v>
      </c>
      <c r="J4222" s="50" t="s">
        <v>1870</v>
      </c>
      <c r="K4222" s="50" t="s">
        <v>291</v>
      </c>
      <c r="L4222" s="50" t="s">
        <v>188</v>
      </c>
      <c r="M4222" s="54">
        <v>2</v>
      </c>
      <c r="N4222" s="51" t="str">
        <f t="shared" si="273"/>
        <v>都武蔵野北</v>
      </c>
    </row>
    <row r="4223" spans="1:14" x14ac:dyDescent="0.2">
      <c r="A4223" s="50">
        <f t="shared" si="274"/>
        <v>50234</v>
      </c>
      <c r="B4223" s="50">
        <f t="shared" si="275"/>
        <v>5</v>
      </c>
      <c r="C4223" s="51">
        <f t="shared" si="276"/>
        <v>2</v>
      </c>
      <c r="D4223" s="50">
        <v>50234</v>
      </c>
      <c r="E4223" s="50" t="s">
        <v>11190</v>
      </c>
      <c r="F4223" s="50" t="s">
        <v>2056</v>
      </c>
      <c r="G4223" s="50" t="s">
        <v>11191</v>
      </c>
      <c r="H4223" s="50" t="s">
        <v>1235</v>
      </c>
      <c r="I4223" s="50" t="s">
        <v>11192</v>
      </c>
      <c r="J4223" s="50" t="s">
        <v>1236</v>
      </c>
      <c r="K4223" s="50" t="s">
        <v>291</v>
      </c>
      <c r="L4223" s="50" t="s">
        <v>189</v>
      </c>
      <c r="M4223" s="54">
        <v>1</v>
      </c>
      <c r="N4223" s="51" t="str">
        <f t="shared" si="273"/>
        <v>都武蔵野北</v>
      </c>
    </row>
    <row r="4224" spans="1:14" x14ac:dyDescent="0.2">
      <c r="A4224" s="50">
        <f t="shared" si="274"/>
        <v>50235</v>
      </c>
      <c r="B4224" s="50">
        <f t="shared" si="275"/>
        <v>5</v>
      </c>
      <c r="C4224" s="51">
        <f t="shared" si="276"/>
        <v>2</v>
      </c>
      <c r="D4224" s="50">
        <v>50235</v>
      </c>
      <c r="E4224" s="50" t="s">
        <v>1521</v>
      </c>
      <c r="F4224" s="50" t="s">
        <v>11193</v>
      </c>
      <c r="G4224" s="50" t="s">
        <v>1523</v>
      </c>
      <c r="H4224" s="50" t="s">
        <v>11194</v>
      </c>
      <c r="I4224" s="50" t="s">
        <v>9597</v>
      </c>
      <c r="J4224" s="50" t="s">
        <v>11195</v>
      </c>
      <c r="K4224" s="50" t="s">
        <v>291</v>
      </c>
      <c r="L4224" s="50" t="s">
        <v>189</v>
      </c>
      <c r="M4224" s="54">
        <v>1</v>
      </c>
      <c r="N4224" s="51" t="str">
        <f t="shared" si="273"/>
        <v>都武蔵野北</v>
      </c>
    </row>
    <row r="4225" spans="1:14" x14ac:dyDescent="0.2">
      <c r="A4225" s="50">
        <f t="shared" si="274"/>
        <v>50236</v>
      </c>
      <c r="B4225" s="50">
        <f t="shared" si="275"/>
        <v>5</v>
      </c>
      <c r="C4225" s="51">
        <f t="shared" si="276"/>
        <v>2</v>
      </c>
      <c r="D4225" s="50">
        <v>50236</v>
      </c>
      <c r="E4225" s="50" t="s">
        <v>22</v>
      </c>
      <c r="F4225" s="50" t="s">
        <v>11196</v>
      </c>
      <c r="G4225" s="50" t="s">
        <v>1070</v>
      </c>
      <c r="H4225" s="50" t="s">
        <v>1691</v>
      </c>
      <c r="I4225" s="50" t="s">
        <v>1610</v>
      </c>
      <c r="J4225" s="50" t="s">
        <v>1693</v>
      </c>
      <c r="K4225" s="50" t="s">
        <v>291</v>
      </c>
      <c r="L4225" s="50" t="s">
        <v>189</v>
      </c>
      <c r="M4225" s="54">
        <v>1</v>
      </c>
      <c r="N4225" s="51" t="str">
        <f t="shared" si="273"/>
        <v>都武蔵野北</v>
      </c>
    </row>
    <row r="4226" spans="1:14" x14ac:dyDescent="0.2">
      <c r="A4226" s="50">
        <f t="shared" si="274"/>
        <v>50237</v>
      </c>
      <c r="B4226" s="50">
        <f t="shared" si="275"/>
        <v>5</v>
      </c>
      <c r="C4226" s="51">
        <f t="shared" si="276"/>
        <v>2</v>
      </c>
      <c r="D4226" s="50">
        <v>50237</v>
      </c>
      <c r="E4226" s="50" t="s">
        <v>10821</v>
      </c>
      <c r="F4226" s="50" t="s">
        <v>11197</v>
      </c>
      <c r="G4226" s="50" t="s">
        <v>10822</v>
      </c>
      <c r="H4226" s="50" t="s">
        <v>1160</v>
      </c>
      <c r="I4226" s="50" t="s">
        <v>10823</v>
      </c>
      <c r="J4226" s="50" t="s">
        <v>1767</v>
      </c>
      <c r="K4226" s="50" t="s">
        <v>291</v>
      </c>
      <c r="L4226" s="50" t="s">
        <v>189</v>
      </c>
      <c r="M4226" s="54">
        <v>1</v>
      </c>
      <c r="N4226" s="51" t="str">
        <f t="shared" ref="N4226:N4289" si="277">VLOOKUP(B4226*100+C4226,$AB$2:$AF$400,2,0)</f>
        <v>都武蔵野北</v>
      </c>
    </row>
    <row r="4227" spans="1:14" x14ac:dyDescent="0.2">
      <c r="A4227" s="50">
        <f t="shared" si="274"/>
        <v>50238</v>
      </c>
      <c r="B4227" s="50">
        <f t="shared" si="275"/>
        <v>5</v>
      </c>
      <c r="C4227" s="51">
        <f t="shared" si="276"/>
        <v>2</v>
      </c>
      <c r="D4227" s="50">
        <v>50238</v>
      </c>
      <c r="E4227" s="50" t="s">
        <v>11198</v>
      </c>
      <c r="F4227" s="50" t="s">
        <v>448</v>
      </c>
      <c r="G4227" s="50" t="s">
        <v>11199</v>
      </c>
      <c r="H4227" s="50" t="s">
        <v>1869</v>
      </c>
      <c r="I4227" s="50" t="s">
        <v>11200</v>
      </c>
      <c r="J4227" s="50" t="s">
        <v>1870</v>
      </c>
      <c r="K4227" s="50" t="s">
        <v>291</v>
      </c>
      <c r="L4227" s="50" t="s">
        <v>189</v>
      </c>
      <c r="M4227" s="54">
        <v>1</v>
      </c>
      <c r="N4227" s="51" t="str">
        <f t="shared" si="277"/>
        <v>都武蔵野北</v>
      </c>
    </row>
    <row r="4228" spans="1:14" x14ac:dyDescent="0.2">
      <c r="A4228" s="50">
        <f t="shared" si="274"/>
        <v>50239</v>
      </c>
      <c r="B4228" s="50">
        <f t="shared" si="275"/>
        <v>5</v>
      </c>
      <c r="C4228" s="51">
        <f t="shared" si="276"/>
        <v>2</v>
      </c>
      <c r="D4228" s="50">
        <v>50239</v>
      </c>
      <c r="E4228" s="50" t="s">
        <v>11201</v>
      </c>
      <c r="F4228" s="50" t="s">
        <v>11202</v>
      </c>
      <c r="G4228" s="50" t="s">
        <v>11203</v>
      </c>
      <c r="H4228" s="50" t="s">
        <v>1691</v>
      </c>
      <c r="I4228" s="50" t="s">
        <v>11204</v>
      </c>
      <c r="J4228" s="50" t="s">
        <v>1693</v>
      </c>
      <c r="K4228" s="50" t="s">
        <v>291</v>
      </c>
      <c r="L4228" s="50" t="s">
        <v>189</v>
      </c>
      <c r="M4228" s="54">
        <v>1</v>
      </c>
      <c r="N4228" s="51" t="str">
        <f t="shared" si="277"/>
        <v>都武蔵野北</v>
      </c>
    </row>
    <row r="4229" spans="1:14" x14ac:dyDescent="0.2">
      <c r="A4229" s="50">
        <f t="shared" si="274"/>
        <v>50240</v>
      </c>
      <c r="B4229" s="50">
        <f t="shared" si="275"/>
        <v>5</v>
      </c>
      <c r="C4229" s="51">
        <f t="shared" si="276"/>
        <v>2</v>
      </c>
      <c r="D4229" s="50">
        <v>50240</v>
      </c>
      <c r="E4229" s="50" t="s">
        <v>60</v>
      </c>
      <c r="F4229" s="50" t="s">
        <v>10353</v>
      </c>
      <c r="G4229" s="50" t="s">
        <v>1313</v>
      </c>
      <c r="H4229" s="50" t="s">
        <v>1198</v>
      </c>
      <c r="I4229" s="50" t="s">
        <v>1315</v>
      </c>
      <c r="J4229" s="50" t="s">
        <v>1200</v>
      </c>
      <c r="K4229" s="50" t="s">
        <v>291</v>
      </c>
      <c r="L4229" s="50" t="s">
        <v>189</v>
      </c>
      <c r="M4229" s="54">
        <v>1</v>
      </c>
      <c r="N4229" s="51" t="str">
        <f t="shared" si="277"/>
        <v>都武蔵野北</v>
      </c>
    </row>
    <row r="4230" spans="1:14" x14ac:dyDescent="0.2">
      <c r="A4230" s="50">
        <f t="shared" si="274"/>
        <v>50241</v>
      </c>
      <c r="B4230" s="50">
        <f t="shared" si="275"/>
        <v>5</v>
      </c>
      <c r="C4230" s="51">
        <f t="shared" si="276"/>
        <v>2</v>
      </c>
      <c r="D4230" s="50">
        <v>50241</v>
      </c>
      <c r="E4230" s="50" t="s">
        <v>8322</v>
      </c>
      <c r="F4230" s="50" t="s">
        <v>5922</v>
      </c>
      <c r="G4230" s="50" t="s">
        <v>8323</v>
      </c>
      <c r="H4230" s="50" t="s">
        <v>1185</v>
      </c>
      <c r="I4230" s="50" t="s">
        <v>8324</v>
      </c>
      <c r="J4230" s="50" t="s">
        <v>1187</v>
      </c>
      <c r="K4230" s="50" t="s">
        <v>291</v>
      </c>
      <c r="L4230" s="50" t="s">
        <v>185</v>
      </c>
      <c r="M4230" s="54">
        <v>1</v>
      </c>
      <c r="N4230" s="51" t="str">
        <f t="shared" si="277"/>
        <v>都武蔵野北</v>
      </c>
    </row>
    <row r="4231" spans="1:14" x14ac:dyDescent="0.2">
      <c r="A4231" s="50">
        <f t="shared" si="274"/>
        <v>50252</v>
      </c>
      <c r="B4231" s="50">
        <f t="shared" si="275"/>
        <v>5</v>
      </c>
      <c r="C4231" s="51">
        <f t="shared" si="276"/>
        <v>2</v>
      </c>
      <c r="D4231" s="50">
        <v>50252</v>
      </c>
      <c r="E4231" s="50" t="s">
        <v>1256</v>
      </c>
      <c r="F4231" s="50" t="s">
        <v>11205</v>
      </c>
      <c r="G4231" s="50" t="s">
        <v>1258</v>
      </c>
      <c r="H4231" s="50" t="s">
        <v>10347</v>
      </c>
      <c r="I4231" s="50" t="s">
        <v>1260</v>
      </c>
      <c r="J4231" s="50" t="s">
        <v>11206</v>
      </c>
      <c r="K4231" s="50" t="s">
        <v>292</v>
      </c>
      <c r="L4231" s="50" t="s">
        <v>188</v>
      </c>
      <c r="M4231" s="54">
        <v>2</v>
      </c>
      <c r="N4231" s="51" t="str">
        <f t="shared" si="277"/>
        <v>都武蔵野北</v>
      </c>
    </row>
    <row r="4232" spans="1:14" x14ac:dyDescent="0.2">
      <c r="A4232" s="50">
        <f t="shared" si="274"/>
        <v>50253</v>
      </c>
      <c r="B4232" s="50">
        <f t="shared" si="275"/>
        <v>5</v>
      </c>
      <c r="C4232" s="51">
        <f t="shared" si="276"/>
        <v>2</v>
      </c>
      <c r="D4232" s="50">
        <v>50253</v>
      </c>
      <c r="E4232" s="50" t="s">
        <v>11207</v>
      </c>
      <c r="F4232" s="50" t="s">
        <v>11208</v>
      </c>
      <c r="G4232" s="50" t="s">
        <v>11209</v>
      </c>
      <c r="H4232" s="50" t="s">
        <v>1337</v>
      </c>
      <c r="I4232" s="50" t="s">
        <v>11210</v>
      </c>
      <c r="J4232" s="50" t="s">
        <v>1545</v>
      </c>
      <c r="K4232" s="50" t="s">
        <v>292</v>
      </c>
      <c r="L4232" s="50" t="s">
        <v>188</v>
      </c>
      <c r="M4232" s="54">
        <v>2</v>
      </c>
      <c r="N4232" s="51" t="str">
        <f t="shared" si="277"/>
        <v>都武蔵野北</v>
      </c>
    </row>
    <row r="4233" spans="1:14" x14ac:dyDescent="0.2">
      <c r="A4233" s="50">
        <f t="shared" si="274"/>
        <v>50254</v>
      </c>
      <c r="B4233" s="50">
        <f t="shared" si="275"/>
        <v>5</v>
      </c>
      <c r="C4233" s="51">
        <f t="shared" si="276"/>
        <v>2</v>
      </c>
      <c r="D4233" s="50">
        <v>50254</v>
      </c>
      <c r="E4233" s="50" t="s">
        <v>4162</v>
      </c>
      <c r="F4233" s="50" t="s">
        <v>11211</v>
      </c>
      <c r="G4233" s="50" t="s">
        <v>4164</v>
      </c>
      <c r="H4233" s="50" t="s">
        <v>1920</v>
      </c>
      <c r="I4233" s="50" t="s">
        <v>4165</v>
      </c>
      <c r="J4233" s="50" t="s">
        <v>1921</v>
      </c>
      <c r="K4233" s="50" t="s">
        <v>292</v>
      </c>
      <c r="L4233" s="50" t="s">
        <v>188</v>
      </c>
      <c r="M4233" s="54">
        <v>2</v>
      </c>
      <c r="N4233" s="51" t="str">
        <f t="shared" si="277"/>
        <v>都武蔵野北</v>
      </c>
    </row>
    <row r="4234" spans="1:14" x14ac:dyDescent="0.2">
      <c r="A4234" s="50">
        <f t="shared" si="274"/>
        <v>50255</v>
      </c>
      <c r="B4234" s="50">
        <f t="shared" si="275"/>
        <v>5</v>
      </c>
      <c r="C4234" s="51">
        <f t="shared" si="276"/>
        <v>2</v>
      </c>
      <c r="D4234" s="50">
        <v>50255</v>
      </c>
      <c r="E4234" s="50" t="s">
        <v>8554</v>
      </c>
      <c r="F4234" s="50" t="s">
        <v>11212</v>
      </c>
      <c r="G4234" s="50" t="s">
        <v>8555</v>
      </c>
      <c r="H4234" s="50" t="s">
        <v>7535</v>
      </c>
      <c r="I4234" s="50" t="s">
        <v>8556</v>
      </c>
      <c r="J4234" s="50" t="s">
        <v>7537</v>
      </c>
      <c r="K4234" s="50" t="s">
        <v>292</v>
      </c>
      <c r="L4234" s="50" t="s">
        <v>189</v>
      </c>
      <c r="M4234" s="54">
        <v>2</v>
      </c>
      <c r="N4234" s="51" t="str">
        <f t="shared" si="277"/>
        <v>都武蔵野北</v>
      </c>
    </row>
    <row r="4235" spans="1:14" x14ac:dyDescent="0.2">
      <c r="A4235" s="50">
        <f t="shared" si="274"/>
        <v>50256</v>
      </c>
      <c r="B4235" s="50">
        <f t="shared" si="275"/>
        <v>5</v>
      </c>
      <c r="C4235" s="51">
        <f t="shared" si="276"/>
        <v>2</v>
      </c>
      <c r="D4235" s="50">
        <v>50256</v>
      </c>
      <c r="E4235" s="50" t="s">
        <v>8832</v>
      </c>
      <c r="F4235" s="50" t="s">
        <v>11213</v>
      </c>
      <c r="G4235" s="50" t="s">
        <v>8833</v>
      </c>
      <c r="H4235" s="50" t="s">
        <v>4504</v>
      </c>
      <c r="I4235" s="50" t="s">
        <v>8834</v>
      </c>
      <c r="J4235" s="50" t="s">
        <v>4505</v>
      </c>
      <c r="K4235" s="50" t="s">
        <v>292</v>
      </c>
      <c r="L4235" s="50" t="s">
        <v>188</v>
      </c>
      <c r="M4235" s="54">
        <v>2</v>
      </c>
      <c r="N4235" s="51" t="str">
        <f t="shared" si="277"/>
        <v>都武蔵野北</v>
      </c>
    </row>
    <row r="4236" spans="1:14" x14ac:dyDescent="0.2">
      <c r="A4236" s="50">
        <f t="shared" si="274"/>
        <v>50257</v>
      </c>
      <c r="B4236" s="50">
        <f t="shared" si="275"/>
        <v>5</v>
      </c>
      <c r="C4236" s="51">
        <f t="shared" si="276"/>
        <v>2</v>
      </c>
      <c r="D4236" s="50">
        <v>50257</v>
      </c>
      <c r="E4236" s="50" t="s">
        <v>395</v>
      </c>
      <c r="F4236" s="50" t="s">
        <v>11214</v>
      </c>
      <c r="G4236" s="50" t="s">
        <v>1397</v>
      </c>
      <c r="H4236" s="50" t="s">
        <v>7356</v>
      </c>
      <c r="I4236" s="50" t="s">
        <v>1398</v>
      </c>
      <c r="J4236" s="50" t="s">
        <v>7358</v>
      </c>
      <c r="K4236" s="50" t="s">
        <v>292</v>
      </c>
      <c r="L4236" s="50" t="s">
        <v>188</v>
      </c>
      <c r="M4236" s="54">
        <v>2</v>
      </c>
      <c r="N4236" s="51" t="str">
        <f t="shared" si="277"/>
        <v>都武蔵野北</v>
      </c>
    </row>
    <row r="4237" spans="1:14" x14ac:dyDescent="0.2">
      <c r="A4237" s="50">
        <f t="shared" si="274"/>
        <v>50259</v>
      </c>
      <c r="B4237" s="50">
        <f t="shared" si="275"/>
        <v>5</v>
      </c>
      <c r="C4237" s="51">
        <f t="shared" si="276"/>
        <v>2</v>
      </c>
      <c r="D4237" s="50">
        <v>50259</v>
      </c>
      <c r="E4237" s="50" t="s">
        <v>11091</v>
      </c>
      <c r="F4237" s="50" t="s">
        <v>11215</v>
      </c>
      <c r="G4237" s="50" t="s">
        <v>7355</v>
      </c>
      <c r="H4237" s="50" t="s">
        <v>1337</v>
      </c>
      <c r="I4237" s="50" t="s">
        <v>7357</v>
      </c>
      <c r="J4237" s="50" t="s">
        <v>1545</v>
      </c>
      <c r="K4237" s="50" t="s">
        <v>292</v>
      </c>
      <c r="L4237" s="50" t="s">
        <v>185</v>
      </c>
      <c r="M4237" s="54">
        <v>1</v>
      </c>
      <c r="N4237" s="51" t="str">
        <f t="shared" si="277"/>
        <v>都武蔵野北</v>
      </c>
    </row>
    <row r="4238" spans="1:14" x14ac:dyDescent="0.2">
      <c r="A4238" s="50">
        <f t="shared" si="274"/>
        <v>50260</v>
      </c>
      <c r="B4238" s="50">
        <f t="shared" si="275"/>
        <v>5</v>
      </c>
      <c r="C4238" s="51">
        <f t="shared" si="276"/>
        <v>2</v>
      </c>
      <c r="D4238" s="50">
        <v>50260</v>
      </c>
      <c r="E4238" s="50" t="s">
        <v>11216</v>
      </c>
      <c r="F4238" s="50" t="s">
        <v>7141</v>
      </c>
      <c r="G4238" s="50" t="s">
        <v>11217</v>
      </c>
      <c r="H4238" s="50" t="s">
        <v>2747</v>
      </c>
      <c r="I4238" s="50" t="s">
        <v>11218</v>
      </c>
      <c r="J4238" s="50" t="s">
        <v>2749</v>
      </c>
      <c r="K4238" s="50" t="s">
        <v>292</v>
      </c>
      <c r="L4238" s="50" t="s">
        <v>185</v>
      </c>
      <c r="M4238" s="54">
        <v>1</v>
      </c>
      <c r="N4238" s="51" t="str">
        <f t="shared" si="277"/>
        <v>都武蔵野北</v>
      </c>
    </row>
    <row r="4239" spans="1:14" x14ac:dyDescent="0.2">
      <c r="A4239" s="50">
        <f t="shared" si="274"/>
        <v>50261</v>
      </c>
      <c r="B4239" s="50">
        <f t="shared" si="275"/>
        <v>5</v>
      </c>
      <c r="C4239" s="51">
        <f t="shared" si="276"/>
        <v>2</v>
      </c>
      <c r="D4239" s="50">
        <v>50261</v>
      </c>
      <c r="E4239" s="50" t="s">
        <v>35</v>
      </c>
      <c r="F4239" s="50" t="s">
        <v>11219</v>
      </c>
      <c r="G4239" s="50" t="s">
        <v>1239</v>
      </c>
      <c r="H4239" s="50" t="s">
        <v>2584</v>
      </c>
      <c r="I4239" s="50" t="s">
        <v>1240</v>
      </c>
      <c r="J4239" s="50" t="s">
        <v>2585</v>
      </c>
      <c r="K4239" s="50" t="s">
        <v>292</v>
      </c>
      <c r="L4239" s="50" t="s">
        <v>185</v>
      </c>
      <c r="M4239" s="54">
        <v>1</v>
      </c>
      <c r="N4239" s="51" t="str">
        <f t="shared" si="277"/>
        <v>都武蔵野北</v>
      </c>
    </row>
    <row r="4240" spans="1:14" x14ac:dyDescent="0.2">
      <c r="A4240" s="50">
        <f t="shared" si="274"/>
        <v>50262</v>
      </c>
      <c r="B4240" s="50">
        <f t="shared" si="275"/>
        <v>5</v>
      </c>
      <c r="C4240" s="51">
        <f t="shared" si="276"/>
        <v>2</v>
      </c>
      <c r="D4240" s="50">
        <v>50262</v>
      </c>
      <c r="E4240" s="50" t="s">
        <v>11220</v>
      </c>
      <c r="F4240" s="50" t="s">
        <v>946</v>
      </c>
      <c r="G4240" s="50" t="s">
        <v>11221</v>
      </c>
      <c r="H4240" s="50" t="s">
        <v>1747</v>
      </c>
      <c r="I4240" s="50" t="s">
        <v>11222</v>
      </c>
      <c r="J4240" s="50" t="s">
        <v>1748</v>
      </c>
      <c r="K4240" s="50" t="s">
        <v>292</v>
      </c>
      <c r="L4240" s="50" t="s">
        <v>189</v>
      </c>
      <c r="M4240" s="54">
        <v>1</v>
      </c>
      <c r="N4240" s="51" t="str">
        <f t="shared" si="277"/>
        <v>都武蔵野北</v>
      </c>
    </row>
    <row r="4241" spans="1:14" x14ac:dyDescent="0.2">
      <c r="A4241" s="50">
        <f t="shared" si="274"/>
        <v>50342</v>
      </c>
      <c r="B4241" s="50">
        <f t="shared" si="275"/>
        <v>5</v>
      </c>
      <c r="C4241" s="51">
        <f t="shared" si="276"/>
        <v>3</v>
      </c>
      <c r="D4241" s="50">
        <v>50342</v>
      </c>
      <c r="E4241" s="50" t="s">
        <v>4707</v>
      </c>
      <c r="F4241" s="50" t="s">
        <v>11223</v>
      </c>
      <c r="G4241" s="50" t="s">
        <v>1117</v>
      </c>
      <c r="H4241" s="50" t="s">
        <v>1314</v>
      </c>
      <c r="I4241" s="50" t="s">
        <v>1119</v>
      </c>
      <c r="J4241" s="50" t="s">
        <v>1316</v>
      </c>
      <c r="K4241" s="50" t="s">
        <v>291</v>
      </c>
      <c r="L4241" s="50" t="s">
        <v>188</v>
      </c>
      <c r="M4241" s="54">
        <v>3</v>
      </c>
      <c r="N4241" s="51" t="str">
        <f t="shared" si="277"/>
        <v>聖徳学園</v>
      </c>
    </row>
    <row r="4242" spans="1:14" x14ac:dyDescent="0.2">
      <c r="A4242" s="50">
        <f t="shared" si="274"/>
        <v>50343</v>
      </c>
      <c r="B4242" s="50">
        <f t="shared" si="275"/>
        <v>5</v>
      </c>
      <c r="C4242" s="51">
        <f t="shared" si="276"/>
        <v>3</v>
      </c>
      <c r="D4242" s="50">
        <v>50343</v>
      </c>
      <c r="E4242" s="50" t="s">
        <v>4878</v>
      </c>
      <c r="F4242" s="50" t="s">
        <v>11224</v>
      </c>
      <c r="G4242" s="50" t="s">
        <v>4879</v>
      </c>
      <c r="H4242" s="50" t="s">
        <v>1472</v>
      </c>
      <c r="I4242" s="50" t="s">
        <v>4880</v>
      </c>
      <c r="J4242" s="50" t="s">
        <v>1561</v>
      </c>
      <c r="K4242" s="50" t="s">
        <v>291</v>
      </c>
      <c r="L4242" s="50" t="s">
        <v>1029</v>
      </c>
      <c r="M4242" s="54">
        <v>3</v>
      </c>
      <c r="N4242" s="51" t="str">
        <f t="shared" si="277"/>
        <v>聖徳学園</v>
      </c>
    </row>
    <row r="4243" spans="1:14" x14ac:dyDescent="0.2">
      <c r="A4243" s="50">
        <f t="shared" si="274"/>
        <v>50344</v>
      </c>
      <c r="B4243" s="50">
        <f t="shared" si="275"/>
        <v>5</v>
      </c>
      <c r="C4243" s="51">
        <f t="shared" si="276"/>
        <v>3</v>
      </c>
      <c r="D4243" s="50">
        <v>50344</v>
      </c>
      <c r="E4243" s="50" t="s">
        <v>361</v>
      </c>
      <c r="F4243" s="50" t="s">
        <v>11225</v>
      </c>
      <c r="G4243" s="50" t="s">
        <v>1594</v>
      </c>
      <c r="H4243" s="50" t="s">
        <v>1121</v>
      </c>
      <c r="I4243" s="50" t="s">
        <v>1596</v>
      </c>
      <c r="J4243" s="50" t="s">
        <v>1584</v>
      </c>
      <c r="K4243" s="50" t="s">
        <v>291</v>
      </c>
      <c r="L4243" s="50" t="s">
        <v>1029</v>
      </c>
      <c r="M4243" s="54">
        <v>3</v>
      </c>
      <c r="N4243" s="51" t="str">
        <f t="shared" si="277"/>
        <v>聖徳学園</v>
      </c>
    </row>
    <row r="4244" spans="1:14" x14ac:dyDescent="0.2">
      <c r="A4244" s="50">
        <f t="shared" si="274"/>
        <v>50345</v>
      </c>
      <c r="B4244" s="50">
        <f t="shared" si="275"/>
        <v>5</v>
      </c>
      <c r="C4244" s="51">
        <f t="shared" si="276"/>
        <v>3</v>
      </c>
      <c r="D4244" s="50">
        <v>50345</v>
      </c>
      <c r="E4244" s="50" t="s">
        <v>11226</v>
      </c>
      <c r="F4244" s="50" t="s">
        <v>4192</v>
      </c>
      <c r="G4244" s="50" t="s">
        <v>11227</v>
      </c>
      <c r="H4244" s="50" t="s">
        <v>7498</v>
      </c>
      <c r="I4244" s="50" t="s">
        <v>11228</v>
      </c>
      <c r="J4244" s="50" t="s">
        <v>7500</v>
      </c>
      <c r="K4244" s="50" t="s">
        <v>291</v>
      </c>
      <c r="L4244" s="50" t="s">
        <v>188</v>
      </c>
      <c r="M4244" s="54">
        <v>2</v>
      </c>
      <c r="N4244" s="51" t="str">
        <f t="shared" si="277"/>
        <v>聖徳学園</v>
      </c>
    </row>
    <row r="4245" spans="1:14" x14ac:dyDescent="0.2">
      <c r="A4245" s="50">
        <f t="shared" si="274"/>
        <v>50346</v>
      </c>
      <c r="B4245" s="50">
        <f t="shared" si="275"/>
        <v>5</v>
      </c>
      <c r="C4245" s="51">
        <f t="shared" si="276"/>
        <v>3</v>
      </c>
      <c r="D4245" s="50">
        <v>50346</v>
      </c>
      <c r="E4245" s="50" t="s">
        <v>63</v>
      </c>
      <c r="F4245" s="50" t="s">
        <v>11229</v>
      </c>
      <c r="G4245" s="50" t="s">
        <v>1406</v>
      </c>
      <c r="H4245" s="50" t="s">
        <v>11230</v>
      </c>
      <c r="I4245" s="50" t="s">
        <v>1796</v>
      </c>
      <c r="J4245" s="50" t="s">
        <v>11231</v>
      </c>
      <c r="K4245" s="50" t="s">
        <v>291</v>
      </c>
      <c r="L4245" s="50" t="s">
        <v>188</v>
      </c>
      <c r="M4245" s="54">
        <v>2</v>
      </c>
      <c r="N4245" s="51" t="str">
        <f t="shared" si="277"/>
        <v>聖徳学園</v>
      </c>
    </row>
    <row r="4246" spans="1:14" x14ac:dyDescent="0.2">
      <c r="A4246" s="50">
        <f t="shared" si="274"/>
        <v>50347</v>
      </c>
      <c r="B4246" s="50">
        <f t="shared" si="275"/>
        <v>5</v>
      </c>
      <c r="C4246" s="51">
        <f t="shared" si="276"/>
        <v>3</v>
      </c>
      <c r="D4246" s="50">
        <v>50347</v>
      </c>
      <c r="E4246" s="50" t="s">
        <v>643</v>
      </c>
      <c r="F4246" s="50" t="s">
        <v>2843</v>
      </c>
      <c r="G4246" s="50" t="s">
        <v>9089</v>
      </c>
      <c r="H4246" s="50" t="s">
        <v>2595</v>
      </c>
      <c r="I4246" s="50" t="s">
        <v>9091</v>
      </c>
      <c r="J4246" s="50" t="s">
        <v>6090</v>
      </c>
      <c r="K4246" s="50" t="s">
        <v>291</v>
      </c>
      <c r="L4246" s="50" t="s">
        <v>188</v>
      </c>
      <c r="M4246" s="54">
        <v>2</v>
      </c>
      <c r="N4246" s="51" t="str">
        <f t="shared" si="277"/>
        <v>聖徳学園</v>
      </c>
    </row>
    <row r="4247" spans="1:14" x14ac:dyDescent="0.2">
      <c r="A4247" s="50">
        <f t="shared" si="274"/>
        <v>50348</v>
      </c>
      <c r="B4247" s="50">
        <f t="shared" si="275"/>
        <v>5</v>
      </c>
      <c r="C4247" s="51">
        <f t="shared" si="276"/>
        <v>3</v>
      </c>
      <c r="D4247" s="50">
        <v>50348</v>
      </c>
      <c r="E4247" s="50" t="s">
        <v>45</v>
      </c>
      <c r="F4247" s="50" t="s">
        <v>11232</v>
      </c>
      <c r="G4247" s="50" t="s">
        <v>1184</v>
      </c>
      <c r="H4247" s="50" t="s">
        <v>3383</v>
      </c>
      <c r="I4247" s="50" t="s">
        <v>1186</v>
      </c>
      <c r="J4247" s="50" t="s">
        <v>3384</v>
      </c>
      <c r="K4247" s="50" t="s">
        <v>291</v>
      </c>
      <c r="L4247" s="50" t="s">
        <v>189</v>
      </c>
      <c r="M4247" s="54">
        <v>1</v>
      </c>
      <c r="N4247" s="51" t="str">
        <f t="shared" si="277"/>
        <v>聖徳学園</v>
      </c>
    </row>
    <row r="4248" spans="1:14" x14ac:dyDescent="0.2">
      <c r="A4248" s="50">
        <f t="shared" si="274"/>
        <v>50349</v>
      </c>
      <c r="B4248" s="50">
        <f t="shared" si="275"/>
        <v>5</v>
      </c>
      <c r="C4248" s="51">
        <f t="shared" si="276"/>
        <v>3</v>
      </c>
      <c r="D4248" s="50">
        <v>50349</v>
      </c>
      <c r="E4248" s="50" t="s">
        <v>978</v>
      </c>
      <c r="F4248" s="50" t="s">
        <v>9153</v>
      </c>
      <c r="G4248" s="50" t="s">
        <v>3263</v>
      </c>
      <c r="H4248" s="50" t="s">
        <v>1150</v>
      </c>
      <c r="I4248" s="50" t="s">
        <v>3264</v>
      </c>
      <c r="J4248" s="50" t="s">
        <v>1151</v>
      </c>
      <c r="K4248" s="50" t="s">
        <v>291</v>
      </c>
      <c r="L4248" s="50" t="s">
        <v>189</v>
      </c>
      <c r="M4248" s="54">
        <v>1</v>
      </c>
      <c r="N4248" s="51" t="str">
        <f t="shared" si="277"/>
        <v>聖徳学園</v>
      </c>
    </row>
    <row r="4249" spans="1:14" x14ac:dyDescent="0.2">
      <c r="A4249" s="50">
        <f t="shared" si="274"/>
        <v>50350</v>
      </c>
      <c r="B4249" s="50">
        <f t="shared" si="275"/>
        <v>5</v>
      </c>
      <c r="C4249" s="51">
        <f t="shared" si="276"/>
        <v>3</v>
      </c>
      <c r="D4249" s="50">
        <v>50350</v>
      </c>
      <c r="E4249" s="50" t="s">
        <v>6621</v>
      </c>
      <c r="F4249" s="50" t="s">
        <v>11233</v>
      </c>
      <c r="G4249" s="50" t="s">
        <v>4296</v>
      </c>
      <c r="H4249" s="50" t="s">
        <v>1222</v>
      </c>
      <c r="I4249" s="50" t="s">
        <v>4297</v>
      </c>
      <c r="J4249" s="50" t="s">
        <v>1223</v>
      </c>
      <c r="K4249" s="50" t="s">
        <v>291</v>
      </c>
      <c r="L4249" s="50" t="s">
        <v>189</v>
      </c>
      <c r="M4249" s="54">
        <v>1</v>
      </c>
      <c r="N4249" s="51" t="str">
        <f t="shared" si="277"/>
        <v>聖徳学園</v>
      </c>
    </row>
    <row r="4250" spans="1:14" x14ac:dyDescent="0.2">
      <c r="A4250" s="50">
        <f t="shared" si="274"/>
        <v>50367</v>
      </c>
      <c r="B4250" s="50">
        <f t="shared" si="275"/>
        <v>5</v>
      </c>
      <c r="C4250" s="51">
        <f t="shared" si="276"/>
        <v>3</v>
      </c>
      <c r="D4250" s="50">
        <v>50367</v>
      </c>
      <c r="E4250" s="50" t="s">
        <v>40</v>
      </c>
      <c r="F4250" s="50" t="s">
        <v>11234</v>
      </c>
      <c r="G4250" s="50" t="s">
        <v>1704</v>
      </c>
      <c r="H4250" s="50" t="s">
        <v>11235</v>
      </c>
      <c r="I4250" s="50" t="s">
        <v>1706</v>
      </c>
      <c r="J4250" s="50" t="s">
        <v>11236</v>
      </c>
      <c r="K4250" s="50" t="s">
        <v>292</v>
      </c>
      <c r="L4250" s="50" t="s">
        <v>188</v>
      </c>
      <c r="M4250" s="54">
        <v>2</v>
      </c>
      <c r="N4250" s="51" t="str">
        <f t="shared" si="277"/>
        <v>聖徳学園</v>
      </c>
    </row>
    <row r="4251" spans="1:14" x14ac:dyDescent="0.2">
      <c r="A4251" s="50">
        <f t="shared" si="274"/>
        <v>50368</v>
      </c>
      <c r="B4251" s="50">
        <f t="shared" si="275"/>
        <v>5</v>
      </c>
      <c r="C4251" s="51">
        <f t="shared" si="276"/>
        <v>3</v>
      </c>
      <c r="D4251" s="50">
        <v>50368</v>
      </c>
      <c r="E4251" s="50" t="s">
        <v>26</v>
      </c>
      <c r="F4251" s="50" t="s">
        <v>11237</v>
      </c>
      <c r="G4251" s="50" t="s">
        <v>1451</v>
      </c>
      <c r="H4251" s="50" t="s">
        <v>6064</v>
      </c>
      <c r="I4251" s="50" t="s">
        <v>1544</v>
      </c>
      <c r="J4251" s="50" t="s">
        <v>6065</v>
      </c>
      <c r="K4251" s="50" t="s">
        <v>292</v>
      </c>
      <c r="L4251" s="50" t="s">
        <v>189</v>
      </c>
      <c r="M4251" s="54">
        <v>1</v>
      </c>
      <c r="N4251" s="51" t="str">
        <f t="shared" si="277"/>
        <v>聖徳学園</v>
      </c>
    </row>
    <row r="4252" spans="1:14" x14ac:dyDescent="0.2">
      <c r="A4252" s="50">
        <f t="shared" si="274"/>
        <v>50369</v>
      </c>
      <c r="B4252" s="50">
        <f t="shared" si="275"/>
        <v>5</v>
      </c>
      <c r="C4252" s="51">
        <f t="shared" si="276"/>
        <v>3</v>
      </c>
      <c r="D4252" s="50">
        <v>50369</v>
      </c>
      <c r="E4252" s="50" t="s">
        <v>15389</v>
      </c>
      <c r="F4252" s="50" t="s">
        <v>15390</v>
      </c>
      <c r="G4252" s="50" t="s">
        <v>8390</v>
      </c>
      <c r="H4252" s="50" t="s">
        <v>1131</v>
      </c>
      <c r="I4252" s="50" t="s">
        <v>8391</v>
      </c>
      <c r="J4252" s="50" t="s">
        <v>1132</v>
      </c>
      <c r="K4252" s="50" t="s">
        <v>292</v>
      </c>
      <c r="L4252" s="50" t="s">
        <v>185</v>
      </c>
      <c r="M4252" s="54">
        <v>1</v>
      </c>
      <c r="N4252" s="51" t="str">
        <f t="shared" si="277"/>
        <v>聖徳学園</v>
      </c>
    </row>
    <row r="4253" spans="1:14" x14ac:dyDescent="0.2">
      <c r="A4253" s="50">
        <f t="shared" si="274"/>
        <v>50370</v>
      </c>
      <c r="B4253" s="50">
        <f t="shared" si="275"/>
        <v>5</v>
      </c>
      <c r="C4253" s="51">
        <f t="shared" si="276"/>
        <v>3</v>
      </c>
      <c r="D4253" s="50">
        <v>50370</v>
      </c>
      <c r="E4253" s="50" t="s">
        <v>15391</v>
      </c>
      <c r="F4253" s="50" t="s">
        <v>12617</v>
      </c>
      <c r="G4253" s="50" t="s">
        <v>15392</v>
      </c>
      <c r="H4253" s="50" t="s">
        <v>3889</v>
      </c>
      <c r="I4253" s="50" t="s">
        <v>15393</v>
      </c>
      <c r="J4253" s="50" t="s">
        <v>3890</v>
      </c>
      <c r="K4253" s="50" t="s">
        <v>292</v>
      </c>
      <c r="L4253" s="50" t="s">
        <v>189</v>
      </c>
      <c r="M4253" s="54">
        <v>1</v>
      </c>
      <c r="N4253" s="51" t="str">
        <f t="shared" si="277"/>
        <v>聖徳学園</v>
      </c>
    </row>
    <row r="4254" spans="1:14" x14ac:dyDescent="0.2">
      <c r="A4254" s="50">
        <f t="shared" si="274"/>
        <v>50404</v>
      </c>
      <c r="B4254" s="50">
        <f t="shared" si="275"/>
        <v>5</v>
      </c>
      <c r="C4254" s="51">
        <f t="shared" si="276"/>
        <v>4</v>
      </c>
      <c r="D4254" s="50">
        <v>50404</v>
      </c>
      <c r="E4254" s="50" t="s">
        <v>22</v>
      </c>
      <c r="F4254" s="50" t="s">
        <v>2680</v>
      </c>
      <c r="G4254" s="50" t="s">
        <v>1070</v>
      </c>
      <c r="H4254" s="50" t="s">
        <v>2682</v>
      </c>
      <c r="I4254" s="50" t="s">
        <v>1072</v>
      </c>
      <c r="J4254" s="50" t="s">
        <v>2684</v>
      </c>
      <c r="K4254" s="50" t="s">
        <v>291</v>
      </c>
      <c r="L4254" s="50" t="s">
        <v>1029</v>
      </c>
      <c r="M4254" s="54">
        <v>3</v>
      </c>
      <c r="N4254" s="51" t="str">
        <f t="shared" si="277"/>
        <v>成蹊</v>
      </c>
    </row>
    <row r="4255" spans="1:14" x14ac:dyDescent="0.2">
      <c r="A4255" s="50">
        <f t="shared" si="274"/>
        <v>50412</v>
      </c>
      <c r="B4255" s="50">
        <f t="shared" si="275"/>
        <v>5</v>
      </c>
      <c r="C4255" s="51">
        <f t="shared" si="276"/>
        <v>4</v>
      </c>
      <c r="D4255" s="50">
        <v>50412</v>
      </c>
      <c r="E4255" s="50" t="s">
        <v>45</v>
      </c>
      <c r="F4255" s="50" t="s">
        <v>7773</v>
      </c>
      <c r="G4255" s="50" t="s">
        <v>1184</v>
      </c>
      <c r="H4255" s="50" t="s">
        <v>1150</v>
      </c>
      <c r="I4255" s="50" t="s">
        <v>1186</v>
      </c>
      <c r="J4255" s="50" t="s">
        <v>11238</v>
      </c>
      <c r="K4255" s="50" t="s">
        <v>291</v>
      </c>
      <c r="L4255" s="50" t="s">
        <v>188</v>
      </c>
      <c r="M4255" s="54">
        <v>3</v>
      </c>
      <c r="N4255" s="51" t="str">
        <f t="shared" si="277"/>
        <v>成蹊</v>
      </c>
    </row>
    <row r="4256" spans="1:14" x14ac:dyDescent="0.2">
      <c r="A4256" s="50">
        <f t="shared" si="274"/>
        <v>50413</v>
      </c>
      <c r="B4256" s="50">
        <f t="shared" si="275"/>
        <v>5</v>
      </c>
      <c r="C4256" s="51">
        <f t="shared" si="276"/>
        <v>4</v>
      </c>
      <c r="D4256" s="50">
        <v>50413</v>
      </c>
      <c r="E4256" s="50" t="s">
        <v>11239</v>
      </c>
      <c r="F4256" s="50" t="s">
        <v>956</v>
      </c>
      <c r="G4256" s="50" t="s">
        <v>4123</v>
      </c>
      <c r="H4256" s="50" t="s">
        <v>1185</v>
      </c>
      <c r="I4256" s="50" t="s">
        <v>4124</v>
      </c>
      <c r="J4256" s="50" t="s">
        <v>1187</v>
      </c>
      <c r="K4256" s="50" t="s">
        <v>291</v>
      </c>
      <c r="L4256" s="50" t="s">
        <v>188</v>
      </c>
      <c r="M4256" s="54">
        <v>2</v>
      </c>
      <c r="N4256" s="51" t="str">
        <f t="shared" si="277"/>
        <v>成蹊</v>
      </c>
    </row>
    <row r="4257" spans="1:14" x14ac:dyDescent="0.2">
      <c r="A4257" s="50">
        <f t="shared" si="274"/>
        <v>50415</v>
      </c>
      <c r="B4257" s="50">
        <f t="shared" si="275"/>
        <v>5</v>
      </c>
      <c r="C4257" s="51">
        <f t="shared" si="276"/>
        <v>4</v>
      </c>
      <c r="D4257" s="50">
        <v>50415</v>
      </c>
      <c r="E4257" s="50" t="s">
        <v>8364</v>
      </c>
      <c r="F4257" s="50" t="s">
        <v>6313</v>
      </c>
      <c r="G4257" s="50" t="s">
        <v>8366</v>
      </c>
      <c r="H4257" s="50" t="s">
        <v>1122</v>
      </c>
      <c r="I4257" s="50" t="s">
        <v>8367</v>
      </c>
      <c r="J4257" s="50" t="s">
        <v>1918</v>
      </c>
      <c r="K4257" s="50" t="s">
        <v>291</v>
      </c>
      <c r="L4257" s="50" t="s">
        <v>188</v>
      </c>
      <c r="M4257" s="54">
        <v>2</v>
      </c>
      <c r="N4257" s="51" t="str">
        <f t="shared" si="277"/>
        <v>成蹊</v>
      </c>
    </row>
    <row r="4258" spans="1:14" x14ac:dyDescent="0.2">
      <c r="A4258" s="50">
        <f t="shared" si="274"/>
        <v>50417</v>
      </c>
      <c r="B4258" s="50">
        <f t="shared" si="275"/>
        <v>5</v>
      </c>
      <c r="C4258" s="51">
        <f t="shared" si="276"/>
        <v>4</v>
      </c>
      <c r="D4258" s="50">
        <v>50417</v>
      </c>
      <c r="E4258" s="50" t="s">
        <v>11240</v>
      </c>
      <c r="F4258" s="50" t="s">
        <v>766</v>
      </c>
      <c r="G4258" s="50" t="s">
        <v>11241</v>
      </c>
      <c r="H4258" s="50" t="s">
        <v>1909</v>
      </c>
      <c r="I4258" s="50" t="s">
        <v>11242</v>
      </c>
      <c r="J4258" s="50" t="s">
        <v>1911</v>
      </c>
      <c r="K4258" s="50" t="s">
        <v>291</v>
      </c>
      <c r="L4258" s="50" t="s">
        <v>189</v>
      </c>
      <c r="M4258" s="54">
        <v>2</v>
      </c>
      <c r="N4258" s="51" t="str">
        <f t="shared" si="277"/>
        <v>成蹊</v>
      </c>
    </row>
    <row r="4259" spans="1:14" x14ac:dyDescent="0.2">
      <c r="A4259" s="50">
        <f t="shared" si="274"/>
        <v>50418</v>
      </c>
      <c r="B4259" s="50">
        <f t="shared" si="275"/>
        <v>5</v>
      </c>
      <c r="C4259" s="51">
        <f t="shared" si="276"/>
        <v>4</v>
      </c>
      <c r="D4259" s="50">
        <v>50418</v>
      </c>
      <c r="E4259" s="50" t="s">
        <v>6718</v>
      </c>
      <c r="F4259" s="50" t="s">
        <v>11243</v>
      </c>
      <c r="G4259" s="50" t="s">
        <v>6720</v>
      </c>
      <c r="H4259" s="50" t="s">
        <v>4450</v>
      </c>
      <c r="I4259" s="50" t="s">
        <v>6721</v>
      </c>
      <c r="J4259" s="50" t="s">
        <v>4451</v>
      </c>
      <c r="K4259" s="50" t="s">
        <v>291</v>
      </c>
      <c r="L4259" s="50" t="s">
        <v>188</v>
      </c>
      <c r="M4259" s="54">
        <v>2</v>
      </c>
      <c r="N4259" s="51" t="str">
        <f t="shared" si="277"/>
        <v>成蹊</v>
      </c>
    </row>
    <row r="4260" spans="1:14" x14ac:dyDescent="0.2">
      <c r="A4260" s="50">
        <f t="shared" si="274"/>
        <v>50419</v>
      </c>
      <c r="B4260" s="50">
        <f t="shared" si="275"/>
        <v>5</v>
      </c>
      <c r="C4260" s="51">
        <f t="shared" si="276"/>
        <v>4</v>
      </c>
      <c r="D4260" s="50">
        <v>50419</v>
      </c>
      <c r="E4260" s="50" t="s">
        <v>85</v>
      </c>
      <c r="F4260" s="50" t="s">
        <v>11244</v>
      </c>
      <c r="G4260" s="50" t="s">
        <v>2282</v>
      </c>
      <c r="H4260" s="50" t="s">
        <v>1198</v>
      </c>
      <c r="I4260" s="50" t="s">
        <v>2284</v>
      </c>
      <c r="J4260" s="50" t="s">
        <v>1200</v>
      </c>
      <c r="K4260" s="50" t="s">
        <v>291</v>
      </c>
      <c r="L4260" s="50" t="s">
        <v>189</v>
      </c>
      <c r="M4260" s="54">
        <v>1</v>
      </c>
      <c r="N4260" s="51" t="str">
        <f t="shared" si="277"/>
        <v>成蹊</v>
      </c>
    </row>
    <row r="4261" spans="1:14" x14ac:dyDescent="0.2">
      <c r="A4261" s="50">
        <f t="shared" si="274"/>
        <v>50420</v>
      </c>
      <c r="B4261" s="50">
        <f t="shared" si="275"/>
        <v>5</v>
      </c>
      <c r="C4261" s="51">
        <f t="shared" si="276"/>
        <v>4</v>
      </c>
      <c r="D4261" s="50">
        <v>50420</v>
      </c>
      <c r="E4261" s="50" t="s">
        <v>579</v>
      </c>
      <c r="F4261" s="50" t="s">
        <v>11245</v>
      </c>
      <c r="G4261" s="50" t="s">
        <v>2347</v>
      </c>
      <c r="H4261" s="50" t="s">
        <v>2123</v>
      </c>
      <c r="I4261" s="50" t="s">
        <v>2348</v>
      </c>
      <c r="J4261" s="50" t="s">
        <v>2790</v>
      </c>
      <c r="K4261" s="50" t="s">
        <v>291</v>
      </c>
      <c r="L4261" s="50" t="s">
        <v>189</v>
      </c>
      <c r="M4261" s="54">
        <v>1</v>
      </c>
      <c r="N4261" s="51" t="str">
        <f t="shared" si="277"/>
        <v>成蹊</v>
      </c>
    </row>
    <row r="4262" spans="1:14" x14ac:dyDescent="0.2">
      <c r="A4262" s="50">
        <f t="shared" si="274"/>
        <v>50421</v>
      </c>
      <c r="B4262" s="50">
        <f t="shared" si="275"/>
        <v>5</v>
      </c>
      <c r="C4262" s="51">
        <f t="shared" si="276"/>
        <v>4</v>
      </c>
      <c r="D4262" s="50">
        <v>50421</v>
      </c>
      <c r="E4262" s="50" t="s">
        <v>31</v>
      </c>
      <c r="F4262" s="50" t="s">
        <v>11246</v>
      </c>
      <c r="G4262" s="50" t="s">
        <v>1202</v>
      </c>
      <c r="H4262" s="50" t="s">
        <v>2761</v>
      </c>
      <c r="I4262" s="50" t="s">
        <v>1204</v>
      </c>
      <c r="J4262" s="50" t="s">
        <v>4170</v>
      </c>
      <c r="K4262" s="50" t="s">
        <v>291</v>
      </c>
      <c r="L4262" s="50" t="s">
        <v>189</v>
      </c>
      <c r="M4262" s="54">
        <v>1</v>
      </c>
      <c r="N4262" s="51" t="str">
        <f t="shared" si="277"/>
        <v>成蹊</v>
      </c>
    </row>
    <row r="4263" spans="1:14" x14ac:dyDescent="0.2">
      <c r="A4263" s="50">
        <f t="shared" si="274"/>
        <v>50422</v>
      </c>
      <c r="B4263" s="50">
        <f t="shared" si="275"/>
        <v>5</v>
      </c>
      <c r="C4263" s="51">
        <f t="shared" si="276"/>
        <v>4</v>
      </c>
      <c r="D4263" s="50">
        <v>50422</v>
      </c>
      <c r="E4263" s="50" t="s">
        <v>117</v>
      </c>
      <c r="F4263" s="50" t="s">
        <v>11247</v>
      </c>
      <c r="G4263" s="50" t="s">
        <v>1197</v>
      </c>
      <c r="H4263" s="50" t="s">
        <v>1294</v>
      </c>
      <c r="I4263" s="50" t="s">
        <v>1199</v>
      </c>
      <c r="J4263" s="50" t="s">
        <v>5482</v>
      </c>
      <c r="K4263" s="50" t="s">
        <v>291</v>
      </c>
      <c r="L4263" s="50" t="s">
        <v>189</v>
      </c>
      <c r="M4263" s="54">
        <v>1</v>
      </c>
      <c r="N4263" s="51" t="str">
        <f t="shared" si="277"/>
        <v>成蹊</v>
      </c>
    </row>
    <row r="4264" spans="1:14" x14ac:dyDescent="0.2">
      <c r="A4264" s="50">
        <f t="shared" si="274"/>
        <v>50423</v>
      </c>
      <c r="B4264" s="50">
        <f t="shared" si="275"/>
        <v>5</v>
      </c>
      <c r="C4264" s="51">
        <f t="shared" si="276"/>
        <v>4</v>
      </c>
      <c r="D4264" s="50">
        <v>50423</v>
      </c>
      <c r="E4264" s="50" t="s">
        <v>34</v>
      </c>
      <c r="F4264" s="50" t="s">
        <v>4240</v>
      </c>
      <c r="G4264" s="50" t="s">
        <v>1285</v>
      </c>
      <c r="H4264" s="50" t="s">
        <v>2333</v>
      </c>
      <c r="I4264" s="50" t="s">
        <v>1287</v>
      </c>
      <c r="J4264" s="50" t="s">
        <v>2373</v>
      </c>
      <c r="K4264" s="50" t="s">
        <v>291</v>
      </c>
      <c r="L4264" s="50" t="s">
        <v>189</v>
      </c>
      <c r="M4264" s="54">
        <v>1</v>
      </c>
      <c r="N4264" s="51" t="str">
        <f t="shared" si="277"/>
        <v>成蹊</v>
      </c>
    </row>
    <row r="4265" spans="1:14" x14ac:dyDescent="0.2">
      <c r="A4265" s="50">
        <f t="shared" si="274"/>
        <v>50424</v>
      </c>
      <c r="B4265" s="50">
        <f t="shared" si="275"/>
        <v>5</v>
      </c>
      <c r="C4265" s="51">
        <f t="shared" si="276"/>
        <v>4</v>
      </c>
      <c r="D4265" s="50">
        <v>50424</v>
      </c>
      <c r="E4265" s="50" t="s">
        <v>863</v>
      </c>
      <c r="F4265" s="50" t="s">
        <v>7571</v>
      </c>
      <c r="G4265" s="50" t="s">
        <v>2362</v>
      </c>
      <c r="H4265" s="50" t="s">
        <v>1121</v>
      </c>
      <c r="I4265" s="50" t="s">
        <v>2363</v>
      </c>
      <c r="J4265" s="50" t="s">
        <v>1584</v>
      </c>
      <c r="K4265" s="50" t="s">
        <v>291</v>
      </c>
      <c r="L4265" s="50" t="s">
        <v>189</v>
      </c>
      <c r="M4265" s="54">
        <v>1</v>
      </c>
      <c r="N4265" s="51" t="str">
        <f t="shared" si="277"/>
        <v>成蹊</v>
      </c>
    </row>
    <row r="4266" spans="1:14" x14ac:dyDescent="0.2">
      <c r="A4266" s="50">
        <f t="shared" si="274"/>
        <v>50425</v>
      </c>
      <c r="B4266" s="50">
        <f t="shared" si="275"/>
        <v>5</v>
      </c>
      <c r="C4266" s="51">
        <f t="shared" si="276"/>
        <v>4</v>
      </c>
      <c r="D4266" s="50">
        <v>50425</v>
      </c>
      <c r="E4266" s="50" t="s">
        <v>8066</v>
      </c>
      <c r="F4266" s="50" t="s">
        <v>15394</v>
      </c>
      <c r="G4266" s="50" t="s">
        <v>10355</v>
      </c>
      <c r="H4266" s="50" t="s">
        <v>1038</v>
      </c>
      <c r="I4266" s="50" t="s">
        <v>10528</v>
      </c>
      <c r="J4266" s="50" t="s">
        <v>1039</v>
      </c>
      <c r="K4266" s="50" t="s">
        <v>291</v>
      </c>
      <c r="L4266" s="50" t="s">
        <v>189</v>
      </c>
      <c r="M4266" s="54">
        <v>1</v>
      </c>
      <c r="N4266" s="51" t="str">
        <f t="shared" si="277"/>
        <v>成蹊</v>
      </c>
    </row>
    <row r="4267" spans="1:14" x14ac:dyDescent="0.2">
      <c r="A4267" s="50">
        <f t="shared" si="274"/>
        <v>50426</v>
      </c>
      <c r="B4267" s="50">
        <f t="shared" si="275"/>
        <v>5</v>
      </c>
      <c r="C4267" s="51">
        <f t="shared" si="276"/>
        <v>4</v>
      </c>
      <c r="D4267" s="50">
        <v>50426</v>
      </c>
      <c r="E4267" s="50" t="s">
        <v>660</v>
      </c>
      <c r="F4267" s="50" t="s">
        <v>6085</v>
      </c>
      <c r="G4267" s="50" t="s">
        <v>2535</v>
      </c>
      <c r="H4267" s="50" t="s">
        <v>1289</v>
      </c>
      <c r="I4267" s="50" t="s">
        <v>6011</v>
      </c>
      <c r="J4267" s="50" t="s">
        <v>7015</v>
      </c>
      <c r="K4267" s="50" t="s">
        <v>291</v>
      </c>
      <c r="L4267" s="50" t="s">
        <v>185</v>
      </c>
      <c r="M4267" s="54">
        <v>1</v>
      </c>
      <c r="N4267" s="51" t="str">
        <f t="shared" si="277"/>
        <v>成蹊</v>
      </c>
    </row>
    <row r="4268" spans="1:14" x14ac:dyDescent="0.2">
      <c r="A4268" s="50">
        <f t="shared" ref="A4268:A4331" si="278">D4268</f>
        <v>50461</v>
      </c>
      <c r="B4268" s="50">
        <f t="shared" ref="B4268:B4331" si="279">ROUNDDOWN(D4268/10000,0)</f>
        <v>5</v>
      </c>
      <c r="C4268" s="51">
        <f t="shared" ref="C4268:C4331" si="280">ROUNDDOWN((D4268-B4268*10000)/100,0)</f>
        <v>4</v>
      </c>
      <c r="D4268" s="50">
        <v>50461</v>
      </c>
      <c r="E4268" s="50" t="s">
        <v>463</v>
      </c>
      <c r="F4268" s="50" t="s">
        <v>3723</v>
      </c>
      <c r="G4268" s="50" t="s">
        <v>2518</v>
      </c>
      <c r="H4268" s="50" t="s">
        <v>11248</v>
      </c>
      <c r="I4268" s="50" t="s">
        <v>2520</v>
      </c>
      <c r="J4268" s="50" t="s">
        <v>11249</v>
      </c>
      <c r="K4268" s="50" t="s">
        <v>292</v>
      </c>
      <c r="L4268" s="50" t="s">
        <v>1029</v>
      </c>
      <c r="M4268" s="54">
        <v>3</v>
      </c>
      <c r="N4268" s="51" t="str">
        <f t="shared" si="277"/>
        <v>成蹊</v>
      </c>
    </row>
    <row r="4269" spans="1:14" x14ac:dyDescent="0.2">
      <c r="A4269" s="50">
        <f t="shared" si="278"/>
        <v>50466</v>
      </c>
      <c r="B4269" s="50">
        <f t="shared" si="279"/>
        <v>5</v>
      </c>
      <c r="C4269" s="51">
        <f t="shared" si="280"/>
        <v>4</v>
      </c>
      <c r="D4269" s="50">
        <v>50466</v>
      </c>
      <c r="E4269" s="50" t="s">
        <v>11250</v>
      </c>
      <c r="F4269" s="50" t="s">
        <v>11251</v>
      </c>
      <c r="G4269" s="50" t="s">
        <v>5189</v>
      </c>
      <c r="H4269" s="50" t="s">
        <v>2540</v>
      </c>
      <c r="I4269" s="50" t="s">
        <v>5190</v>
      </c>
      <c r="J4269" s="50" t="s">
        <v>2541</v>
      </c>
      <c r="K4269" s="50" t="s">
        <v>292</v>
      </c>
      <c r="L4269" s="50" t="s">
        <v>189</v>
      </c>
      <c r="M4269" s="54">
        <v>2</v>
      </c>
      <c r="N4269" s="51" t="str">
        <f t="shared" si="277"/>
        <v>成蹊</v>
      </c>
    </row>
    <row r="4270" spans="1:14" x14ac:dyDescent="0.2">
      <c r="A4270" s="50">
        <f t="shared" si="278"/>
        <v>50467</v>
      </c>
      <c r="B4270" s="50">
        <f t="shared" si="279"/>
        <v>5</v>
      </c>
      <c r="C4270" s="51">
        <f t="shared" si="280"/>
        <v>4</v>
      </c>
      <c r="D4270" s="50">
        <v>50467</v>
      </c>
      <c r="E4270" s="50" t="s">
        <v>11252</v>
      </c>
      <c r="F4270" s="50" t="s">
        <v>92</v>
      </c>
      <c r="G4270" s="50" t="s">
        <v>5036</v>
      </c>
      <c r="H4270" s="50" t="s">
        <v>1049</v>
      </c>
      <c r="I4270" s="50" t="s">
        <v>5038</v>
      </c>
      <c r="J4270" s="50" t="s">
        <v>1885</v>
      </c>
      <c r="K4270" s="50" t="s">
        <v>292</v>
      </c>
      <c r="L4270" s="50" t="s">
        <v>188</v>
      </c>
      <c r="M4270" s="54">
        <v>2</v>
      </c>
      <c r="N4270" s="51" t="str">
        <f t="shared" si="277"/>
        <v>成蹊</v>
      </c>
    </row>
    <row r="4271" spans="1:14" x14ac:dyDescent="0.2">
      <c r="A4271" s="50">
        <f t="shared" si="278"/>
        <v>50468</v>
      </c>
      <c r="B4271" s="50">
        <f t="shared" si="279"/>
        <v>5</v>
      </c>
      <c r="C4271" s="51">
        <f t="shared" si="280"/>
        <v>4</v>
      </c>
      <c r="D4271" s="50">
        <v>50468</v>
      </c>
      <c r="E4271" s="50" t="s">
        <v>3047</v>
      </c>
      <c r="F4271" s="50" t="s">
        <v>11253</v>
      </c>
      <c r="G4271" s="50" t="s">
        <v>3049</v>
      </c>
      <c r="H4271" s="50" t="s">
        <v>11254</v>
      </c>
      <c r="I4271" s="50" t="s">
        <v>3050</v>
      </c>
      <c r="J4271" s="50" t="s">
        <v>11255</v>
      </c>
      <c r="K4271" s="50" t="s">
        <v>292</v>
      </c>
      <c r="L4271" s="50" t="s">
        <v>188</v>
      </c>
      <c r="M4271" s="54">
        <v>2</v>
      </c>
      <c r="N4271" s="51" t="str">
        <f t="shared" si="277"/>
        <v>成蹊</v>
      </c>
    </row>
    <row r="4272" spans="1:14" x14ac:dyDescent="0.2">
      <c r="A4272" s="50">
        <f t="shared" si="278"/>
        <v>50469</v>
      </c>
      <c r="B4272" s="50">
        <f t="shared" si="279"/>
        <v>5</v>
      </c>
      <c r="C4272" s="51">
        <f t="shared" si="280"/>
        <v>4</v>
      </c>
      <c r="D4272" s="50">
        <v>50469</v>
      </c>
      <c r="E4272" s="50" t="s">
        <v>40</v>
      </c>
      <c r="F4272" s="50" t="s">
        <v>11256</v>
      </c>
      <c r="G4272" s="50" t="s">
        <v>1704</v>
      </c>
      <c r="H4272" s="50" t="s">
        <v>2215</v>
      </c>
      <c r="I4272" s="50" t="s">
        <v>1706</v>
      </c>
      <c r="J4272" s="50" t="s">
        <v>2217</v>
      </c>
      <c r="K4272" s="50" t="s">
        <v>292</v>
      </c>
      <c r="L4272" s="50" t="s">
        <v>188</v>
      </c>
      <c r="M4272" s="54">
        <v>2</v>
      </c>
      <c r="N4272" s="51" t="str">
        <f t="shared" si="277"/>
        <v>成蹊</v>
      </c>
    </row>
    <row r="4273" spans="1:14" x14ac:dyDescent="0.2">
      <c r="A4273" s="50">
        <f t="shared" si="278"/>
        <v>50470</v>
      </c>
      <c r="B4273" s="50">
        <f t="shared" si="279"/>
        <v>5</v>
      </c>
      <c r="C4273" s="51">
        <f t="shared" si="280"/>
        <v>4</v>
      </c>
      <c r="D4273" s="50">
        <v>50470</v>
      </c>
      <c r="E4273" s="50" t="s">
        <v>11257</v>
      </c>
      <c r="F4273" s="50" t="s">
        <v>475</v>
      </c>
      <c r="G4273" s="50" t="s">
        <v>10644</v>
      </c>
      <c r="H4273" s="50" t="s">
        <v>1716</v>
      </c>
      <c r="I4273" s="50" t="s">
        <v>11258</v>
      </c>
      <c r="J4273" s="50" t="s">
        <v>1717</v>
      </c>
      <c r="K4273" s="50" t="s">
        <v>292</v>
      </c>
      <c r="L4273" s="50" t="s">
        <v>188</v>
      </c>
      <c r="M4273" s="54">
        <v>2</v>
      </c>
      <c r="N4273" s="51" t="str">
        <f t="shared" si="277"/>
        <v>成蹊</v>
      </c>
    </row>
    <row r="4274" spans="1:14" x14ac:dyDescent="0.2">
      <c r="A4274" s="50">
        <f t="shared" si="278"/>
        <v>50471</v>
      </c>
      <c r="B4274" s="50">
        <f t="shared" si="279"/>
        <v>5</v>
      </c>
      <c r="C4274" s="51">
        <f t="shared" si="280"/>
        <v>4</v>
      </c>
      <c r="D4274" s="50">
        <v>50471</v>
      </c>
      <c r="E4274" s="50" t="s">
        <v>3682</v>
      </c>
      <c r="F4274" s="50" t="s">
        <v>11259</v>
      </c>
      <c r="G4274" s="50" t="s">
        <v>5048</v>
      </c>
      <c r="H4274" s="50" t="s">
        <v>5308</v>
      </c>
      <c r="I4274" s="50" t="s">
        <v>5049</v>
      </c>
      <c r="J4274" s="50" t="s">
        <v>5310</v>
      </c>
      <c r="K4274" s="50" t="s">
        <v>292</v>
      </c>
      <c r="L4274" s="50" t="s">
        <v>189</v>
      </c>
      <c r="M4274" s="54">
        <v>1</v>
      </c>
      <c r="N4274" s="51" t="str">
        <f t="shared" si="277"/>
        <v>成蹊</v>
      </c>
    </row>
    <row r="4275" spans="1:14" x14ac:dyDescent="0.2">
      <c r="A4275" s="50">
        <f t="shared" si="278"/>
        <v>50472</v>
      </c>
      <c r="B4275" s="50">
        <f t="shared" si="279"/>
        <v>5</v>
      </c>
      <c r="C4275" s="51">
        <f t="shared" si="280"/>
        <v>4</v>
      </c>
      <c r="D4275" s="50">
        <v>50472</v>
      </c>
      <c r="E4275" s="50" t="s">
        <v>643</v>
      </c>
      <c r="F4275" s="50" t="s">
        <v>11260</v>
      </c>
      <c r="G4275" s="50" t="s">
        <v>9089</v>
      </c>
      <c r="H4275" s="50" t="s">
        <v>2169</v>
      </c>
      <c r="I4275" s="50" t="s">
        <v>9091</v>
      </c>
      <c r="J4275" s="50" t="s">
        <v>2171</v>
      </c>
      <c r="K4275" s="50" t="s">
        <v>292</v>
      </c>
      <c r="L4275" s="50" t="s">
        <v>189</v>
      </c>
      <c r="M4275" s="54">
        <v>1</v>
      </c>
      <c r="N4275" s="51" t="str">
        <f t="shared" si="277"/>
        <v>成蹊</v>
      </c>
    </row>
    <row r="4276" spans="1:14" x14ac:dyDescent="0.2">
      <c r="A4276" s="50">
        <f t="shared" si="278"/>
        <v>50473</v>
      </c>
      <c r="B4276" s="50">
        <f t="shared" si="279"/>
        <v>5</v>
      </c>
      <c r="C4276" s="51">
        <f t="shared" si="280"/>
        <v>4</v>
      </c>
      <c r="D4276" s="50">
        <v>50473</v>
      </c>
      <c r="E4276" s="50" t="s">
        <v>11261</v>
      </c>
      <c r="F4276" s="50" t="s">
        <v>11262</v>
      </c>
      <c r="G4276" s="50" t="s">
        <v>2633</v>
      </c>
      <c r="H4276" s="50" t="s">
        <v>6789</v>
      </c>
      <c r="I4276" s="50" t="s">
        <v>2635</v>
      </c>
      <c r="J4276" s="50" t="s">
        <v>10020</v>
      </c>
      <c r="K4276" s="50" t="s">
        <v>292</v>
      </c>
      <c r="L4276" s="50" t="s">
        <v>189</v>
      </c>
      <c r="M4276" s="54">
        <v>1</v>
      </c>
      <c r="N4276" s="51" t="str">
        <f t="shared" si="277"/>
        <v>成蹊</v>
      </c>
    </row>
    <row r="4277" spans="1:14" x14ac:dyDescent="0.2">
      <c r="A4277" s="50">
        <f t="shared" si="278"/>
        <v>50474</v>
      </c>
      <c r="B4277" s="50">
        <f t="shared" si="279"/>
        <v>5</v>
      </c>
      <c r="C4277" s="51">
        <f t="shared" si="280"/>
        <v>4</v>
      </c>
      <c r="D4277" s="50">
        <v>50474</v>
      </c>
      <c r="E4277" s="50" t="s">
        <v>4599</v>
      </c>
      <c r="F4277" s="50" t="s">
        <v>11263</v>
      </c>
      <c r="G4277" s="50" t="s">
        <v>4600</v>
      </c>
      <c r="H4277" s="50" t="s">
        <v>2198</v>
      </c>
      <c r="I4277" s="50" t="s">
        <v>4601</v>
      </c>
      <c r="J4277" s="50" t="s">
        <v>2199</v>
      </c>
      <c r="K4277" s="50" t="s">
        <v>292</v>
      </c>
      <c r="L4277" s="50" t="s">
        <v>189</v>
      </c>
      <c r="M4277" s="54">
        <v>1</v>
      </c>
      <c r="N4277" s="51" t="str">
        <f t="shared" si="277"/>
        <v>成蹊</v>
      </c>
    </row>
    <row r="4278" spans="1:14" x14ac:dyDescent="0.2">
      <c r="A4278" s="50">
        <f t="shared" si="278"/>
        <v>50501</v>
      </c>
      <c r="B4278" s="50">
        <f t="shared" si="279"/>
        <v>5</v>
      </c>
      <c r="C4278" s="51">
        <f t="shared" si="280"/>
        <v>5</v>
      </c>
      <c r="D4278" s="50">
        <v>50501</v>
      </c>
      <c r="E4278" s="50" t="s">
        <v>11264</v>
      </c>
      <c r="F4278" s="50" t="s">
        <v>11265</v>
      </c>
      <c r="G4278" s="50" t="s">
        <v>11266</v>
      </c>
      <c r="H4278" s="50" t="s">
        <v>1222</v>
      </c>
      <c r="I4278" s="50" t="s">
        <v>11267</v>
      </c>
      <c r="J4278" s="50" t="s">
        <v>1223</v>
      </c>
      <c r="K4278" s="50" t="s">
        <v>291</v>
      </c>
      <c r="L4278" s="50" t="s">
        <v>189</v>
      </c>
      <c r="M4278" s="54">
        <v>1</v>
      </c>
      <c r="N4278" s="51" t="str">
        <f t="shared" si="277"/>
        <v>法政</v>
      </c>
    </row>
    <row r="4279" spans="1:14" x14ac:dyDescent="0.2">
      <c r="A4279" s="50">
        <f t="shared" si="278"/>
        <v>50502</v>
      </c>
      <c r="B4279" s="50">
        <f t="shared" si="279"/>
        <v>5</v>
      </c>
      <c r="C4279" s="51">
        <f t="shared" si="280"/>
        <v>5</v>
      </c>
      <c r="D4279" s="50">
        <v>50502</v>
      </c>
      <c r="E4279" s="50" t="s">
        <v>11268</v>
      </c>
      <c r="F4279" s="50" t="s">
        <v>11269</v>
      </c>
      <c r="G4279" s="50" t="s">
        <v>11270</v>
      </c>
      <c r="H4279" s="50" t="s">
        <v>11271</v>
      </c>
      <c r="I4279" s="50" t="s">
        <v>11272</v>
      </c>
      <c r="J4279" s="50" t="s">
        <v>11273</v>
      </c>
      <c r="K4279" s="50" t="s">
        <v>291</v>
      </c>
      <c r="L4279" s="50" t="s">
        <v>189</v>
      </c>
      <c r="M4279" s="54">
        <v>1</v>
      </c>
      <c r="N4279" s="51" t="str">
        <f t="shared" si="277"/>
        <v>法政</v>
      </c>
    </row>
    <row r="4280" spans="1:14" x14ac:dyDescent="0.2">
      <c r="A4280" s="50">
        <f t="shared" si="278"/>
        <v>50534</v>
      </c>
      <c r="B4280" s="50">
        <f t="shared" si="279"/>
        <v>5</v>
      </c>
      <c r="C4280" s="51">
        <f t="shared" si="280"/>
        <v>5</v>
      </c>
      <c r="D4280" s="50">
        <v>50534</v>
      </c>
      <c r="E4280" s="50" t="s">
        <v>7470</v>
      </c>
      <c r="F4280" s="50" t="s">
        <v>11274</v>
      </c>
      <c r="G4280" s="50" t="s">
        <v>7472</v>
      </c>
      <c r="H4280" s="50" t="s">
        <v>11275</v>
      </c>
      <c r="I4280" s="50" t="s">
        <v>7473</v>
      </c>
      <c r="J4280" s="50" t="s">
        <v>11276</v>
      </c>
      <c r="K4280" s="50" t="s">
        <v>291</v>
      </c>
      <c r="L4280" s="50" t="s">
        <v>188</v>
      </c>
      <c r="M4280" s="54">
        <v>3</v>
      </c>
      <c r="N4280" s="51" t="str">
        <f t="shared" si="277"/>
        <v>法政</v>
      </c>
    </row>
    <row r="4281" spans="1:14" x14ac:dyDescent="0.2">
      <c r="A4281" s="50">
        <f t="shared" si="278"/>
        <v>50535</v>
      </c>
      <c r="B4281" s="50">
        <f t="shared" si="279"/>
        <v>5</v>
      </c>
      <c r="C4281" s="51">
        <f t="shared" si="280"/>
        <v>5</v>
      </c>
      <c r="D4281" s="50">
        <v>50535</v>
      </c>
      <c r="E4281" s="50" t="s">
        <v>63</v>
      </c>
      <c r="F4281" s="50" t="s">
        <v>11277</v>
      </c>
      <c r="G4281" s="50" t="s">
        <v>1406</v>
      </c>
      <c r="H4281" s="50" t="s">
        <v>1729</v>
      </c>
      <c r="I4281" s="50" t="s">
        <v>1796</v>
      </c>
      <c r="J4281" s="50" t="s">
        <v>1731</v>
      </c>
      <c r="K4281" s="50" t="s">
        <v>291</v>
      </c>
      <c r="L4281" s="50" t="s">
        <v>1029</v>
      </c>
      <c r="M4281" s="54">
        <v>3</v>
      </c>
      <c r="N4281" s="51" t="str">
        <f t="shared" si="277"/>
        <v>法政</v>
      </c>
    </row>
    <row r="4282" spans="1:14" x14ac:dyDescent="0.2">
      <c r="A4282" s="50">
        <f t="shared" si="278"/>
        <v>50536</v>
      </c>
      <c r="B4282" s="50">
        <f t="shared" si="279"/>
        <v>5</v>
      </c>
      <c r="C4282" s="51">
        <f t="shared" si="280"/>
        <v>5</v>
      </c>
      <c r="D4282" s="50">
        <v>50536</v>
      </c>
      <c r="E4282" s="50" t="s">
        <v>22</v>
      </c>
      <c r="F4282" s="50" t="s">
        <v>11278</v>
      </c>
      <c r="G4282" s="50" t="s">
        <v>1070</v>
      </c>
      <c r="H4282" s="50" t="s">
        <v>11279</v>
      </c>
      <c r="I4282" s="50" t="s">
        <v>1610</v>
      </c>
      <c r="J4282" s="50" t="s">
        <v>11280</v>
      </c>
      <c r="K4282" s="50" t="s">
        <v>291</v>
      </c>
      <c r="L4282" s="50" t="s">
        <v>1029</v>
      </c>
      <c r="M4282" s="54">
        <v>3</v>
      </c>
      <c r="N4282" s="51" t="str">
        <f t="shared" si="277"/>
        <v>法政</v>
      </c>
    </row>
    <row r="4283" spans="1:14" x14ac:dyDescent="0.2">
      <c r="A4283" s="50">
        <f t="shared" si="278"/>
        <v>50538</v>
      </c>
      <c r="B4283" s="50">
        <f t="shared" si="279"/>
        <v>5</v>
      </c>
      <c r="C4283" s="51">
        <f t="shared" si="280"/>
        <v>5</v>
      </c>
      <c r="D4283" s="50">
        <v>50538</v>
      </c>
      <c r="E4283" s="50" t="s">
        <v>5034</v>
      </c>
      <c r="F4283" s="50" t="s">
        <v>11281</v>
      </c>
      <c r="G4283" s="50" t="s">
        <v>5036</v>
      </c>
      <c r="H4283" s="50" t="s">
        <v>2579</v>
      </c>
      <c r="I4283" s="50" t="s">
        <v>5038</v>
      </c>
      <c r="J4283" s="50" t="s">
        <v>2581</v>
      </c>
      <c r="K4283" s="50" t="s">
        <v>291</v>
      </c>
      <c r="L4283" s="50" t="s">
        <v>1029</v>
      </c>
      <c r="M4283" s="54">
        <v>3</v>
      </c>
      <c r="N4283" s="51" t="str">
        <f t="shared" si="277"/>
        <v>法政</v>
      </c>
    </row>
    <row r="4284" spans="1:14" x14ac:dyDescent="0.2">
      <c r="A4284" s="50">
        <f t="shared" si="278"/>
        <v>50539</v>
      </c>
      <c r="B4284" s="50">
        <f t="shared" si="279"/>
        <v>5</v>
      </c>
      <c r="C4284" s="51">
        <f t="shared" si="280"/>
        <v>5</v>
      </c>
      <c r="D4284" s="50">
        <v>50539</v>
      </c>
      <c r="E4284" s="50" t="s">
        <v>5162</v>
      </c>
      <c r="F4284" s="50" t="s">
        <v>11282</v>
      </c>
      <c r="G4284" s="50" t="s">
        <v>5163</v>
      </c>
      <c r="H4284" s="50" t="s">
        <v>8935</v>
      </c>
      <c r="I4284" s="50" t="s">
        <v>5164</v>
      </c>
      <c r="J4284" s="50" t="s">
        <v>1017</v>
      </c>
      <c r="K4284" s="50" t="s">
        <v>291</v>
      </c>
      <c r="L4284" s="50" t="s">
        <v>1029</v>
      </c>
      <c r="M4284" s="54">
        <v>3</v>
      </c>
      <c r="N4284" s="51" t="str">
        <f t="shared" si="277"/>
        <v>法政</v>
      </c>
    </row>
    <row r="4285" spans="1:14" x14ac:dyDescent="0.2">
      <c r="A4285" s="50">
        <f t="shared" si="278"/>
        <v>50540</v>
      </c>
      <c r="B4285" s="50">
        <f t="shared" si="279"/>
        <v>5</v>
      </c>
      <c r="C4285" s="51">
        <f t="shared" si="280"/>
        <v>5</v>
      </c>
      <c r="D4285" s="50">
        <v>50540</v>
      </c>
      <c r="E4285" s="50" t="s">
        <v>6027</v>
      </c>
      <c r="F4285" s="50" t="s">
        <v>436</v>
      </c>
      <c r="G4285" s="50" t="s">
        <v>6029</v>
      </c>
      <c r="H4285" s="50" t="s">
        <v>1034</v>
      </c>
      <c r="I4285" s="50" t="s">
        <v>6030</v>
      </c>
      <c r="J4285" s="50" t="s">
        <v>1036</v>
      </c>
      <c r="K4285" s="50" t="s">
        <v>291</v>
      </c>
      <c r="L4285" s="50" t="s">
        <v>1029</v>
      </c>
      <c r="M4285" s="54">
        <v>3</v>
      </c>
      <c r="N4285" s="51" t="str">
        <f t="shared" si="277"/>
        <v>法政</v>
      </c>
    </row>
    <row r="4286" spans="1:14" x14ac:dyDescent="0.2">
      <c r="A4286" s="50">
        <f t="shared" si="278"/>
        <v>50541</v>
      </c>
      <c r="B4286" s="50">
        <f t="shared" si="279"/>
        <v>5</v>
      </c>
      <c r="C4286" s="51">
        <f t="shared" si="280"/>
        <v>5</v>
      </c>
      <c r="D4286" s="50">
        <v>50541</v>
      </c>
      <c r="E4286" s="50" t="s">
        <v>7065</v>
      </c>
      <c r="F4286" s="50" t="s">
        <v>84</v>
      </c>
      <c r="G4286" s="50" t="s">
        <v>7067</v>
      </c>
      <c r="H4286" s="50" t="s">
        <v>1491</v>
      </c>
      <c r="I4286" s="50" t="s">
        <v>7068</v>
      </c>
      <c r="J4286" s="50" t="s">
        <v>1493</v>
      </c>
      <c r="K4286" s="50" t="s">
        <v>291</v>
      </c>
      <c r="L4286" s="50" t="s">
        <v>1029</v>
      </c>
      <c r="M4286" s="54">
        <v>3</v>
      </c>
      <c r="N4286" s="51" t="str">
        <f t="shared" si="277"/>
        <v>法政</v>
      </c>
    </row>
    <row r="4287" spans="1:14" x14ac:dyDescent="0.2">
      <c r="A4287" s="50">
        <f t="shared" si="278"/>
        <v>50542</v>
      </c>
      <c r="B4287" s="50">
        <f t="shared" si="279"/>
        <v>5</v>
      </c>
      <c r="C4287" s="51">
        <f t="shared" si="280"/>
        <v>5</v>
      </c>
      <c r="D4287" s="50">
        <v>50542</v>
      </c>
      <c r="E4287" s="50" t="s">
        <v>11283</v>
      </c>
      <c r="F4287" s="50" t="s">
        <v>6456</v>
      </c>
      <c r="G4287" s="50" t="s">
        <v>11284</v>
      </c>
      <c r="H4287" s="50" t="s">
        <v>1428</v>
      </c>
      <c r="I4287" s="50" t="s">
        <v>11285</v>
      </c>
      <c r="J4287" s="50" t="s">
        <v>1430</v>
      </c>
      <c r="K4287" s="50" t="s">
        <v>291</v>
      </c>
      <c r="L4287" s="50" t="s">
        <v>1029</v>
      </c>
      <c r="M4287" s="54">
        <v>3</v>
      </c>
      <c r="N4287" s="51" t="str">
        <f t="shared" si="277"/>
        <v>法政</v>
      </c>
    </row>
    <row r="4288" spans="1:14" x14ac:dyDescent="0.2">
      <c r="A4288" s="50">
        <f t="shared" si="278"/>
        <v>50543</v>
      </c>
      <c r="B4288" s="50">
        <f t="shared" si="279"/>
        <v>5</v>
      </c>
      <c r="C4288" s="51">
        <f t="shared" si="280"/>
        <v>5</v>
      </c>
      <c r="D4288" s="50">
        <v>50543</v>
      </c>
      <c r="E4288" s="50" t="s">
        <v>10473</v>
      </c>
      <c r="F4288" s="50" t="s">
        <v>2606</v>
      </c>
      <c r="G4288" s="50" t="s">
        <v>10474</v>
      </c>
      <c r="H4288" s="50" t="s">
        <v>1235</v>
      </c>
      <c r="I4288" s="50" t="s">
        <v>10475</v>
      </c>
      <c r="J4288" s="50" t="s">
        <v>1236</v>
      </c>
      <c r="K4288" s="50" t="s">
        <v>291</v>
      </c>
      <c r="L4288" s="50" t="s">
        <v>188</v>
      </c>
      <c r="M4288" s="54">
        <v>3</v>
      </c>
      <c r="N4288" s="51" t="str">
        <f t="shared" si="277"/>
        <v>法政</v>
      </c>
    </row>
    <row r="4289" spans="1:14" x14ac:dyDescent="0.2">
      <c r="A4289" s="50">
        <f t="shared" si="278"/>
        <v>50544</v>
      </c>
      <c r="B4289" s="50">
        <f t="shared" si="279"/>
        <v>5</v>
      </c>
      <c r="C4289" s="51">
        <f t="shared" si="280"/>
        <v>5</v>
      </c>
      <c r="D4289" s="50">
        <v>50544</v>
      </c>
      <c r="E4289" s="50" t="s">
        <v>453</v>
      </c>
      <c r="F4289" s="50" t="s">
        <v>7496</v>
      </c>
      <c r="G4289" s="50" t="s">
        <v>1044</v>
      </c>
      <c r="H4289" s="50" t="s">
        <v>6861</v>
      </c>
      <c r="I4289" s="50" t="s">
        <v>1045</v>
      </c>
      <c r="J4289" s="50" t="s">
        <v>9549</v>
      </c>
      <c r="K4289" s="50" t="s">
        <v>291</v>
      </c>
      <c r="L4289" s="50" t="s">
        <v>188</v>
      </c>
      <c r="M4289" s="54">
        <v>2</v>
      </c>
      <c r="N4289" s="51" t="str">
        <f t="shared" si="277"/>
        <v>法政</v>
      </c>
    </row>
    <row r="4290" spans="1:14" x14ac:dyDescent="0.2">
      <c r="A4290" s="50">
        <f t="shared" si="278"/>
        <v>50545</v>
      </c>
      <c r="B4290" s="50">
        <f t="shared" si="279"/>
        <v>5</v>
      </c>
      <c r="C4290" s="51">
        <f t="shared" si="280"/>
        <v>5</v>
      </c>
      <c r="D4290" s="50">
        <v>50545</v>
      </c>
      <c r="E4290" s="50" t="s">
        <v>11286</v>
      </c>
      <c r="F4290" s="50" t="s">
        <v>5891</v>
      </c>
      <c r="G4290" s="50" t="s">
        <v>11287</v>
      </c>
      <c r="H4290" s="50" t="s">
        <v>2780</v>
      </c>
      <c r="I4290" s="50" t="s">
        <v>11288</v>
      </c>
      <c r="J4290" s="50" t="s">
        <v>1914</v>
      </c>
      <c r="K4290" s="50" t="s">
        <v>291</v>
      </c>
      <c r="L4290" s="50" t="s">
        <v>188</v>
      </c>
      <c r="M4290" s="54">
        <v>2</v>
      </c>
      <c r="N4290" s="51" t="str">
        <f t="shared" ref="N4290:N4353" si="281">VLOOKUP(B4290*100+C4290,$AB$2:$AF$400,2,0)</f>
        <v>法政</v>
      </c>
    </row>
    <row r="4291" spans="1:14" x14ac:dyDescent="0.2">
      <c r="A4291" s="50">
        <f t="shared" si="278"/>
        <v>50546</v>
      </c>
      <c r="B4291" s="50">
        <f t="shared" si="279"/>
        <v>5</v>
      </c>
      <c r="C4291" s="51">
        <f t="shared" si="280"/>
        <v>5</v>
      </c>
      <c r="D4291" s="50">
        <v>50546</v>
      </c>
      <c r="E4291" s="50" t="s">
        <v>26</v>
      </c>
      <c r="F4291" s="50" t="s">
        <v>11289</v>
      </c>
      <c r="G4291" s="50" t="s">
        <v>1451</v>
      </c>
      <c r="H4291" s="50" t="s">
        <v>3006</v>
      </c>
      <c r="I4291" s="50" t="s">
        <v>1544</v>
      </c>
      <c r="J4291" s="50" t="s">
        <v>3007</v>
      </c>
      <c r="K4291" s="50" t="s">
        <v>291</v>
      </c>
      <c r="L4291" s="50" t="s">
        <v>188</v>
      </c>
      <c r="M4291" s="54">
        <v>2</v>
      </c>
      <c r="N4291" s="51" t="str">
        <f t="shared" si="281"/>
        <v>法政</v>
      </c>
    </row>
    <row r="4292" spans="1:14" x14ac:dyDescent="0.2">
      <c r="A4292" s="50">
        <f t="shared" si="278"/>
        <v>50548</v>
      </c>
      <c r="B4292" s="50">
        <f t="shared" si="279"/>
        <v>5</v>
      </c>
      <c r="C4292" s="51">
        <f t="shared" si="280"/>
        <v>5</v>
      </c>
      <c r="D4292" s="50">
        <v>50548</v>
      </c>
      <c r="E4292" s="50" t="s">
        <v>2605</v>
      </c>
      <c r="F4292" s="50" t="s">
        <v>590</v>
      </c>
      <c r="G4292" s="50" t="s">
        <v>1882</v>
      </c>
      <c r="H4292" s="50" t="s">
        <v>1122</v>
      </c>
      <c r="I4292" s="50" t="s">
        <v>1883</v>
      </c>
      <c r="J4292" s="50" t="s">
        <v>1918</v>
      </c>
      <c r="K4292" s="50" t="s">
        <v>291</v>
      </c>
      <c r="L4292" s="50" t="s">
        <v>189</v>
      </c>
      <c r="M4292" s="54">
        <v>2</v>
      </c>
      <c r="N4292" s="51" t="str">
        <f t="shared" si="281"/>
        <v>法政</v>
      </c>
    </row>
    <row r="4293" spans="1:14" x14ac:dyDescent="0.2">
      <c r="A4293" s="50">
        <f t="shared" si="278"/>
        <v>50549</v>
      </c>
      <c r="B4293" s="50">
        <f t="shared" si="279"/>
        <v>5</v>
      </c>
      <c r="C4293" s="51">
        <f t="shared" si="280"/>
        <v>5</v>
      </c>
      <c r="D4293" s="50">
        <v>50549</v>
      </c>
      <c r="E4293" s="50" t="s">
        <v>11290</v>
      </c>
      <c r="F4293" s="50" t="s">
        <v>11291</v>
      </c>
      <c r="G4293" s="50" t="s">
        <v>11292</v>
      </c>
      <c r="H4293" s="50" t="s">
        <v>2899</v>
      </c>
      <c r="I4293" s="50" t="s">
        <v>11293</v>
      </c>
      <c r="J4293" s="50" t="s">
        <v>2900</v>
      </c>
      <c r="K4293" s="50" t="s">
        <v>291</v>
      </c>
      <c r="L4293" s="50" t="s">
        <v>188</v>
      </c>
      <c r="M4293" s="54">
        <v>2</v>
      </c>
      <c r="N4293" s="51" t="str">
        <f t="shared" si="281"/>
        <v>法政</v>
      </c>
    </row>
    <row r="4294" spans="1:14" x14ac:dyDescent="0.2">
      <c r="A4294" s="50">
        <f t="shared" si="278"/>
        <v>50550</v>
      </c>
      <c r="B4294" s="50">
        <f t="shared" si="279"/>
        <v>5</v>
      </c>
      <c r="C4294" s="51">
        <f t="shared" si="280"/>
        <v>5</v>
      </c>
      <c r="D4294" s="50">
        <v>50550</v>
      </c>
      <c r="E4294" s="50" t="s">
        <v>11294</v>
      </c>
      <c r="F4294" s="50" t="s">
        <v>8511</v>
      </c>
      <c r="G4294" s="50" t="s">
        <v>11295</v>
      </c>
      <c r="H4294" s="50" t="s">
        <v>8512</v>
      </c>
      <c r="I4294" s="50" t="s">
        <v>11296</v>
      </c>
      <c r="J4294" s="50" t="s">
        <v>11297</v>
      </c>
      <c r="K4294" s="50" t="s">
        <v>291</v>
      </c>
      <c r="L4294" s="50" t="s">
        <v>188</v>
      </c>
      <c r="M4294" s="54">
        <v>2</v>
      </c>
      <c r="N4294" s="51" t="str">
        <f t="shared" si="281"/>
        <v>法政</v>
      </c>
    </row>
    <row r="4295" spans="1:14" x14ac:dyDescent="0.2">
      <c r="A4295" s="50">
        <f t="shared" si="278"/>
        <v>50551</v>
      </c>
      <c r="B4295" s="50">
        <f t="shared" si="279"/>
        <v>5</v>
      </c>
      <c r="C4295" s="51">
        <f t="shared" si="280"/>
        <v>5</v>
      </c>
      <c r="D4295" s="50">
        <v>50551</v>
      </c>
      <c r="E4295" s="50" t="s">
        <v>28</v>
      </c>
      <c r="F4295" s="50" t="s">
        <v>11298</v>
      </c>
      <c r="G4295" s="50" t="s">
        <v>1083</v>
      </c>
      <c r="H4295" s="50" t="s">
        <v>4963</v>
      </c>
      <c r="I4295" s="50" t="s">
        <v>1084</v>
      </c>
      <c r="J4295" s="50" t="s">
        <v>4965</v>
      </c>
      <c r="K4295" s="50" t="s">
        <v>292</v>
      </c>
      <c r="L4295" s="50" t="s">
        <v>1029</v>
      </c>
      <c r="M4295" s="54">
        <v>3</v>
      </c>
      <c r="N4295" s="51" t="str">
        <f t="shared" si="281"/>
        <v>法政</v>
      </c>
    </row>
    <row r="4296" spans="1:14" x14ac:dyDescent="0.2">
      <c r="A4296" s="50">
        <f t="shared" si="278"/>
        <v>50552</v>
      </c>
      <c r="B4296" s="50">
        <f t="shared" si="279"/>
        <v>5</v>
      </c>
      <c r="C4296" s="51">
        <f t="shared" si="280"/>
        <v>5</v>
      </c>
      <c r="D4296" s="50">
        <v>50552</v>
      </c>
      <c r="E4296" s="50" t="s">
        <v>5230</v>
      </c>
      <c r="F4296" s="50" t="s">
        <v>11299</v>
      </c>
      <c r="G4296" s="50" t="s">
        <v>5232</v>
      </c>
      <c r="H4296" s="50" t="s">
        <v>11300</v>
      </c>
      <c r="I4296" s="50" t="s">
        <v>5234</v>
      </c>
      <c r="J4296" s="50" t="s">
        <v>11301</v>
      </c>
      <c r="K4296" s="50" t="s">
        <v>292</v>
      </c>
      <c r="L4296" s="50" t="s">
        <v>1029</v>
      </c>
      <c r="M4296" s="54">
        <v>3</v>
      </c>
      <c r="N4296" s="51" t="str">
        <f t="shared" si="281"/>
        <v>法政</v>
      </c>
    </row>
    <row r="4297" spans="1:14" x14ac:dyDescent="0.2">
      <c r="A4297" s="50">
        <f t="shared" si="278"/>
        <v>50553</v>
      </c>
      <c r="B4297" s="50">
        <f t="shared" si="279"/>
        <v>5</v>
      </c>
      <c r="C4297" s="51">
        <f t="shared" si="280"/>
        <v>5</v>
      </c>
      <c r="D4297" s="50">
        <v>50553</v>
      </c>
      <c r="E4297" s="50" t="s">
        <v>5402</v>
      </c>
      <c r="F4297" s="50" t="s">
        <v>11302</v>
      </c>
      <c r="G4297" s="50" t="s">
        <v>5404</v>
      </c>
      <c r="H4297" s="50" t="s">
        <v>1384</v>
      </c>
      <c r="I4297" s="50" t="s">
        <v>5405</v>
      </c>
      <c r="J4297" s="50" t="s">
        <v>1385</v>
      </c>
      <c r="K4297" s="50" t="s">
        <v>292</v>
      </c>
      <c r="L4297" s="50" t="s">
        <v>1029</v>
      </c>
      <c r="M4297" s="54">
        <v>3</v>
      </c>
      <c r="N4297" s="51" t="str">
        <f t="shared" si="281"/>
        <v>法政</v>
      </c>
    </row>
    <row r="4298" spans="1:14" x14ac:dyDescent="0.2">
      <c r="A4298" s="50">
        <f t="shared" si="278"/>
        <v>50554</v>
      </c>
      <c r="B4298" s="50">
        <f t="shared" si="279"/>
        <v>5</v>
      </c>
      <c r="C4298" s="51">
        <f t="shared" si="280"/>
        <v>5</v>
      </c>
      <c r="D4298" s="50">
        <v>50554</v>
      </c>
      <c r="E4298" s="50" t="s">
        <v>399</v>
      </c>
      <c r="F4298" s="50" t="s">
        <v>11303</v>
      </c>
      <c r="G4298" s="50" t="s">
        <v>1517</v>
      </c>
      <c r="H4298" s="50" t="s">
        <v>1920</v>
      </c>
      <c r="I4298" s="50" t="s">
        <v>1518</v>
      </c>
      <c r="J4298" s="50" t="s">
        <v>1921</v>
      </c>
      <c r="K4298" s="50" t="s">
        <v>292</v>
      </c>
      <c r="L4298" s="50" t="s">
        <v>1029</v>
      </c>
      <c r="M4298" s="54">
        <v>3</v>
      </c>
      <c r="N4298" s="51" t="str">
        <f t="shared" si="281"/>
        <v>法政</v>
      </c>
    </row>
    <row r="4299" spans="1:14" x14ac:dyDescent="0.2">
      <c r="A4299" s="50">
        <f t="shared" si="278"/>
        <v>50555</v>
      </c>
      <c r="B4299" s="50">
        <f t="shared" si="279"/>
        <v>5</v>
      </c>
      <c r="C4299" s="51">
        <f t="shared" si="280"/>
        <v>5</v>
      </c>
      <c r="D4299" s="50">
        <v>50555</v>
      </c>
      <c r="E4299" s="50" t="s">
        <v>6621</v>
      </c>
      <c r="F4299" s="50" t="s">
        <v>11304</v>
      </c>
      <c r="G4299" s="50" t="s">
        <v>4296</v>
      </c>
      <c r="H4299" s="50" t="s">
        <v>11305</v>
      </c>
      <c r="I4299" s="50" t="s">
        <v>4297</v>
      </c>
      <c r="J4299" s="50" t="s">
        <v>11306</v>
      </c>
      <c r="K4299" s="50" t="s">
        <v>292</v>
      </c>
      <c r="L4299" s="50" t="s">
        <v>1029</v>
      </c>
      <c r="M4299" s="54">
        <v>3</v>
      </c>
      <c r="N4299" s="51" t="str">
        <f t="shared" si="281"/>
        <v>法政</v>
      </c>
    </row>
    <row r="4300" spans="1:14" x14ac:dyDescent="0.2">
      <c r="A4300" s="50">
        <f t="shared" si="278"/>
        <v>50556</v>
      </c>
      <c r="B4300" s="50">
        <f t="shared" si="279"/>
        <v>5</v>
      </c>
      <c r="C4300" s="51">
        <f t="shared" si="280"/>
        <v>5</v>
      </c>
      <c r="D4300" s="50">
        <v>50556</v>
      </c>
      <c r="E4300" s="50" t="s">
        <v>11307</v>
      </c>
      <c r="F4300" s="50" t="s">
        <v>11308</v>
      </c>
      <c r="G4300" s="50" t="s">
        <v>11139</v>
      </c>
      <c r="H4300" s="50" t="s">
        <v>10867</v>
      </c>
      <c r="I4300" s="50" t="s">
        <v>11140</v>
      </c>
      <c r="J4300" s="50" t="s">
        <v>10868</v>
      </c>
      <c r="K4300" s="50" t="s">
        <v>292</v>
      </c>
      <c r="L4300" s="50" t="s">
        <v>1029</v>
      </c>
      <c r="M4300" s="54">
        <v>3</v>
      </c>
      <c r="N4300" s="51" t="str">
        <f t="shared" si="281"/>
        <v>法政</v>
      </c>
    </row>
    <row r="4301" spans="1:14" x14ac:dyDescent="0.2">
      <c r="A4301" s="50">
        <f t="shared" si="278"/>
        <v>50557</v>
      </c>
      <c r="B4301" s="50">
        <f t="shared" si="279"/>
        <v>5</v>
      </c>
      <c r="C4301" s="51">
        <f t="shared" si="280"/>
        <v>5</v>
      </c>
      <c r="D4301" s="50">
        <v>50557</v>
      </c>
      <c r="E4301" s="50" t="s">
        <v>1932</v>
      </c>
      <c r="F4301" s="50" t="s">
        <v>4705</v>
      </c>
      <c r="G4301" s="50" t="s">
        <v>1934</v>
      </c>
      <c r="H4301" s="50" t="s">
        <v>1131</v>
      </c>
      <c r="I4301" s="50" t="s">
        <v>1935</v>
      </c>
      <c r="J4301" s="50" t="s">
        <v>1132</v>
      </c>
      <c r="K4301" s="50" t="s">
        <v>292</v>
      </c>
      <c r="L4301" s="50" t="s">
        <v>1029</v>
      </c>
      <c r="M4301" s="54">
        <v>3</v>
      </c>
      <c r="N4301" s="51" t="str">
        <f t="shared" si="281"/>
        <v>法政</v>
      </c>
    </row>
    <row r="4302" spans="1:14" x14ac:dyDescent="0.2">
      <c r="A4302" s="50">
        <f t="shared" si="278"/>
        <v>50558</v>
      </c>
      <c r="B4302" s="50">
        <f t="shared" si="279"/>
        <v>5</v>
      </c>
      <c r="C4302" s="51">
        <f t="shared" si="280"/>
        <v>5</v>
      </c>
      <c r="D4302" s="50">
        <v>50558</v>
      </c>
      <c r="E4302" s="50" t="s">
        <v>11309</v>
      </c>
      <c r="F4302" s="50" t="s">
        <v>834</v>
      </c>
      <c r="G4302" s="50" t="s">
        <v>11310</v>
      </c>
      <c r="H4302" s="50" t="s">
        <v>2283</v>
      </c>
      <c r="I4302" s="50" t="s">
        <v>11311</v>
      </c>
      <c r="J4302" s="50" t="s">
        <v>2285</v>
      </c>
      <c r="K4302" s="50" t="s">
        <v>292</v>
      </c>
      <c r="L4302" s="50" t="s">
        <v>1029</v>
      </c>
      <c r="M4302" s="54">
        <v>3</v>
      </c>
      <c r="N4302" s="51" t="str">
        <f t="shared" si="281"/>
        <v>法政</v>
      </c>
    </row>
    <row r="4303" spans="1:14" x14ac:dyDescent="0.2">
      <c r="A4303" s="50">
        <f t="shared" si="278"/>
        <v>50559</v>
      </c>
      <c r="B4303" s="50">
        <f t="shared" si="279"/>
        <v>5</v>
      </c>
      <c r="C4303" s="51">
        <f t="shared" si="280"/>
        <v>5</v>
      </c>
      <c r="D4303" s="50">
        <v>50559</v>
      </c>
      <c r="E4303" s="50" t="s">
        <v>11312</v>
      </c>
      <c r="F4303" s="50" t="s">
        <v>3120</v>
      </c>
      <c r="G4303" s="50" t="s">
        <v>11313</v>
      </c>
      <c r="H4303" s="50" t="s">
        <v>7295</v>
      </c>
      <c r="I4303" s="50" t="s">
        <v>11314</v>
      </c>
      <c r="J4303" s="50" t="s">
        <v>7296</v>
      </c>
      <c r="K4303" s="50" t="s">
        <v>292</v>
      </c>
      <c r="L4303" s="50" t="s">
        <v>1029</v>
      </c>
      <c r="M4303" s="54">
        <v>3</v>
      </c>
      <c r="N4303" s="51" t="str">
        <f t="shared" si="281"/>
        <v>法政</v>
      </c>
    </row>
    <row r="4304" spans="1:14" x14ac:dyDescent="0.2">
      <c r="A4304" s="50">
        <f t="shared" si="278"/>
        <v>50560</v>
      </c>
      <c r="B4304" s="50">
        <f t="shared" si="279"/>
        <v>5</v>
      </c>
      <c r="C4304" s="51">
        <f t="shared" si="280"/>
        <v>5</v>
      </c>
      <c r="D4304" s="50">
        <v>50560</v>
      </c>
      <c r="E4304" s="50" t="s">
        <v>5263</v>
      </c>
      <c r="F4304" s="50" t="s">
        <v>4818</v>
      </c>
      <c r="G4304" s="50" t="s">
        <v>11315</v>
      </c>
      <c r="H4304" s="50" t="s">
        <v>3030</v>
      </c>
      <c r="I4304" s="50" t="s">
        <v>11316</v>
      </c>
      <c r="J4304" s="50" t="s">
        <v>3031</v>
      </c>
      <c r="K4304" s="50" t="s">
        <v>292</v>
      </c>
      <c r="L4304" s="50" t="s">
        <v>1029</v>
      </c>
      <c r="M4304" s="54">
        <v>3</v>
      </c>
      <c r="N4304" s="51" t="str">
        <f t="shared" si="281"/>
        <v>法政</v>
      </c>
    </row>
    <row r="4305" spans="1:14" x14ac:dyDescent="0.2">
      <c r="A4305" s="50">
        <f t="shared" si="278"/>
        <v>50561</v>
      </c>
      <c r="B4305" s="50">
        <f t="shared" si="279"/>
        <v>5</v>
      </c>
      <c r="C4305" s="51">
        <f t="shared" si="280"/>
        <v>5</v>
      </c>
      <c r="D4305" s="50">
        <v>50561</v>
      </c>
      <c r="E4305" s="50" t="s">
        <v>40</v>
      </c>
      <c r="F4305" s="50" t="s">
        <v>451</v>
      </c>
      <c r="G4305" s="50" t="s">
        <v>1704</v>
      </c>
      <c r="H4305" s="50" t="s">
        <v>7138</v>
      </c>
      <c r="I4305" s="50" t="s">
        <v>1706</v>
      </c>
      <c r="J4305" s="50" t="s">
        <v>7140</v>
      </c>
      <c r="K4305" s="50" t="s">
        <v>292</v>
      </c>
      <c r="L4305" s="50" t="s">
        <v>188</v>
      </c>
      <c r="M4305" s="54">
        <v>2</v>
      </c>
      <c r="N4305" s="51" t="str">
        <f t="shared" si="281"/>
        <v>法政</v>
      </c>
    </row>
    <row r="4306" spans="1:14" x14ac:dyDescent="0.2">
      <c r="A4306" s="50">
        <f t="shared" si="278"/>
        <v>50562</v>
      </c>
      <c r="B4306" s="50">
        <f t="shared" si="279"/>
        <v>5</v>
      </c>
      <c r="C4306" s="51">
        <f t="shared" si="280"/>
        <v>5</v>
      </c>
      <c r="D4306" s="50">
        <v>50562</v>
      </c>
      <c r="E4306" s="50" t="s">
        <v>366</v>
      </c>
      <c r="F4306" s="50" t="s">
        <v>11317</v>
      </c>
      <c r="G4306" s="50" t="s">
        <v>2562</v>
      </c>
      <c r="H4306" s="50" t="s">
        <v>8352</v>
      </c>
      <c r="I4306" s="50" t="s">
        <v>2563</v>
      </c>
      <c r="J4306" s="50" t="s">
        <v>8354</v>
      </c>
      <c r="K4306" s="50" t="s">
        <v>292</v>
      </c>
      <c r="L4306" s="50" t="s">
        <v>188</v>
      </c>
      <c r="M4306" s="54">
        <v>2</v>
      </c>
      <c r="N4306" s="51" t="str">
        <f t="shared" si="281"/>
        <v>法政</v>
      </c>
    </row>
    <row r="4307" spans="1:14" x14ac:dyDescent="0.2">
      <c r="A4307" s="50">
        <f t="shared" si="278"/>
        <v>50563</v>
      </c>
      <c r="B4307" s="50">
        <f t="shared" si="279"/>
        <v>5</v>
      </c>
      <c r="C4307" s="51">
        <f t="shared" si="280"/>
        <v>5</v>
      </c>
      <c r="D4307" s="50">
        <v>50563</v>
      </c>
      <c r="E4307" s="50" t="s">
        <v>11318</v>
      </c>
      <c r="F4307" s="50" t="s">
        <v>1416</v>
      </c>
      <c r="G4307" s="50" t="s">
        <v>11319</v>
      </c>
      <c r="H4307" s="50" t="s">
        <v>2238</v>
      </c>
      <c r="I4307" s="50" t="s">
        <v>11320</v>
      </c>
      <c r="J4307" s="50" t="s">
        <v>2240</v>
      </c>
      <c r="K4307" s="50" t="s">
        <v>292</v>
      </c>
      <c r="L4307" s="50" t="s">
        <v>188</v>
      </c>
      <c r="M4307" s="54">
        <v>2</v>
      </c>
      <c r="N4307" s="51" t="str">
        <f t="shared" si="281"/>
        <v>法政</v>
      </c>
    </row>
    <row r="4308" spans="1:14" x14ac:dyDescent="0.2">
      <c r="A4308" s="50">
        <f t="shared" si="278"/>
        <v>50565</v>
      </c>
      <c r="B4308" s="50">
        <f t="shared" si="279"/>
        <v>5</v>
      </c>
      <c r="C4308" s="51">
        <f t="shared" si="280"/>
        <v>5</v>
      </c>
      <c r="D4308" s="50">
        <v>50565</v>
      </c>
      <c r="E4308" s="50" t="s">
        <v>623</v>
      </c>
      <c r="F4308" s="50" t="s">
        <v>356</v>
      </c>
      <c r="G4308" s="50" t="s">
        <v>1421</v>
      </c>
      <c r="H4308" s="50" t="s">
        <v>1716</v>
      </c>
      <c r="I4308" s="50" t="s">
        <v>1423</v>
      </c>
      <c r="J4308" s="50" t="s">
        <v>1717</v>
      </c>
      <c r="K4308" s="50" t="s">
        <v>292</v>
      </c>
      <c r="L4308" s="50" t="s">
        <v>188</v>
      </c>
      <c r="M4308" s="54">
        <v>2</v>
      </c>
      <c r="N4308" s="51" t="str">
        <f t="shared" si="281"/>
        <v>法政</v>
      </c>
    </row>
    <row r="4309" spans="1:14" x14ac:dyDescent="0.2">
      <c r="A4309" s="50">
        <f t="shared" si="278"/>
        <v>50566</v>
      </c>
      <c r="B4309" s="50">
        <f t="shared" si="279"/>
        <v>5</v>
      </c>
      <c r="C4309" s="51">
        <f t="shared" si="280"/>
        <v>5</v>
      </c>
      <c r="D4309" s="50">
        <v>50566</v>
      </c>
      <c r="E4309" s="50" t="s">
        <v>6249</v>
      </c>
      <c r="F4309" s="50" t="s">
        <v>872</v>
      </c>
      <c r="G4309" s="50" t="s">
        <v>6250</v>
      </c>
      <c r="H4309" s="50" t="s">
        <v>1776</v>
      </c>
      <c r="I4309" s="50" t="s">
        <v>6251</v>
      </c>
      <c r="J4309" s="50" t="s">
        <v>1871</v>
      </c>
      <c r="K4309" s="50" t="s">
        <v>292</v>
      </c>
      <c r="L4309" s="50" t="s">
        <v>189</v>
      </c>
      <c r="M4309" s="54">
        <v>2</v>
      </c>
      <c r="N4309" s="51" t="str">
        <f t="shared" si="281"/>
        <v>法政</v>
      </c>
    </row>
    <row r="4310" spans="1:14" x14ac:dyDescent="0.2">
      <c r="A4310" s="50">
        <f t="shared" si="278"/>
        <v>50567</v>
      </c>
      <c r="B4310" s="50">
        <f t="shared" si="279"/>
        <v>5</v>
      </c>
      <c r="C4310" s="51">
        <f t="shared" si="280"/>
        <v>5</v>
      </c>
      <c r="D4310" s="50">
        <v>50567</v>
      </c>
      <c r="E4310" s="50" t="s">
        <v>580</v>
      </c>
      <c r="F4310" s="50" t="s">
        <v>11321</v>
      </c>
      <c r="G4310" s="50" t="s">
        <v>1749</v>
      </c>
      <c r="H4310" s="50" t="s">
        <v>1100</v>
      </c>
      <c r="I4310" s="50" t="s">
        <v>1751</v>
      </c>
      <c r="J4310" s="50" t="s">
        <v>2163</v>
      </c>
      <c r="K4310" s="50" t="s">
        <v>292</v>
      </c>
      <c r="L4310" s="50" t="s">
        <v>188</v>
      </c>
      <c r="M4310" s="54">
        <v>2</v>
      </c>
      <c r="N4310" s="51" t="str">
        <f t="shared" si="281"/>
        <v>法政</v>
      </c>
    </row>
    <row r="4311" spans="1:14" x14ac:dyDescent="0.2">
      <c r="A4311" s="50">
        <f t="shared" si="278"/>
        <v>50568</v>
      </c>
      <c r="B4311" s="50">
        <f t="shared" si="279"/>
        <v>5</v>
      </c>
      <c r="C4311" s="51">
        <f t="shared" si="280"/>
        <v>5</v>
      </c>
      <c r="D4311" s="50">
        <v>50568</v>
      </c>
      <c r="E4311" s="50" t="s">
        <v>487</v>
      </c>
      <c r="F4311" s="50" t="s">
        <v>11322</v>
      </c>
      <c r="G4311" s="50" t="s">
        <v>1293</v>
      </c>
      <c r="H4311" s="50" t="s">
        <v>3984</v>
      </c>
      <c r="I4311" s="50" t="s">
        <v>1295</v>
      </c>
      <c r="J4311" s="50" t="s">
        <v>3985</v>
      </c>
      <c r="K4311" s="50" t="s">
        <v>292</v>
      </c>
      <c r="L4311" s="50" t="s">
        <v>188</v>
      </c>
      <c r="M4311" s="54">
        <v>2</v>
      </c>
      <c r="N4311" s="51" t="str">
        <f t="shared" si="281"/>
        <v>法政</v>
      </c>
    </row>
    <row r="4312" spans="1:14" x14ac:dyDescent="0.2">
      <c r="A4312" s="50">
        <f t="shared" si="278"/>
        <v>50569</v>
      </c>
      <c r="B4312" s="50">
        <f t="shared" si="279"/>
        <v>5</v>
      </c>
      <c r="C4312" s="51">
        <f t="shared" si="280"/>
        <v>5</v>
      </c>
      <c r="D4312" s="50">
        <v>50569</v>
      </c>
      <c r="E4312" s="50" t="s">
        <v>7710</v>
      </c>
      <c r="F4312" s="50" t="s">
        <v>9005</v>
      </c>
      <c r="G4312" s="50" t="s">
        <v>7712</v>
      </c>
      <c r="H4312" s="50" t="s">
        <v>1716</v>
      </c>
      <c r="I4312" s="50" t="s">
        <v>7714</v>
      </c>
      <c r="J4312" s="50" t="s">
        <v>1717</v>
      </c>
      <c r="K4312" s="50" t="s">
        <v>292</v>
      </c>
      <c r="L4312" s="50" t="s">
        <v>188</v>
      </c>
      <c r="M4312" s="54">
        <v>2</v>
      </c>
      <c r="N4312" s="51" t="str">
        <f t="shared" si="281"/>
        <v>法政</v>
      </c>
    </row>
    <row r="4313" spans="1:14" x14ac:dyDescent="0.2">
      <c r="A4313" s="50">
        <f t="shared" si="278"/>
        <v>50570</v>
      </c>
      <c r="B4313" s="50">
        <f t="shared" si="279"/>
        <v>5</v>
      </c>
      <c r="C4313" s="51">
        <f t="shared" si="280"/>
        <v>5</v>
      </c>
      <c r="D4313" s="50">
        <v>50570</v>
      </c>
      <c r="E4313" s="50" t="s">
        <v>11323</v>
      </c>
      <c r="F4313" s="50" t="s">
        <v>43</v>
      </c>
      <c r="G4313" s="50" t="s">
        <v>11324</v>
      </c>
      <c r="H4313" s="50" t="s">
        <v>1747</v>
      </c>
      <c r="I4313" s="50" t="s">
        <v>11325</v>
      </c>
      <c r="J4313" s="50" t="s">
        <v>1748</v>
      </c>
      <c r="K4313" s="50" t="s">
        <v>292</v>
      </c>
      <c r="L4313" s="50" t="s">
        <v>189</v>
      </c>
      <c r="M4313" s="54">
        <v>1</v>
      </c>
      <c r="N4313" s="51" t="str">
        <f t="shared" si="281"/>
        <v>法政</v>
      </c>
    </row>
    <row r="4314" spans="1:14" x14ac:dyDescent="0.2">
      <c r="A4314" s="50">
        <f t="shared" si="278"/>
        <v>50571</v>
      </c>
      <c r="B4314" s="50">
        <f t="shared" si="279"/>
        <v>5</v>
      </c>
      <c r="C4314" s="51">
        <f t="shared" si="280"/>
        <v>5</v>
      </c>
      <c r="D4314" s="50">
        <v>50571</v>
      </c>
      <c r="E4314" s="50" t="s">
        <v>117</v>
      </c>
      <c r="F4314" s="50" t="s">
        <v>11326</v>
      </c>
      <c r="G4314" s="50" t="s">
        <v>1197</v>
      </c>
      <c r="H4314" s="50" t="s">
        <v>1337</v>
      </c>
      <c r="I4314" s="50" t="s">
        <v>1199</v>
      </c>
      <c r="J4314" s="50" t="s">
        <v>1545</v>
      </c>
      <c r="K4314" s="50" t="s">
        <v>292</v>
      </c>
      <c r="L4314" s="50" t="s">
        <v>185</v>
      </c>
      <c r="M4314" s="54">
        <v>1</v>
      </c>
      <c r="N4314" s="51" t="str">
        <f t="shared" si="281"/>
        <v>法政</v>
      </c>
    </row>
    <row r="4315" spans="1:14" x14ac:dyDescent="0.2">
      <c r="A4315" s="50">
        <f t="shared" si="278"/>
        <v>50572</v>
      </c>
      <c r="B4315" s="50">
        <f t="shared" si="279"/>
        <v>5</v>
      </c>
      <c r="C4315" s="51">
        <f t="shared" si="280"/>
        <v>5</v>
      </c>
      <c r="D4315" s="50">
        <v>50572</v>
      </c>
      <c r="E4315" s="50" t="s">
        <v>34</v>
      </c>
      <c r="F4315" s="50" t="s">
        <v>1967</v>
      </c>
      <c r="G4315" s="50" t="s">
        <v>1285</v>
      </c>
      <c r="H4315" s="50" t="s">
        <v>1753</v>
      </c>
      <c r="I4315" s="50" t="s">
        <v>1287</v>
      </c>
      <c r="J4315" s="50" t="s">
        <v>1754</v>
      </c>
      <c r="K4315" s="50" t="s">
        <v>292</v>
      </c>
      <c r="L4315" s="50" t="s">
        <v>189</v>
      </c>
      <c r="M4315" s="54">
        <v>1</v>
      </c>
      <c r="N4315" s="51" t="str">
        <f t="shared" si="281"/>
        <v>法政</v>
      </c>
    </row>
    <row r="4316" spans="1:14" x14ac:dyDescent="0.2">
      <c r="A4316" s="50">
        <f t="shared" si="278"/>
        <v>50573</v>
      </c>
      <c r="B4316" s="50">
        <f t="shared" si="279"/>
        <v>5</v>
      </c>
      <c r="C4316" s="51">
        <f t="shared" si="280"/>
        <v>5</v>
      </c>
      <c r="D4316" s="50">
        <v>50573</v>
      </c>
      <c r="E4316" s="50" t="s">
        <v>8876</v>
      </c>
      <c r="F4316" s="50" t="s">
        <v>11327</v>
      </c>
      <c r="G4316" s="50" t="s">
        <v>8878</v>
      </c>
      <c r="H4316" s="50" t="s">
        <v>11328</v>
      </c>
      <c r="I4316" s="50" t="s">
        <v>8879</v>
      </c>
      <c r="J4316" s="50" t="s">
        <v>11329</v>
      </c>
      <c r="K4316" s="50" t="s">
        <v>292</v>
      </c>
      <c r="L4316" s="50" t="s">
        <v>189</v>
      </c>
      <c r="M4316" s="54">
        <v>1</v>
      </c>
      <c r="N4316" s="51" t="str">
        <f t="shared" si="281"/>
        <v>法政</v>
      </c>
    </row>
    <row r="4317" spans="1:14" x14ac:dyDescent="0.2">
      <c r="A4317" s="50">
        <f t="shared" si="278"/>
        <v>50574</v>
      </c>
      <c r="B4317" s="50">
        <f t="shared" si="279"/>
        <v>5</v>
      </c>
      <c r="C4317" s="51">
        <f t="shared" si="280"/>
        <v>5</v>
      </c>
      <c r="D4317" s="50">
        <v>50574</v>
      </c>
      <c r="E4317" s="50" t="s">
        <v>483</v>
      </c>
      <c r="F4317" s="50" t="s">
        <v>3458</v>
      </c>
      <c r="G4317" s="50" t="s">
        <v>1650</v>
      </c>
      <c r="H4317" s="50" t="s">
        <v>3460</v>
      </c>
      <c r="I4317" s="50" t="s">
        <v>1651</v>
      </c>
      <c r="J4317" s="50" t="s">
        <v>3462</v>
      </c>
      <c r="K4317" s="50" t="s">
        <v>292</v>
      </c>
      <c r="L4317" s="50" t="s">
        <v>189</v>
      </c>
      <c r="M4317" s="54">
        <v>1</v>
      </c>
      <c r="N4317" s="51" t="str">
        <f t="shared" si="281"/>
        <v>法政</v>
      </c>
    </row>
    <row r="4318" spans="1:14" x14ac:dyDescent="0.2">
      <c r="A4318" s="50">
        <f t="shared" si="278"/>
        <v>50575</v>
      </c>
      <c r="B4318" s="50">
        <f t="shared" si="279"/>
        <v>5</v>
      </c>
      <c r="C4318" s="51">
        <f t="shared" si="280"/>
        <v>5</v>
      </c>
      <c r="D4318" s="50">
        <v>50575</v>
      </c>
      <c r="E4318" s="50" t="s">
        <v>11330</v>
      </c>
      <c r="F4318" s="50" t="s">
        <v>11331</v>
      </c>
      <c r="G4318" s="50" t="s">
        <v>11332</v>
      </c>
      <c r="H4318" s="50" t="s">
        <v>1708</v>
      </c>
      <c r="I4318" s="50" t="s">
        <v>11333</v>
      </c>
      <c r="J4318" s="50" t="s">
        <v>1709</v>
      </c>
      <c r="K4318" s="50" t="s">
        <v>292</v>
      </c>
      <c r="L4318" s="50" t="s">
        <v>189</v>
      </c>
      <c r="M4318" s="54">
        <v>1</v>
      </c>
      <c r="N4318" s="51" t="str">
        <f t="shared" si="281"/>
        <v>法政</v>
      </c>
    </row>
    <row r="4319" spans="1:14" x14ac:dyDescent="0.2">
      <c r="A4319" s="50">
        <f t="shared" si="278"/>
        <v>50576</v>
      </c>
      <c r="B4319" s="50">
        <f t="shared" si="279"/>
        <v>5</v>
      </c>
      <c r="C4319" s="51">
        <f t="shared" si="280"/>
        <v>5</v>
      </c>
      <c r="D4319" s="50">
        <v>50576</v>
      </c>
      <c r="E4319" s="50" t="s">
        <v>22</v>
      </c>
      <c r="F4319" s="50" t="s">
        <v>11334</v>
      </c>
      <c r="G4319" s="50" t="s">
        <v>1070</v>
      </c>
      <c r="H4319" s="50" t="s">
        <v>2185</v>
      </c>
      <c r="I4319" s="50" t="s">
        <v>1610</v>
      </c>
      <c r="J4319" s="50" t="s">
        <v>2187</v>
      </c>
      <c r="K4319" s="50" t="s">
        <v>292</v>
      </c>
      <c r="L4319" s="50" t="s">
        <v>185</v>
      </c>
      <c r="M4319" s="54">
        <v>1</v>
      </c>
      <c r="N4319" s="51" t="str">
        <f t="shared" si="281"/>
        <v>法政</v>
      </c>
    </row>
    <row r="4320" spans="1:14" x14ac:dyDescent="0.2">
      <c r="A4320" s="50">
        <f t="shared" si="278"/>
        <v>50577</v>
      </c>
      <c r="B4320" s="50">
        <f t="shared" si="279"/>
        <v>5</v>
      </c>
      <c r="C4320" s="51">
        <f t="shared" si="280"/>
        <v>5</v>
      </c>
      <c r="D4320" s="50">
        <v>50577</v>
      </c>
      <c r="E4320" s="50" t="s">
        <v>45</v>
      </c>
      <c r="F4320" s="50" t="s">
        <v>4702</v>
      </c>
      <c r="G4320" s="50" t="s">
        <v>1184</v>
      </c>
      <c r="H4320" s="50" t="s">
        <v>2256</v>
      </c>
      <c r="I4320" s="50" t="s">
        <v>1186</v>
      </c>
      <c r="J4320" s="50" t="s">
        <v>2257</v>
      </c>
      <c r="K4320" s="50" t="s">
        <v>292</v>
      </c>
      <c r="L4320" s="50" t="s">
        <v>189</v>
      </c>
      <c r="M4320" s="54">
        <v>1</v>
      </c>
      <c r="N4320" s="51" t="str">
        <f t="shared" si="281"/>
        <v>法政</v>
      </c>
    </row>
    <row r="4321" spans="1:14" x14ac:dyDescent="0.2">
      <c r="A4321" s="50">
        <f t="shared" si="278"/>
        <v>50578</v>
      </c>
      <c r="B4321" s="50">
        <f t="shared" si="279"/>
        <v>5</v>
      </c>
      <c r="C4321" s="51">
        <f t="shared" si="280"/>
        <v>5</v>
      </c>
      <c r="D4321" s="50">
        <v>50578</v>
      </c>
      <c r="E4321" s="50" t="s">
        <v>5772</v>
      </c>
      <c r="F4321" s="50" t="s">
        <v>11335</v>
      </c>
      <c r="G4321" s="50" t="s">
        <v>5774</v>
      </c>
      <c r="H4321" s="50" t="s">
        <v>8044</v>
      </c>
      <c r="I4321" s="50" t="s">
        <v>5775</v>
      </c>
      <c r="J4321" s="50" t="s">
        <v>8045</v>
      </c>
      <c r="K4321" s="50" t="s">
        <v>292</v>
      </c>
      <c r="L4321" s="50" t="s">
        <v>189</v>
      </c>
      <c r="M4321" s="54">
        <v>1</v>
      </c>
      <c r="N4321" s="51" t="str">
        <f t="shared" si="281"/>
        <v>法政</v>
      </c>
    </row>
    <row r="4322" spans="1:14" x14ac:dyDescent="0.2">
      <c r="A4322" s="50">
        <f t="shared" si="278"/>
        <v>50662</v>
      </c>
      <c r="B4322" s="50">
        <f t="shared" si="279"/>
        <v>5</v>
      </c>
      <c r="C4322" s="51">
        <f t="shared" si="280"/>
        <v>6</v>
      </c>
      <c r="D4322" s="50">
        <v>50662</v>
      </c>
      <c r="E4322" s="50" t="s">
        <v>11336</v>
      </c>
      <c r="F4322" s="50" t="s">
        <v>11337</v>
      </c>
      <c r="G4322" s="50" t="s">
        <v>11338</v>
      </c>
      <c r="H4322" s="50" t="s">
        <v>11339</v>
      </c>
      <c r="I4322" s="50" t="s">
        <v>11340</v>
      </c>
      <c r="J4322" s="50" t="s">
        <v>11341</v>
      </c>
      <c r="K4322" s="50" t="s">
        <v>292</v>
      </c>
      <c r="L4322" s="50" t="s">
        <v>188</v>
      </c>
      <c r="M4322" s="54">
        <v>2</v>
      </c>
      <c r="N4322" s="51" t="str">
        <f t="shared" si="281"/>
        <v>藤村女</v>
      </c>
    </row>
    <row r="4323" spans="1:14" x14ac:dyDescent="0.2">
      <c r="A4323" s="50">
        <f t="shared" si="278"/>
        <v>50663</v>
      </c>
      <c r="B4323" s="50">
        <f t="shared" si="279"/>
        <v>5</v>
      </c>
      <c r="C4323" s="51">
        <f t="shared" si="280"/>
        <v>6</v>
      </c>
      <c r="D4323" s="50">
        <v>50663</v>
      </c>
      <c r="E4323" s="50" t="s">
        <v>3641</v>
      </c>
      <c r="F4323" s="50" t="s">
        <v>617</v>
      </c>
      <c r="G4323" s="50" t="s">
        <v>3643</v>
      </c>
      <c r="H4323" s="50" t="s">
        <v>1164</v>
      </c>
      <c r="I4323" s="50" t="s">
        <v>3644</v>
      </c>
      <c r="J4323" s="50" t="s">
        <v>1166</v>
      </c>
      <c r="K4323" s="50" t="s">
        <v>292</v>
      </c>
      <c r="L4323" s="50" t="s">
        <v>188</v>
      </c>
      <c r="M4323" s="54">
        <v>2</v>
      </c>
      <c r="N4323" s="51" t="str">
        <f t="shared" si="281"/>
        <v>藤村女</v>
      </c>
    </row>
    <row r="4324" spans="1:14" x14ac:dyDescent="0.2">
      <c r="A4324" s="50">
        <f t="shared" si="278"/>
        <v>50664</v>
      </c>
      <c r="B4324" s="50">
        <f t="shared" si="279"/>
        <v>5</v>
      </c>
      <c r="C4324" s="51">
        <f t="shared" si="280"/>
        <v>6</v>
      </c>
      <c r="D4324" s="50">
        <v>50664</v>
      </c>
      <c r="E4324" s="50" t="s">
        <v>1538</v>
      </c>
      <c r="F4324" s="50" t="s">
        <v>11107</v>
      </c>
      <c r="G4324" s="50" t="s">
        <v>1570</v>
      </c>
      <c r="H4324" s="50" t="s">
        <v>4396</v>
      </c>
      <c r="I4324" s="50" t="s">
        <v>1571</v>
      </c>
      <c r="J4324" s="50" t="s">
        <v>4398</v>
      </c>
      <c r="K4324" s="50" t="s">
        <v>292</v>
      </c>
      <c r="L4324" s="50" t="s">
        <v>188</v>
      </c>
      <c r="M4324" s="54">
        <v>2</v>
      </c>
      <c r="N4324" s="51" t="str">
        <f t="shared" si="281"/>
        <v>藤村女</v>
      </c>
    </row>
    <row r="4325" spans="1:14" x14ac:dyDescent="0.2">
      <c r="A4325" s="50">
        <f t="shared" si="278"/>
        <v>50665</v>
      </c>
      <c r="B4325" s="50">
        <f t="shared" si="279"/>
        <v>5</v>
      </c>
      <c r="C4325" s="51">
        <f t="shared" si="280"/>
        <v>6</v>
      </c>
      <c r="D4325" s="50">
        <v>50665</v>
      </c>
      <c r="E4325" s="50" t="s">
        <v>11342</v>
      </c>
      <c r="F4325" s="50" t="s">
        <v>5852</v>
      </c>
      <c r="G4325" s="50" t="s">
        <v>11343</v>
      </c>
      <c r="H4325" s="50" t="s">
        <v>1708</v>
      </c>
      <c r="I4325" s="50" t="s">
        <v>11344</v>
      </c>
      <c r="J4325" s="50" t="s">
        <v>1709</v>
      </c>
      <c r="K4325" s="50" t="s">
        <v>292</v>
      </c>
      <c r="L4325" s="50" t="s">
        <v>188</v>
      </c>
      <c r="M4325" s="54">
        <v>2</v>
      </c>
      <c r="N4325" s="51" t="str">
        <f t="shared" si="281"/>
        <v>藤村女</v>
      </c>
    </row>
    <row r="4326" spans="1:14" x14ac:dyDescent="0.2">
      <c r="A4326" s="50">
        <f t="shared" si="278"/>
        <v>50666</v>
      </c>
      <c r="B4326" s="50">
        <f t="shared" si="279"/>
        <v>5</v>
      </c>
      <c r="C4326" s="51">
        <f t="shared" si="280"/>
        <v>6</v>
      </c>
      <c r="D4326" s="50">
        <v>50666</v>
      </c>
      <c r="E4326" s="50" t="s">
        <v>11345</v>
      </c>
      <c r="F4326" s="50" t="s">
        <v>11346</v>
      </c>
      <c r="G4326" s="50" t="s">
        <v>11347</v>
      </c>
      <c r="H4326" s="50" t="s">
        <v>1220</v>
      </c>
      <c r="I4326" s="50" t="s">
        <v>11348</v>
      </c>
      <c r="J4326" s="50" t="s">
        <v>1221</v>
      </c>
      <c r="K4326" s="50" t="s">
        <v>292</v>
      </c>
      <c r="L4326" s="50" t="s">
        <v>188</v>
      </c>
      <c r="M4326" s="54">
        <v>2</v>
      </c>
      <c r="N4326" s="51" t="str">
        <f t="shared" si="281"/>
        <v>藤村女</v>
      </c>
    </row>
    <row r="4327" spans="1:14" x14ac:dyDescent="0.2">
      <c r="A4327" s="50">
        <f t="shared" si="278"/>
        <v>50667</v>
      </c>
      <c r="B4327" s="50">
        <f t="shared" si="279"/>
        <v>5</v>
      </c>
      <c r="C4327" s="51">
        <f t="shared" si="280"/>
        <v>6</v>
      </c>
      <c r="D4327" s="50">
        <v>50667</v>
      </c>
      <c r="E4327" s="50" t="s">
        <v>11349</v>
      </c>
      <c r="F4327" s="50" t="s">
        <v>11350</v>
      </c>
      <c r="G4327" s="50" t="s">
        <v>3436</v>
      </c>
      <c r="H4327" s="50" t="s">
        <v>11351</v>
      </c>
      <c r="I4327" s="50" t="s">
        <v>3438</v>
      </c>
      <c r="J4327" s="50" t="s">
        <v>11352</v>
      </c>
      <c r="K4327" s="50" t="s">
        <v>292</v>
      </c>
      <c r="L4327" s="50" t="s">
        <v>188</v>
      </c>
      <c r="M4327" s="54">
        <v>2</v>
      </c>
      <c r="N4327" s="51" t="str">
        <f t="shared" si="281"/>
        <v>藤村女</v>
      </c>
    </row>
    <row r="4328" spans="1:14" x14ac:dyDescent="0.2">
      <c r="A4328" s="50">
        <f t="shared" si="278"/>
        <v>50668</v>
      </c>
      <c r="B4328" s="50">
        <f t="shared" si="279"/>
        <v>5</v>
      </c>
      <c r="C4328" s="51">
        <f t="shared" si="280"/>
        <v>6</v>
      </c>
      <c r="D4328" s="50">
        <v>50668</v>
      </c>
      <c r="E4328" s="50" t="s">
        <v>11353</v>
      </c>
      <c r="F4328" s="50" t="s">
        <v>10212</v>
      </c>
      <c r="G4328" s="50" t="s">
        <v>4910</v>
      </c>
      <c r="H4328" s="50" t="s">
        <v>2467</v>
      </c>
      <c r="I4328" s="50" t="s">
        <v>4911</v>
      </c>
      <c r="J4328" s="50" t="s">
        <v>2468</v>
      </c>
      <c r="K4328" s="50" t="s">
        <v>292</v>
      </c>
      <c r="L4328" s="50" t="s">
        <v>188</v>
      </c>
      <c r="M4328" s="54">
        <v>2</v>
      </c>
      <c r="N4328" s="51" t="str">
        <f t="shared" si="281"/>
        <v>藤村女</v>
      </c>
    </row>
    <row r="4329" spans="1:14" x14ac:dyDescent="0.2">
      <c r="A4329" s="50">
        <f t="shared" si="278"/>
        <v>50669</v>
      </c>
      <c r="B4329" s="50">
        <f t="shared" si="279"/>
        <v>5</v>
      </c>
      <c r="C4329" s="51">
        <f t="shared" si="280"/>
        <v>6</v>
      </c>
      <c r="D4329" s="50">
        <v>50669</v>
      </c>
      <c r="E4329" s="50" t="s">
        <v>11354</v>
      </c>
      <c r="F4329" s="50" t="s">
        <v>3415</v>
      </c>
      <c r="G4329" s="50" t="s">
        <v>11355</v>
      </c>
      <c r="H4329" s="50" t="s">
        <v>1131</v>
      </c>
      <c r="I4329" s="50" t="s">
        <v>11356</v>
      </c>
      <c r="J4329" s="50" t="s">
        <v>1132</v>
      </c>
      <c r="K4329" s="50" t="s">
        <v>292</v>
      </c>
      <c r="L4329" s="50" t="s">
        <v>188</v>
      </c>
      <c r="M4329" s="54">
        <v>2</v>
      </c>
      <c r="N4329" s="51" t="str">
        <f t="shared" si="281"/>
        <v>藤村女</v>
      </c>
    </row>
    <row r="4330" spans="1:14" x14ac:dyDescent="0.2">
      <c r="A4330" s="50">
        <f t="shared" si="278"/>
        <v>50672</v>
      </c>
      <c r="B4330" s="50">
        <f t="shared" si="279"/>
        <v>5</v>
      </c>
      <c r="C4330" s="51">
        <f t="shared" si="280"/>
        <v>6</v>
      </c>
      <c r="D4330" s="50">
        <v>50672</v>
      </c>
      <c r="E4330" s="50" t="s">
        <v>83</v>
      </c>
      <c r="F4330" s="50" t="s">
        <v>11357</v>
      </c>
      <c r="G4330" s="50" t="s">
        <v>9788</v>
      </c>
      <c r="H4330" s="50" t="s">
        <v>2633</v>
      </c>
      <c r="I4330" s="50" t="s">
        <v>9789</v>
      </c>
      <c r="J4330" s="50" t="s">
        <v>11358</v>
      </c>
      <c r="K4330" s="50" t="s">
        <v>292</v>
      </c>
      <c r="L4330" s="50" t="s">
        <v>1029</v>
      </c>
      <c r="M4330" s="54">
        <v>3</v>
      </c>
      <c r="N4330" s="51" t="str">
        <f t="shared" si="281"/>
        <v>藤村女</v>
      </c>
    </row>
    <row r="4331" spans="1:14" x14ac:dyDescent="0.2">
      <c r="A4331" s="50">
        <f t="shared" si="278"/>
        <v>50673</v>
      </c>
      <c r="B4331" s="50">
        <f t="shared" si="279"/>
        <v>5</v>
      </c>
      <c r="C4331" s="51">
        <f t="shared" si="280"/>
        <v>6</v>
      </c>
      <c r="D4331" s="50">
        <v>50673</v>
      </c>
      <c r="E4331" s="50" t="s">
        <v>4906</v>
      </c>
      <c r="F4331" s="50" t="s">
        <v>5791</v>
      </c>
      <c r="G4331" s="50" t="s">
        <v>4907</v>
      </c>
      <c r="H4331" s="50" t="s">
        <v>1832</v>
      </c>
      <c r="I4331" s="50" t="s">
        <v>4908</v>
      </c>
      <c r="J4331" s="50" t="s">
        <v>1833</v>
      </c>
      <c r="K4331" s="50" t="s">
        <v>292</v>
      </c>
      <c r="L4331" s="50" t="s">
        <v>188</v>
      </c>
      <c r="M4331" s="54">
        <v>3</v>
      </c>
      <c r="N4331" s="51" t="str">
        <f t="shared" si="281"/>
        <v>藤村女</v>
      </c>
    </row>
    <row r="4332" spans="1:14" x14ac:dyDescent="0.2">
      <c r="A4332" s="50">
        <f t="shared" ref="A4332:A4395" si="282">D4332</f>
        <v>50676</v>
      </c>
      <c r="B4332" s="50">
        <f t="shared" ref="B4332:B4395" si="283">ROUNDDOWN(D4332/10000,0)</f>
        <v>5</v>
      </c>
      <c r="C4332" s="51">
        <f t="shared" ref="C4332:C4395" si="284">ROUNDDOWN((D4332-B4332*10000)/100,0)</f>
        <v>6</v>
      </c>
      <c r="D4332" s="50">
        <v>50676</v>
      </c>
      <c r="E4332" s="50" t="s">
        <v>6835</v>
      </c>
      <c r="F4332" s="50" t="s">
        <v>7626</v>
      </c>
      <c r="G4332" s="50" t="s">
        <v>6837</v>
      </c>
      <c r="H4332" s="50" t="s">
        <v>1878</v>
      </c>
      <c r="I4332" s="50" t="s">
        <v>6839</v>
      </c>
      <c r="J4332" s="50" t="s">
        <v>1879</v>
      </c>
      <c r="K4332" s="50" t="s">
        <v>292</v>
      </c>
      <c r="L4332" s="50" t="s">
        <v>188</v>
      </c>
      <c r="M4332" s="54">
        <v>3</v>
      </c>
      <c r="N4332" s="51" t="str">
        <f t="shared" si="281"/>
        <v>藤村女</v>
      </c>
    </row>
    <row r="4333" spans="1:14" x14ac:dyDescent="0.2">
      <c r="A4333" s="50">
        <f t="shared" si="282"/>
        <v>50677</v>
      </c>
      <c r="B4333" s="50">
        <f t="shared" si="283"/>
        <v>5</v>
      </c>
      <c r="C4333" s="51">
        <f t="shared" si="284"/>
        <v>6</v>
      </c>
      <c r="D4333" s="50">
        <v>50677</v>
      </c>
      <c r="E4333" s="50" t="s">
        <v>11359</v>
      </c>
      <c r="F4333" s="50" t="s">
        <v>11360</v>
      </c>
      <c r="G4333" s="50" t="s">
        <v>11361</v>
      </c>
      <c r="H4333" s="50" t="s">
        <v>2172</v>
      </c>
      <c r="I4333" s="50" t="s">
        <v>11362</v>
      </c>
      <c r="J4333" s="50" t="s">
        <v>2173</v>
      </c>
      <c r="K4333" s="50" t="s">
        <v>292</v>
      </c>
      <c r="L4333" s="50" t="s">
        <v>1029</v>
      </c>
      <c r="M4333" s="54">
        <v>3</v>
      </c>
      <c r="N4333" s="51" t="str">
        <f t="shared" si="281"/>
        <v>藤村女</v>
      </c>
    </row>
    <row r="4334" spans="1:14" x14ac:dyDescent="0.2">
      <c r="A4334" s="50">
        <f t="shared" si="282"/>
        <v>50682</v>
      </c>
      <c r="B4334" s="50">
        <f t="shared" si="283"/>
        <v>5</v>
      </c>
      <c r="C4334" s="51">
        <f t="shared" si="284"/>
        <v>6</v>
      </c>
      <c r="D4334" s="50">
        <v>50682</v>
      </c>
      <c r="E4334" s="50" t="s">
        <v>11363</v>
      </c>
      <c r="F4334" s="50" t="s">
        <v>7541</v>
      </c>
      <c r="G4334" s="50" t="s">
        <v>11364</v>
      </c>
      <c r="H4334" s="50" t="s">
        <v>4538</v>
      </c>
      <c r="I4334" s="50" t="s">
        <v>11365</v>
      </c>
      <c r="J4334" s="50" t="s">
        <v>4540</v>
      </c>
      <c r="K4334" s="50" t="s">
        <v>292</v>
      </c>
      <c r="L4334" s="50" t="s">
        <v>189</v>
      </c>
      <c r="M4334" s="54">
        <v>1</v>
      </c>
      <c r="N4334" s="51" t="str">
        <f t="shared" si="281"/>
        <v>藤村女</v>
      </c>
    </row>
    <row r="4335" spans="1:14" x14ac:dyDescent="0.2">
      <c r="A4335" s="50">
        <f t="shared" si="282"/>
        <v>50683</v>
      </c>
      <c r="B4335" s="50">
        <f t="shared" si="283"/>
        <v>5</v>
      </c>
      <c r="C4335" s="51">
        <f t="shared" si="284"/>
        <v>6</v>
      </c>
      <c r="D4335" s="50">
        <v>50683</v>
      </c>
      <c r="E4335" s="50" t="s">
        <v>6984</v>
      </c>
      <c r="F4335" s="50" t="s">
        <v>475</v>
      </c>
      <c r="G4335" s="50" t="s">
        <v>6986</v>
      </c>
      <c r="H4335" s="50" t="s">
        <v>1716</v>
      </c>
      <c r="I4335" s="50" t="s">
        <v>6987</v>
      </c>
      <c r="J4335" s="50" t="s">
        <v>1717</v>
      </c>
      <c r="K4335" s="50" t="s">
        <v>292</v>
      </c>
      <c r="L4335" s="50" t="s">
        <v>189</v>
      </c>
      <c r="M4335" s="54">
        <v>1</v>
      </c>
      <c r="N4335" s="51" t="str">
        <f t="shared" si="281"/>
        <v>藤村女</v>
      </c>
    </row>
    <row r="4336" spans="1:14" x14ac:dyDescent="0.2">
      <c r="A4336" s="50">
        <f t="shared" si="282"/>
        <v>50684</v>
      </c>
      <c r="B4336" s="50">
        <f t="shared" si="283"/>
        <v>5</v>
      </c>
      <c r="C4336" s="51">
        <f t="shared" si="284"/>
        <v>6</v>
      </c>
      <c r="D4336" s="50">
        <v>50684</v>
      </c>
      <c r="E4336" s="50" t="s">
        <v>3357</v>
      </c>
      <c r="F4336" s="50" t="s">
        <v>11366</v>
      </c>
      <c r="G4336" s="50" t="s">
        <v>3359</v>
      </c>
      <c r="H4336" s="50" t="s">
        <v>1112</v>
      </c>
      <c r="I4336" s="50" t="s">
        <v>3360</v>
      </c>
      <c r="J4336" s="50" t="s">
        <v>1114</v>
      </c>
      <c r="K4336" s="50" t="s">
        <v>292</v>
      </c>
      <c r="L4336" s="50" t="s">
        <v>189</v>
      </c>
      <c r="M4336" s="54">
        <v>1</v>
      </c>
      <c r="N4336" s="51" t="str">
        <f t="shared" si="281"/>
        <v>藤村女</v>
      </c>
    </row>
    <row r="4337" spans="1:14" x14ac:dyDescent="0.2">
      <c r="A4337" s="50">
        <f t="shared" si="282"/>
        <v>50687</v>
      </c>
      <c r="B4337" s="50">
        <f t="shared" si="283"/>
        <v>5</v>
      </c>
      <c r="C4337" s="51">
        <f t="shared" si="284"/>
        <v>6</v>
      </c>
      <c r="D4337" s="50">
        <v>50687</v>
      </c>
      <c r="E4337" s="50" t="s">
        <v>5887</v>
      </c>
      <c r="F4337" s="50" t="s">
        <v>11367</v>
      </c>
      <c r="G4337" s="50" t="s">
        <v>5888</v>
      </c>
      <c r="H4337" s="50" t="s">
        <v>7564</v>
      </c>
      <c r="I4337" s="50" t="s">
        <v>5889</v>
      </c>
      <c r="J4337" s="50" t="s">
        <v>7566</v>
      </c>
      <c r="K4337" s="50" t="s">
        <v>292</v>
      </c>
      <c r="L4337" s="50" t="s">
        <v>189</v>
      </c>
      <c r="M4337" s="54">
        <v>1</v>
      </c>
      <c r="N4337" s="51" t="str">
        <f t="shared" si="281"/>
        <v>藤村女</v>
      </c>
    </row>
    <row r="4338" spans="1:14" x14ac:dyDescent="0.2">
      <c r="A4338" s="50">
        <f t="shared" si="282"/>
        <v>50785</v>
      </c>
      <c r="B4338" s="50">
        <f t="shared" si="283"/>
        <v>5</v>
      </c>
      <c r="C4338" s="51">
        <f t="shared" si="284"/>
        <v>7</v>
      </c>
      <c r="D4338" s="50">
        <v>50785</v>
      </c>
      <c r="E4338" s="50" t="s">
        <v>11368</v>
      </c>
      <c r="F4338" s="50" t="s">
        <v>11369</v>
      </c>
      <c r="G4338" s="50" t="s">
        <v>11370</v>
      </c>
      <c r="H4338" s="50" t="s">
        <v>3122</v>
      </c>
      <c r="I4338" s="50" t="s">
        <v>11371</v>
      </c>
      <c r="J4338" s="50" t="s">
        <v>3124</v>
      </c>
      <c r="K4338" s="50" t="s">
        <v>292</v>
      </c>
      <c r="L4338" s="50" t="s">
        <v>188</v>
      </c>
      <c r="M4338" s="54">
        <v>2</v>
      </c>
      <c r="N4338" s="51" t="str">
        <f t="shared" si="281"/>
        <v>吉祥女</v>
      </c>
    </row>
    <row r="4339" spans="1:14" x14ac:dyDescent="0.2">
      <c r="A4339" s="50">
        <f t="shared" si="282"/>
        <v>50829</v>
      </c>
      <c r="B4339" s="50">
        <f t="shared" si="283"/>
        <v>5</v>
      </c>
      <c r="C4339" s="51">
        <f t="shared" si="284"/>
        <v>8</v>
      </c>
      <c r="D4339" s="50">
        <v>50829</v>
      </c>
      <c r="E4339" s="50" t="s">
        <v>15395</v>
      </c>
      <c r="F4339" s="50" t="s">
        <v>989</v>
      </c>
      <c r="G4339" s="50" t="s">
        <v>15396</v>
      </c>
      <c r="H4339" s="50" t="s">
        <v>2831</v>
      </c>
      <c r="I4339" s="50" t="s">
        <v>15397</v>
      </c>
      <c r="J4339" s="50" t="s">
        <v>9072</v>
      </c>
      <c r="K4339" s="50" t="s">
        <v>291</v>
      </c>
      <c r="L4339" s="50" t="s">
        <v>188</v>
      </c>
      <c r="M4339" s="54">
        <v>3</v>
      </c>
      <c r="N4339" s="51" t="str">
        <f t="shared" si="281"/>
        <v>武蔵野東高専</v>
      </c>
    </row>
    <row r="4340" spans="1:14" x14ac:dyDescent="0.2">
      <c r="A4340" s="50">
        <f t="shared" si="282"/>
        <v>50831</v>
      </c>
      <c r="B4340" s="50">
        <f t="shared" si="283"/>
        <v>5</v>
      </c>
      <c r="C4340" s="51">
        <f t="shared" si="284"/>
        <v>8</v>
      </c>
      <c r="D4340" s="50">
        <v>50831</v>
      </c>
      <c r="E4340" s="50" t="s">
        <v>447</v>
      </c>
      <c r="F4340" s="50" t="s">
        <v>15398</v>
      </c>
      <c r="G4340" s="50" t="s">
        <v>1632</v>
      </c>
      <c r="H4340" s="50" t="s">
        <v>15399</v>
      </c>
      <c r="I4340" s="50" t="s">
        <v>1633</v>
      </c>
      <c r="J4340" s="50" t="s">
        <v>15400</v>
      </c>
      <c r="K4340" s="50" t="s">
        <v>291</v>
      </c>
      <c r="L4340" s="50" t="s">
        <v>1029</v>
      </c>
      <c r="M4340" s="54">
        <v>3</v>
      </c>
      <c r="N4340" s="51" t="str">
        <f t="shared" si="281"/>
        <v>武蔵野東高専</v>
      </c>
    </row>
    <row r="4341" spans="1:14" x14ac:dyDescent="0.2">
      <c r="A4341" s="50">
        <f t="shared" si="282"/>
        <v>50836</v>
      </c>
      <c r="B4341" s="50">
        <f t="shared" si="283"/>
        <v>5</v>
      </c>
      <c r="C4341" s="51">
        <f t="shared" si="284"/>
        <v>8</v>
      </c>
      <c r="D4341" s="50">
        <v>50836</v>
      </c>
      <c r="E4341" s="50" t="s">
        <v>15401</v>
      </c>
      <c r="F4341" s="50" t="s">
        <v>15402</v>
      </c>
      <c r="G4341" s="50" t="s">
        <v>4980</v>
      </c>
      <c r="H4341" s="50" t="s">
        <v>3613</v>
      </c>
      <c r="I4341" s="50" t="s">
        <v>4981</v>
      </c>
      <c r="J4341" s="50" t="s">
        <v>3614</v>
      </c>
      <c r="K4341" s="50" t="s">
        <v>291</v>
      </c>
      <c r="L4341" s="50" t="s">
        <v>188</v>
      </c>
      <c r="M4341" s="54">
        <v>2</v>
      </c>
      <c r="N4341" s="51" t="str">
        <f t="shared" si="281"/>
        <v>武蔵野東高専</v>
      </c>
    </row>
    <row r="4342" spans="1:14" x14ac:dyDescent="0.2">
      <c r="A4342" s="50">
        <f t="shared" si="282"/>
        <v>50837</v>
      </c>
      <c r="B4342" s="50">
        <f t="shared" si="283"/>
        <v>5</v>
      </c>
      <c r="C4342" s="51">
        <f t="shared" si="284"/>
        <v>8</v>
      </c>
      <c r="D4342" s="50">
        <v>50837</v>
      </c>
      <c r="E4342" s="50" t="s">
        <v>5722</v>
      </c>
      <c r="F4342" s="50" t="s">
        <v>15403</v>
      </c>
      <c r="G4342" s="50" t="s">
        <v>5724</v>
      </c>
      <c r="H4342" s="50" t="s">
        <v>6884</v>
      </c>
      <c r="I4342" s="50" t="s">
        <v>5725</v>
      </c>
      <c r="J4342" s="50" t="s">
        <v>6886</v>
      </c>
      <c r="K4342" s="50" t="s">
        <v>291</v>
      </c>
      <c r="L4342" s="50" t="s">
        <v>188</v>
      </c>
      <c r="M4342" s="54">
        <v>2</v>
      </c>
      <c r="N4342" s="51" t="str">
        <f t="shared" si="281"/>
        <v>武蔵野東高専</v>
      </c>
    </row>
    <row r="4343" spans="1:14" x14ac:dyDescent="0.2">
      <c r="A4343" s="50">
        <f t="shared" si="282"/>
        <v>50838</v>
      </c>
      <c r="B4343" s="50">
        <f t="shared" si="283"/>
        <v>5</v>
      </c>
      <c r="C4343" s="51">
        <f t="shared" si="284"/>
        <v>8</v>
      </c>
      <c r="D4343" s="50">
        <v>50838</v>
      </c>
      <c r="E4343" s="50" t="s">
        <v>5506</v>
      </c>
      <c r="F4343" s="50" t="s">
        <v>15404</v>
      </c>
      <c r="G4343" s="50" t="s">
        <v>5508</v>
      </c>
      <c r="H4343" s="50" t="s">
        <v>2041</v>
      </c>
      <c r="I4343" s="50" t="s">
        <v>5509</v>
      </c>
      <c r="J4343" s="50" t="s">
        <v>2042</v>
      </c>
      <c r="K4343" s="50" t="s">
        <v>291</v>
      </c>
      <c r="L4343" s="50" t="s">
        <v>189</v>
      </c>
      <c r="M4343" s="54">
        <v>2</v>
      </c>
      <c r="N4343" s="51" t="str">
        <f t="shared" si="281"/>
        <v>武蔵野東高専</v>
      </c>
    </row>
    <row r="4344" spans="1:14" x14ac:dyDescent="0.2">
      <c r="A4344" s="50">
        <f t="shared" si="282"/>
        <v>50839</v>
      </c>
      <c r="B4344" s="50">
        <f t="shared" si="283"/>
        <v>5</v>
      </c>
      <c r="C4344" s="51">
        <f t="shared" si="284"/>
        <v>8</v>
      </c>
      <c r="D4344" s="50">
        <v>50839</v>
      </c>
      <c r="E4344" s="50" t="s">
        <v>1389</v>
      </c>
      <c r="F4344" s="50" t="s">
        <v>6985</v>
      </c>
      <c r="G4344" s="50" t="s">
        <v>1391</v>
      </c>
      <c r="H4344" s="50" t="s">
        <v>4721</v>
      </c>
      <c r="I4344" s="50" t="s">
        <v>1056</v>
      </c>
      <c r="J4344" s="50" t="s">
        <v>4723</v>
      </c>
      <c r="K4344" s="50" t="s">
        <v>291</v>
      </c>
      <c r="L4344" s="50" t="s">
        <v>185</v>
      </c>
      <c r="M4344" s="54">
        <v>1</v>
      </c>
      <c r="N4344" s="51" t="str">
        <f t="shared" si="281"/>
        <v>武蔵野東高専</v>
      </c>
    </row>
    <row r="4345" spans="1:14" x14ac:dyDescent="0.2">
      <c r="A4345" s="50">
        <f t="shared" si="282"/>
        <v>50840</v>
      </c>
      <c r="B4345" s="50">
        <f t="shared" si="283"/>
        <v>5</v>
      </c>
      <c r="C4345" s="51">
        <f t="shared" si="284"/>
        <v>8</v>
      </c>
      <c r="D4345" s="50">
        <v>50840</v>
      </c>
      <c r="E4345" s="50" t="s">
        <v>392</v>
      </c>
      <c r="F4345" s="50" t="s">
        <v>15405</v>
      </c>
      <c r="G4345" s="50" t="s">
        <v>1065</v>
      </c>
      <c r="H4345" s="50" t="s">
        <v>1491</v>
      </c>
      <c r="I4345" s="50" t="s">
        <v>1067</v>
      </c>
      <c r="J4345" s="50" t="s">
        <v>1493</v>
      </c>
      <c r="K4345" s="50" t="s">
        <v>291</v>
      </c>
      <c r="L4345" s="50" t="s">
        <v>189</v>
      </c>
      <c r="M4345" s="54">
        <v>1</v>
      </c>
      <c r="N4345" s="51" t="str">
        <f t="shared" si="281"/>
        <v>武蔵野東高専</v>
      </c>
    </row>
    <row r="4346" spans="1:14" x14ac:dyDescent="0.2">
      <c r="A4346" s="50">
        <f t="shared" si="282"/>
        <v>50901</v>
      </c>
      <c r="B4346" s="50">
        <f t="shared" si="283"/>
        <v>5</v>
      </c>
      <c r="C4346" s="51">
        <f t="shared" si="284"/>
        <v>9</v>
      </c>
      <c r="D4346" s="50">
        <v>50901</v>
      </c>
      <c r="E4346" s="50" t="s">
        <v>11372</v>
      </c>
      <c r="F4346" s="50" t="s">
        <v>11373</v>
      </c>
      <c r="G4346" s="50" t="s">
        <v>11374</v>
      </c>
      <c r="H4346" s="50" t="s">
        <v>8336</v>
      </c>
      <c r="I4346" s="50" t="s">
        <v>11375</v>
      </c>
      <c r="J4346" s="50" t="s">
        <v>11376</v>
      </c>
      <c r="K4346" s="50" t="s">
        <v>291</v>
      </c>
      <c r="L4346" s="50" t="s">
        <v>189</v>
      </c>
      <c r="M4346" s="54">
        <v>1</v>
      </c>
      <c r="N4346" s="51" t="str">
        <f t="shared" si="281"/>
        <v>都三鷹中等</v>
      </c>
    </row>
    <row r="4347" spans="1:14" x14ac:dyDescent="0.2">
      <c r="A4347" s="50">
        <f t="shared" si="282"/>
        <v>50902</v>
      </c>
      <c r="B4347" s="50">
        <f t="shared" si="283"/>
        <v>5</v>
      </c>
      <c r="C4347" s="51">
        <f t="shared" si="284"/>
        <v>9</v>
      </c>
      <c r="D4347" s="50">
        <v>50902</v>
      </c>
      <c r="E4347" s="50" t="s">
        <v>11377</v>
      </c>
      <c r="F4347" s="50" t="s">
        <v>8472</v>
      </c>
      <c r="G4347" s="50" t="s">
        <v>11378</v>
      </c>
      <c r="H4347" s="50" t="s">
        <v>2105</v>
      </c>
      <c r="I4347" s="50" t="s">
        <v>11379</v>
      </c>
      <c r="J4347" s="50" t="s">
        <v>2106</v>
      </c>
      <c r="K4347" s="50" t="s">
        <v>291</v>
      </c>
      <c r="L4347" s="50" t="s">
        <v>189</v>
      </c>
      <c r="M4347" s="54">
        <v>1</v>
      </c>
      <c r="N4347" s="51" t="str">
        <f t="shared" si="281"/>
        <v>都三鷹中等</v>
      </c>
    </row>
    <row r="4348" spans="1:14" x14ac:dyDescent="0.2">
      <c r="A4348" s="50">
        <f t="shared" si="282"/>
        <v>50909</v>
      </c>
      <c r="B4348" s="50">
        <f t="shared" si="283"/>
        <v>5</v>
      </c>
      <c r="C4348" s="51">
        <f t="shared" si="284"/>
        <v>9</v>
      </c>
      <c r="D4348" s="50">
        <v>50909</v>
      </c>
      <c r="E4348" s="50" t="s">
        <v>11380</v>
      </c>
      <c r="F4348" s="50" t="s">
        <v>11381</v>
      </c>
      <c r="G4348" s="50" t="s">
        <v>11382</v>
      </c>
      <c r="H4348" s="50" t="s">
        <v>7783</v>
      </c>
      <c r="I4348" s="50" t="s">
        <v>11383</v>
      </c>
      <c r="J4348" s="50" t="s">
        <v>7784</v>
      </c>
      <c r="K4348" s="50" t="s">
        <v>291</v>
      </c>
      <c r="L4348" s="50" t="s">
        <v>189</v>
      </c>
      <c r="M4348" s="54">
        <v>2</v>
      </c>
      <c r="N4348" s="51" t="str">
        <f t="shared" si="281"/>
        <v>都三鷹中等</v>
      </c>
    </row>
    <row r="4349" spans="1:14" x14ac:dyDescent="0.2">
      <c r="A4349" s="50">
        <f t="shared" si="282"/>
        <v>50951</v>
      </c>
      <c r="B4349" s="50">
        <f t="shared" si="283"/>
        <v>5</v>
      </c>
      <c r="C4349" s="51">
        <f t="shared" si="284"/>
        <v>9</v>
      </c>
      <c r="D4349" s="50">
        <v>50951</v>
      </c>
      <c r="E4349" s="50" t="s">
        <v>11384</v>
      </c>
      <c r="F4349" s="50" t="s">
        <v>11385</v>
      </c>
      <c r="G4349" s="50" t="s">
        <v>11386</v>
      </c>
      <c r="H4349" s="50" t="s">
        <v>5647</v>
      </c>
      <c r="I4349" s="50" t="s">
        <v>11387</v>
      </c>
      <c r="J4349" s="50" t="s">
        <v>5648</v>
      </c>
      <c r="K4349" s="50" t="s">
        <v>292</v>
      </c>
      <c r="L4349" s="50" t="s">
        <v>188</v>
      </c>
      <c r="M4349" s="54">
        <v>2</v>
      </c>
      <c r="N4349" s="51" t="str">
        <f t="shared" si="281"/>
        <v>都三鷹中等</v>
      </c>
    </row>
    <row r="4350" spans="1:14" x14ac:dyDescent="0.2">
      <c r="A4350" s="50">
        <f t="shared" si="282"/>
        <v>50953</v>
      </c>
      <c r="B4350" s="50">
        <f t="shared" si="283"/>
        <v>5</v>
      </c>
      <c r="C4350" s="51">
        <f t="shared" si="284"/>
        <v>9</v>
      </c>
      <c r="D4350" s="50">
        <v>50953</v>
      </c>
      <c r="E4350" s="50" t="s">
        <v>114</v>
      </c>
      <c r="F4350" s="50" t="s">
        <v>6541</v>
      </c>
      <c r="G4350" s="50" t="s">
        <v>1141</v>
      </c>
      <c r="H4350" s="50" t="s">
        <v>1185</v>
      </c>
      <c r="I4350" s="50" t="s">
        <v>1142</v>
      </c>
      <c r="J4350" s="50" t="s">
        <v>1305</v>
      </c>
      <c r="K4350" s="50" t="s">
        <v>292</v>
      </c>
      <c r="L4350" s="50" t="s">
        <v>189</v>
      </c>
      <c r="M4350" s="54">
        <v>1</v>
      </c>
      <c r="N4350" s="51" t="str">
        <f t="shared" si="281"/>
        <v>都三鷹中等</v>
      </c>
    </row>
    <row r="4351" spans="1:14" x14ac:dyDescent="0.2">
      <c r="A4351" s="50">
        <f t="shared" si="282"/>
        <v>50954</v>
      </c>
      <c r="B4351" s="50">
        <f t="shared" si="283"/>
        <v>5</v>
      </c>
      <c r="C4351" s="51">
        <f t="shared" si="284"/>
        <v>9</v>
      </c>
      <c r="D4351" s="50">
        <v>50954</v>
      </c>
      <c r="E4351" s="50" t="s">
        <v>629</v>
      </c>
      <c r="F4351" s="50" t="s">
        <v>11388</v>
      </c>
      <c r="G4351" s="50" t="s">
        <v>2391</v>
      </c>
      <c r="H4351" s="50" t="s">
        <v>11389</v>
      </c>
      <c r="I4351" s="50" t="s">
        <v>2392</v>
      </c>
      <c r="J4351" s="50" t="s">
        <v>11390</v>
      </c>
      <c r="K4351" s="50" t="s">
        <v>292</v>
      </c>
      <c r="L4351" s="50" t="s">
        <v>189</v>
      </c>
      <c r="M4351" s="54">
        <v>1</v>
      </c>
      <c r="N4351" s="51" t="str">
        <f t="shared" si="281"/>
        <v>都三鷹中等</v>
      </c>
    </row>
    <row r="4352" spans="1:14" x14ac:dyDescent="0.2">
      <c r="A4352" s="50">
        <f t="shared" si="282"/>
        <v>50955</v>
      </c>
      <c r="B4352" s="50">
        <f t="shared" si="283"/>
        <v>5</v>
      </c>
      <c r="C4352" s="51">
        <f t="shared" si="284"/>
        <v>9</v>
      </c>
      <c r="D4352" s="50">
        <v>50955</v>
      </c>
      <c r="E4352" s="50" t="s">
        <v>11391</v>
      </c>
      <c r="F4352" s="50" t="s">
        <v>11392</v>
      </c>
      <c r="G4352" s="50" t="s">
        <v>11393</v>
      </c>
      <c r="H4352" s="50" t="s">
        <v>5086</v>
      </c>
      <c r="I4352" s="50" t="s">
        <v>11394</v>
      </c>
      <c r="J4352" s="50" t="s">
        <v>5088</v>
      </c>
      <c r="K4352" s="50" t="s">
        <v>292</v>
      </c>
      <c r="L4352" s="50" t="s">
        <v>189</v>
      </c>
      <c r="M4352" s="54">
        <v>1</v>
      </c>
      <c r="N4352" s="51" t="str">
        <f t="shared" si="281"/>
        <v>都三鷹中等</v>
      </c>
    </row>
    <row r="4353" spans="1:14" x14ac:dyDescent="0.2">
      <c r="A4353" s="50">
        <f t="shared" si="282"/>
        <v>51022</v>
      </c>
      <c r="B4353" s="50">
        <f t="shared" si="283"/>
        <v>5</v>
      </c>
      <c r="C4353" s="51">
        <f t="shared" si="284"/>
        <v>10</v>
      </c>
      <c r="D4353" s="50">
        <v>51022</v>
      </c>
      <c r="E4353" s="50" t="s">
        <v>2301</v>
      </c>
      <c r="F4353" s="50" t="s">
        <v>624</v>
      </c>
      <c r="G4353" s="50" t="s">
        <v>2303</v>
      </c>
      <c r="H4353" s="50" t="s">
        <v>1428</v>
      </c>
      <c r="I4353" s="50" t="s">
        <v>2305</v>
      </c>
      <c r="J4353" s="50" t="s">
        <v>1430</v>
      </c>
      <c r="K4353" s="50" t="s">
        <v>291</v>
      </c>
      <c r="L4353" s="50" t="s">
        <v>188</v>
      </c>
      <c r="M4353" s="54">
        <v>2</v>
      </c>
      <c r="N4353" s="51" t="str">
        <f t="shared" si="281"/>
        <v>大成</v>
      </c>
    </row>
    <row r="4354" spans="1:14" x14ac:dyDescent="0.2">
      <c r="A4354" s="50">
        <f t="shared" si="282"/>
        <v>51023</v>
      </c>
      <c r="B4354" s="50">
        <f t="shared" si="283"/>
        <v>5</v>
      </c>
      <c r="C4354" s="51">
        <f t="shared" si="284"/>
        <v>10</v>
      </c>
      <c r="D4354" s="50">
        <v>51023</v>
      </c>
      <c r="E4354" s="50" t="s">
        <v>2556</v>
      </c>
      <c r="F4354" s="50" t="s">
        <v>11395</v>
      </c>
      <c r="G4354" s="50" t="s">
        <v>2558</v>
      </c>
      <c r="H4354" s="50" t="s">
        <v>11396</v>
      </c>
      <c r="I4354" s="50" t="s">
        <v>2559</v>
      </c>
      <c r="J4354" s="50" t="s">
        <v>11397</v>
      </c>
      <c r="K4354" s="50" t="s">
        <v>291</v>
      </c>
      <c r="L4354" s="50" t="s">
        <v>189</v>
      </c>
      <c r="M4354" s="54">
        <v>2</v>
      </c>
      <c r="N4354" s="51" t="str">
        <f t="shared" ref="N4354:N4417" si="285">VLOOKUP(B4354*100+C4354,$AB$2:$AF$400,2,0)</f>
        <v>大成</v>
      </c>
    </row>
    <row r="4355" spans="1:14" x14ac:dyDescent="0.2">
      <c r="A4355" s="50">
        <f t="shared" si="282"/>
        <v>51024</v>
      </c>
      <c r="B4355" s="50">
        <f t="shared" si="283"/>
        <v>5</v>
      </c>
      <c r="C4355" s="51">
        <f t="shared" si="284"/>
        <v>10</v>
      </c>
      <c r="D4355" s="50">
        <v>51024</v>
      </c>
      <c r="E4355" s="50" t="s">
        <v>11398</v>
      </c>
      <c r="F4355" s="50" t="s">
        <v>11399</v>
      </c>
      <c r="G4355" s="50" t="s">
        <v>11400</v>
      </c>
      <c r="H4355" s="50" t="s">
        <v>4054</v>
      </c>
      <c r="I4355" s="50" t="s">
        <v>11401</v>
      </c>
      <c r="J4355" s="50" t="s">
        <v>4056</v>
      </c>
      <c r="K4355" s="50" t="s">
        <v>291</v>
      </c>
      <c r="L4355" s="50" t="s">
        <v>189</v>
      </c>
      <c r="M4355" s="54">
        <v>2</v>
      </c>
      <c r="N4355" s="51" t="str">
        <f t="shared" si="285"/>
        <v>大成</v>
      </c>
    </row>
    <row r="4356" spans="1:14" x14ac:dyDescent="0.2">
      <c r="A4356" s="50">
        <f t="shared" si="282"/>
        <v>51025</v>
      </c>
      <c r="B4356" s="50">
        <f t="shared" si="283"/>
        <v>5</v>
      </c>
      <c r="C4356" s="51">
        <f t="shared" si="284"/>
        <v>10</v>
      </c>
      <c r="D4356" s="50">
        <v>51025</v>
      </c>
      <c r="E4356" s="50" t="s">
        <v>11402</v>
      </c>
      <c r="F4356" s="50" t="s">
        <v>11403</v>
      </c>
      <c r="G4356" s="50" t="s">
        <v>11404</v>
      </c>
      <c r="H4356" s="50" t="s">
        <v>2131</v>
      </c>
      <c r="I4356" s="50" t="s">
        <v>11405</v>
      </c>
      <c r="J4356" s="50" t="s">
        <v>2132</v>
      </c>
      <c r="K4356" s="50" t="s">
        <v>291</v>
      </c>
      <c r="L4356" s="50" t="s">
        <v>188</v>
      </c>
      <c r="M4356" s="54">
        <v>2</v>
      </c>
      <c r="N4356" s="51" t="str">
        <f t="shared" si="285"/>
        <v>大成</v>
      </c>
    </row>
    <row r="4357" spans="1:14" x14ac:dyDescent="0.2">
      <c r="A4357" s="50">
        <f t="shared" si="282"/>
        <v>51026</v>
      </c>
      <c r="B4357" s="50">
        <f t="shared" si="283"/>
        <v>5</v>
      </c>
      <c r="C4357" s="51">
        <f t="shared" si="284"/>
        <v>10</v>
      </c>
      <c r="D4357" s="50">
        <v>51026</v>
      </c>
      <c r="E4357" s="50" t="s">
        <v>10361</v>
      </c>
      <c r="F4357" s="50" t="s">
        <v>11406</v>
      </c>
      <c r="G4357" s="50" t="s">
        <v>10362</v>
      </c>
      <c r="H4357" s="50" t="s">
        <v>1160</v>
      </c>
      <c r="I4357" s="50" t="s">
        <v>10363</v>
      </c>
      <c r="J4357" s="50" t="s">
        <v>1767</v>
      </c>
      <c r="K4357" s="50" t="s">
        <v>291</v>
      </c>
      <c r="L4357" s="50" t="s">
        <v>188</v>
      </c>
      <c r="M4357" s="54">
        <v>2</v>
      </c>
      <c r="N4357" s="51" t="str">
        <f t="shared" si="285"/>
        <v>大成</v>
      </c>
    </row>
    <row r="4358" spans="1:14" x14ac:dyDescent="0.2">
      <c r="A4358" s="50">
        <f t="shared" si="282"/>
        <v>51028</v>
      </c>
      <c r="B4358" s="50">
        <f t="shared" si="283"/>
        <v>5</v>
      </c>
      <c r="C4358" s="51">
        <f t="shared" si="284"/>
        <v>10</v>
      </c>
      <c r="D4358" s="50">
        <v>51028</v>
      </c>
      <c r="E4358" s="50" t="s">
        <v>11407</v>
      </c>
      <c r="F4358" s="50" t="s">
        <v>11408</v>
      </c>
      <c r="G4358" s="50" t="s">
        <v>11409</v>
      </c>
      <c r="H4358" s="50" t="s">
        <v>1235</v>
      </c>
      <c r="I4358" s="50" t="s">
        <v>11410</v>
      </c>
      <c r="J4358" s="50" t="s">
        <v>1236</v>
      </c>
      <c r="K4358" s="50" t="s">
        <v>291</v>
      </c>
      <c r="L4358" s="50" t="s">
        <v>188</v>
      </c>
      <c r="M4358" s="54">
        <v>2</v>
      </c>
      <c r="N4358" s="51" t="str">
        <f t="shared" si="285"/>
        <v>大成</v>
      </c>
    </row>
    <row r="4359" spans="1:14" x14ac:dyDescent="0.2">
      <c r="A4359" s="50">
        <f t="shared" si="282"/>
        <v>51029</v>
      </c>
      <c r="B4359" s="50">
        <f t="shared" si="283"/>
        <v>5</v>
      </c>
      <c r="C4359" s="51">
        <f t="shared" si="284"/>
        <v>10</v>
      </c>
      <c r="D4359" s="50">
        <v>51029</v>
      </c>
      <c r="E4359" s="50" t="s">
        <v>8832</v>
      </c>
      <c r="F4359" s="50" t="s">
        <v>11411</v>
      </c>
      <c r="G4359" s="50" t="s">
        <v>8833</v>
      </c>
      <c r="H4359" s="50" t="s">
        <v>11412</v>
      </c>
      <c r="I4359" s="50" t="s">
        <v>8834</v>
      </c>
      <c r="J4359" s="50" t="s">
        <v>11413</v>
      </c>
      <c r="K4359" s="50" t="s">
        <v>291</v>
      </c>
      <c r="L4359" s="50" t="s">
        <v>188</v>
      </c>
      <c r="M4359" s="54">
        <v>2</v>
      </c>
      <c r="N4359" s="51" t="str">
        <f t="shared" si="285"/>
        <v>大成</v>
      </c>
    </row>
    <row r="4360" spans="1:14" x14ac:dyDescent="0.2">
      <c r="A4360" s="50">
        <f t="shared" si="282"/>
        <v>51030</v>
      </c>
      <c r="B4360" s="50">
        <f t="shared" si="283"/>
        <v>5</v>
      </c>
      <c r="C4360" s="51">
        <f t="shared" si="284"/>
        <v>10</v>
      </c>
      <c r="D4360" s="50">
        <v>51030</v>
      </c>
      <c r="E4360" s="50" t="s">
        <v>37</v>
      </c>
      <c r="F4360" s="50" t="s">
        <v>11414</v>
      </c>
      <c r="G4360" s="50" t="s">
        <v>1624</v>
      </c>
      <c r="H4360" s="50" t="s">
        <v>5745</v>
      </c>
      <c r="I4360" s="50" t="s">
        <v>1626</v>
      </c>
      <c r="J4360" s="50" t="s">
        <v>5747</v>
      </c>
      <c r="K4360" s="50" t="s">
        <v>291</v>
      </c>
      <c r="L4360" s="50" t="s">
        <v>188</v>
      </c>
      <c r="M4360" s="54">
        <v>2</v>
      </c>
      <c r="N4360" s="51" t="str">
        <f t="shared" si="285"/>
        <v>大成</v>
      </c>
    </row>
    <row r="4361" spans="1:14" x14ac:dyDescent="0.2">
      <c r="A4361" s="50">
        <f t="shared" si="282"/>
        <v>51031</v>
      </c>
      <c r="B4361" s="50">
        <f t="shared" si="283"/>
        <v>5</v>
      </c>
      <c r="C4361" s="51">
        <f t="shared" si="284"/>
        <v>10</v>
      </c>
      <c r="D4361" s="50">
        <v>51031</v>
      </c>
      <c r="E4361" s="50" t="s">
        <v>66</v>
      </c>
      <c r="F4361" s="50" t="s">
        <v>9284</v>
      </c>
      <c r="G4361" s="50" t="s">
        <v>1266</v>
      </c>
      <c r="H4361" s="50" t="s">
        <v>1847</v>
      </c>
      <c r="I4361" s="50" t="s">
        <v>1268</v>
      </c>
      <c r="J4361" s="50" t="s">
        <v>5563</v>
      </c>
      <c r="K4361" s="50" t="s">
        <v>291</v>
      </c>
      <c r="L4361" s="50" t="s">
        <v>189</v>
      </c>
      <c r="M4361" s="54">
        <v>2</v>
      </c>
      <c r="N4361" s="51" t="str">
        <f t="shared" si="285"/>
        <v>大成</v>
      </c>
    </row>
    <row r="4362" spans="1:14" x14ac:dyDescent="0.2">
      <c r="A4362" s="50">
        <f t="shared" si="282"/>
        <v>51032</v>
      </c>
      <c r="B4362" s="50">
        <f t="shared" si="283"/>
        <v>5</v>
      </c>
      <c r="C4362" s="51">
        <f t="shared" si="284"/>
        <v>10</v>
      </c>
      <c r="D4362" s="50">
        <v>51032</v>
      </c>
      <c r="E4362" s="50" t="s">
        <v>40</v>
      </c>
      <c r="F4362" s="50" t="s">
        <v>11415</v>
      </c>
      <c r="G4362" s="50" t="s">
        <v>1704</v>
      </c>
      <c r="H4362" s="50" t="s">
        <v>1185</v>
      </c>
      <c r="I4362" s="50" t="s">
        <v>1706</v>
      </c>
      <c r="J4362" s="50" t="s">
        <v>1187</v>
      </c>
      <c r="K4362" s="50" t="s">
        <v>291</v>
      </c>
      <c r="L4362" s="50" t="s">
        <v>188</v>
      </c>
      <c r="M4362" s="54">
        <v>2</v>
      </c>
      <c r="N4362" s="51" t="str">
        <f t="shared" si="285"/>
        <v>大成</v>
      </c>
    </row>
    <row r="4363" spans="1:14" x14ac:dyDescent="0.2">
      <c r="A4363" s="50">
        <f t="shared" si="282"/>
        <v>51033</v>
      </c>
      <c r="B4363" s="50">
        <f t="shared" si="283"/>
        <v>5</v>
      </c>
      <c r="C4363" s="51">
        <f t="shared" si="284"/>
        <v>10</v>
      </c>
      <c r="D4363" s="50">
        <v>51033</v>
      </c>
      <c r="E4363" s="50" t="s">
        <v>60</v>
      </c>
      <c r="F4363" s="50" t="s">
        <v>585</v>
      </c>
      <c r="G4363" s="50" t="s">
        <v>1313</v>
      </c>
      <c r="H4363" s="50" t="s">
        <v>1267</v>
      </c>
      <c r="I4363" s="50" t="s">
        <v>1315</v>
      </c>
      <c r="J4363" s="50" t="s">
        <v>1269</v>
      </c>
      <c r="K4363" s="50" t="s">
        <v>291</v>
      </c>
      <c r="L4363" s="50" t="s">
        <v>188</v>
      </c>
      <c r="M4363" s="54">
        <v>2</v>
      </c>
      <c r="N4363" s="51" t="str">
        <f t="shared" si="285"/>
        <v>大成</v>
      </c>
    </row>
    <row r="4364" spans="1:14" x14ac:dyDescent="0.2">
      <c r="A4364" s="50">
        <f t="shared" si="282"/>
        <v>51034</v>
      </c>
      <c r="B4364" s="50">
        <f t="shared" si="283"/>
        <v>5</v>
      </c>
      <c r="C4364" s="51">
        <f t="shared" si="284"/>
        <v>10</v>
      </c>
      <c r="D4364" s="50">
        <v>51034</v>
      </c>
      <c r="E4364" s="50" t="s">
        <v>7297</v>
      </c>
      <c r="F4364" s="50" t="s">
        <v>358</v>
      </c>
      <c r="G4364" s="50" t="s">
        <v>7299</v>
      </c>
      <c r="H4364" s="50" t="s">
        <v>1906</v>
      </c>
      <c r="I4364" s="50" t="s">
        <v>8797</v>
      </c>
      <c r="J4364" s="50" t="s">
        <v>1907</v>
      </c>
      <c r="K4364" s="50" t="s">
        <v>291</v>
      </c>
      <c r="L4364" s="50" t="s">
        <v>189</v>
      </c>
      <c r="M4364" s="54">
        <v>1</v>
      </c>
      <c r="N4364" s="51" t="str">
        <f t="shared" si="285"/>
        <v>大成</v>
      </c>
    </row>
    <row r="4365" spans="1:14" x14ac:dyDescent="0.2">
      <c r="A4365" s="50">
        <f t="shared" si="282"/>
        <v>51035</v>
      </c>
      <c r="B4365" s="50">
        <f t="shared" si="283"/>
        <v>5</v>
      </c>
      <c r="C4365" s="51">
        <f t="shared" si="284"/>
        <v>10</v>
      </c>
      <c r="D4365" s="50">
        <v>51035</v>
      </c>
      <c r="E4365" s="50" t="s">
        <v>11416</v>
      </c>
      <c r="F4365" s="50" t="s">
        <v>7824</v>
      </c>
      <c r="G4365" s="50" t="s">
        <v>5925</v>
      </c>
      <c r="H4365" s="50" t="s">
        <v>1916</v>
      </c>
      <c r="I4365" s="50" t="s">
        <v>5926</v>
      </c>
      <c r="J4365" s="50" t="s">
        <v>1917</v>
      </c>
      <c r="K4365" s="50" t="s">
        <v>291</v>
      </c>
      <c r="L4365" s="50" t="s">
        <v>185</v>
      </c>
      <c r="M4365" s="54">
        <v>1</v>
      </c>
      <c r="N4365" s="51" t="str">
        <f t="shared" si="285"/>
        <v>大成</v>
      </c>
    </row>
    <row r="4366" spans="1:14" x14ac:dyDescent="0.2">
      <c r="A4366" s="50">
        <f t="shared" si="282"/>
        <v>51036</v>
      </c>
      <c r="B4366" s="50">
        <f t="shared" si="283"/>
        <v>5</v>
      </c>
      <c r="C4366" s="51">
        <f t="shared" si="284"/>
        <v>10</v>
      </c>
      <c r="D4366" s="50">
        <v>51036</v>
      </c>
      <c r="E4366" s="50" t="s">
        <v>6621</v>
      </c>
      <c r="F4366" s="50" t="s">
        <v>11417</v>
      </c>
      <c r="G4366" s="50" t="s">
        <v>4296</v>
      </c>
      <c r="H4366" s="50" t="s">
        <v>1253</v>
      </c>
      <c r="I4366" s="50" t="s">
        <v>4297</v>
      </c>
      <c r="J4366" s="50" t="s">
        <v>1255</v>
      </c>
      <c r="K4366" s="50" t="s">
        <v>291</v>
      </c>
      <c r="L4366" s="50" t="s">
        <v>189</v>
      </c>
      <c r="M4366" s="54">
        <v>1</v>
      </c>
      <c r="N4366" s="51" t="str">
        <f t="shared" si="285"/>
        <v>大成</v>
      </c>
    </row>
    <row r="4367" spans="1:14" x14ac:dyDescent="0.2">
      <c r="A4367" s="50">
        <f t="shared" si="282"/>
        <v>51037</v>
      </c>
      <c r="B4367" s="50">
        <f t="shared" si="283"/>
        <v>5</v>
      </c>
      <c r="C4367" s="51">
        <f t="shared" si="284"/>
        <v>10</v>
      </c>
      <c r="D4367" s="50">
        <v>51037</v>
      </c>
      <c r="E4367" s="50" t="s">
        <v>11418</v>
      </c>
      <c r="F4367" s="50" t="s">
        <v>11419</v>
      </c>
      <c r="G4367" s="50" t="s">
        <v>11420</v>
      </c>
      <c r="H4367" s="50" t="s">
        <v>11419</v>
      </c>
      <c r="I4367" s="50" t="s">
        <v>11421</v>
      </c>
      <c r="J4367" s="50" t="s">
        <v>11422</v>
      </c>
      <c r="K4367" s="50" t="s">
        <v>291</v>
      </c>
      <c r="L4367" s="50" t="s">
        <v>189</v>
      </c>
      <c r="M4367" s="54">
        <v>1</v>
      </c>
      <c r="N4367" s="51" t="str">
        <f t="shared" si="285"/>
        <v>大成</v>
      </c>
    </row>
    <row r="4368" spans="1:14" x14ac:dyDescent="0.2">
      <c r="A4368" s="50">
        <f t="shared" si="282"/>
        <v>51038</v>
      </c>
      <c r="B4368" s="50">
        <f t="shared" si="283"/>
        <v>5</v>
      </c>
      <c r="C4368" s="51">
        <f t="shared" si="284"/>
        <v>10</v>
      </c>
      <c r="D4368" s="50">
        <v>51038</v>
      </c>
      <c r="E4368" s="50" t="s">
        <v>1256</v>
      </c>
      <c r="F4368" s="50" t="s">
        <v>11423</v>
      </c>
      <c r="G4368" s="50" t="s">
        <v>1258</v>
      </c>
      <c r="H4368" s="50" t="s">
        <v>11424</v>
      </c>
      <c r="I4368" s="50" t="s">
        <v>1260</v>
      </c>
      <c r="J4368" s="50" t="s">
        <v>11425</v>
      </c>
      <c r="K4368" s="50" t="s">
        <v>291</v>
      </c>
      <c r="L4368" s="50" t="s">
        <v>189</v>
      </c>
      <c r="M4368" s="54">
        <v>1</v>
      </c>
      <c r="N4368" s="51" t="str">
        <f t="shared" si="285"/>
        <v>大成</v>
      </c>
    </row>
    <row r="4369" spans="1:14" x14ac:dyDescent="0.2">
      <c r="A4369" s="50">
        <f t="shared" si="282"/>
        <v>51039</v>
      </c>
      <c r="B4369" s="50">
        <f t="shared" si="283"/>
        <v>5</v>
      </c>
      <c r="C4369" s="51">
        <f t="shared" si="284"/>
        <v>10</v>
      </c>
      <c r="D4369" s="50">
        <v>51039</v>
      </c>
      <c r="E4369" s="50" t="s">
        <v>28</v>
      </c>
      <c r="F4369" s="50" t="s">
        <v>11426</v>
      </c>
      <c r="G4369" s="50" t="s">
        <v>1083</v>
      </c>
      <c r="H4369" s="50" t="s">
        <v>3214</v>
      </c>
      <c r="I4369" s="50" t="s">
        <v>1084</v>
      </c>
      <c r="J4369" s="50" t="s">
        <v>3215</v>
      </c>
      <c r="K4369" s="50" t="s">
        <v>291</v>
      </c>
      <c r="L4369" s="50" t="s">
        <v>189</v>
      </c>
      <c r="M4369" s="54">
        <v>1</v>
      </c>
      <c r="N4369" s="51" t="str">
        <f t="shared" si="285"/>
        <v>大成</v>
      </c>
    </row>
    <row r="4370" spans="1:14" x14ac:dyDescent="0.2">
      <c r="A4370" s="50">
        <f t="shared" si="282"/>
        <v>51075</v>
      </c>
      <c r="B4370" s="50">
        <f t="shared" si="283"/>
        <v>5</v>
      </c>
      <c r="C4370" s="51">
        <f t="shared" si="284"/>
        <v>10</v>
      </c>
      <c r="D4370" s="50">
        <v>51075</v>
      </c>
      <c r="E4370" s="50" t="s">
        <v>8385</v>
      </c>
      <c r="F4370" s="50" t="s">
        <v>11427</v>
      </c>
      <c r="G4370" s="50" t="s">
        <v>8386</v>
      </c>
      <c r="H4370" s="50" t="s">
        <v>11103</v>
      </c>
      <c r="I4370" s="50" t="s">
        <v>8387</v>
      </c>
      <c r="J4370" s="50" t="s">
        <v>11105</v>
      </c>
      <c r="K4370" s="50" t="s">
        <v>292</v>
      </c>
      <c r="L4370" s="50" t="s">
        <v>188</v>
      </c>
      <c r="M4370" s="54">
        <v>2</v>
      </c>
      <c r="N4370" s="51" t="str">
        <f t="shared" si="285"/>
        <v>大成</v>
      </c>
    </row>
    <row r="4371" spans="1:14" x14ac:dyDescent="0.2">
      <c r="A4371" s="50">
        <f t="shared" si="282"/>
        <v>51076</v>
      </c>
      <c r="B4371" s="50">
        <f t="shared" si="283"/>
        <v>5</v>
      </c>
      <c r="C4371" s="51">
        <f t="shared" si="284"/>
        <v>10</v>
      </c>
      <c r="D4371" s="50">
        <v>51076</v>
      </c>
      <c r="E4371" s="50" t="s">
        <v>11428</v>
      </c>
      <c r="F4371" s="50" t="s">
        <v>8564</v>
      </c>
      <c r="G4371" s="50" t="s">
        <v>11429</v>
      </c>
      <c r="H4371" s="50" t="s">
        <v>1112</v>
      </c>
      <c r="I4371" s="50" t="s">
        <v>11430</v>
      </c>
      <c r="J4371" s="50" t="s">
        <v>1114</v>
      </c>
      <c r="K4371" s="50" t="s">
        <v>292</v>
      </c>
      <c r="L4371" s="50" t="s">
        <v>188</v>
      </c>
      <c r="M4371" s="54">
        <v>2</v>
      </c>
      <c r="N4371" s="51" t="str">
        <f t="shared" si="285"/>
        <v>大成</v>
      </c>
    </row>
    <row r="4372" spans="1:14" x14ac:dyDescent="0.2">
      <c r="A4372" s="50">
        <f t="shared" si="282"/>
        <v>51101</v>
      </c>
      <c r="B4372" s="50">
        <f t="shared" si="283"/>
        <v>5</v>
      </c>
      <c r="C4372" s="51">
        <f t="shared" si="284"/>
        <v>11</v>
      </c>
      <c r="D4372" s="50">
        <v>51101</v>
      </c>
      <c r="E4372" s="50" t="s">
        <v>11431</v>
      </c>
      <c r="F4372" s="50" t="s">
        <v>11432</v>
      </c>
      <c r="G4372" s="50" t="s">
        <v>11433</v>
      </c>
      <c r="H4372" s="50" t="s">
        <v>11434</v>
      </c>
      <c r="I4372" s="50" t="s">
        <v>11435</v>
      </c>
      <c r="J4372" s="50" t="s">
        <v>11436</v>
      </c>
      <c r="K4372" s="50" t="s">
        <v>291</v>
      </c>
      <c r="L4372" s="50" t="s">
        <v>189</v>
      </c>
      <c r="M4372" s="54">
        <v>1</v>
      </c>
      <c r="N4372" s="51" t="str">
        <f t="shared" si="285"/>
        <v>明星学園</v>
      </c>
    </row>
    <row r="4373" spans="1:14" x14ac:dyDescent="0.2">
      <c r="A4373" s="50">
        <f t="shared" si="282"/>
        <v>51102</v>
      </c>
      <c r="B4373" s="50">
        <f t="shared" si="283"/>
        <v>5</v>
      </c>
      <c r="C4373" s="51">
        <f t="shared" si="284"/>
        <v>11</v>
      </c>
      <c r="D4373" s="50">
        <v>51102</v>
      </c>
      <c r="E4373" s="50" t="s">
        <v>6539</v>
      </c>
      <c r="F4373" s="50" t="s">
        <v>11437</v>
      </c>
      <c r="G4373" s="50" t="s">
        <v>6260</v>
      </c>
      <c r="H4373" s="50" t="s">
        <v>6157</v>
      </c>
      <c r="I4373" s="50" t="s">
        <v>7825</v>
      </c>
      <c r="J4373" s="50" t="s">
        <v>6158</v>
      </c>
      <c r="K4373" s="50" t="s">
        <v>291</v>
      </c>
      <c r="L4373" s="50" t="s">
        <v>189</v>
      </c>
      <c r="M4373" s="54">
        <v>1</v>
      </c>
      <c r="N4373" s="51" t="str">
        <f t="shared" si="285"/>
        <v>明星学園</v>
      </c>
    </row>
    <row r="4374" spans="1:14" x14ac:dyDescent="0.2">
      <c r="A4374" s="50">
        <f t="shared" si="282"/>
        <v>51103</v>
      </c>
      <c r="B4374" s="50">
        <f t="shared" si="283"/>
        <v>5</v>
      </c>
      <c r="C4374" s="51">
        <f t="shared" si="284"/>
        <v>11</v>
      </c>
      <c r="D4374" s="50">
        <v>51103</v>
      </c>
      <c r="E4374" s="50" t="s">
        <v>608</v>
      </c>
      <c r="F4374" s="50" t="s">
        <v>391</v>
      </c>
      <c r="G4374" s="50" t="s">
        <v>1427</v>
      </c>
      <c r="H4374" s="50" t="s">
        <v>1930</v>
      </c>
      <c r="I4374" s="50" t="s">
        <v>11438</v>
      </c>
      <c r="J4374" s="50" t="s">
        <v>1931</v>
      </c>
      <c r="K4374" s="50" t="s">
        <v>291</v>
      </c>
      <c r="L4374" s="50" t="s">
        <v>189</v>
      </c>
      <c r="M4374" s="54">
        <v>1</v>
      </c>
      <c r="N4374" s="51" t="str">
        <f t="shared" si="285"/>
        <v>明星学園</v>
      </c>
    </row>
    <row r="4375" spans="1:14" x14ac:dyDescent="0.2">
      <c r="A4375" s="50">
        <f t="shared" si="282"/>
        <v>51104</v>
      </c>
      <c r="B4375" s="50">
        <f t="shared" si="283"/>
        <v>5</v>
      </c>
      <c r="C4375" s="51">
        <f t="shared" si="284"/>
        <v>11</v>
      </c>
      <c r="D4375" s="50">
        <v>51104</v>
      </c>
      <c r="E4375" s="50" t="s">
        <v>5772</v>
      </c>
      <c r="F4375" s="50" t="s">
        <v>6757</v>
      </c>
      <c r="G4375" s="50" t="s">
        <v>5774</v>
      </c>
      <c r="H4375" s="50" t="s">
        <v>1916</v>
      </c>
      <c r="I4375" s="50" t="s">
        <v>5775</v>
      </c>
      <c r="J4375" s="50" t="s">
        <v>1917</v>
      </c>
      <c r="K4375" s="50" t="s">
        <v>291</v>
      </c>
      <c r="L4375" s="50" t="s">
        <v>189</v>
      </c>
      <c r="M4375" s="54">
        <v>1</v>
      </c>
      <c r="N4375" s="51" t="str">
        <f t="shared" si="285"/>
        <v>明星学園</v>
      </c>
    </row>
    <row r="4376" spans="1:14" x14ac:dyDescent="0.2">
      <c r="A4376" s="50">
        <f t="shared" si="282"/>
        <v>51105</v>
      </c>
      <c r="B4376" s="50">
        <f t="shared" si="283"/>
        <v>5</v>
      </c>
      <c r="C4376" s="51">
        <f t="shared" si="284"/>
        <v>11</v>
      </c>
      <c r="D4376" s="50">
        <v>51105</v>
      </c>
      <c r="E4376" s="50" t="s">
        <v>82</v>
      </c>
      <c r="F4376" s="50" t="s">
        <v>3691</v>
      </c>
      <c r="G4376" s="50" t="s">
        <v>1202</v>
      </c>
      <c r="H4376" s="50" t="s">
        <v>1025</v>
      </c>
      <c r="I4376" s="50" t="s">
        <v>1204</v>
      </c>
      <c r="J4376" s="50" t="s">
        <v>2534</v>
      </c>
      <c r="K4376" s="50" t="s">
        <v>291</v>
      </c>
      <c r="L4376" s="50" t="s">
        <v>189</v>
      </c>
      <c r="M4376" s="54">
        <v>1</v>
      </c>
      <c r="N4376" s="51" t="str">
        <f t="shared" si="285"/>
        <v>明星学園</v>
      </c>
    </row>
    <row r="4377" spans="1:14" x14ac:dyDescent="0.2">
      <c r="A4377" s="50">
        <f t="shared" si="282"/>
        <v>51106</v>
      </c>
      <c r="B4377" s="50">
        <f t="shared" si="283"/>
        <v>5</v>
      </c>
      <c r="C4377" s="51">
        <f t="shared" si="284"/>
        <v>11</v>
      </c>
      <c r="D4377" s="50">
        <v>51106</v>
      </c>
      <c r="E4377" s="50" t="s">
        <v>908</v>
      </c>
      <c r="F4377" s="50" t="s">
        <v>11439</v>
      </c>
      <c r="G4377" s="50" t="s">
        <v>2507</v>
      </c>
      <c r="H4377" s="50" t="s">
        <v>6392</v>
      </c>
      <c r="I4377" s="50" t="s">
        <v>10835</v>
      </c>
      <c r="J4377" s="50" t="s">
        <v>11440</v>
      </c>
      <c r="K4377" s="50" t="s">
        <v>291</v>
      </c>
      <c r="L4377" s="50" t="s">
        <v>189</v>
      </c>
      <c r="M4377" s="54">
        <v>1</v>
      </c>
      <c r="N4377" s="51" t="str">
        <f t="shared" si="285"/>
        <v>明星学園</v>
      </c>
    </row>
    <row r="4378" spans="1:14" x14ac:dyDescent="0.2">
      <c r="A4378" s="50">
        <f t="shared" si="282"/>
        <v>51107</v>
      </c>
      <c r="B4378" s="50">
        <f t="shared" si="283"/>
        <v>5</v>
      </c>
      <c r="C4378" s="51">
        <f t="shared" si="284"/>
        <v>11</v>
      </c>
      <c r="D4378" s="50">
        <v>51107</v>
      </c>
      <c r="E4378" s="50" t="s">
        <v>89</v>
      </c>
      <c r="F4378" s="50" t="s">
        <v>2843</v>
      </c>
      <c r="G4378" s="50" t="s">
        <v>1993</v>
      </c>
      <c r="H4378" s="50" t="s">
        <v>2595</v>
      </c>
      <c r="I4378" s="50" t="s">
        <v>1994</v>
      </c>
      <c r="J4378" s="50" t="s">
        <v>2844</v>
      </c>
      <c r="K4378" s="50" t="s">
        <v>291</v>
      </c>
      <c r="L4378" s="50" t="s">
        <v>189</v>
      </c>
      <c r="M4378" s="54">
        <v>1</v>
      </c>
      <c r="N4378" s="51" t="str">
        <f t="shared" si="285"/>
        <v>明星学園</v>
      </c>
    </row>
    <row r="4379" spans="1:14" x14ac:dyDescent="0.2">
      <c r="A4379" s="50">
        <f t="shared" si="282"/>
        <v>51108</v>
      </c>
      <c r="B4379" s="50">
        <f t="shared" si="283"/>
        <v>5</v>
      </c>
      <c r="C4379" s="51">
        <f t="shared" si="284"/>
        <v>11</v>
      </c>
      <c r="D4379" s="50">
        <v>51108</v>
      </c>
      <c r="E4379" s="50" t="s">
        <v>22</v>
      </c>
      <c r="F4379" s="50" t="s">
        <v>11441</v>
      </c>
      <c r="G4379" s="50" t="s">
        <v>1070</v>
      </c>
      <c r="H4379" s="50" t="s">
        <v>11442</v>
      </c>
      <c r="I4379" s="50" t="s">
        <v>1610</v>
      </c>
      <c r="J4379" s="50" t="s">
        <v>11443</v>
      </c>
      <c r="K4379" s="50" t="s">
        <v>291</v>
      </c>
      <c r="L4379" s="50" t="s">
        <v>189</v>
      </c>
      <c r="M4379" s="54">
        <v>1</v>
      </c>
      <c r="N4379" s="51" t="str">
        <f t="shared" si="285"/>
        <v>明星学園</v>
      </c>
    </row>
    <row r="4380" spans="1:14" x14ac:dyDescent="0.2">
      <c r="A4380" s="50">
        <f t="shared" si="282"/>
        <v>51109</v>
      </c>
      <c r="B4380" s="50">
        <f t="shared" si="283"/>
        <v>5</v>
      </c>
      <c r="C4380" s="51">
        <f t="shared" si="284"/>
        <v>11</v>
      </c>
      <c r="D4380" s="50">
        <v>51109</v>
      </c>
      <c r="E4380" s="50" t="s">
        <v>5786</v>
      </c>
      <c r="F4380" s="50" t="s">
        <v>11444</v>
      </c>
      <c r="G4380" s="50" t="s">
        <v>5788</v>
      </c>
      <c r="H4380" s="50" t="s">
        <v>4569</v>
      </c>
      <c r="I4380" s="50" t="s">
        <v>5789</v>
      </c>
      <c r="J4380" s="50" t="s">
        <v>4571</v>
      </c>
      <c r="K4380" s="50" t="s">
        <v>291</v>
      </c>
      <c r="L4380" s="50" t="s">
        <v>189</v>
      </c>
      <c r="M4380" s="54">
        <v>1</v>
      </c>
      <c r="N4380" s="51" t="str">
        <f t="shared" si="285"/>
        <v>明星学園</v>
      </c>
    </row>
    <row r="4381" spans="1:14" x14ac:dyDescent="0.2">
      <c r="A4381" s="50">
        <f t="shared" si="282"/>
        <v>51110</v>
      </c>
      <c r="B4381" s="50">
        <f t="shared" si="283"/>
        <v>5</v>
      </c>
      <c r="C4381" s="51">
        <f t="shared" si="284"/>
        <v>11</v>
      </c>
      <c r="D4381" s="50">
        <v>51110</v>
      </c>
      <c r="E4381" s="50" t="s">
        <v>42</v>
      </c>
      <c r="F4381" s="50" t="s">
        <v>11445</v>
      </c>
      <c r="G4381" s="50" t="s">
        <v>1582</v>
      </c>
      <c r="H4381" s="50" t="s">
        <v>3001</v>
      </c>
      <c r="I4381" s="50" t="s">
        <v>2246</v>
      </c>
      <c r="J4381" s="50" t="s">
        <v>11446</v>
      </c>
      <c r="K4381" s="50" t="s">
        <v>291</v>
      </c>
      <c r="L4381" s="50" t="s">
        <v>189</v>
      </c>
      <c r="M4381" s="54">
        <v>1</v>
      </c>
      <c r="N4381" s="51" t="str">
        <f t="shared" si="285"/>
        <v>明星学園</v>
      </c>
    </row>
    <row r="4382" spans="1:14" x14ac:dyDescent="0.2">
      <c r="A4382" s="50">
        <f t="shared" si="282"/>
        <v>51111</v>
      </c>
      <c r="B4382" s="50">
        <f t="shared" si="283"/>
        <v>5</v>
      </c>
      <c r="C4382" s="51">
        <f t="shared" si="284"/>
        <v>11</v>
      </c>
      <c r="D4382" s="50">
        <v>51111</v>
      </c>
      <c r="E4382" s="50" t="s">
        <v>114</v>
      </c>
      <c r="F4382" s="50" t="s">
        <v>11447</v>
      </c>
      <c r="G4382" s="50" t="s">
        <v>1141</v>
      </c>
      <c r="H4382" s="50" t="s">
        <v>11448</v>
      </c>
      <c r="I4382" s="50" t="s">
        <v>1142</v>
      </c>
      <c r="J4382" s="50" t="s">
        <v>11449</v>
      </c>
      <c r="K4382" s="50" t="s">
        <v>291</v>
      </c>
      <c r="L4382" s="50" t="s">
        <v>189</v>
      </c>
      <c r="M4382" s="54">
        <v>1</v>
      </c>
      <c r="N4382" s="51" t="str">
        <f t="shared" si="285"/>
        <v>明星学園</v>
      </c>
    </row>
    <row r="4383" spans="1:14" x14ac:dyDescent="0.2">
      <c r="A4383" s="50">
        <f t="shared" si="282"/>
        <v>51112</v>
      </c>
      <c r="B4383" s="50">
        <f t="shared" si="283"/>
        <v>5</v>
      </c>
      <c r="C4383" s="51">
        <f t="shared" si="284"/>
        <v>11</v>
      </c>
      <c r="D4383" s="50">
        <v>51112</v>
      </c>
      <c r="E4383" s="50" t="s">
        <v>664</v>
      </c>
      <c r="F4383" s="50" t="s">
        <v>6182</v>
      </c>
      <c r="G4383" s="50" t="s">
        <v>2596</v>
      </c>
      <c r="H4383" s="50" t="s">
        <v>1844</v>
      </c>
      <c r="I4383" s="50" t="s">
        <v>2597</v>
      </c>
      <c r="J4383" s="50" t="s">
        <v>1845</v>
      </c>
      <c r="K4383" s="50" t="s">
        <v>291</v>
      </c>
      <c r="L4383" s="50" t="s">
        <v>185</v>
      </c>
      <c r="M4383" s="54">
        <v>1</v>
      </c>
      <c r="N4383" s="51" t="str">
        <f t="shared" si="285"/>
        <v>明星学園</v>
      </c>
    </row>
    <row r="4384" spans="1:14" x14ac:dyDescent="0.2">
      <c r="A4384" s="50">
        <f t="shared" si="282"/>
        <v>51114</v>
      </c>
      <c r="B4384" s="50">
        <f t="shared" si="283"/>
        <v>5</v>
      </c>
      <c r="C4384" s="51">
        <f t="shared" si="284"/>
        <v>11</v>
      </c>
      <c r="D4384" s="50">
        <v>51114</v>
      </c>
      <c r="E4384" s="50" t="s">
        <v>4817</v>
      </c>
      <c r="F4384" s="50" t="s">
        <v>11450</v>
      </c>
      <c r="G4384" s="50" t="s">
        <v>4819</v>
      </c>
      <c r="H4384" s="50" t="s">
        <v>7195</v>
      </c>
      <c r="I4384" s="50" t="s">
        <v>4820</v>
      </c>
      <c r="J4384" s="50" t="s">
        <v>7197</v>
      </c>
      <c r="K4384" s="50" t="s">
        <v>291</v>
      </c>
      <c r="L4384" s="50" t="s">
        <v>1029</v>
      </c>
      <c r="M4384" s="54">
        <v>3</v>
      </c>
      <c r="N4384" s="51" t="str">
        <f t="shared" si="285"/>
        <v>明星学園</v>
      </c>
    </row>
    <row r="4385" spans="1:14" x14ac:dyDescent="0.2">
      <c r="A4385" s="50">
        <f t="shared" si="282"/>
        <v>51115</v>
      </c>
      <c r="B4385" s="50">
        <f t="shared" si="283"/>
        <v>5</v>
      </c>
      <c r="C4385" s="51">
        <f t="shared" si="284"/>
        <v>11</v>
      </c>
      <c r="D4385" s="50">
        <v>51115</v>
      </c>
      <c r="E4385" s="50" t="s">
        <v>8826</v>
      </c>
      <c r="F4385" s="50" t="s">
        <v>11451</v>
      </c>
      <c r="G4385" s="50" t="s">
        <v>8827</v>
      </c>
      <c r="H4385" s="50" t="s">
        <v>11452</v>
      </c>
      <c r="I4385" s="50" t="s">
        <v>8828</v>
      </c>
      <c r="J4385" s="50" t="s">
        <v>11453</v>
      </c>
      <c r="K4385" s="50" t="s">
        <v>291</v>
      </c>
      <c r="L4385" s="50" t="s">
        <v>1029</v>
      </c>
      <c r="M4385" s="54">
        <v>3</v>
      </c>
      <c r="N4385" s="51" t="str">
        <f t="shared" si="285"/>
        <v>明星学園</v>
      </c>
    </row>
    <row r="4386" spans="1:14" x14ac:dyDescent="0.2">
      <c r="A4386" s="50">
        <f t="shared" si="282"/>
        <v>51116</v>
      </c>
      <c r="B4386" s="50">
        <f t="shared" si="283"/>
        <v>5</v>
      </c>
      <c r="C4386" s="51">
        <f t="shared" si="284"/>
        <v>11</v>
      </c>
      <c r="D4386" s="50">
        <v>51116</v>
      </c>
      <c r="E4386" s="50" t="s">
        <v>5856</v>
      </c>
      <c r="F4386" s="50" t="s">
        <v>5704</v>
      </c>
      <c r="G4386" s="50" t="s">
        <v>5858</v>
      </c>
      <c r="H4386" s="50" t="s">
        <v>5705</v>
      </c>
      <c r="I4386" s="50" t="s">
        <v>5859</v>
      </c>
      <c r="J4386" s="50" t="s">
        <v>5706</v>
      </c>
      <c r="K4386" s="50" t="s">
        <v>291</v>
      </c>
      <c r="L4386" s="50" t="s">
        <v>1029</v>
      </c>
      <c r="M4386" s="54">
        <v>3</v>
      </c>
      <c r="N4386" s="51" t="str">
        <f t="shared" si="285"/>
        <v>明星学園</v>
      </c>
    </row>
    <row r="4387" spans="1:14" x14ac:dyDescent="0.2">
      <c r="A4387" s="50">
        <f t="shared" si="282"/>
        <v>51117</v>
      </c>
      <c r="B4387" s="50">
        <f t="shared" si="283"/>
        <v>5</v>
      </c>
      <c r="C4387" s="51">
        <f t="shared" si="284"/>
        <v>11</v>
      </c>
      <c r="D4387" s="50">
        <v>51117</v>
      </c>
      <c r="E4387" s="50" t="s">
        <v>11454</v>
      </c>
      <c r="F4387" s="50" t="s">
        <v>436</v>
      </c>
      <c r="G4387" s="50" t="s">
        <v>11455</v>
      </c>
      <c r="H4387" s="50" t="s">
        <v>1034</v>
      </c>
      <c r="I4387" s="50" t="s">
        <v>11456</v>
      </c>
      <c r="J4387" s="50" t="s">
        <v>1036</v>
      </c>
      <c r="K4387" s="50" t="s">
        <v>291</v>
      </c>
      <c r="L4387" s="50" t="s">
        <v>1029</v>
      </c>
      <c r="M4387" s="54">
        <v>3</v>
      </c>
      <c r="N4387" s="51" t="str">
        <f t="shared" si="285"/>
        <v>明星学園</v>
      </c>
    </row>
    <row r="4388" spans="1:14" x14ac:dyDescent="0.2">
      <c r="A4388" s="50">
        <f t="shared" si="282"/>
        <v>51118</v>
      </c>
      <c r="B4388" s="50">
        <f t="shared" si="283"/>
        <v>5</v>
      </c>
      <c r="C4388" s="51">
        <f t="shared" si="284"/>
        <v>11</v>
      </c>
      <c r="D4388" s="50">
        <v>51118</v>
      </c>
      <c r="E4388" s="50" t="s">
        <v>6735</v>
      </c>
      <c r="F4388" s="50" t="s">
        <v>391</v>
      </c>
      <c r="G4388" s="50" t="s">
        <v>6736</v>
      </c>
      <c r="H4388" s="50" t="s">
        <v>1930</v>
      </c>
      <c r="I4388" s="50" t="s">
        <v>6737</v>
      </c>
      <c r="J4388" s="50" t="s">
        <v>1931</v>
      </c>
      <c r="K4388" s="50" t="s">
        <v>291</v>
      </c>
      <c r="L4388" s="50" t="s">
        <v>188</v>
      </c>
      <c r="M4388" s="54">
        <v>3</v>
      </c>
      <c r="N4388" s="51" t="str">
        <f t="shared" si="285"/>
        <v>明星学園</v>
      </c>
    </row>
    <row r="4389" spans="1:14" x14ac:dyDescent="0.2">
      <c r="A4389" s="50">
        <f t="shared" si="282"/>
        <v>51119</v>
      </c>
      <c r="B4389" s="50">
        <f t="shared" si="283"/>
        <v>5</v>
      </c>
      <c r="C4389" s="51">
        <f t="shared" si="284"/>
        <v>11</v>
      </c>
      <c r="D4389" s="50">
        <v>51119</v>
      </c>
      <c r="E4389" s="50" t="s">
        <v>72</v>
      </c>
      <c r="F4389" s="50" t="s">
        <v>6182</v>
      </c>
      <c r="G4389" s="50" t="s">
        <v>1983</v>
      </c>
      <c r="H4389" s="50" t="s">
        <v>1844</v>
      </c>
      <c r="I4389" s="50" t="s">
        <v>11457</v>
      </c>
      <c r="J4389" s="50" t="s">
        <v>1845</v>
      </c>
      <c r="K4389" s="50" t="s">
        <v>291</v>
      </c>
      <c r="L4389" s="50" t="s">
        <v>1029</v>
      </c>
      <c r="M4389" s="54">
        <v>3</v>
      </c>
      <c r="N4389" s="51" t="str">
        <f t="shared" si="285"/>
        <v>明星学園</v>
      </c>
    </row>
    <row r="4390" spans="1:14" x14ac:dyDescent="0.2">
      <c r="A4390" s="50">
        <f t="shared" si="282"/>
        <v>51120</v>
      </c>
      <c r="B4390" s="50">
        <f t="shared" si="283"/>
        <v>5</v>
      </c>
      <c r="C4390" s="51">
        <f t="shared" si="284"/>
        <v>11</v>
      </c>
      <c r="D4390" s="50">
        <v>51120</v>
      </c>
      <c r="E4390" s="50" t="s">
        <v>60</v>
      </c>
      <c r="F4390" s="50" t="s">
        <v>11458</v>
      </c>
      <c r="G4390" s="50" t="s">
        <v>1313</v>
      </c>
      <c r="H4390" s="50" t="s">
        <v>2439</v>
      </c>
      <c r="I4390" s="50" t="s">
        <v>1315</v>
      </c>
      <c r="J4390" s="50" t="s">
        <v>2440</v>
      </c>
      <c r="K4390" s="50" t="s">
        <v>291</v>
      </c>
      <c r="L4390" s="50" t="s">
        <v>1029</v>
      </c>
      <c r="M4390" s="54">
        <v>3</v>
      </c>
      <c r="N4390" s="51" t="str">
        <f t="shared" si="285"/>
        <v>明星学園</v>
      </c>
    </row>
    <row r="4391" spans="1:14" x14ac:dyDescent="0.2">
      <c r="A4391" s="50">
        <f t="shared" si="282"/>
        <v>51121</v>
      </c>
      <c r="B4391" s="50">
        <f t="shared" si="283"/>
        <v>5</v>
      </c>
      <c r="C4391" s="51">
        <f t="shared" si="284"/>
        <v>11</v>
      </c>
      <c r="D4391" s="50">
        <v>51121</v>
      </c>
      <c r="E4391" s="50" t="s">
        <v>5977</v>
      </c>
      <c r="F4391" s="50" t="s">
        <v>11459</v>
      </c>
      <c r="G4391" s="50" t="s">
        <v>5978</v>
      </c>
      <c r="H4391" s="50" t="s">
        <v>1185</v>
      </c>
      <c r="I4391" s="50" t="s">
        <v>5979</v>
      </c>
      <c r="J4391" s="50" t="s">
        <v>1187</v>
      </c>
      <c r="K4391" s="50" t="s">
        <v>291</v>
      </c>
      <c r="L4391" s="50" t="s">
        <v>1029</v>
      </c>
      <c r="M4391" s="54">
        <v>3</v>
      </c>
      <c r="N4391" s="51" t="str">
        <f t="shared" si="285"/>
        <v>明星学園</v>
      </c>
    </row>
    <row r="4392" spans="1:14" x14ac:dyDescent="0.2">
      <c r="A4392" s="50">
        <f t="shared" si="282"/>
        <v>51122</v>
      </c>
      <c r="B4392" s="50">
        <f t="shared" si="283"/>
        <v>5</v>
      </c>
      <c r="C4392" s="51">
        <f t="shared" si="284"/>
        <v>11</v>
      </c>
      <c r="D4392" s="50">
        <v>51122</v>
      </c>
      <c r="E4392" s="50" t="s">
        <v>11460</v>
      </c>
      <c r="F4392" s="50" t="s">
        <v>862</v>
      </c>
      <c r="G4392" s="50" t="s">
        <v>11461</v>
      </c>
      <c r="H4392" s="50" t="s">
        <v>1009</v>
      </c>
      <c r="I4392" s="50" t="s">
        <v>11462</v>
      </c>
      <c r="J4392" s="50" t="s">
        <v>1028</v>
      </c>
      <c r="K4392" s="50" t="s">
        <v>291</v>
      </c>
      <c r="L4392" s="50" t="s">
        <v>1029</v>
      </c>
      <c r="M4392" s="54">
        <v>3</v>
      </c>
      <c r="N4392" s="51" t="str">
        <f t="shared" si="285"/>
        <v>明星学園</v>
      </c>
    </row>
    <row r="4393" spans="1:14" x14ac:dyDescent="0.2">
      <c r="A4393" s="50">
        <f t="shared" si="282"/>
        <v>51123</v>
      </c>
      <c r="B4393" s="50">
        <f t="shared" si="283"/>
        <v>5</v>
      </c>
      <c r="C4393" s="51">
        <f t="shared" si="284"/>
        <v>11</v>
      </c>
      <c r="D4393" s="50">
        <v>51123</v>
      </c>
      <c r="E4393" s="50" t="s">
        <v>34</v>
      </c>
      <c r="F4393" s="50" t="s">
        <v>490</v>
      </c>
      <c r="G4393" s="50" t="s">
        <v>1285</v>
      </c>
      <c r="H4393" s="50" t="s">
        <v>1042</v>
      </c>
      <c r="I4393" s="50" t="s">
        <v>1287</v>
      </c>
      <c r="J4393" s="50" t="s">
        <v>1043</v>
      </c>
      <c r="K4393" s="50" t="s">
        <v>291</v>
      </c>
      <c r="L4393" s="50" t="s">
        <v>1029</v>
      </c>
      <c r="M4393" s="54">
        <v>3</v>
      </c>
      <c r="N4393" s="51" t="str">
        <f t="shared" si="285"/>
        <v>明星学園</v>
      </c>
    </row>
    <row r="4394" spans="1:14" x14ac:dyDescent="0.2">
      <c r="A4394" s="50">
        <f t="shared" si="282"/>
        <v>51124</v>
      </c>
      <c r="B4394" s="50">
        <f t="shared" si="283"/>
        <v>5</v>
      </c>
      <c r="C4394" s="51">
        <f t="shared" si="284"/>
        <v>11</v>
      </c>
      <c r="D4394" s="50">
        <v>51124</v>
      </c>
      <c r="E4394" s="50" t="s">
        <v>11463</v>
      </c>
      <c r="F4394" s="50" t="s">
        <v>6777</v>
      </c>
      <c r="G4394" s="50" t="s">
        <v>11464</v>
      </c>
      <c r="H4394" s="50" t="s">
        <v>1198</v>
      </c>
      <c r="I4394" s="50" t="s">
        <v>11465</v>
      </c>
      <c r="J4394" s="50" t="s">
        <v>1200</v>
      </c>
      <c r="K4394" s="50" t="s">
        <v>291</v>
      </c>
      <c r="L4394" s="50" t="s">
        <v>188</v>
      </c>
      <c r="M4394" s="54">
        <v>3</v>
      </c>
      <c r="N4394" s="51" t="str">
        <f t="shared" si="285"/>
        <v>明星学園</v>
      </c>
    </row>
    <row r="4395" spans="1:14" x14ac:dyDescent="0.2">
      <c r="A4395" s="50">
        <f t="shared" si="282"/>
        <v>51126</v>
      </c>
      <c r="B4395" s="50">
        <f t="shared" si="283"/>
        <v>5</v>
      </c>
      <c r="C4395" s="51">
        <f t="shared" si="284"/>
        <v>11</v>
      </c>
      <c r="D4395" s="50">
        <v>51126</v>
      </c>
      <c r="E4395" s="50" t="s">
        <v>11466</v>
      </c>
      <c r="F4395" s="50" t="s">
        <v>11467</v>
      </c>
      <c r="G4395" s="50" t="s">
        <v>11468</v>
      </c>
      <c r="H4395" s="50" t="s">
        <v>1241</v>
      </c>
      <c r="I4395" s="50" t="s">
        <v>11469</v>
      </c>
      <c r="J4395" s="50" t="s">
        <v>1242</v>
      </c>
      <c r="K4395" s="50" t="s">
        <v>291</v>
      </c>
      <c r="L4395" s="50" t="s">
        <v>1029</v>
      </c>
      <c r="M4395" s="54">
        <v>3</v>
      </c>
      <c r="N4395" s="51" t="str">
        <f t="shared" si="285"/>
        <v>明星学園</v>
      </c>
    </row>
    <row r="4396" spans="1:14" x14ac:dyDescent="0.2">
      <c r="A4396" s="50">
        <f t="shared" ref="A4396:A4459" si="286">D4396</f>
        <v>51129</v>
      </c>
      <c r="B4396" s="50">
        <f t="shared" ref="B4396:B4459" si="287">ROUNDDOWN(D4396/10000,0)</f>
        <v>5</v>
      </c>
      <c r="C4396" s="51">
        <f t="shared" ref="C4396:C4459" si="288">ROUNDDOWN((D4396-B4396*10000)/100,0)</f>
        <v>11</v>
      </c>
      <c r="D4396" s="50">
        <v>51129</v>
      </c>
      <c r="E4396" s="50" t="s">
        <v>59</v>
      </c>
      <c r="F4396" s="50" t="s">
        <v>92</v>
      </c>
      <c r="G4396" s="50" t="s">
        <v>3196</v>
      </c>
      <c r="H4396" s="50" t="s">
        <v>1049</v>
      </c>
      <c r="I4396" s="50" t="s">
        <v>3197</v>
      </c>
      <c r="J4396" s="50" t="s">
        <v>1885</v>
      </c>
      <c r="K4396" s="50" t="s">
        <v>291</v>
      </c>
      <c r="L4396" s="50" t="s">
        <v>1029</v>
      </c>
      <c r="M4396" s="54">
        <v>3</v>
      </c>
      <c r="N4396" s="51" t="str">
        <f t="shared" si="285"/>
        <v>明星学園</v>
      </c>
    </row>
    <row r="4397" spans="1:14" x14ac:dyDescent="0.2">
      <c r="A4397" s="50">
        <f t="shared" si="286"/>
        <v>51131</v>
      </c>
      <c r="B4397" s="50">
        <f t="shared" si="287"/>
        <v>5</v>
      </c>
      <c r="C4397" s="51">
        <f t="shared" si="288"/>
        <v>11</v>
      </c>
      <c r="D4397" s="50">
        <v>51131</v>
      </c>
      <c r="E4397" s="50" t="s">
        <v>11470</v>
      </c>
      <c r="F4397" s="50" t="s">
        <v>602</v>
      </c>
      <c r="G4397" s="50" t="s">
        <v>11471</v>
      </c>
      <c r="H4397" s="50" t="s">
        <v>1930</v>
      </c>
      <c r="I4397" s="50" t="s">
        <v>11472</v>
      </c>
      <c r="J4397" s="50" t="s">
        <v>1931</v>
      </c>
      <c r="K4397" s="50" t="s">
        <v>291</v>
      </c>
      <c r="L4397" s="50" t="s">
        <v>188</v>
      </c>
      <c r="M4397" s="54">
        <v>2</v>
      </c>
      <c r="N4397" s="51" t="str">
        <f t="shared" si="285"/>
        <v>明星学園</v>
      </c>
    </row>
    <row r="4398" spans="1:14" x14ac:dyDescent="0.2">
      <c r="A4398" s="50">
        <f t="shared" si="286"/>
        <v>51132</v>
      </c>
      <c r="B4398" s="50">
        <f t="shared" si="287"/>
        <v>5</v>
      </c>
      <c r="C4398" s="51">
        <f t="shared" si="288"/>
        <v>11</v>
      </c>
      <c r="D4398" s="50">
        <v>51132</v>
      </c>
      <c r="E4398" s="50" t="s">
        <v>11473</v>
      </c>
      <c r="F4398" s="50" t="s">
        <v>11474</v>
      </c>
      <c r="G4398" s="50" t="s">
        <v>11475</v>
      </c>
      <c r="H4398" s="50" t="s">
        <v>5181</v>
      </c>
      <c r="I4398" s="50" t="s">
        <v>11476</v>
      </c>
      <c r="J4398" s="50" t="s">
        <v>5182</v>
      </c>
      <c r="K4398" s="50" t="s">
        <v>291</v>
      </c>
      <c r="L4398" s="50" t="s">
        <v>188</v>
      </c>
      <c r="M4398" s="54">
        <v>2</v>
      </c>
      <c r="N4398" s="51" t="str">
        <f t="shared" si="285"/>
        <v>明星学園</v>
      </c>
    </row>
    <row r="4399" spans="1:14" x14ac:dyDescent="0.2">
      <c r="A4399" s="50">
        <f t="shared" si="286"/>
        <v>51133</v>
      </c>
      <c r="B4399" s="50">
        <f t="shared" si="287"/>
        <v>5</v>
      </c>
      <c r="C4399" s="51">
        <f t="shared" si="288"/>
        <v>11</v>
      </c>
      <c r="D4399" s="50">
        <v>51133</v>
      </c>
      <c r="E4399" s="50" t="s">
        <v>11477</v>
      </c>
      <c r="F4399" s="50" t="s">
        <v>11478</v>
      </c>
      <c r="G4399" s="50" t="s">
        <v>11479</v>
      </c>
      <c r="H4399" s="50" t="s">
        <v>1241</v>
      </c>
      <c r="I4399" s="50" t="s">
        <v>11480</v>
      </c>
      <c r="J4399" s="50" t="s">
        <v>1242</v>
      </c>
      <c r="K4399" s="50" t="s">
        <v>291</v>
      </c>
      <c r="L4399" s="50" t="s">
        <v>188</v>
      </c>
      <c r="M4399" s="54">
        <v>2</v>
      </c>
      <c r="N4399" s="51" t="str">
        <f t="shared" si="285"/>
        <v>明星学園</v>
      </c>
    </row>
    <row r="4400" spans="1:14" x14ac:dyDescent="0.2">
      <c r="A4400" s="50">
        <f t="shared" si="286"/>
        <v>51134</v>
      </c>
      <c r="B4400" s="50">
        <f t="shared" si="287"/>
        <v>5</v>
      </c>
      <c r="C4400" s="51">
        <f t="shared" si="288"/>
        <v>11</v>
      </c>
      <c r="D4400" s="50">
        <v>51134</v>
      </c>
      <c r="E4400" s="50" t="s">
        <v>11481</v>
      </c>
      <c r="F4400" s="50" t="s">
        <v>11482</v>
      </c>
      <c r="G4400" s="50" t="s">
        <v>11483</v>
      </c>
      <c r="H4400" s="50" t="s">
        <v>1217</v>
      </c>
      <c r="I4400" s="50" t="s">
        <v>11484</v>
      </c>
      <c r="J4400" s="50" t="s">
        <v>1234</v>
      </c>
      <c r="K4400" s="50" t="s">
        <v>291</v>
      </c>
      <c r="L4400" s="50" t="s">
        <v>188</v>
      </c>
      <c r="M4400" s="54">
        <v>2</v>
      </c>
      <c r="N4400" s="51" t="str">
        <f t="shared" si="285"/>
        <v>明星学園</v>
      </c>
    </row>
    <row r="4401" spans="1:14" x14ac:dyDescent="0.2">
      <c r="A4401" s="50">
        <f t="shared" si="286"/>
        <v>51135</v>
      </c>
      <c r="B4401" s="50">
        <f t="shared" si="287"/>
        <v>5</v>
      </c>
      <c r="C4401" s="51">
        <f t="shared" si="288"/>
        <v>11</v>
      </c>
      <c r="D4401" s="50">
        <v>51135</v>
      </c>
      <c r="E4401" s="50" t="s">
        <v>11485</v>
      </c>
      <c r="F4401" s="50" t="s">
        <v>9521</v>
      </c>
      <c r="G4401" s="50" t="s">
        <v>11486</v>
      </c>
      <c r="H4401" s="50" t="s">
        <v>3620</v>
      </c>
      <c r="I4401" s="50" t="s">
        <v>11487</v>
      </c>
      <c r="J4401" s="50" t="s">
        <v>3622</v>
      </c>
      <c r="K4401" s="50" t="s">
        <v>291</v>
      </c>
      <c r="L4401" s="50" t="s">
        <v>188</v>
      </c>
      <c r="M4401" s="54">
        <v>2</v>
      </c>
      <c r="N4401" s="51" t="str">
        <f t="shared" si="285"/>
        <v>明星学園</v>
      </c>
    </row>
    <row r="4402" spans="1:14" x14ac:dyDescent="0.2">
      <c r="A4402" s="50">
        <f t="shared" si="286"/>
        <v>51136</v>
      </c>
      <c r="B4402" s="50">
        <f t="shared" si="287"/>
        <v>5</v>
      </c>
      <c r="C4402" s="51">
        <f t="shared" si="288"/>
        <v>11</v>
      </c>
      <c r="D4402" s="50">
        <v>51136</v>
      </c>
      <c r="E4402" s="50" t="s">
        <v>11485</v>
      </c>
      <c r="F4402" s="50" t="s">
        <v>4787</v>
      </c>
      <c r="G4402" s="50" t="s">
        <v>11486</v>
      </c>
      <c r="H4402" s="50" t="s">
        <v>1432</v>
      </c>
      <c r="I4402" s="50" t="s">
        <v>11487</v>
      </c>
      <c r="J4402" s="50" t="s">
        <v>1433</v>
      </c>
      <c r="K4402" s="50" t="s">
        <v>291</v>
      </c>
      <c r="L4402" s="50" t="s">
        <v>188</v>
      </c>
      <c r="M4402" s="54">
        <v>2</v>
      </c>
      <c r="N4402" s="51" t="str">
        <f t="shared" si="285"/>
        <v>明星学園</v>
      </c>
    </row>
    <row r="4403" spans="1:14" x14ac:dyDescent="0.2">
      <c r="A4403" s="50">
        <f t="shared" si="286"/>
        <v>51137</v>
      </c>
      <c r="B4403" s="50">
        <f t="shared" si="287"/>
        <v>5</v>
      </c>
      <c r="C4403" s="51">
        <f t="shared" si="288"/>
        <v>11</v>
      </c>
      <c r="D4403" s="50">
        <v>51137</v>
      </c>
      <c r="E4403" s="50" t="s">
        <v>90</v>
      </c>
      <c r="F4403" s="50" t="s">
        <v>11488</v>
      </c>
      <c r="G4403" s="50" t="s">
        <v>7864</v>
      </c>
      <c r="H4403" s="50" t="s">
        <v>4483</v>
      </c>
      <c r="I4403" s="50" t="s">
        <v>7866</v>
      </c>
      <c r="J4403" s="50" t="s">
        <v>4484</v>
      </c>
      <c r="K4403" s="50" t="s">
        <v>291</v>
      </c>
      <c r="L4403" s="50" t="s">
        <v>188</v>
      </c>
      <c r="M4403" s="54">
        <v>2</v>
      </c>
      <c r="N4403" s="51" t="str">
        <f t="shared" si="285"/>
        <v>明星学園</v>
      </c>
    </row>
    <row r="4404" spans="1:14" x14ac:dyDescent="0.2">
      <c r="A4404" s="50">
        <f t="shared" si="286"/>
        <v>51138</v>
      </c>
      <c r="B4404" s="50">
        <f t="shared" si="287"/>
        <v>5</v>
      </c>
      <c r="C4404" s="51">
        <f t="shared" si="288"/>
        <v>11</v>
      </c>
      <c r="D4404" s="50">
        <v>51138</v>
      </c>
      <c r="E4404" s="50" t="s">
        <v>664</v>
      </c>
      <c r="F4404" s="50" t="s">
        <v>11489</v>
      </c>
      <c r="G4404" s="50" t="s">
        <v>2596</v>
      </c>
      <c r="H4404" s="50" t="s">
        <v>1434</v>
      </c>
      <c r="I4404" s="50" t="s">
        <v>2597</v>
      </c>
      <c r="J4404" s="50" t="s">
        <v>1487</v>
      </c>
      <c r="K4404" s="50" t="s">
        <v>291</v>
      </c>
      <c r="L4404" s="50" t="s">
        <v>188</v>
      </c>
      <c r="M4404" s="54">
        <v>2</v>
      </c>
      <c r="N4404" s="51" t="str">
        <f t="shared" si="285"/>
        <v>明星学園</v>
      </c>
    </row>
    <row r="4405" spans="1:14" x14ac:dyDescent="0.2">
      <c r="A4405" s="50">
        <f t="shared" si="286"/>
        <v>51139</v>
      </c>
      <c r="B4405" s="50">
        <f t="shared" si="287"/>
        <v>5</v>
      </c>
      <c r="C4405" s="51">
        <f t="shared" si="288"/>
        <v>11</v>
      </c>
      <c r="D4405" s="50">
        <v>51139</v>
      </c>
      <c r="E4405" s="50" t="s">
        <v>3493</v>
      </c>
      <c r="F4405" s="50" t="s">
        <v>6148</v>
      </c>
      <c r="G4405" s="50" t="s">
        <v>11490</v>
      </c>
      <c r="H4405" s="50" t="s">
        <v>1370</v>
      </c>
      <c r="I4405" s="50" t="s">
        <v>11491</v>
      </c>
      <c r="J4405" s="50" t="s">
        <v>1371</v>
      </c>
      <c r="K4405" s="50" t="s">
        <v>291</v>
      </c>
      <c r="L4405" s="50" t="s">
        <v>188</v>
      </c>
      <c r="M4405" s="54">
        <v>2</v>
      </c>
      <c r="N4405" s="51" t="str">
        <f t="shared" si="285"/>
        <v>明星学園</v>
      </c>
    </row>
    <row r="4406" spans="1:14" x14ac:dyDescent="0.2">
      <c r="A4406" s="50">
        <f t="shared" si="286"/>
        <v>51140</v>
      </c>
      <c r="B4406" s="50">
        <f t="shared" si="287"/>
        <v>5</v>
      </c>
      <c r="C4406" s="51">
        <f t="shared" si="288"/>
        <v>11</v>
      </c>
      <c r="D4406" s="50">
        <v>51140</v>
      </c>
      <c r="E4406" s="50" t="s">
        <v>11492</v>
      </c>
      <c r="F4406" s="50" t="s">
        <v>11493</v>
      </c>
      <c r="G4406" s="50" t="s">
        <v>11494</v>
      </c>
      <c r="H4406" s="50" t="s">
        <v>2342</v>
      </c>
      <c r="I4406" s="50" t="s">
        <v>11495</v>
      </c>
      <c r="J4406" s="50" t="s">
        <v>2344</v>
      </c>
      <c r="K4406" s="50" t="s">
        <v>291</v>
      </c>
      <c r="L4406" s="50" t="s">
        <v>188</v>
      </c>
      <c r="M4406" s="54">
        <v>2</v>
      </c>
      <c r="N4406" s="51" t="str">
        <f t="shared" si="285"/>
        <v>明星学園</v>
      </c>
    </row>
    <row r="4407" spans="1:14" x14ac:dyDescent="0.2">
      <c r="A4407" s="50">
        <f t="shared" si="286"/>
        <v>51141</v>
      </c>
      <c r="B4407" s="50">
        <f t="shared" si="287"/>
        <v>5</v>
      </c>
      <c r="C4407" s="51">
        <f t="shared" si="288"/>
        <v>11</v>
      </c>
      <c r="D4407" s="50">
        <v>51141</v>
      </c>
      <c r="E4407" s="50" t="s">
        <v>11496</v>
      </c>
      <c r="F4407" s="50" t="s">
        <v>4931</v>
      </c>
      <c r="G4407" s="50" t="s">
        <v>11497</v>
      </c>
      <c r="H4407" s="50" t="s">
        <v>1590</v>
      </c>
      <c r="I4407" s="50" t="s">
        <v>11498</v>
      </c>
      <c r="J4407" s="50" t="s">
        <v>1592</v>
      </c>
      <c r="K4407" s="50" t="s">
        <v>291</v>
      </c>
      <c r="L4407" s="50" t="s">
        <v>188</v>
      </c>
      <c r="M4407" s="54">
        <v>2</v>
      </c>
      <c r="N4407" s="51" t="str">
        <f t="shared" si="285"/>
        <v>明星学園</v>
      </c>
    </row>
    <row r="4408" spans="1:14" x14ac:dyDescent="0.2">
      <c r="A4408" s="50">
        <f t="shared" si="286"/>
        <v>51142</v>
      </c>
      <c r="B4408" s="50">
        <f t="shared" si="287"/>
        <v>5</v>
      </c>
      <c r="C4408" s="51">
        <f t="shared" si="288"/>
        <v>11</v>
      </c>
      <c r="D4408" s="50">
        <v>51142</v>
      </c>
      <c r="E4408" s="50" t="s">
        <v>22</v>
      </c>
      <c r="F4408" s="50" t="s">
        <v>11499</v>
      </c>
      <c r="G4408" s="50" t="s">
        <v>1070</v>
      </c>
      <c r="H4408" s="50" t="s">
        <v>3001</v>
      </c>
      <c r="I4408" s="50" t="s">
        <v>1610</v>
      </c>
      <c r="J4408" s="50" t="s">
        <v>3002</v>
      </c>
      <c r="K4408" s="50" t="s">
        <v>291</v>
      </c>
      <c r="L4408" s="50" t="s">
        <v>189</v>
      </c>
      <c r="M4408" s="54">
        <v>2</v>
      </c>
      <c r="N4408" s="51" t="str">
        <f t="shared" si="285"/>
        <v>明星学園</v>
      </c>
    </row>
    <row r="4409" spans="1:14" x14ac:dyDescent="0.2">
      <c r="A4409" s="50">
        <f t="shared" si="286"/>
        <v>51143</v>
      </c>
      <c r="B4409" s="50">
        <f t="shared" si="287"/>
        <v>5</v>
      </c>
      <c r="C4409" s="51">
        <f t="shared" si="288"/>
        <v>11</v>
      </c>
      <c r="D4409" s="50">
        <v>51143</v>
      </c>
      <c r="E4409" s="50" t="s">
        <v>626</v>
      </c>
      <c r="F4409" s="50" t="s">
        <v>7111</v>
      </c>
      <c r="G4409" s="50" t="s">
        <v>1585</v>
      </c>
      <c r="H4409" s="50" t="s">
        <v>1922</v>
      </c>
      <c r="I4409" s="50" t="s">
        <v>11500</v>
      </c>
      <c r="J4409" s="50" t="s">
        <v>1923</v>
      </c>
      <c r="K4409" s="50" t="s">
        <v>291</v>
      </c>
      <c r="L4409" s="50" t="s">
        <v>188</v>
      </c>
      <c r="M4409" s="54">
        <v>2</v>
      </c>
      <c r="N4409" s="51" t="str">
        <f t="shared" si="285"/>
        <v>明星学園</v>
      </c>
    </row>
    <row r="4410" spans="1:14" x14ac:dyDescent="0.2">
      <c r="A4410" s="50">
        <f t="shared" si="286"/>
        <v>51145</v>
      </c>
      <c r="B4410" s="50">
        <f t="shared" si="287"/>
        <v>5</v>
      </c>
      <c r="C4410" s="51">
        <f t="shared" si="288"/>
        <v>11</v>
      </c>
      <c r="D4410" s="50">
        <v>51145</v>
      </c>
      <c r="E4410" s="50" t="s">
        <v>11501</v>
      </c>
      <c r="F4410" s="50" t="s">
        <v>3974</v>
      </c>
      <c r="G4410" s="50" t="s">
        <v>11502</v>
      </c>
      <c r="H4410" s="50" t="s">
        <v>4450</v>
      </c>
      <c r="I4410" s="50" t="s">
        <v>11503</v>
      </c>
      <c r="J4410" s="50" t="s">
        <v>4451</v>
      </c>
      <c r="K4410" s="50" t="s">
        <v>291</v>
      </c>
      <c r="L4410" s="50" t="s">
        <v>189</v>
      </c>
      <c r="M4410" s="54">
        <v>1</v>
      </c>
      <c r="N4410" s="51" t="str">
        <f t="shared" si="285"/>
        <v>明星学園</v>
      </c>
    </row>
    <row r="4411" spans="1:14" x14ac:dyDescent="0.2">
      <c r="A4411" s="50">
        <f t="shared" si="286"/>
        <v>51146</v>
      </c>
      <c r="B4411" s="50">
        <f t="shared" si="287"/>
        <v>5</v>
      </c>
      <c r="C4411" s="51">
        <f t="shared" si="288"/>
        <v>11</v>
      </c>
      <c r="D4411" s="50">
        <v>51146</v>
      </c>
      <c r="E4411" s="50" t="s">
        <v>11504</v>
      </c>
      <c r="F4411" s="50" t="s">
        <v>11505</v>
      </c>
      <c r="G4411" s="50" t="s">
        <v>11506</v>
      </c>
      <c r="H4411" s="50" t="s">
        <v>11230</v>
      </c>
      <c r="I4411" s="50" t="s">
        <v>11507</v>
      </c>
      <c r="J4411" s="50" t="s">
        <v>11231</v>
      </c>
      <c r="K4411" s="50" t="s">
        <v>291</v>
      </c>
      <c r="L4411" s="50" t="s">
        <v>185</v>
      </c>
      <c r="M4411" s="54">
        <v>1</v>
      </c>
      <c r="N4411" s="51" t="str">
        <f t="shared" si="285"/>
        <v>明星学園</v>
      </c>
    </row>
    <row r="4412" spans="1:14" x14ac:dyDescent="0.2">
      <c r="A4412" s="50">
        <f t="shared" si="286"/>
        <v>51158</v>
      </c>
      <c r="B4412" s="50">
        <f t="shared" si="287"/>
        <v>5</v>
      </c>
      <c r="C4412" s="51">
        <f t="shared" si="288"/>
        <v>11</v>
      </c>
      <c r="D4412" s="50">
        <v>51158</v>
      </c>
      <c r="E4412" s="50" t="s">
        <v>3986</v>
      </c>
      <c r="F4412" s="50" t="s">
        <v>11508</v>
      </c>
      <c r="G4412" s="50" t="s">
        <v>3988</v>
      </c>
      <c r="H4412" s="50" t="s">
        <v>11509</v>
      </c>
      <c r="I4412" s="50" t="s">
        <v>3990</v>
      </c>
      <c r="J4412" s="50" t="s">
        <v>11510</v>
      </c>
      <c r="K4412" s="50" t="s">
        <v>292</v>
      </c>
      <c r="L4412" s="50" t="s">
        <v>1029</v>
      </c>
      <c r="M4412" s="54">
        <v>3</v>
      </c>
      <c r="N4412" s="51" t="str">
        <f t="shared" si="285"/>
        <v>明星学園</v>
      </c>
    </row>
    <row r="4413" spans="1:14" x14ac:dyDescent="0.2">
      <c r="A4413" s="50">
        <f t="shared" si="286"/>
        <v>51159</v>
      </c>
      <c r="B4413" s="50">
        <f t="shared" si="287"/>
        <v>5</v>
      </c>
      <c r="C4413" s="51">
        <f t="shared" si="288"/>
        <v>11</v>
      </c>
      <c r="D4413" s="50">
        <v>51159</v>
      </c>
      <c r="E4413" s="50" t="s">
        <v>11511</v>
      </c>
      <c r="F4413" s="50" t="s">
        <v>7038</v>
      </c>
      <c r="G4413" s="50" t="s">
        <v>11512</v>
      </c>
      <c r="H4413" s="50" t="s">
        <v>1407</v>
      </c>
      <c r="I4413" s="50" t="s">
        <v>11513</v>
      </c>
      <c r="J4413" s="50" t="s">
        <v>1409</v>
      </c>
      <c r="K4413" s="50" t="s">
        <v>292</v>
      </c>
      <c r="L4413" s="50" t="s">
        <v>1029</v>
      </c>
      <c r="M4413" s="54">
        <v>3</v>
      </c>
      <c r="N4413" s="51" t="str">
        <f t="shared" si="285"/>
        <v>明星学園</v>
      </c>
    </row>
    <row r="4414" spans="1:14" x14ac:dyDescent="0.2">
      <c r="A4414" s="50">
        <f t="shared" si="286"/>
        <v>51160</v>
      </c>
      <c r="B4414" s="50">
        <f t="shared" si="287"/>
        <v>5</v>
      </c>
      <c r="C4414" s="51">
        <f t="shared" si="288"/>
        <v>11</v>
      </c>
      <c r="D4414" s="50">
        <v>51160</v>
      </c>
      <c r="E4414" s="50" t="s">
        <v>85</v>
      </c>
      <c r="F4414" s="50" t="s">
        <v>11514</v>
      </c>
      <c r="G4414" s="50" t="s">
        <v>2282</v>
      </c>
      <c r="H4414" s="50" t="s">
        <v>1716</v>
      </c>
      <c r="I4414" s="50" t="s">
        <v>2284</v>
      </c>
      <c r="J4414" s="50" t="s">
        <v>1717</v>
      </c>
      <c r="K4414" s="50" t="s">
        <v>292</v>
      </c>
      <c r="L4414" s="50" t="s">
        <v>1029</v>
      </c>
      <c r="M4414" s="54">
        <v>3</v>
      </c>
      <c r="N4414" s="51" t="str">
        <f t="shared" si="285"/>
        <v>明星学園</v>
      </c>
    </row>
    <row r="4415" spans="1:14" x14ac:dyDescent="0.2">
      <c r="A4415" s="50">
        <f t="shared" si="286"/>
        <v>51165</v>
      </c>
      <c r="B4415" s="50">
        <f t="shared" si="287"/>
        <v>5</v>
      </c>
      <c r="C4415" s="51">
        <f t="shared" si="288"/>
        <v>11</v>
      </c>
      <c r="D4415" s="50">
        <v>51165</v>
      </c>
      <c r="E4415" s="50" t="s">
        <v>11515</v>
      </c>
      <c r="F4415" s="50" t="s">
        <v>11516</v>
      </c>
      <c r="G4415" s="50" t="s">
        <v>2918</v>
      </c>
      <c r="H4415" s="50" t="s">
        <v>1395</v>
      </c>
      <c r="I4415" s="50" t="s">
        <v>11517</v>
      </c>
      <c r="J4415" s="50" t="s">
        <v>1396</v>
      </c>
      <c r="K4415" s="50" t="s">
        <v>292</v>
      </c>
      <c r="L4415" s="50" t="s">
        <v>188</v>
      </c>
      <c r="M4415" s="54">
        <v>2</v>
      </c>
      <c r="N4415" s="51" t="str">
        <f t="shared" si="285"/>
        <v>明星学園</v>
      </c>
    </row>
    <row r="4416" spans="1:14" x14ac:dyDescent="0.2">
      <c r="A4416" s="50">
        <f t="shared" si="286"/>
        <v>51166</v>
      </c>
      <c r="B4416" s="50">
        <f t="shared" si="287"/>
        <v>5</v>
      </c>
      <c r="C4416" s="51">
        <f t="shared" si="288"/>
        <v>11</v>
      </c>
      <c r="D4416" s="50">
        <v>51166</v>
      </c>
      <c r="E4416" s="50" t="s">
        <v>599</v>
      </c>
      <c r="F4416" s="50" t="s">
        <v>11518</v>
      </c>
      <c r="G4416" s="50" t="s">
        <v>1892</v>
      </c>
      <c r="H4416" s="50" t="s">
        <v>7861</v>
      </c>
      <c r="I4416" s="50" t="s">
        <v>1893</v>
      </c>
      <c r="J4416" s="50" t="s">
        <v>7862</v>
      </c>
      <c r="K4416" s="50" t="s">
        <v>292</v>
      </c>
      <c r="L4416" s="50" t="s">
        <v>188</v>
      </c>
      <c r="M4416" s="54">
        <v>2</v>
      </c>
      <c r="N4416" s="51" t="str">
        <f t="shared" si="285"/>
        <v>明星学園</v>
      </c>
    </row>
    <row r="4417" spans="1:14" x14ac:dyDescent="0.2">
      <c r="A4417" s="50">
        <f t="shared" si="286"/>
        <v>51167</v>
      </c>
      <c r="B4417" s="50">
        <f t="shared" si="287"/>
        <v>5</v>
      </c>
      <c r="C4417" s="51">
        <f t="shared" si="288"/>
        <v>11</v>
      </c>
      <c r="D4417" s="50">
        <v>51167</v>
      </c>
      <c r="E4417" s="50" t="s">
        <v>626</v>
      </c>
      <c r="F4417" s="50" t="s">
        <v>791</v>
      </c>
      <c r="G4417" s="50" t="s">
        <v>1585</v>
      </c>
      <c r="H4417" s="50" t="s">
        <v>3889</v>
      </c>
      <c r="I4417" s="50" t="s">
        <v>1587</v>
      </c>
      <c r="J4417" s="50" t="s">
        <v>3890</v>
      </c>
      <c r="K4417" s="50" t="s">
        <v>292</v>
      </c>
      <c r="L4417" s="50" t="s">
        <v>188</v>
      </c>
      <c r="M4417" s="54">
        <v>2</v>
      </c>
      <c r="N4417" s="51" t="str">
        <f t="shared" si="285"/>
        <v>明星学園</v>
      </c>
    </row>
    <row r="4418" spans="1:14" x14ac:dyDescent="0.2">
      <c r="A4418" s="50">
        <f t="shared" si="286"/>
        <v>51168</v>
      </c>
      <c r="B4418" s="50">
        <f t="shared" si="287"/>
        <v>5</v>
      </c>
      <c r="C4418" s="51">
        <f t="shared" si="288"/>
        <v>11</v>
      </c>
      <c r="D4418" s="50">
        <v>51168</v>
      </c>
      <c r="E4418" s="50" t="s">
        <v>34</v>
      </c>
      <c r="F4418" s="50" t="s">
        <v>364</v>
      </c>
      <c r="G4418" s="50" t="s">
        <v>1285</v>
      </c>
      <c r="H4418" s="50" t="s">
        <v>6261</v>
      </c>
      <c r="I4418" s="50" t="s">
        <v>1287</v>
      </c>
      <c r="J4418" s="50" t="s">
        <v>6263</v>
      </c>
      <c r="K4418" s="50" t="s">
        <v>292</v>
      </c>
      <c r="L4418" s="50" t="s">
        <v>185</v>
      </c>
      <c r="M4418" s="54">
        <v>1</v>
      </c>
      <c r="N4418" s="51" t="str">
        <f t="shared" ref="N4418:N4481" si="289">VLOOKUP(B4418*100+C4418,$AB$2:$AF$400,2,0)</f>
        <v>明星学園</v>
      </c>
    </row>
    <row r="4419" spans="1:14" x14ac:dyDescent="0.2">
      <c r="A4419" s="50">
        <f t="shared" si="286"/>
        <v>51169</v>
      </c>
      <c r="B4419" s="50">
        <f t="shared" si="287"/>
        <v>5</v>
      </c>
      <c r="C4419" s="51">
        <f t="shared" si="288"/>
        <v>11</v>
      </c>
      <c r="D4419" s="50">
        <v>51169</v>
      </c>
      <c r="E4419" s="50" t="s">
        <v>114</v>
      </c>
      <c r="F4419" s="50" t="s">
        <v>11519</v>
      </c>
      <c r="G4419" s="50" t="s">
        <v>1141</v>
      </c>
      <c r="H4419" s="50" t="s">
        <v>7564</v>
      </c>
      <c r="I4419" s="50" t="s">
        <v>1142</v>
      </c>
      <c r="J4419" s="50" t="s">
        <v>7566</v>
      </c>
      <c r="K4419" s="50" t="s">
        <v>292</v>
      </c>
      <c r="L4419" s="50" t="s">
        <v>189</v>
      </c>
      <c r="M4419" s="54">
        <v>1</v>
      </c>
      <c r="N4419" s="51" t="str">
        <f t="shared" si="289"/>
        <v>明星学園</v>
      </c>
    </row>
    <row r="4420" spans="1:14" x14ac:dyDescent="0.2">
      <c r="A4420" s="50">
        <f t="shared" si="286"/>
        <v>51170</v>
      </c>
      <c r="B4420" s="50">
        <f t="shared" si="287"/>
        <v>5</v>
      </c>
      <c r="C4420" s="51">
        <f t="shared" si="288"/>
        <v>11</v>
      </c>
      <c r="D4420" s="50">
        <v>51170</v>
      </c>
      <c r="E4420" s="50" t="s">
        <v>11520</v>
      </c>
      <c r="F4420" s="50" t="s">
        <v>13246</v>
      </c>
      <c r="G4420" s="50" t="s">
        <v>11521</v>
      </c>
      <c r="H4420" s="50" t="s">
        <v>1878</v>
      </c>
      <c r="I4420" s="50" t="s">
        <v>11522</v>
      </c>
      <c r="J4420" s="50" t="s">
        <v>1879</v>
      </c>
      <c r="K4420" s="50" t="s">
        <v>292</v>
      </c>
      <c r="L4420" s="50" t="s">
        <v>189</v>
      </c>
      <c r="M4420" s="54">
        <v>1</v>
      </c>
      <c r="N4420" s="51" t="str">
        <f t="shared" si="289"/>
        <v>明星学園</v>
      </c>
    </row>
    <row r="4421" spans="1:14" x14ac:dyDescent="0.2">
      <c r="A4421" s="50">
        <f t="shared" si="286"/>
        <v>51208</v>
      </c>
      <c r="B4421" s="50">
        <f t="shared" si="287"/>
        <v>5</v>
      </c>
      <c r="C4421" s="51">
        <f t="shared" si="288"/>
        <v>12</v>
      </c>
      <c r="D4421" s="50">
        <v>51208</v>
      </c>
      <c r="E4421" s="50" t="s">
        <v>5890</v>
      </c>
      <c r="F4421" s="50" t="s">
        <v>5286</v>
      </c>
      <c r="G4421" s="50" t="s">
        <v>5892</v>
      </c>
      <c r="H4421" s="50" t="s">
        <v>1289</v>
      </c>
      <c r="I4421" s="50" t="s">
        <v>5893</v>
      </c>
      <c r="J4421" s="50" t="s">
        <v>1290</v>
      </c>
      <c r="K4421" s="50" t="s">
        <v>291</v>
      </c>
      <c r="L4421" s="50" t="s">
        <v>189</v>
      </c>
      <c r="M4421" s="54">
        <v>1</v>
      </c>
      <c r="N4421" s="51" t="str">
        <f t="shared" si="289"/>
        <v>都多摩科技</v>
      </c>
    </row>
    <row r="4422" spans="1:14" x14ac:dyDescent="0.2">
      <c r="A4422" s="50">
        <f t="shared" si="286"/>
        <v>51209</v>
      </c>
      <c r="B4422" s="50">
        <f t="shared" si="287"/>
        <v>5</v>
      </c>
      <c r="C4422" s="51">
        <f t="shared" si="288"/>
        <v>12</v>
      </c>
      <c r="D4422" s="50">
        <v>51209</v>
      </c>
      <c r="E4422" s="50" t="s">
        <v>15406</v>
      </c>
      <c r="F4422" s="50" t="s">
        <v>15407</v>
      </c>
      <c r="G4422" s="50" t="s">
        <v>13216</v>
      </c>
      <c r="H4422" s="50" t="s">
        <v>4546</v>
      </c>
      <c r="I4422" s="50" t="s">
        <v>13217</v>
      </c>
      <c r="J4422" s="50" t="s">
        <v>4547</v>
      </c>
      <c r="K4422" s="50" t="s">
        <v>291</v>
      </c>
      <c r="L4422" s="50" t="s">
        <v>189</v>
      </c>
      <c r="M4422" s="54">
        <v>1</v>
      </c>
      <c r="N4422" s="51" t="str">
        <f t="shared" si="289"/>
        <v>都多摩科技</v>
      </c>
    </row>
    <row r="4423" spans="1:14" x14ac:dyDescent="0.2">
      <c r="A4423" s="50">
        <f t="shared" si="286"/>
        <v>51210</v>
      </c>
      <c r="B4423" s="50">
        <f t="shared" si="287"/>
        <v>5</v>
      </c>
      <c r="C4423" s="51">
        <f t="shared" si="288"/>
        <v>12</v>
      </c>
      <c r="D4423" s="50">
        <v>51210</v>
      </c>
      <c r="E4423" s="50" t="s">
        <v>2045</v>
      </c>
      <c r="F4423" s="50" t="s">
        <v>69</v>
      </c>
      <c r="G4423" s="50" t="s">
        <v>2047</v>
      </c>
      <c r="H4423" s="50" t="s">
        <v>1625</v>
      </c>
      <c r="I4423" s="50" t="s">
        <v>2049</v>
      </c>
      <c r="J4423" s="50" t="s">
        <v>1627</v>
      </c>
      <c r="K4423" s="50" t="s">
        <v>291</v>
      </c>
      <c r="L4423" s="50" t="s">
        <v>185</v>
      </c>
      <c r="M4423" s="54">
        <v>1</v>
      </c>
      <c r="N4423" s="51" t="str">
        <f t="shared" si="289"/>
        <v>都多摩科技</v>
      </c>
    </row>
    <row r="4424" spans="1:14" x14ac:dyDescent="0.2">
      <c r="A4424" s="50">
        <f t="shared" si="286"/>
        <v>51274</v>
      </c>
      <c r="B4424" s="50">
        <f t="shared" si="287"/>
        <v>5</v>
      </c>
      <c r="C4424" s="51">
        <f t="shared" si="288"/>
        <v>12</v>
      </c>
      <c r="D4424" s="50">
        <v>51274</v>
      </c>
      <c r="E4424" s="50" t="s">
        <v>2045</v>
      </c>
      <c r="F4424" s="50" t="s">
        <v>10851</v>
      </c>
      <c r="G4424" s="50" t="s">
        <v>2047</v>
      </c>
      <c r="H4424" s="50" t="s">
        <v>1878</v>
      </c>
      <c r="I4424" s="50" t="s">
        <v>2049</v>
      </c>
      <c r="J4424" s="50" t="s">
        <v>1879</v>
      </c>
      <c r="K4424" s="50" t="s">
        <v>292</v>
      </c>
      <c r="L4424" s="50" t="s">
        <v>189</v>
      </c>
      <c r="M4424" s="54">
        <v>1</v>
      </c>
      <c r="N4424" s="51" t="str">
        <f t="shared" si="289"/>
        <v>都多摩科技</v>
      </c>
    </row>
    <row r="4425" spans="1:14" x14ac:dyDescent="0.2">
      <c r="A4425" s="50">
        <f t="shared" si="286"/>
        <v>51275</v>
      </c>
      <c r="B4425" s="50">
        <f t="shared" si="287"/>
        <v>5</v>
      </c>
      <c r="C4425" s="51">
        <f t="shared" si="288"/>
        <v>12</v>
      </c>
      <c r="D4425" s="50">
        <v>51275</v>
      </c>
      <c r="E4425" s="50" t="s">
        <v>9556</v>
      </c>
      <c r="F4425" s="50" t="s">
        <v>10678</v>
      </c>
      <c r="G4425" s="50" t="s">
        <v>1377</v>
      </c>
      <c r="H4425" s="50" t="s">
        <v>1241</v>
      </c>
      <c r="I4425" s="50" t="s">
        <v>1378</v>
      </c>
      <c r="J4425" s="50" t="s">
        <v>1242</v>
      </c>
      <c r="K4425" s="50" t="s">
        <v>292</v>
      </c>
      <c r="L4425" s="50" t="s">
        <v>189</v>
      </c>
      <c r="M4425" s="54">
        <v>1</v>
      </c>
      <c r="N4425" s="51" t="str">
        <f t="shared" si="289"/>
        <v>都多摩科技</v>
      </c>
    </row>
    <row r="4426" spans="1:14" x14ac:dyDescent="0.2">
      <c r="A4426" s="50">
        <f t="shared" si="286"/>
        <v>51276</v>
      </c>
      <c r="B4426" s="50">
        <f t="shared" si="287"/>
        <v>5</v>
      </c>
      <c r="C4426" s="51">
        <f t="shared" si="288"/>
        <v>12</v>
      </c>
      <c r="D4426" s="50">
        <v>51276</v>
      </c>
      <c r="E4426" s="50" t="s">
        <v>655</v>
      </c>
      <c r="F4426" s="50" t="s">
        <v>13394</v>
      </c>
      <c r="G4426" s="50" t="s">
        <v>2441</v>
      </c>
      <c r="H4426" s="50" t="s">
        <v>2253</v>
      </c>
      <c r="I4426" s="50" t="s">
        <v>2442</v>
      </c>
      <c r="J4426" s="50" t="s">
        <v>2255</v>
      </c>
      <c r="K4426" s="50" t="s">
        <v>292</v>
      </c>
      <c r="L4426" s="50" t="s">
        <v>185</v>
      </c>
      <c r="M4426" s="54">
        <v>1</v>
      </c>
      <c r="N4426" s="51" t="str">
        <f t="shared" si="289"/>
        <v>都多摩科技</v>
      </c>
    </row>
    <row r="4427" spans="1:14" x14ac:dyDescent="0.2">
      <c r="A4427" s="50">
        <f t="shared" si="286"/>
        <v>51309</v>
      </c>
      <c r="B4427" s="50">
        <f t="shared" si="287"/>
        <v>5</v>
      </c>
      <c r="C4427" s="51">
        <f t="shared" si="288"/>
        <v>13</v>
      </c>
      <c r="D4427" s="50">
        <v>51309</v>
      </c>
      <c r="E4427" s="50" t="s">
        <v>15408</v>
      </c>
      <c r="F4427" s="50" t="s">
        <v>6085</v>
      </c>
      <c r="G4427" s="50" t="s">
        <v>15409</v>
      </c>
      <c r="H4427" s="50" t="s">
        <v>1289</v>
      </c>
      <c r="I4427" s="50" t="s">
        <v>15410</v>
      </c>
      <c r="J4427" s="50" t="s">
        <v>1290</v>
      </c>
      <c r="K4427" s="50" t="s">
        <v>291</v>
      </c>
      <c r="L4427" s="50" t="s">
        <v>1029</v>
      </c>
      <c r="M4427" s="54">
        <v>3</v>
      </c>
      <c r="N4427" s="51" t="str">
        <f t="shared" si="289"/>
        <v>都小金井北</v>
      </c>
    </row>
    <row r="4428" spans="1:14" x14ac:dyDescent="0.2">
      <c r="A4428" s="50">
        <f t="shared" si="286"/>
        <v>51314</v>
      </c>
      <c r="B4428" s="50">
        <f t="shared" si="287"/>
        <v>5</v>
      </c>
      <c r="C4428" s="51">
        <f t="shared" si="288"/>
        <v>13</v>
      </c>
      <c r="D4428" s="50">
        <v>51314</v>
      </c>
      <c r="E4428" s="50" t="s">
        <v>11523</v>
      </c>
      <c r="F4428" s="50" t="s">
        <v>6148</v>
      </c>
      <c r="G4428" s="50" t="s">
        <v>11524</v>
      </c>
      <c r="H4428" s="50" t="s">
        <v>11525</v>
      </c>
      <c r="I4428" s="50" t="s">
        <v>11526</v>
      </c>
      <c r="J4428" s="50" t="s">
        <v>11527</v>
      </c>
      <c r="K4428" s="50" t="s">
        <v>291</v>
      </c>
      <c r="L4428" s="50" t="s">
        <v>189</v>
      </c>
      <c r="M4428" s="54">
        <v>2</v>
      </c>
      <c r="N4428" s="51" t="str">
        <f t="shared" si="289"/>
        <v>都小金井北</v>
      </c>
    </row>
    <row r="4429" spans="1:14" x14ac:dyDescent="0.2">
      <c r="A4429" s="50">
        <f t="shared" si="286"/>
        <v>51315</v>
      </c>
      <c r="B4429" s="50">
        <f t="shared" si="287"/>
        <v>5</v>
      </c>
      <c r="C4429" s="51">
        <f t="shared" si="288"/>
        <v>13</v>
      </c>
      <c r="D4429" s="50">
        <v>51315</v>
      </c>
      <c r="E4429" s="50" t="s">
        <v>11528</v>
      </c>
      <c r="F4429" s="50" t="s">
        <v>11529</v>
      </c>
      <c r="G4429" s="50" t="s">
        <v>11530</v>
      </c>
      <c r="H4429" s="50" t="s">
        <v>8801</v>
      </c>
      <c r="I4429" s="50" t="s">
        <v>11531</v>
      </c>
      <c r="J4429" s="50" t="s">
        <v>8802</v>
      </c>
      <c r="K4429" s="50" t="s">
        <v>291</v>
      </c>
      <c r="L4429" s="50" t="s">
        <v>188</v>
      </c>
      <c r="M4429" s="54">
        <v>2</v>
      </c>
      <c r="N4429" s="51" t="str">
        <f t="shared" si="289"/>
        <v>都小金井北</v>
      </c>
    </row>
    <row r="4430" spans="1:14" x14ac:dyDescent="0.2">
      <c r="A4430" s="50">
        <f t="shared" si="286"/>
        <v>51316</v>
      </c>
      <c r="B4430" s="50">
        <f t="shared" si="287"/>
        <v>5</v>
      </c>
      <c r="C4430" s="51">
        <f t="shared" si="288"/>
        <v>13</v>
      </c>
      <c r="D4430" s="50">
        <v>51316</v>
      </c>
      <c r="E4430" s="50" t="s">
        <v>7525</v>
      </c>
      <c r="F4430" s="50" t="s">
        <v>5593</v>
      </c>
      <c r="G4430" s="50" t="s">
        <v>7527</v>
      </c>
      <c r="H4430" s="50" t="s">
        <v>2652</v>
      </c>
      <c r="I4430" s="50" t="s">
        <v>7528</v>
      </c>
      <c r="J4430" s="50" t="s">
        <v>2654</v>
      </c>
      <c r="K4430" s="50" t="s">
        <v>291</v>
      </c>
      <c r="L4430" s="50" t="s">
        <v>189</v>
      </c>
      <c r="M4430" s="54">
        <v>2</v>
      </c>
      <c r="N4430" s="51" t="str">
        <f t="shared" si="289"/>
        <v>都小金井北</v>
      </c>
    </row>
    <row r="4431" spans="1:14" x14ac:dyDescent="0.2">
      <c r="A4431" s="50">
        <f t="shared" si="286"/>
        <v>51317</v>
      </c>
      <c r="B4431" s="50">
        <f t="shared" si="287"/>
        <v>5</v>
      </c>
      <c r="C4431" s="51">
        <f t="shared" si="288"/>
        <v>13</v>
      </c>
      <c r="D4431" s="50">
        <v>51317</v>
      </c>
      <c r="E4431" s="50" t="s">
        <v>97</v>
      </c>
      <c r="F4431" s="50" t="s">
        <v>3322</v>
      </c>
      <c r="G4431" s="50" t="s">
        <v>1838</v>
      </c>
      <c r="H4431" s="50" t="s">
        <v>1916</v>
      </c>
      <c r="I4431" s="50" t="s">
        <v>1840</v>
      </c>
      <c r="J4431" s="50" t="s">
        <v>1917</v>
      </c>
      <c r="K4431" s="50" t="s">
        <v>291</v>
      </c>
      <c r="L4431" s="50" t="s">
        <v>188</v>
      </c>
      <c r="M4431" s="54">
        <v>2</v>
      </c>
      <c r="N4431" s="51" t="str">
        <f t="shared" si="289"/>
        <v>都小金井北</v>
      </c>
    </row>
    <row r="4432" spans="1:14" x14ac:dyDescent="0.2">
      <c r="A4432" s="50">
        <f t="shared" si="286"/>
        <v>51319</v>
      </c>
      <c r="B4432" s="50">
        <f t="shared" si="287"/>
        <v>5</v>
      </c>
      <c r="C4432" s="51">
        <f t="shared" si="288"/>
        <v>13</v>
      </c>
      <c r="D4432" s="50">
        <v>51319</v>
      </c>
      <c r="E4432" s="50" t="s">
        <v>11532</v>
      </c>
      <c r="F4432" s="50" t="s">
        <v>11533</v>
      </c>
      <c r="G4432" s="50" t="s">
        <v>11534</v>
      </c>
      <c r="H4432" s="50" t="s">
        <v>11535</v>
      </c>
      <c r="I4432" s="50" t="s">
        <v>11536</v>
      </c>
      <c r="J4432" s="50" t="s">
        <v>11537</v>
      </c>
      <c r="K4432" s="50" t="s">
        <v>291</v>
      </c>
      <c r="L4432" s="50" t="s">
        <v>188</v>
      </c>
      <c r="M4432" s="54">
        <v>2</v>
      </c>
      <c r="N4432" s="51" t="str">
        <f t="shared" si="289"/>
        <v>都小金井北</v>
      </c>
    </row>
    <row r="4433" spans="1:14" x14ac:dyDescent="0.2">
      <c r="A4433" s="50">
        <f t="shared" si="286"/>
        <v>51320</v>
      </c>
      <c r="B4433" s="50">
        <f t="shared" si="287"/>
        <v>5</v>
      </c>
      <c r="C4433" s="51">
        <f t="shared" si="288"/>
        <v>13</v>
      </c>
      <c r="D4433" s="50">
        <v>51320</v>
      </c>
      <c r="E4433" s="50" t="s">
        <v>9740</v>
      </c>
      <c r="F4433" s="50" t="s">
        <v>624</v>
      </c>
      <c r="G4433" s="50" t="s">
        <v>9741</v>
      </c>
      <c r="H4433" s="50" t="s">
        <v>1428</v>
      </c>
      <c r="I4433" s="50" t="s">
        <v>9742</v>
      </c>
      <c r="J4433" s="50" t="s">
        <v>1430</v>
      </c>
      <c r="K4433" s="50" t="s">
        <v>291</v>
      </c>
      <c r="L4433" s="50" t="s">
        <v>188</v>
      </c>
      <c r="M4433" s="54">
        <v>2</v>
      </c>
      <c r="N4433" s="51" t="str">
        <f t="shared" si="289"/>
        <v>都小金井北</v>
      </c>
    </row>
    <row r="4434" spans="1:14" x14ac:dyDescent="0.2">
      <c r="A4434" s="50">
        <f t="shared" si="286"/>
        <v>51321</v>
      </c>
      <c r="B4434" s="50">
        <f t="shared" si="287"/>
        <v>5</v>
      </c>
      <c r="C4434" s="51">
        <f t="shared" si="288"/>
        <v>13</v>
      </c>
      <c r="D4434" s="50">
        <v>51321</v>
      </c>
      <c r="E4434" s="50" t="s">
        <v>53</v>
      </c>
      <c r="F4434" s="50" t="s">
        <v>11538</v>
      </c>
      <c r="G4434" s="50" t="s">
        <v>1239</v>
      </c>
      <c r="H4434" s="50" t="s">
        <v>7085</v>
      </c>
      <c r="I4434" s="50" t="s">
        <v>1240</v>
      </c>
      <c r="J4434" s="50" t="s">
        <v>7086</v>
      </c>
      <c r="K4434" s="50" t="s">
        <v>291</v>
      </c>
      <c r="L4434" s="50" t="s">
        <v>188</v>
      </c>
      <c r="M4434" s="54">
        <v>2</v>
      </c>
      <c r="N4434" s="51" t="str">
        <f t="shared" si="289"/>
        <v>都小金井北</v>
      </c>
    </row>
    <row r="4435" spans="1:14" x14ac:dyDescent="0.2">
      <c r="A4435" s="50">
        <f t="shared" si="286"/>
        <v>51322</v>
      </c>
      <c r="B4435" s="50">
        <f t="shared" si="287"/>
        <v>5</v>
      </c>
      <c r="C4435" s="51">
        <f t="shared" si="288"/>
        <v>13</v>
      </c>
      <c r="D4435" s="50">
        <v>51322</v>
      </c>
      <c r="E4435" s="50" t="s">
        <v>4599</v>
      </c>
      <c r="F4435" s="50" t="s">
        <v>11539</v>
      </c>
      <c r="G4435" s="50" t="s">
        <v>4600</v>
      </c>
      <c r="H4435" s="50" t="s">
        <v>5684</v>
      </c>
      <c r="I4435" s="50" t="s">
        <v>4601</v>
      </c>
      <c r="J4435" s="50" t="s">
        <v>5686</v>
      </c>
      <c r="K4435" s="50" t="s">
        <v>291</v>
      </c>
      <c r="L4435" s="50" t="s">
        <v>188</v>
      </c>
      <c r="M4435" s="54">
        <v>2</v>
      </c>
      <c r="N4435" s="51" t="str">
        <f t="shared" si="289"/>
        <v>都小金井北</v>
      </c>
    </row>
    <row r="4436" spans="1:14" x14ac:dyDescent="0.2">
      <c r="A4436" s="50">
        <f t="shared" si="286"/>
        <v>51323</v>
      </c>
      <c r="B4436" s="50">
        <f t="shared" si="287"/>
        <v>5</v>
      </c>
      <c r="C4436" s="51">
        <f t="shared" si="288"/>
        <v>13</v>
      </c>
      <c r="D4436" s="50">
        <v>51323</v>
      </c>
      <c r="E4436" s="50" t="s">
        <v>31</v>
      </c>
      <c r="F4436" s="50" t="s">
        <v>11540</v>
      </c>
      <c r="G4436" s="50" t="s">
        <v>1202</v>
      </c>
      <c r="H4436" s="50" t="s">
        <v>4278</v>
      </c>
      <c r="I4436" s="50" t="s">
        <v>1204</v>
      </c>
      <c r="J4436" s="50" t="s">
        <v>4280</v>
      </c>
      <c r="K4436" s="50" t="s">
        <v>291</v>
      </c>
      <c r="L4436" s="50" t="s">
        <v>189</v>
      </c>
      <c r="M4436" s="54">
        <v>1</v>
      </c>
      <c r="N4436" s="51" t="str">
        <f t="shared" si="289"/>
        <v>都小金井北</v>
      </c>
    </row>
    <row r="4437" spans="1:14" x14ac:dyDescent="0.2">
      <c r="A4437" s="50">
        <f t="shared" si="286"/>
        <v>51324</v>
      </c>
      <c r="B4437" s="50">
        <f t="shared" si="287"/>
        <v>5</v>
      </c>
      <c r="C4437" s="51">
        <f t="shared" si="288"/>
        <v>13</v>
      </c>
      <c r="D4437" s="50">
        <v>51324</v>
      </c>
      <c r="E4437" s="50" t="s">
        <v>8254</v>
      </c>
      <c r="F4437" s="50" t="s">
        <v>11541</v>
      </c>
      <c r="G4437" s="50" t="s">
        <v>8255</v>
      </c>
      <c r="H4437" s="50" t="s">
        <v>1150</v>
      </c>
      <c r="I4437" s="50" t="s">
        <v>8256</v>
      </c>
      <c r="J4437" s="50" t="s">
        <v>1151</v>
      </c>
      <c r="K4437" s="50" t="s">
        <v>291</v>
      </c>
      <c r="L4437" s="50" t="s">
        <v>189</v>
      </c>
      <c r="M4437" s="54">
        <v>1</v>
      </c>
      <c r="N4437" s="51" t="str">
        <f t="shared" si="289"/>
        <v>都小金井北</v>
      </c>
    </row>
    <row r="4438" spans="1:14" x14ac:dyDescent="0.2">
      <c r="A4438" s="50">
        <f t="shared" si="286"/>
        <v>51325</v>
      </c>
      <c r="B4438" s="50">
        <f t="shared" si="287"/>
        <v>5</v>
      </c>
      <c r="C4438" s="51">
        <f t="shared" si="288"/>
        <v>13</v>
      </c>
      <c r="D4438" s="50">
        <v>51325</v>
      </c>
      <c r="E4438" s="50" t="s">
        <v>4064</v>
      </c>
      <c r="F4438" s="50" t="s">
        <v>3044</v>
      </c>
      <c r="G4438" s="50" t="s">
        <v>4066</v>
      </c>
      <c r="H4438" s="50" t="s">
        <v>1370</v>
      </c>
      <c r="I4438" s="50" t="s">
        <v>4067</v>
      </c>
      <c r="J4438" s="50" t="s">
        <v>1371</v>
      </c>
      <c r="K4438" s="50" t="s">
        <v>291</v>
      </c>
      <c r="L4438" s="50" t="s">
        <v>189</v>
      </c>
      <c r="M4438" s="54">
        <v>1</v>
      </c>
      <c r="N4438" s="51" t="str">
        <f t="shared" si="289"/>
        <v>都小金井北</v>
      </c>
    </row>
    <row r="4439" spans="1:14" x14ac:dyDescent="0.2">
      <c r="A4439" s="50">
        <f t="shared" si="286"/>
        <v>51326</v>
      </c>
      <c r="B4439" s="50">
        <f t="shared" si="287"/>
        <v>5</v>
      </c>
      <c r="C4439" s="51">
        <f t="shared" si="288"/>
        <v>13</v>
      </c>
      <c r="D4439" s="50">
        <v>51326</v>
      </c>
      <c r="E4439" s="50" t="s">
        <v>34</v>
      </c>
      <c r="F4439" s="50" t="s">
        <v>11542</v>
      </c>
      <c r="G4439" s="50" t="s">
        <v>1285</v>
      </c>
      <c r="H4439" s="50" t="s">
        <v>11543</v>
      </c>
      <c r="I4439" s="50" t="s">
        <v>1287</v>
      </c>
      <c r="J4439" s="50" t="s">
        <v>11544</v>
      </c>
      <c r="K4439" s="50" t="s">
        <v>291</v>
      </c>
      <c r="L4439" s="50" t="s">
        <v>189</v>
      </c>
      <c r="M4439" s="54">
        <v>1</v>
      </c>
      <c r="N4439" s="51" t="str">
        <f t="shared" si="289"/>
        <v>都小金井北</v>
      </c>
    </row>
    <row r="4440" spans="1:14" x14ac:dyDescent="0.2">
      <c r="A4440" s="50">
        <f t="shared" si="286"/>
        <v>51327</v>
      </c>
      <c r="B4440" s="50">
        <f t="shared" si="287"/>
        <v>5</v>
      </c>
      <c r="C4440" s="51">
        <f t="shared" si="288"/>
        <v>13</v>
      </c>
      <c r="D4440" s="50">
        <v>51327</v>
      </c>
      <c r="E4440" s="50" t="s">
        <v>11545</v>
      </c>
      <c r="F4440" s="50" t="s">
        <v>4736</v>
      </c>
      <c r="G4440" s="50" t="s">
        <v>11546</v>
      </c>
      <c r="H4440" s="50" t="s">
        <v>1810</v>
      </c>
      <c r="I4440" s="50" t="s">
        <v>11547</v>
      </c>
      <c r="J4440" s="50" t="s">
        <v>1811</v>
      </c>
      <c r="K4440" s="50" t="s">
        <v>291</v>
      </c>
      <c r="L4440" s="50" t="s">
        <v>189</v>
      </c>
      <c r="M4440" s="54">
        <v>1</v>
      </c>
      <c r="N4440" s="51" t="str">
        <f t="shared" si="289"/>
        <v>都小金井北</v>
      </c>
    </row>
    <row r="4441" spans="1:14" x14ac:dyDescent="0.2">
      <c r="A4441" s="50">
        <f t="shared" si="286"/>
        <v>51328</v>
      </c>
      <c r="B4441" s="50">
        <f t="shared" si="287"/>
        <v>5</v>
      </c>
      <c r="C4441" s="51">
        <f t="shared" si="288"/>
        <v>13</v>
      </c>
      <c r="D4441" s="50">
        <v>51328</v>
      </c>
      <c r="E4441" s="50" t="s">
        <v>11548</v>
      </c>
      <c r="F4441" s="50" t="s">
        <v>676</v>
      </c>
      <c r="G4441" s="50" t="s">
        <v>2091</v>
      </c>
      <c r="H4441" s="50" t="s">
        <v>1198</v>
      </c>
      <c r="I4441" s="50" t="s">
        <v>11549</v>
      </c>
      <c r="J4441" s="50" t="s">
        <v>1200</v>
      </c>
      <c r="K4441" s="50" t="s">
        <v>291</v>
      </c>
      <c r="L4441" s="50" t="s">
        <v>189</v>
      </c>
      <c r="M4441" s="54">
        <v>1</v>
      </c>
      <c r="N4441" s="51" t="str">
        <f t="shared" si="289"/>
        <v>都小金井北</v>
      </c>
    </row>
    <row r="4442" spans="1:14" x14ac:dyDescent="0.2">
      <c r="A4442" s="50">
        <f t="shared" si="286"/>
        <v>51329</v>
      </c>
      <c r="B4442" s="50">
        <f t="shared" si="287"/>
        <v>5</v>
      </c>
      <c r="C4442" s="51">
        <f t="shared" si="288"/>
        <v>13</v>
      </c>
      <c r="D4442" s="50">
        <v>51329</v>
      </c>
      <c r="E4442" s="50" t="s">
        <v>114</v>
      </c>
      <c r="F4442" s="50" t="s">
        <v>5241</v>
      </c>
      <c r="G4442" s="50" t="s">
        <v>1141</v>
      </c>
      <c r="H4442" s="50" t="s">
        <v>5243</v>
      </c>
      <c r="I4442" s="50" t="s">
        <v>1142</v>
      </c>
      <c r="J4442" s="50" t="s">
        <v>5245</v>
      </c>
      <c r="K4442" s="50" t="s">
        <v>291</v>
      </c>
      <c r="L4442" s="50" t="s">
        <v>185</v>
      </c>
      <c r="M4442" s="54">
        <v>1</v>
      </c>
      <c r="N4442" s="51" t="str">
        <f t="shared" si="289"/>
        <v>都小金井北</v>
      </c>
    </row>
    <row r="4443" spans="1:14" x14ac:dyDescent="0.2">
      <c r="A4443" s="50">
        <f t="shared" si="286"/>
        <v>51330</v>
      </c>
      <c r="B4443" s="50">
        <f t="shared" si="287"/>
        <v>5</v>
      </c>
      <c r="C4443" s="51">
        <f t="shared" si="288"/>
        <v>13</v>
      </c>
      <c r="D4443" s="50">
        <v>51330</v>
      </c>
      <c r="E4443" s="50" t="s">
        <v>6435</v>
      </c>
      <c r="F4443" s="50" t="s">
        <v>11550</v>
      </c>
      <c r="G4443" s="50" t="s">
        <v>6437</v>
      </c>
      <c r="H4443" s="50" t="s">
        <v>11551</v>
      </c>
      <c r="I4443" s="50" t="s">
        <v>6439</v>
      </c>
      <c r="J4443" s="50" t="s">
        <v>11552</v>
      </c>
      <c r="K4443" s="50" t="s">
        <v>291</v>
      </c>
      <c r="L4443" s="50" t="s">
        <v>185</v>
      </c>
      <c r="M4443" s="54">
        <v>1</v>
      </c>
      <c r="N4443" s="51" t="str">
        <f t="shared" si="289"/>
        <v>都小金井北</v>
      </c>
    </row>
    <row r="4444" spans="1:14" x14ac:dyDescent="0.2">
      <c r="A4444" s="50">
        <f t="shared" si="286"/>
        <v>51331</v>
      </c>
      <c r="B4444" s="50">
        <f t="shared" si="287"/>
        <v>5</v>
      </c>
      <c r="C4444" s="51">
        <f t="shared" si="288"/>
        <v>13</v>
      </c>
      <c r="D4444" s="50">
        <v>51331</v>
      </c>
      <c r="E4444" s="50" t="s">
        <v>87</v>
      </c>
      <c r="F4444" s="50" t="s">
        <v>3185</v>
      </c>
      <c r="G4444" s="50" t="s">
        <v>1117</v>
      </c>
      <c r="H4444" s="50" t="s">
        <v>1009</v>
      </c>
      <c r="I4444" s="50" t="s">
        <v>1119</v>
      </c>
      <c r="J4444" s="50" t="s">
        <v>1028</v>
      </c>
      <c r="K4444" s="50" t="s">
        <v>291</v>
      </c>
      <c r="L4444" s="50" t="s">
        <v>189</v>
      </c>
      <c r="M4444" s="54">
        <v>1</v>
      </c>
      <c r="N4444" s="51" t="str">
        <f t="shared" si="289"/>
        <v>都小金井北</v>
      </c>
    </row>
    <row r="4445" spans="1:14" x14ac:dyDescent="0.2">
      <c r="A4445" s="50">
        <f t="shared" si="286"/>
        <v>51332</v>
      </c>
      <c r="B4445" s="50">
        <f t="shared" si="287"/>
        <v>5</v>
      </c>
      <c r="C4445" s="51">
        <f t="shared" si="288"/>
        <v>13</v>
      </c>
      <c r="D4445" s="50">
        <v>51332</v>
      </c>
      <c r="E4445" s="50" t="s">
        <v>656</v>
      </c>
      <c r="F4445" s="50" t="s">
        <v>119</v>
      </c>
      <c r="G4445" s="50" t="s">
        <v>1867</v>
      </c>
      <c r="H4445" s="50" t="s">
        <v>1662</v>
      </c>
      <c r="I4445" s="50" t="s">
        <v>1868</v>
      </c>
      <c r="J4445" s="50" t="s">
        <v>1663</v>
      </c>
      <c r="K4445" s="50" t="s">
        <v>291</v>
      </c>
      <c r="L4445" s="50" t="s">
        <v>189</v>
      </c>
      <c r="M4445" s="54">
        <v>1</v>
      </c>
      <c r="N4445" s="51" t="str">
        <f t="shared" si="289"/>
        <v>都小金井北</v>
      </c>
    </row>
    <row r="4446" spans="1:14" x14ac:dyDescent="0.2">
      <c r="A4446" s="50">
        <f t="shared" si="286"/>
        <v>51392</v>
      </c>
      <c r="B4446" s="50">
        <f t="shared" si="287"/>
        <v>5</v>
      </c>
      <c r="C4446" s="51">
        <f t="shared" si="288"/>
        <v>13</v>
      </c>
      <c r="D4446" s="50">
        <v>51392</v>
      </c>
      <c r="E4446" s="50" t="s">
        <v>120</v>
      </c>
      <c r="F4446" s="50" t="s">
        <v>11553</v>
      </c>
      <c r="G4446" s="50" t="s">
        <v>1026</v>
      </c>
      <c r="H4446" s="50" t="s">
        <v>11554</v>
      </c>
      <c r="I4446" s="50" t="s">
        <v>1027</v>
      </c>
      <c r="J4446" s="50" t="s">
        <v>11555</v>
      </c>
      <c r="K4446" s="50" t="s">
        <v>292</v>
      </c>
      <c r="L4446" s="50" t="s">
        <v>188</v>
      </c>
      <c r="M4446" s="54">
        <v>2</v>
      </c>
      <c r="N4446" s="51" t="str">
        <f t="shared" si="289"/>
        <v>都小金井北</v>
      </c>
    </row>
    <row r="4447" spans="1:14" x14ac:dyDescent="0.2">
      <c r="A4447" s="50">
        <f t="shared" si="286"/>
        <v>51394</v>
      </c>
      <c r="B4447" s="50">
        <f t="shared" si="287"/>
        <v>5</v>
      </c>
      <c r="C4447" s="51">
        <f t="shared" si="288"/>
        <v>13</v>
      </c>
      <c r="D4447" s="50">
        <v>51394</v>
      </c>
      <c r="E4447" s="50" t="s">
        <v>871</v>
      </c>
      <c r="F4447" s="50" t="s">
        <v>8865</v>
      </c>
      <c r="G4447" s="50" t="s">
        <v>2536</v>
      </c>
      <c r="H4447" s="50" t="s">
        <v>7740</v>
      </c>
      <c r="I4447" s="50" t="s">
        <v>2537</v>
      </c>
      <c r="J4447" s="50" t="s">
        <v>7741</v>
      </c>
      <c r="K4447" s="50" t="s">
        <v>292</v>
      </c>
      <c r="L4447" s="50" t="s">
        <v>189</v>
      </c>
      <c r="M4447" s="54">
        <v>2</v>
      </c>
      <c r="N4447" s="51" t="str">
        <f t="shared" si="289"/>
        <v>都小金井北</v>
      </c>
    </row>
    <row r="4448" spans="1:14" x14ac:dyDescent="0.2">
      <c r="A4448" s="50">
        <f t="shared" si="286"/>
        <v>51395</v>
      </c>
      <c r="B4448" s="50">
        <f t="shared" si="287"/>
        <v>5</v>
      </c>
      <c r="C4448" s="51">
        <f t="shared" si="288"/>
        <v>13</v>
      </c>
      <c r="D4448" s="50">
        <v>51395</v>
      </c>
      <c r="E4448" s="50" t="s">
        <v>10280</v>
      </c>
      <c r="F4448" s="50" t="s">
        <v>11556</v>
      </c>
      <c r="G4448" s="50" t="s">
        <v>10282</v>
      </c>
      <c r="H4448" s="50" t="s">
        <v>10269</v>
      </c>
      <c r="I4448" s="50" t="s">
        <v>10283</v>
      </c>
      <c r="J4448" s="50" t="s">
        <v>10270</v>
      </c>
      <c r="K4448" s="50" t="s">
        <v>292</v>
      </c>
      <c r="L4448" s="50" t="s">
        <v>188</v>
      </c>
      <c r="M4448" s="54">
        <v>2</v>
      </c>
      <c r="N4448" s="51" t="str">
        <f t="shared" si="289"/>
        <v>都小金井北</v>
      </c>
    </row>
    <row r="4449" spans="1:14" x14ac:dyDescent="0.2">
      <c r="A4449" s="50">
        <f t="shared" si="286"/>
        <v>51397</v>
      </c>
      <c r="B4449" s="50">
        <f t="shared" si="287"/>
        <v>5</v>
      </c>
      <c r="C4449" s="51">
        <f t="shared" si="288"/>
        <v>13</v>
      </c>
      <c r="D4449" s="50">
        <v>51397</v>
      </c>
      <c r="E4449" s="50" t="s">
        <v>6735</v>
      </c>
      <c r="F4449" s="50" t="s">
        <v>9901</v>
      </c>
      <c r="G4449" s="50" t="s">
        <v>6736</v>
      </c>
      <c r="H4449" s="50" t="s">
        <v>11557</v>
      </c>
      <c r="I4449" s="50" t="s">
        <v>6737</v>
      </c>
      <c r="J4449" s="50" t="s">
        <v>11558</v>
      </c>
      <c r="K4449" s="50" t="s">
        <v>292</v>
      </c>
      <c r="L4449" s="50" t="s">
        <v>185</v>
      </c>
      <c r="M4449" s="54">
        <v>1</v>
      </c>
      <c r="N4449" s="51" t="str">
        <f t="shared" si="289"/>
        <v>都小金井北</v>
      </c>
    </row>
    <row r="4450" spans="1:14" x14ac:dyDescent="0.2">
      <c r="A4450" s="50">
        <f t="shared" si="286"/>
        <v>51398</v>
      </c>
      <c r="B4450" s="50">
        <f t="shared" si="287"/>
        <v>5</v>
      </c>
      <c r="C4450" s="51">
        <f t="shared" si="288"/>
        <v>13</v>
      </c>
      <c r="D4450" s="50">
        <v>51398</v>
      </c>
      <c r="E4450" s="50" t="s">
        <v>11559</v>
      </c>
      <c r="F4450" s="50" t="s">
        <v>11560</v>
      </c>
      <c r="G4450" s="50" t="s">
        <v>1046</v>
      </c>
      <c r="H4450" s="50" t="s">
        <v>1164</v>
      </c>
      <c r="I4450" s="50" t="s">
        <v>1047</v>
      </c>
      <c r="J4450" s="50" t="s">
        <v>1166</v>
      </c>
      <c r="K4450" s="50" t="s">
        <v>292</v>
      </c>
      <c r="L4450" s="50" t="s">
        <v>189</v>
      </c>
      <c r="M4450" s="54">
        <v>1</v>
      </c>
      <c r="N4450" s="51" t="str">
        <f t="shared" si="289"/>
        <v>都小金井北</v>
      </c>
    </row>
    <row r="4451" spans="1:14" x14ac:dyDescent="0.2">
      <c r="A4451" s="50">
        <f t="shared" si="286"/>
        <v>51399</v>
      </c>
      <c r="B4451" s="50">
        <f t="shared" si="287"/>
        <v>5</v>
      </c>
      <c r="C4451" s="51">
        <f t="shared" si="288"/>
        <v>13</v>
      </c>
      <c r="D4451" s="50">
        <v>51399</v>
      </c>
      <c r="E4451" s="50" t="s">
        <v>3992</v>
      </c>
      <c r="F4451" s="50" t="s">
        <v>11561</v>
      </c>
      <c r="G4451" s="50" t="s">
        <v>3994</v>
      </c>
      <c r="H4451" s="50" t="s">
        <v>11562</v>
      </c>
      <c r="I4451" s="50" t="s">
        <v>3995</v>
      </c>
      <c r="J4451" s="50" t="s">
        <v>11563</v>
      </c>
      <c r="K4451" s="50" t="s">
        <v>292</v>
      </c>
      <c r="L4451" s="50" t="s">
        <v>189</v>
      </c>
      <c r="M4451" s="54">
        <v>1</v>
      </c>
      <c r="N4451" s="51" t="str">
        <f t="shared" si="289"/>
        <v>都小金井北</v>
      </c>
    </row>
    <row r="4452" spans="1:14" x14ac:dyDescent="0.2">
      <c r="A4452" s="50">
        <f t="shared" si="286"/>
        <v>51443</v>
      </c>
      <c r="B4452" s="50">
        <f t="shared" si="287"/>
        <v>5</v>
      </c>
      <c r="C4452" s="51">
        <f t="shared" si="288"/>
        <v>14</v>
      </c>
      <c r="D4452" s="50">
        <v>51443</v>
      </c>
      <c r="E4452" s="50" t="s">
        <v>912</v>
      </c>
      <c r="F4452" s="50" t="s">
        <v>3427</v>
      </c>
      <c r="G4452" s="50" t="s">
        <v>2853</v>
      </c>
      <c r="H4452" s="50" t="s">
        <v>1723</v>
      </c>
      <c r="I4452" s="50" t="s">
        <v>2855</v>
      </c>
      <c r="J4452" s="50" t="s">
        <v>1725</v>
      </c>
      <c r="K4452" s="50" t="s">
        <v>291</v>
      </c>
      <c r="L4452" s="50" t="s">
        <v>188</v>
      </c>
      <c r="M4452" s="54">
        <v>2</v>
      </c>
      <c r="N4452" s="51" t="str">
        <f t="shared" si="289"/>
        <v>ICU</v>
      </c>
    </row>
    <row r="4453" spans="1:14" x14ac:dyDescent="0.2">
      <c r="A4453" s="50">
        <f t="shared" si="286"/>
        <v>51444</v>
      </c>
      <c r="B4453" s="50">
        <f t="shared" si="287"/>
        <v>5</v>
      </c>
      <c r="C4453" s="51">
        <f t="shared" si="288"/>
        <v>14</v>
      </c>
      <c r="D4453" s="50">
        <v>51444</v>
      </c>
      <c r="E4453" s="50" t="s">
        <v>11564</v>
      </c>
      <c r="F4453" s="50" t="s">
        <v>8236</v>
      </c>
      <c r="G4453" s="50" t="s">
        <v>11565</v>
      </c>
      <c r="H4453" s="50" t="s">
        <v>1040</v>
      </c>
      <c r="I4453" s="50" t="s">
        <v>11566</v>
      </c>
      <c r="J4453" s="50" t="s">
        <v>1041</v>
      </c>
      <c r="K4453" s="50" t="s">
        <v>291</v>
      </c>
      <c r="L4453" s="50" t="s">
        <v>188</v>
      </c>
      <c r="M4453" s="54">
        <v>2</v>
      </c>
      <c r="N4453" s="51" t="str">
        <f t="shared" si="289"/>
        <v>ICU</v>
      </c>
    </row>
    <row r="4454" spans="1:14" x14ac:dyDescent="0.2">
      <c r="A4454" s="50">
        <f t="shared" si="286"/>
        <v>51445</v>
      </c>
      <c r="B4454" s="50">
        <f t="shared" si="287"/>
        <v>5</v>
      </c>
      <c r="C4454" s="51">
        <f t="shared" si="288"/>
        <v>14</v>
      </c>
      <c r="D4454" s="50">
        <v>51445</v>
      </c>
      <c r="E4454" s="50" t="s">
        <v>90</v>
      </c>
      <c r="F4454" s="50" t="s">
        <v>11567</v>
      </c>
      <c r="G4454" s="50" t="s">
        <v>1202</v>
      </c>
      <c r="H4454" s="50" t="s">
        <v>7016</v>
      </c>
      <c r="I4454" s="50" t="s">
        <v>1204</v>
      </c>
      <c r="J4454" s="50" t="s">
        <v>7017</v>
      </c>
      <c r="K4454" s="50" t="s">
        <v>291</v>
      </c>
      <c r="L4454" s="50" t="s">
        <v>189</v>
      </c>
      <c r="M4454" s="54">
        <v>2</v>
      </c>
      <c r="N4454" s="51" t="str">
        <f t="shared" si="289"/>
        <v>ICU</v>
      </c>
    </row>
    <row r="4455" spans="1:14" x14ac:dyDescent="0.2">
      <c r="A4455" s="50">
        <f t="shared" si="286"/>
        <v>51447</v>
      </c>
      <c r="B4455" s="50">
        <f t="shared" si="287"/>
        <v>5</v>
      </c>
      <c r="C4455" s="51">
        <f t="shared" si="288"/>
        <v>14</v>
      </c>
      <c r="D4455" s="50">
        <v>51447</v>
      </c>
      <c r="E4455" s="50" t="s">
        <v>9479</v>
      </c>
      <c r="F4455" s="50" t="s">
        <v>6204</v>
      </c>
      <c r="G4455" s="50" t="s">
        <v>3316</v>
      </c>
      <c r="H4455" s="50" t="s">
        <v>1341</v>
      </c>
      <c r="I4455" s="50" t="s">
        <v>3318</v>
      </c>
      <c r="J4455" s="50" t="s">
        <v>1343</v>
      </c>
      <c r="K4455" s="50" t="s">
        <v>291</v>
      </c>
      <c r="L4455" s="50" t="s">
        <v>188</v>
      </c>
      <c r="M4455" s="54">
        <v>2</v>
      </c>
      <c r="N4455" s="51" t="str">
        <f t="shared" si="289"/>
        <v>ICU</v>
      </c>
    </row>
    <row r="4456" spans="1:14" x14ac:dyDescent="0.2">
      <c r="A4456" s="50">
        <f t="shared" si="286"/>
        <v>51448</v>
      </c>
      <c r="B4456" s="50">
        <f t="shared" si="287"/>
        <v>5</v>
      </c>
      <c r="C4456" s="51">
        <f t="shared" si="288"/>
        <v>14</v>
      </c>
      <c r="D4456" s="50">
        <v>51448</v>
      </c>
      <c r="E4456" s="50" t="s">
        <v>6835</v>
      </c>
      <c r="F4456" s="50" t="s">
        <v>11568</v>
      </c>
      <c r="G4456" s="50" t="s">
        <v>6837</v>
      </c>
      <c r="H4456" s="50" t="s">
        <v>2099</v>
      </c>
      <c r="I4456" s="50" t="s">
        <v>6839</v>
      </c>
      <c r="J4456" s="50" t="s">
        <v>2960</v>
      </c>
      <c r="K4456" s="50" t="s">
        <v>291</v>
      </c>
      <c r="L4456" s="50" t="s">
        <v>188</v>
      </c>
      <c r="M4456" s="54">
        <v>2</v>
      </c>
      <c r="N4456" s="51" t="str">
        <f t="shared" si="289"/>
        <v>ICU</v>
      </c>
    </row>
    <row r="4457" spans="1:14" x14ac:dyDescent="0.2">
      <c r="A4457" s="50">
        <f t="shared" si="286"/>
        <v>51449</v>
      </c>
      <c r="B4457" s="50">
        <f t="shared" si="287"/>
        <v>5</v>
      </c>
      <c r="C4457" s="51">
        <f t="shared" si="288"/>
        <v>14</v>
      </c>
      <c r="D4457" s="50">
        <v>51449</v>
      </c>
      <c r="E4457" s="50" t="s">
        <v>11569</v>
      </c>
      <c r="F4457" s="50" t="s">
        <v>11570</v>
      </c>
      <c r="G4457" s="50" t="s">
        <v>11571</v>
      </c>
      <c r="H4457" s="50" t="s">
        <v>6396</v>
      </c>
      <c r="I4457" s="50" t="s">
        <v>11572</v>
      </c>
      <c r="J4457" s="50" t="s">
        <v>7520</v>
      </c>
      <c r="K4457" s="50" t="s">
        <v>291</v>
      </c>
      <c r="L4457" s="50" t="s">
        <v>188</v>
      </c>
      <c r="M4457" s="54">
        <v>2</v>
      </c>
      <c r="N4457" s="51" t="str">
        <f t="shared" si="289"/>
        <v>ICU</v>
      </c>
    </row>
    <row r="4458" spans="1:14" x14ac:dyDescent="0.2">
      <c r="A4458" s="50">
        <f t="shared" si="286"/>
        <v>51452</v>
      </c>
      <c r="B4458" s="50">
        <f t="shared" si="287"/>
        <v>5</v>
      </c>
      <c r="C4458" s="51">
        <f t="shared" si="288"/>
        <v>14</v>
      </c>
      <c r="D4458" s="50">
        <v>51452</v>
      </c>
      <c r="E4458" s="50" t="s">
        <v>28</v>
      </c>
      <c r="F4458" s="50" t="s">
        <v>11573</v>
      </c>
      <c r="G4458" s="50" t="s">
        <v>1083</v>
      </c>
      <c r="H4458" s="50" t="s">
        <v>1085</v>
      </c>
      <c r="I4458" s="50" t="s">
        <v>1084</v>
      </c>
      <c r="J4458" s="50" t="s">
        <v>1017</v>
      </c>
      <c r="K4458" s="50" t="s">
        <v>292</v>
      </c>
      <c r="L4458" s="50" t="s">
        <v>1029</v>
      </c>
      <c r="M4458" s="54">
        <v>3</v>
      </c>
      <c r="N4458" s="51" t="str">
        <f t="shared" si="289"/>
        <v>ICU</v>
      </c>
    </row>
    <row r="4459" spans="1:14" x14ac:dyDescent="0.2">
      <c r="A4459" s="50">
        <f t="shared" si="286"/>
        <v>51454</v>
      </c>
      <c r="B4459" s="50">
        <f t="shared" si="287"/>
        <v>5</v>
      </c>
      <c r="C4459" s="51">
        <f t="shared" si="288"/>
        <v>14</v>
      </c>
      <c r="D4459" s="50">
        <v>51454</v>
      </c>
      <c r="E4459" s="50" t="s">
        <v>12538</v>
      </c>
      <c r="F4459" s="50" t="s">
        <v>9891</v>
      </c>
      <c r="G4459" s="50" t="s">
        <v>12540</v>
      </c>
      <c r="H4459" s="50" t="s">
        <v>1716</v>
      </c>
      <c r="I4459" s="50" t="s">
        <v>12541</v>
      </c>
      <c r="J4459" s="50" t="s">
        <v>1717</v>
      </c>
      <c r="K4459" s="50" t="s">
        <v>292</v>
      </c>
      <c r="L4459" s="50" t="s">
        <v>188</v>
      </c>
      <c r="M4459" s="54">
        <v>2</v>
      </c>
      <c r="N4459" s="51" t="str">
        <f t="shared" si="289"/>
        <v>ICU</v>
      </c>
    </row>
    <row r="4460" spans="1:14" x14ac:dyDescent="0.2">
      <c r="A4460" s="50">
        <f t="shared" ref="A4460:A4523" si="290">D4460</f>
        <v>51456</v>
      </c>
      <c r="B4460" s="50">
        <f t="shared" ref="B4460:B4523" si="291">ROUNDDOWN(D4460/10000,0)</f>
        <v>5</v>
      </c>
      <c r="C4460" s="51">
        <f t="shared" ref="C4460:C4523" si="292">ROUNDDOWN((D4460-B4460*10000)/100,0)</f>
        <v>14</v>
      </c>
      <c r="D4460" s="50">
        <v>51456</v>
      </c>
      <c r="E4460" s="50" t="s">
        <v>8338</v>
      </c>
      <c r="F4460" s="50" t="s">
        <v>11574</v>
      </c>
      <c r="G4460" s="50" t="s">
        <v>8339</v>
      </c>
      <c r="H4460" s="50" t="s">
        <v>11575</v>
      </c>
      <c r="I4460" s="50" t="s">
        <v>8340</v>
      </c>
      <c r="J4460" s="50" t="s">
        <v>11576</v>
      </c>
      <c r="K4460" s="50" t="s">
        <v>292</v>
      </c>
      <c r="L4460" s="50" t="s">
        <v>189</v>
      </c>
      <c r="M4460" s="54">
        <v>2</v>
      </c>
      <c r="N4460" s="51" t="str">
        <f t="shared" si="289"/>
        <v>ICU</v>
      </c>
    </row>
    <row r="4461" spans="1:14" x14ac:dyDescent="0.2">
      <c r="A4461" s="50">
        <f t="shared" si="290"/>
        <v>51457</v>
      </c>
      <c r="B4461" s="50">
        <f t="shared" si="291"/>
        <v>5</v>
      </c>
      <c r="C4461" s="51">
        <f t="shared" si="292"/>
        <v>14</v>
      </c>
      <c r="D4461" s="50">
        <v>51457</v>
      </c>
      <c r="E4461" s="50" t="s">
        <v>9968</v>
      </c>
      <c r="F4461" s="50" t="s">
        <v>11577</v>
      </c>
      <c r="G4461" s="50" t="s">
        <v>9969</v>
      </c>
      <c r="H4461" s="50" t="s">
        <v>2980</v>
      </c>
      <c r="I4461" s="50" t="s">
        <v>9970</v>
      </c>
      <c r="J4461" s="50" t="s">
        <v>2981</v>
      </c>
      <c r="K4461" s="50" t="s">
        <v>292</v>
      </c>
      <c r="L4461" s="50" t="s">
        <v>189</v>
      </c>
      <c r="M4461" s="54">
        <v>1</v>
      </c>
      <c r="N4461" s="51" t="str">
        <f t="shared" si="289"/>
        <v>ICU</v>
      </c>
    </row>
    <row r="4462" spans="1:14" x14ac:dyDescent="0.2">
      <c r="A4462" s="50">
        <f t="shared" si="290"/>
        <v>51498</v>
      </c>
      <c r="B4462" s="50">
        <f t="shared" si="291"/>
        <v>5</v>
      </c>
      <c r="C4462" s="51">
        <f t="shared" si="292"/>
        <v>14</v>
      </c>
      <c r="D4462" s="50">
        <v>51498</v>
      </c>
      <c r="E4462" s="50" t="s">
        <v>59</v>
      </c>
      <c r="F4462" s="50" t="s">
        <v>11578</v>
      </c>
      <c r="G4462" s="50" t="s">
        <v>3196</v>
      </c>
      <c r="H4462" s="50" t="s">
        <v>1700</v>
      </c>
      <c r="I4462" s="50" t="s">
        <v>3197</v>
      </c>
      <c r="J4462" s="50" t="s">
        <v>1702</v>
      </c>
      <c r="K4462" s="50" t="s">
        <v>292</v>
      </c>
      <c r="L4462" s="50" t="s">
        <v>1029</v>
      </c>
      <c r="M4462" s="54">
        <v>3</v>
      </c>
      <c r="N4462" s="51" t="str">
        <f t="shared" si="289"/>
        <v>ICU</v>
      </c>
    </row>
    <row r="4463" spans="1:14" x14ac:dyDescent="0.2">
      <c r="A4463" s="50">
        <f t="shared" si="290"/>
        <v>51507</v>
      </c>
      <c r="B4463" s="50">
        <f t="shared" si="291"/>
        <v>5</v>
      </c>
      <c r="C4463" s="51">
        <f t="shared" si="292"/>
        <v>15</v>
      </c>
      <c r="D4463" s="50">
        <v>51507</v>
      </c>
      <c r="E4463" s="50" t="s">
        <v>2582</v>
      </c>
      <c r="F4463" s="50" t="s">
        <v>11579</v>
      </c>
      <c r="G4463" s="50" t="s">
        <v>1894</v>
      </c>
      <c r="H4463" s="50" t="s">
        <v>11580</v>
      </c>
      <c r="I4463" s="50" t="s">
        <v>1895</v>
      </c>
      <c r="J4463" s="50" t="s">
        <v>11581</v>
      </c>
      <c r="K4463" s="50" t="s">
        <v>291</v>
      </c>
      <c r="L4463" s="50" t="s">
        <v>1029</v>
      </c>
      <c r="M4463" s="54">
        <v>3</v>
      </c>
      <c r="N4463" s="51" t="str">
        <f t="shared" si="289"/>
        <v>中大附</v>
      </c>
    </row>
    <row r="4464" spans="1:14" x14ac:dyDescent="0.2">
      <c r="A4464" s="50">
        <f t="shared" si="290"/>
        <v>51511</v>
      </c>
      <c r="B4464" s="50">
        <f t="shared" si="291"/>
        <v>5</v>
      </c>
      <c r="C4464" s="51">
        <f t="shared" si="292"/>
        <v>15</v>
      </c>
      <c r="D4464" s="50">
        <v>51511</v>
      </c>
      <c r="E4464" s="50" t="s">
        <v>8325</v>
      </c>
      <c r="F4464" s="50" t="s">
        <v>6148</v>
      </c>
      <c r="G4464" s="50" t="s">
        <v>3174</v>
      </c>
      <c r="H4464" s="50" t="s">
        <v>1370</v>
      </c>
      <c r="I4464" s="50" t="s">
        <v>3175</v>
      </c>
      <c r="J4464" s="50" t="s">
        <v>1371</v>
      </c>
      <c r="K4464" s="50" t="s">
        <v>291</v>
      </c>
      <c r="L4464" s="50" t="s">
        <v>188</v>
      </c>
      <c r="M4464" s="54">
        <v>2</v>
      </c>
      <c r="N4464" s="51" t="str">
        <f t="shared" si="289"/>
        <v>中大附</v>
      </c>
    </row>
    <row r="4465" spans="1:14" x14ac:dyDescent="0.2">
      <c r="A4465" s="50">
        <f t="shared" si="290"/>
        <v>51512</v>
      </c>
      <c r="B4465" s="50">
        <f t="shared" si="291"/>
        <v>5</v>
      </c>
      <c r="C4465" s="51">
        <f t="shared" si="292"/>
        <v>15</v>
      </c>
      <c r="D4465" s="50">
        <v>51512</v>
      </c>
      <c r="E4465" s="50" t="s">
        <v>45</v>
      </c>
      <c r="F4465" s="50" t="s">
        <v>11244</v>
      </c>
      <c r="G4465" s="50" t="s">
        <v>1184</v>
      </c>
      <c r="H4465" s="50" t="s">
        <v>1286</v>
      </c>
      <c r="I4465" s="50" t="s">
        <v>1186</v>
      </c>
      <c r="J4465" s="50" t="s">
        <v>1288</v>
      </c>
      <c r="K4465" s="50" t="s">
        <v>291</v>
      </c>
      <c r="L4465" s="50" t="s">
        <v>188</v>
      </c>
      <c r="M4465" s="54">
        <v>2</v>
      </c>
      <c r="N4465" s="51" t="str">
        <f t="shared" si="289"/>
        <v>中大附</v>
      </c>
    </row>
    <row r="4466" spans="1:14" x14ac:dyDescent="0.2">
      <c r="A4466" s="50">
        <f t="shared" si="290"/>
        <v>51513</v>
      </c>
      <c r="B4466" s="50">
        <f t="shared" si="291"/>
        <v>5</v>
      </c>
      <c r="C4466" s="51">
        <f t="shared" si="292"/>
        <v>15</v>
      </c>
      <c r="D4466" s="50">
        <v>51513</v>
      </c>
      <c r="E4466" s="50" t="s">
        <v>4064</v>
      </c>
      <c r="F4466" s="50" t="s">
        <v>11582</v>
      </c>
      <c r="G4466" s="50" t="s">
        <v>4066</v>
      </c>
      <c r="H4466" s="50" t="s">
        <v>1810</v>
      </c>
      <c r="I4466" s="50" t="s">
        <v>4067</v>
      </c>
      <c r="J4466" s="50" t="s">
        <v>1811</v>
      </c>
      <c r="K4466" s="50" t="s">
        <v>291</v>
      </c>
      <c r="L4466" s="50" t="s">
        <v>189</v>
      </c>
      <c r="M4466" s="54">
        <v>2</v>
      </c>
      <c r="N4466" s="51" t="str">
        <f t="shared" si="289"/>
        <v>中大附</v>
      </c>
    </row>
    <row r="4467" spans="1:14" x14ac:dyDescent="0.2">
      <c r="A4467" s="50">
        <f t="shared" si="290"/>
        <v>51514</v>
      </c>
      <c r="B4467" s="50">
        <f t="shared" si="291"/>
        <v>5</v>
      </c>
      <c r="C4467" s="51">
        <f t="shared" si="292"/>
        <v>15</v>
      </c>
      <c r="D4467" s="50">
        <v>51514</v>
      </c>
      <c r="E4467" s="50" t="s">
        <v>5034</v>
      </c>
      <c r="F4467" s="50" t="s">
        <v>11583</v>
      </c>
      <c r="G4467" s="50" t="s">
        <v>5036</v>
      </c>
      <c r="H4467" s="50" t="s">
        <v>5524</v>
      </c>
      <c r="I4467" s="50" t="s">
        <v>5038</v>
      </c>
      <c r="J4467" s="50" t="s">
        <v>5526</v>
      </c>
      <c r="K4467" s="50" t="s">
        <v>291</v>
      </c>
      <c r="L4467" s="50" t="s">
        <v>188</v>
      </c>
      <c r="M4467" s="54">
        <v>2</v>
      </c>
      <c r="N4467" s="51" t="str">
        <f t="shared" si="289"/>
        <v>中大附</v>
      </c>
    </row>
    <row r="4468" spans="1:14" x14ac:dyDescent="0.2">
      <c r="A4468" s="50">
        <f t="shared" si="290"/>
        <v>51515</v>
      </c>
      <c r="B4468" s="50">
        <f t="shared" si="291"/>
        <v>5</v>
      </c>
      <c r="C4468" s="51">
        <f t="shared" si="292"/>
        <v>15</v>
      </c>
      <c r="D4468" s="50">
        <v>51515</v>
      </c>
      <c r="E4468" s="50" t="s">
        <v>11584</v>
      </c>
      <c r="F4468" s="50" t="s">
        <v>11585</v>
      </c>
      <c r="G4468" s="50" t="s">
        <v>11586</v>
      </c>
      <c r="H4468" s="50" t="s">
        <v>2899</v>
      </c>
      <c r="I4468" s="50" t="s">
        <v>11587</v>
      </c>
      <c r="J4468" s="50" t="s">
        <v>2900</v>
      </c>
      <c r="K4468" s="50" t="s">
        <v>291</v>
      </c>
      <c r="L4468" s="50" t="s">
        <v>188</v>
      </c>
      <c r="M4468" s="54">
        <v>2</v>
      </c>
      <c r="N4468" s="51" t="str">
        <f t="shared" si="289"/>
        <v>中大附</v>
      </c>
    </row>
    <row r="4469" spans="1:14" x14ac:dyDescent="0.2">
      <c r="A4469" s="50">
        <f t="shared" si="290"/>
        <v>51516</v>
      </c>
      <c r="B4469" s="50">
        <f t="shared" si="291"/>
        <v>5</v>
      </c>
      <c r="C4469" s="51">
        <f t="shared" si="292"/>
        <v>15</v>
      </c>
      <c r="D4469" s="50">
        <v>51516</v>
      </c>
      <c r="E4469" s="50" t="s">
        <v>11588</v>
      </c>
      <c r="F4469" s="50" t="s">
        <v>11589</v>
      </c>
      <c r="G4469" s="50" t="s">
        <v>11590</v>
      </c>
      <c r="H4469" s="50" t="s">
        <v>11591</v>
      </c>
      <c r="I4469" s="50" t="s">
        <v>11592</v>
      </c>
      <c r="J4469" s="50" t="s">
        <v>11593</v>
      </c>
      <c r="K4469" s="50" t="s">
        <v>291</v>
      </c>
      <c r="L4469" s="50" t="s">
        <v>189</v>
      </c>
      <c r="M4469" s="54">
        <v>1</v>
      </c>
      <c r="N4469" s="51" t="str">
        <f t="shared" si="289"/>
        <v>中大附</v>
      </c>
    </row>
    <row r="4470" spans="1:14" x14ac:dyDescent="0.2">
      <c r="A4470" s="50">
        <f t="shared" si="290"/>
        <v>51517</v>
      </c>
      <c r="B4470" s="50">
        <f t="shared" si="291"/>
        <v>5</v>
      </c>
      <c r="C4470" s="51">
        <f t="shared" si="292"/>
        <v>15</v>
      </c>
      <c r="D4470" s="50">
        <v>51517</v>
      </c>
      <c r="E4470" s="50" t="s">
        <v>456</v>
      </c>
      <c r="F4470" s="50" t="s">
        <v>4031</v>
      </c>
      <c r="G4470" s="50" t="s">
        <v>1722</v>
      </c>
      <c r="H4470" s="50" t="s">
        <v>1930</v>
      </c>
      <c r="I4470" s="50" t="s">
        <v>1724</v>
      </c>
      <c r="J4470" s="50" t="s">
        <v>1931</v>
      </c>
      <c r="K4470" s="50" t="s">
        <v>291</v>
      </c>
      <c r="L4470" s="50" t="s">
        <v>185</v>
      </c>
      <c r="M4470" s="54">
        <v>1</v>
      </c>
      <c r="N4470" s="51" t="str">
        <f t="shared" si="289"/>
        <v>中大附</v>
      </c>
    </row>
    <row r="4471" spans="1:14" x14ac:dyDescent="0.2">
      <c r="A4471" s="50">
        <f t="shared" si="290"/>
        <v>51518</v>
      </c>
      <c r="B4471" s="50">
        <f t="shared" si="291"/>
        <v>5</v>
      </c>
      <c r="C4471" s="51">
        <f t="shared" si="292"/>
        <v>15</v>
      </c>
      <c r="D4471" s="50">
        <v>51518</v>
      </c>
      <c r="E4471" s="50" t="s">
        <v>11594</v>
      </c>
      <c r="F4471" s="50" t="s">
        <v>11595</v>
      </c>
      <c r="G4471" s="50" t="s">
        <v>11596</v>
      </c>
      <c r="H4471" s="50" t="s">
        <v>9755</v>
      </c>
      <c r="I4471" s="50" t="s">
        <v>11597</v>
      </c>
      <c r="J4471" s="50" t="s">
        <v>9756</v>
      </c>
      <c r="K4471" s="50" t="s">
        <v>291</v>
      </c>
      <c r="L4471" s="50" t="s">
        <v>185</v>
      </c>
      <c r="M4471" s="54">
        <v>1</v>
      </c>
      <c r="N4471" s="51" t="str">
        <f t="shared" si="289"/>
        <v>中大附</v>
      </c>
    </row>
    <row r="4472" spans="1:14" x14ac:dyDescent="0.2">
      <c r="A4472" s="50">
        <f t="shared" si="290"/>
        <v>51519</v>
      </c>
      <c r="B4472" s="50">
        <f t="shared" si="291"/>
        <v>5</v>
      </c>
      <c r="C4472" s="51">
        <f t="shared" si="292"/>
        <v>15</v>
      </c>
      <c r="D4472" s="50">
        <v>51519</v>
      </c>
      <c r="E4472" s="50" t="s">
        <v>6394</v>
      </c>
      <c r="F4472" s="50" t="s">
        <v>11598</v>
      </c>
      <c r="G4472" s="50" t="s">
        <v>3994</v>
      </c>
      <c r="H4472" s="50" t="s">
        <v>11599</v>
      </c>
      <c r="I4472" s="50" t="s">
        <v>3995</v>
      </c>
      <c r="J4472" s="50" t="s">
        <v>11600</v>
      </c>
      <c r="K4472" s="50" t="s">
        <v>291</v>
      </c>
      <c r="L4472" s="50" t="s">
        <v>185</v>
      </c>
      <c r="M4472" s="54">
        <v>1</v>
      </c>
      <c r="N4472" s="51" t="str">
        <f t="shared" si="289"/>
        <v>中大附</v>
      </c>
    </row>
    <row r="4473" spans="1:14" x14ac:dyDescent="0.2">
      <c r="A4473" s="50">
        <f t="shared" si="290"/>
        <v>51574</v>
      </c>
      <c r="B4473" s="50">
        <f t="shared" si="291"/>
        <v>5</v>
      </c>
      <c r="C4473" s="51">
        <f t="shared" si="292"/>
        <v>15</v>
      </c>
      <c r="D4473" s="50">
        <v>51574</v>
      </c>
      <c r="E4473" s="50" t="s">
        <v>7961</v>
      </c>
      <c r="F4473" s="50" t="s">
        <v>10927</v>
      </c>
      <c r="G4473" s="50" t="s">
        <v>7962</v>
      </c>
      <c r="H4473" s="50" t="s">
        <v>1112</v>
      </c>
      <c r="I4473" s="50" t="s">
        <v>7963</v>
      </c>
      <c r="J4473" s="50" t="s">
        <v>1114</v>
      </c>
      <c r="K4473" s="50" t="s">
        <v>292</v>
      </c>
      <c r="L4473" s="50" t="s">
        <v>188</v>
      </c>
      <c r="M4473" s="54">
        <v>3</v>
      </c>
      <c r="N4473" s="51" t="str">
        <f t="shared" si="289"/>
        <v>中大附</v>
      </c>
    </row>
    <row r="4474" spans="1:14" x14ac:dyDescent="0.2">
      <c r="A4474" s="50">
        <f t="shared" si="290"/>
        <v>51576</v>
      </c>
      <c r="B4474" s="50">
        <f t="shared" si="291"/>
        <v>5</v>
      </c>
      <c r="C4474" s="51">
        <f t="shared" si="292"/>
        <v>15</v>
      </c>
      <c r="D4474" s="50">
        <v>51576</v>
      </c>
      <c r="E4474" s="50" t="s">
        <v>2055</v>
      </c>
      <c r="F4474" s="50" t="s">
        <v>11601</v>
      </c>
      <c r="G4474" s="50" t="s">
        <v>2057</v>
      </c>
      <c r="H4474" s="50" t="s">
        <v>1700</v>
      </c>
      <c r="I4474" s="50" t="s">
        <v>2058</v>
      </c>
      <c r="J4474" s="50" t="s">
        <v>1702</v>
      </c>
      <c r="K4474" s="50" t="s">
        <v>292</v>
      </c>
      <c r="L4474" s="50" t="s">
        <v>1029</v>
      </c>
      <c r="M4474" s="54">
        <v>3</v>
      </c>
      <c r="N4474" s="51" t="str">
        <f t="shared" si="289"/>
        <v>中大附</v>
      </c>
    </row>
    <row r="4475" spans="1:14" x14ac:dyDescent="0.2">
      <c r="A4475" s="50">
        <f t="shared" si="290"/>
        <v>51577</v>
      </c>
      <c r="B4475" s="50">
        <f t="shared" si="291"/>
        <v>5</v>
      </c>
      <c r="C4475" s="51">
        <f t="shared" si="292"/>
        <v>15</v>
      </c>
      <c r="D4475" s="50">
        <v>51577</v>
      </c>
      <c r="E4475" s="50" t="s">
        <v>11602</v>
      </c>
      <c r="F4475" s="50" t="s">
        <v>10989</v>
      </c>
      <c r="G4475" s="50" t="s">
        <v>11603</v>
      </c>
      <c r="H4475" s="50" t="s">
        <v>1957</v>
      </c>
      <c r="I4475" s="50" t="s">
        <v>11604</v>
      </c>
      <c r="J4475" s="50" t="s">
        <v>1959</v>
      </c>
      <c r="K4475" s="50" t="s">
        <v>292</v>
      </c>
      <c r="L4475" s="50" t="s">
        <v>1029</v>
      </c>
      <c r="M4475" s="54">
        <v>3</v>
      </c>
      <c r="N4475" s="51" t="str">
        <f t="shared" si="289"/>
        <v>中大附</v>
      </c>
    </row>
    <row r="4476" spans="1:14" x14ac:dyDescent="0.2">
      <c r="A4476" s="50">
        <f t="shared" si="290"/>
        <v>51579</v>
      </c>
      <c r="B4476" s="50">
        <f t="shared" si="291"/>
        <v>5</v>
      </c>
      <c r="C4476" s="51">
        <f t="shared" si="292"/>
        <v>15</v>
      </c>
      <c r="D4476" s="50">
        <v>51579</v>
      </c>
      <c r="E4476" s="50" t="s">
        <v>8854</v>
      </c>
      <c r="F4476" s="50" t="s">
        <v>11605</v>
      </c>
      <c r="G4476" s="50" t="s">
        <v>3401</v>
      </c>
      <c r="H4476" s="50" t="s">
        <v>11606</v>
      </c>
      <c r="I4476" s="50" t="s">
        <v>3402</v>
      </c>
      <c r="J4476" s="50" t="s">
        <v>11607</v>
      </c>
      <c r="K4476" s="50" t="s">
        <v>292</v>
      </c>
      <c r="L4476" s="50" t="s">
        <v>188</v>
      </c>
      <c r="M4476" s="54">
        <v>2</v>
      </c>
      <c r="N4476" s="51" t="str">
        <f t="shared" si="289"/>
        <v>中大附</v>
      </c>
    </row>
    <row r="4477" spans="1:14" x14ac:dyDescent="0.2">
      <c r="A4477" s="50">
        <f t="shared" si="290"/>
        <v>51580</v>
      </c>
      <c r="B4477" s="50">
        <f t="shared" si="291"/>
        <v>5</v>
      </c>
      <c r="C4477" s="51">
        <f t="shared" si="292"/>
        <v>15</v>
      </c>
      <c r="D4477" s="50">
        <v>51580</v>
      </c>
      <c r="E4477" s="50" t="s">
        <v>40</v>
      </c>
      <c r="F4477" s="50" t="s">
        <v>11608</v>
      </c>
      <c r="G4477" s="50" t="s">
        <v>1704</v>
      </c>
      <c r="H4477" s="50" t="s">
        <v>11608</v>
      </c>
      <c r="I4477" s="50" t="s">
        <v>1706</v>
      </c>
      <c r="J4477" s="50" t="s">
        <v>11609</v>
      </c>
      <c r="K4477" s="50" t="s">
        <v>292</v>
      </c>
      <c r="L4477" s="50" t="s">
        <v>188</v>
      </c>
      <c r="M4477" s="54">
        <v>2</v>
      </c>
      <c r="N4477" s="51" t="str">
        <f t="shared" si="289"/>
        <v>中大附</v>
      </c>
    </row>
    <row r="4478" spans="1:14" x14ac:dyDescent="0.2">
      <c r="A4478" s="50">
        <f t="shared" si="290"/>
        <v>51581</v>
      </c>
      <c r="B4478" s="50">
        <f t="shared" si="291"/>
        <v>5</v>
      </c>
      <c r="C4478" s="51">
        <f t="shared" si="292"/>
        <v>15</v>
      </c>
      <c r="D4478" s="50">
        <v>51581</v>
      </c>
      <c r="E4478" s="50" t="s">
        <v>3769</v>
      </c>
      <c r="F4478" s="50" t="s">
        <v>11610</v>
      </c>
      <c r="G4478" s="50" t="s">
        <v>3770</v>
      </c>
      <c r="H4478" s="50" t="s">
        <v>7356</v>
      </c>
      <c r="I4478" s="50" t="s">
        <v>3771</v>
      </c>
      <c r="J4478" s="50" t="s">
        <v>7358</v>
      </c>
      <c r="K4478" s="50" t="s">
        <v>292</v>
      </c>
      <c r="L4478" s="50" t="s">
        <v>188</v>
      </c>
      <c r="M4478" s="54">
        <v>2</v>
      </c>
      <c r="N4478" s="51" t="str">
        <f t="shared" si="289"/>
        <v>中大附</v>
      </c>
    </row>
    <row r="4479" spans="1:14" x14ac:dyDescent="0.2">
      <c r="A4479" s="50">
        <f t="shared" si="290"/>
        <v>51582</v>
      </c>
      <c r="B4479" s="50">
        <f t="shared" si="291"/>
        <v>5</v>
      </c>
      <c r="C4479" s="51">
        <f t="shared" si="292"/>
        <v>15</v>
      </c>
      <c r="D4479" s="50">
        <v>51582</v>
      </c>
      <c r="E4479" s="50" t="s">
        <v>11611</v>
      </c>
      <c r="F4479" s="50" t="s">
        <v>9537</v>
      </c>
      <c r="G4479" s="50" t="s">
        <v>11612</v>
      </c>
      <c r="H4479" s="50" t="s">
        <v>7114</v>
      </c>
      <c r="I4479" s="50" t="s">
        <v>11613</v>
      </c>
      <c r="J4479" s="50" t="s">
        <v>7115</v>
      </c>
      <c r="K4479" s="50" t="s">
        <v>292</v>
      </c>
      <c r="L4479" s="50" t="s">
        <v>188</v>
      </c>
      <c r="M4479" s="54">
        <v>2</v>
      </c>
      <c r="N4479" s="51" t="str">
        <f t="shared" si="289"/>
        <v>中大附</v>
      </c>
    </row>
    <row r="4480" spans="1:14" x14ac:dyDescent="0.2">
      <c r="A4480" s="50">
        <f t="shared" si="290"/>
        <v>51583</v>
      </c>
      <c r="B4480" s="50">
        <f t="shared" si="291"/>
        <v>5</v>
      </c>
      <c r="C4480" s="51">
        <f t="shared" si="292"/>
        <v>15</v>
      </c>
      <c r="D4480" s="50">
        <v>51583</v>
      </c>
      <c r="E4480" s="50" t="s">
        <v>34</v>
      </c>
      <c r="F4480" s="50" t="s">
        <v>7937</v>
      </c>
      <c r="G4480" s="50" t="s">
        <v>1285</v>
      </c>
      <c r="H4480" s="50" t="s">
        <v>3010</v>
      </c>
      <c r="I4480" s="50" t="s">
        <v>1287</v>
      </c>
      <c r="J4480" s="50" t="s">
        <v>3012</v>
      </c>
      <c r="K4480" s="50" t="s">
        <v>292</v>
      </c>
      <c r="L4480" s="50" t="s">
        <v>189</v>
      </c>
      <c r="M4480" s="54">
        <v>1</v>
      </c>
      <c r="N4480" s="51" t="str">
        <f t="shared" si="289"/>
        <v>中大附</v>
      </c>
    </row>
    <row r="4481" spans="1:14" x14ac:dyDescent="0.2">
      <c r="A4481" s="50">
        <f t="shared" si="290"/>
        <v>51584</v>
      </c>
      <c r="B4481" s="50">
        <f t="shared" si="291"/>
        <v>5</v>
      </c>
      <c r="C4481" s="51">
        <f t="shared" si="292"/>
        <v>15</v>
      </c>
      <c r="D4481" s="50">
        <v>51584</v>
      </c>
      <c r="E4481" s="50" t="s">
        <v>11614</v>
      </c>
      <c r="F4481" s="50" t="s">
        <v>5217</v>
      </c>
      <c r="G4481" s="50" t="s">
        <v>11615</v>
      </c>
      <c r="H4481" s="50" t="s">
        <v>5219</v>
      </c>
      <c r="I4481" s="50" t="s">
        <v>11616</v>
      </c>
      <c r="J4481" s="50" t="s">
        <v>5221</v>
      </c>
      <c r="K4481" s="50" t="s">
        <v>292</v>
      </c>
      <c r="L4481" s="50" t="s">
        <v>189</v>
      </c>
      <c r="M4481" s="54">
        <v>1</v>
      </c>
      <c r="N4481" s="51" t="str">
        <f t="shared" si="289"/>
        <v>中大附</v>
      </c>
    </row>
    <row r="4482" spans="1:14" x14ac:dyDescent="0.2">
      <c r="A4482" s="50">
        <f t="shared" si="290"/>
        <v>51585</v>
      </c>
      <c r="B4482" s="50">
        <f t="shared" si="291"/>
        <v>5</v>
      </c>
      <c r="C4482" s="51">
        <f t="shared" si="292"/>
        <v>15</v>
      </c>
      <c r="D4482" s="50">
        <v>51585</v>
      </c>
      <c r="E4482" s="50" t="s">
        <v>11617</v>
      </c>
      <c r="F4482" s="50" t="s">
        <v>11618</v>
      </c>
      <c r="G4482" s="50" t="s">
        <v>11619</v>
      </c>
      <c r="H4482" s="50" t="s">
        <v>11620</v>
      </c>
      <c r="I4482" s="50" t="s">
        <v>11621</v>
      </c>
      <c r="J4482" s="50" t="s">
        <v>11622</v>
      </c>
      <c r="K4482" s="50" t="s">
        <v>292</v>
      </c>
      <c r="L4482" s="50" t="s">
        <v>189</v>
      </c>
      <c r="M4482" s="54">
        <v>1</v>
      </c>
      <c r="N4482" s="51" t="str">
        <f t="shared" ref="N4482:N4545" si="293">VLOOKUP(B4482*100+C4482,$AB$2:$AF$400,2,0)</f>
        <v>中大附</v>
      </c>
    </row>
    <row r="4483" spans="1:14" x14ac:dyDescent="0.2">
      <c r="A4483" s="50">
        <f t="shared" si="290"/>
        <v>51586</v>
      </c>
      <c r="B4483" s="50">
        <f t="shared" si="291"/>
        <v>5</v>
      </c>
      <c r="C4483" s="51">
        <f t="shared" si="292"/>
        <v>15</v>
      </c>
      <c r="D4483" s="50">
        <v>51586</v>
      </c>
      <c r="E4483" s="50" t="s">
        <v>6134</v>
      </c>
      <c r="F4483" s="50" t="s">
        <v>11623</v>
      </c>
      <c r="G4483" s="50" t="s">
        <v>6135</v>
      </c>
      <c r="H4483" s="50" t="s">
        <v>3028</v>
      </c>
      <c r="I4483" s="50" t="s">
        <v>6136</v>
      </c>
      <c r="J4483" s="50" t="s">
        <v>3029</v>
      </c>
      <c r="K4483" s="50" t="s">
        <v>292</v>
      </c>
      <c r="L4483" s="50" t="s">
        <v>185</v>
      </c>
      <c r="M4483" s="54">
        <v>1</v>
      </c>
      <c r="N4483" s="51" t="str">
        <f t="shared" si="293"/>
        <v>中大附</v>
      </c>
    </row>
    <row r="4484" spans="1:14" x14ac:dyDescent="0.2">
      <c r="A4484" s="50">
        <f t="shared" si="290"/>
        <v>51615</v>
      </c>
      <c r="B4484" s="50">
        <f t="shared" si="291"/>
        <v>5</v>
      </c>
      <c r="C4484" s="51">
        <f t="shared" si="292"/>
        <v>16</v>
      </c>
      <c r="D4484" s="50">
        <v>51615</v>
      </c>
      <c r="E4484" s="50" t="s">
        <v>5477</v>
      </c>
      <c r="F4484" s="50" t="s">
        <v>15411</v>
      </c>
      <c r="G4484" s="50" t="s">
        <v>5479</v>
      </c>
      <c r="H4484" s="50" t="s">
        <v>15412</v>
      </c>
      <c r="I4484" s="50" t="s">
        <v>5480</v>
      </c>
      <c r="J4484" s="50" t="s">
        <v>15413</v>
      </c>
      <c r="K4484" s="50" t="s">
        <v>291</v>
      </c>
      <c r="L4484" s="50" t="s">
        <v>189</v>
      </c>
      <c r="M4484" s="54">
        <v>1</v>
      </c>
      <c r="N4484" s="51" t="str">
        <f t="shared" si="293"/>
        <v>東京電機大</v>
      </c>
    </row>
    <row r="4485" spans="1:14" x14ac:dyDescent="0.2">
      <c r="A4485" s="50">
        <f t="shared" si="290"/>
        <v>51616</v>
      </c>
      <c r="B4485" s="50">
        <f t="shared" si="291"/>
        <v>5</v>
      </c>
      <c r="C4485" s="51">
        <f t="shared" si="292"/>
        <v>16</v>
      </c>
      <c r="D4485" s="50">
        <v>51616</v>
      </c>
      <c r="E4485" s="50" t="s">
        <v>7317</v>
      </c>
      <c r="F4485" s="50" t="s">
        <v>6241</v>
      </c>
      <c r="G4485" s="50" t="s">
        <v>7318</v>
      </c>
      <c r="H4485" s="50" t="s">
        <v>1659</v>
      </c>
      <c r="I4485" s="50" t="s">
        <v>15414</v>
      </c>
      <c r="J4485" s="50" t="s">
        <v>1661</v>
      </c>
      <c r="K4485" s="50" t="s">
        <v>291</v>
      </c>
      <c r="L4485" s="50" t="s">
        <v>185</v>
      </c>
      <c r="M4485" s="54">
        <v>1</v>
      </c>
      <c r="N4485" s="51" t="str">
        <f t="shared" si="293"/>
        <v>東京電機大</v>
      </c>
    </row>
    <row r="4486" spans="1:14" x14ac:dyDescent="0.2">
      <c r="A4486" s="50">
        <f t="shared" si="290"/>
        <v>51617</v>
      </c>
      <c r="B4486" s="50">
        <f t="shared" si="291"/>
        <v>5</v>
      </c>
      <c r="C4486" s="51">
        <f t="shared" si="292"/>
        <v>16</v>
      </c>
      <c r="D4486" s="50">
        <v>51617</v>
      </c>
      <c r="E4486" s="50" t="s">
        <v>3834</v>
      </c>
      <c r="F4486" s="50" t="s">
        <v>4621</v>
      </c>
      <c r="G4486" s="50" t="s">
        <v>3836</v>
      </c>
      <c r="H4486" s="50" t="s">
        <v>1185</v>
      </c>
      <c r="I4486" s="50" t="s">
        <v>3837</v>
      </c>
      <c r="J4486" s="50" t="s">
        <v>1305</v>
      </c>
      <c r="K4486" s="50" t="s">
        <v>291</v>
      </c>
      <c r="L4486" s="50" t="s">
        <v>189</v>
      </c>
      <c r="M4486" s="54">
        <v>1</v>
      </c>
      <c r="N4486" s="51" t="str">
        <f t="shared" si="293"/>
        <v>東京電機大</v>
      </c>
    </row>
    <row r="4487" spans="1:14" x14ac:dyDescent="0.2">
      <c r="A4487" s="50">
        <f t="shared" si="290"/>
        <v>51618</v>
      </c>
      <c r="B4487" s="50">
        <f t="shared" si="291"/>
        <v>5</v>
      </c>
      <c r="C4487" s="51">
        <f t="shared" si="292"/>
        <v>16</v>
      </c>
      <c r="D4487" s="50">
        <v>51618</v>
      </c>
      <c r="E4487" s="50" t="s">
        <v>8077</v>
      </c>
      <c r="F4487" s="50" t="s">
        <v>7568</v>
      </c>
      <c r="G4487" s="50" t="s">
        <v>3014</v>
      </c>
      <c r="H4487" s="50" t="s">
        <v>1122</v>
      </c>
      <c r="I4487" s="50" t="s">
        <v>3015</v>
      </c>
      <c r="J4487" s="50" t="s">
        <v>1918</v>
      </c>
      <c r="K4487" s="50" t="s">
        <v>291</v>
      </c>
      <c r="L4487" s="50" t="s">
        <v>189</v>
      </c>
      <c r="M4487" s="54">
        <v>1</v>
      </c>
      <c r="N4487" s="51" t="str">
        <f t="shared" si="293"/>
        <v>東京電機大</v>
      </c>
    </row>
    <row r="4488" spans="1:14" x14ac:dyDescent="0.2">
      <c r="A4488" s="50">
        <f t="shared" si="290"/>
        <v>51619</v>
      </c>
      <c r="B4488" s="50">
        <f t="shared" si="291"/>
        <v>5</v>
      </c>
      <c r="C4488" s="51">
        <f t="shared" si="292"/>
        <v>16</v>
      </c>
      <c r="D4488" s="50">
        <v>51619</v>
      </c>
      <c r="E4488" s="50" t="s">
        <v>2794</v>
      </c>
      <c r="F4488" s="50" t="s">
        <v>13111</v>
      </c>
      <c r="G4488" s="50" t="s">
        <v>2795</v>
      </c>
      <c r="H4488" s="50" t="s">
        <v>1579</v>
      </c>
      <c r="I4488" s="50" t="s">
        <v>2796</v>
      </c>
      <c r="J4488" s="50" t="s">
        <v>1581</v>
      </c>
      <c r="K4488" s="50" t="s">
        <v>291</v>
      </c>
      <c r="L4488" s="50" t="s">
        <v>189</v>
      </c>
      <c r="M4488" s="54">
        <v>1</v>
      </c>
      <c r="N4488" s="51" t="str">
        <f t="shared" si="293"/>
        <v>東京電機大</v>
      </c>
    </row>
    <row r="4489" spans="1:14" x14ac:dyDescent="0.2">
      <c r="A4489" s="50">
        <f t="shared" si="290"/>
        <v>51620</v>
      </c>
      <c r="B4489" s="50">
        <f t="shared" si="291"/>
        <v>5</v>
      </c>
      <c r="C4489" s="51">
        <f t="shared" si="292"/>
        <v>16</v>
      </c>
      <c r="D4489" s="50">
        <v>51620</v>
      </c>
      <c r="E4489" s="50" t="s">
        <v>15415</v>
      </c>
      <c r="F4489" s="50" t="s">
        <v>15416</v>
      </c>
      <c r="G4489" s="50" t="s">
        <v>15417</v>
      </c>
      <c r="H4489" s="50" t="s">
        <v>1669</v>
      </c>
      <c r="I4489" s="50" t="s">
        <v>15418</v>
      </c>
      <c r="J4489" s="50" t="s">
        <v>1670</v>
      </c>
      <c r="K4489" s="50" t="s">
        <v>291</v>
      </c>
      <c r="L4489" s="50" t="s">
        <v>189</v>
      </c>
      <c r="M4489" s="54">
        <v>1</v>
      </c>
      <c r="N4489" s="51" t="str">
        <f t="shared" si="293"/>
        <v>東京電機大</v>
      </c>
    </row>
    <row r="4490" spans="1:14" x14ac:dyDescent="0.2">
      <c r="A4490" s="50">
        <f t="shared" si="290"/>
        <v>51621</v>
      </c>
      <c r="B4490" s="50">
        <f t="shared" si="291"/>
        <v>5</v>
      </c>
      <c r="C4490" s="51">
        <f t="shared" si="292"/>
        <v>16</v>
      </c>
      <c r="D4490" s="50">
        <v>51621</v>
      </c>
      <c r="E4490" s="50" t="s">
        <v>15419</v>
      </c>
      <c r="F4490" s="50" t="s">
        <v>15420</v>
      </c>
      <c r="G4490" s="50" t="s">
        <v>3218</v>
      </c>
      <c r="H4490" s="50" t="s">
        <v>2354</v>
      </c>
      <c r="I4490" s="50" t="s">
        <v>3220</v>
      </c>
      <c r="J4490" s="50" t="s">
        <v>2356</v>
      </c>
      <c r="K4490" s="50" t="s">
        <v>291</v>
      </c>
      <c r="L4490" s="50" t="s">
        <v>189</v>
      </c>
      <c r="M4490" s="54">
        <v>1</v>
      </c>
      <c r="N4490" s="51" t="str">
        <f t="shared" si="293"/>
        <v>東京電機大</v>
      </c>
    </row>
    <row r="4491" spans="1:14" x14ac:dyDescent="0.2">
      <c r="A4491" s="50">
        <f t="shared" si="290"/>
        <v>51660</v>
      </c>
      <c r="B4491" s="50">
        <f t="shared" si="291"/>
        <v>5</v>
      </c>
      <c r="C4491" s="51">
        <f t="shared" si="292"/>
        <v>16</v>
      </c>
      <c r="D4491" s="50">
        <v>51660</v>
      </c>
      <c r="E4491" s="50" t="s">
        <v>34</v>
      </c>
      <c r="F4491" s="50" t="s">
        <v>15421</v>
      </c>
      <c r="G4491" s="50" t="s">
        <v>1285</v>
      </c>
      <c r="H4491" s="50" t="s">
        <v>2618</v>
      </c>
      <c r="I4491" s="50" t="s">
        <v>1287</v>
      </c>
      <c r="J4491" s="50" t="s">
        <v>2619</v>
      </c>
      <c r="K4491" s="50" t="s">
        <v>292</v>
      </c>
      <c r="L4491" s="50" t="s">
        <v>189</v>
      </c>
      <c r="M4491" s="54">
        <v>1</v>
      </c>
      <c r="N4491" s="51" t="str">
        <f t="shared" si="293"/>
        <v>東京電機大</v>
      </c>
    </row>
    <row r="4492" spans="1:14" x14ac:dyDescent="0.2">
      <c r="A4492" s="50">
        <f t="shared" si="290"/>
        <v>51661</v>
      </c>
      <c r="B4492" s="50">
        <f t="shared" si="291"/>
        <v>5</v>
      </c>
      <c r="C4492" s="51">
        <f t="shared" si="292"/>
        <v>16</v>
      </c>
      <c r="D4492" s="50">
        <v>51661</v>
      </c>
      <c r="E4492" s="50" t="s">
        <v>15422</v>
      </c>
      <c r="F4492" s="50" t="s">
        <v>15423</v>
      </c>
      <c r="G4492" s="50" t="s">
        <v>15424</v>
      </c>
      <c r="H4492" s="50" t="s">
        <v>2696</v>
      </c>
      <c r="I4492" s="50" t="s">
        <v>15425</v>
      </c>
      <c r="J4492" s="50" t="s">
        <v>2697</v>
      </c>
      <c r="K4492" s="50" t="s">
        <v>292</v>
      </c>
      <c r="L4492" s="50" t="s">
        <v>185</v>
      </c>
      <c r="M4492" s="54">
        <v>1</v>
      </c>
      <c r="N4492" s="51" t="str">
        <f t="shared" si="293"/>
        <v>東京電機大</v>
      </c>
    </row>
    <row r="4493" spans="1:14" x14ac:dyDescent="0.2">
      <c r="A4493" s="50">
        <f t="shared" si="290"/>
        <v>51706</v>
      </c>
      <c r="B4493" s="50">
        <f t="shared" si="291"/>
        <v>5</v>
      </c>
      <c r="C4493" s="51">
        <f t="shared" si="292"/>
        <v>17</v>
      </c>
      <c r="D4493" s="50">
        <v>51706</v>
      </c>
      <c r="E4493" s="50" t="s">
        <v>22</v>
      </c>
      <c r="F4493" s="50" t="s">
        <v>15426</v>
      </c>
      <c r="G4493" s="50" t="s">
        <v>1070</v>
      </c>
      <c r="H4493" s="50" t="s">
        <v>10797</v>
      </c>
      <c r="I4493" s="50" t="s">
        <v>1610</v>
      </c>
      <c r="J4493" s="50" t="s">
        <v>10798</v>
      </c>
      <c r="K4493" s="50" t="s">
        <v>291</v>
      </c>
      <c r="L4493" s="50" t="s">
        <v>1029</v>
      </c>
      <c r="M4493" s="54">
        <v>3</v>
      </c>
      <c r="N4493" s="51" t="str">
        <f t="shared" si="293"/>
        <v>都小川</v>
      </c>
    </row>
    <row r="4494" spans="1:14" x14ac:dyDescent="0.2">
      <c r="A4494" s="50">
        <f t="shared" si="290"/>
        <v>51708</v>
      </c>
      <c r="B4494" s="50">
        <f t="shared" si="291"/>
        <v>5</v>
      </c>
      <c r="C4494" s="51">
        <f t="shared" si="292"/>
        <v>17</v>
      </c>
      <c r="D4494" s="50">
        <v>51708</v>
      </c>
      <c r="E4494" s="50" t="s">
        <v>64</v>
      </c>
      <c r="F4494" s="50" t="s">
        <v>647</v>
      </c>
      <c r="G4494" s="50" t="s">
        <v>2409</v>
      </c>
      <c r="H4494" s="50" t="s">
        <v>1198</v>
      </c>
      <c r="I4494" s="50" t="s">
        <v>2411</v>
      </c>
      <c r="J4494" s="50" t="s">
        <v>1200</v>
      </c>
      <c r="K4494" s="50" t="s">
        <v>291</v>
      </c>
      <c r="L4494" s="50" t="s">
        <v>1029</v>
      </c>
      <c r="M4494" s="54">
        <v>3</v>
      </c>
      <c r="N4494" s="51" t="str">
        <f t="shared" si="293"/>
        <v>都小川</v>
      </c>
    </row>
    <row r="4495" spans="1:14" x14ac:dyDescent="0.2">
      <c r="A4495" s="50">
        <f t="shared" si="290"/>
        <v>51714</v>
      </c>
      <c r="B4495" s="50">
        <f t="shared" si="291"/>
        <v>5</v>
      </c>
      <c r="C4495" s="51">
        <f t="shared" si="292"/>
        <v>17</v>
      </c>
      <c r="D4495" s="50">
        <v>51714</v>
      </c>
      <c r="E4495" s="50" t="s">
        <v>11624</v>
      </c>
      <c r="F4495" s="50" t="s">
        <v>11625</v>
      </c>
      <c r="G4495" s="50" t="s">
        <v>11626</v>
      </c>
      <c r="H4495" s="50" t="s">
        <v>11627</v>
      </c>
      <c r="I4495" s="50" t="s">
        <v>11628</v>
      </c>
      <c r="J4495" s="50" t="s">
        <v>11629</v>
      </c>
      <c r="K4495" s="50" t="s">
        <v>291</v>
      </c>
      <c r="L4495" s="50" t="s">
        <v>188</v>
      </c>
      <c r="M4495" s="54">
        <v>2</v>
      </c>
      <c r="N4495" s="51" t="str">
        <f t="shared" si="293"/>
        <v>都小川</v>
      </c>
    </row>
    <row r="4496" spans="1:14" x14ac:dyDescent="0.2">
      <c r="A4496" s="50">
        <f t="shared" si="290"/>
        <v>51715</v>
      </c>
      <c r="B4496" s="50">
        <f t="shared" si="291"/>
        <v>5</v>
      </c>
      <c r="C4496" s="51">
        <f t="shared" si="292"/>
        <v>17</v>
      </c>
      <c r="D4496" s="50">
        <v>51715</v>
      </c>
      <c r="E4496" s="50" t="s">
        <v>2786</v>
      </c>
      <c r="F4496" s="50" t="s">
        <v>11630</v>
      </c>
      <c r="G4496" s="50" t="s">
        <v>2788</v>
      </c>
      <c r="H4496" s="50" t="s">
        <v>2434</v>
      </c>
      <c r="I4496" s="50" t="s">
        <v>2789</v>
      </c>
      <c r="J4496" s="50" t="s">
        <v>2435</v>
      </c>
      <c r="K4496" s="50" t="s">
        <v>291</v>
      </c>
      <c r="L4496" s="50" t="s">
        <v>188</v>
      </c>
      <c r="M4496" s="54">
        <v>2</v>
      </c>
      <c r="N4496" s="51" t="str">
        <f t="shared" si="293"/>
        <v>都小川</v>
      </c>
    </row>
    <row r="4497" spans="1:14" x14ac:dyDescent="0.2">
      <c r="A4497" s="50">
        <f t="shared" si="290"/>
        <v>51716</v>
      </c>
      <c r="B4497" s="50">
        <f t="shared" si="291"/>
        <v>5</v>
      </c>
      <c r="C4497" s="51">
        <f t="shared" si="292"/>
        <v>17</v>
      </c>
      <c r="D4497" s="50">
        <v>51716</v>
      </c>
      <c r="E4497" s="50" t="s">
        <v>11631</v>
      </c>
      <c r="F4497" s="50" t="s">
        <v>8618</v>
      </c>
      <c r="G4497" s="50" t="s">
        <v>4119</v>
      </c>
      <c r="H4497" s="50" t="s">
        <v>2434</v>
      </c>
      <c r="I4497" s="50" t="s">
        <v>4120</v>
      </c>
      <c r="J4497" s="50" t="s">
        <v>11632</v>
      </c>
      <c r="K4497" s="50" t="s">
        <v>291</v>
      </c>
      <c r="L4497" s="50" t="s">
        <v>188</v>
      </c>
      <c r="M4497" s="54">
        <v>2</v>
      </c>
      <c r="N4497" s="51" t="str">
        <f t="shared" si="293"/>
        <v>都小川</v>
      </c>
    </row>
    <row r="4498" spans="1:14" x14ac:dyDescent="0.2">
      <c r="A4498" s="50">
        <f t="shared" si="290"/>
        <v>51717</v>
      </c>
      <c r="B4498" s="50">
        <f t="shared" si="291"/>
        <v>5</v>
      </c>
      <c r="C4498" s="51">
        <f t="shared" si="292"/>
        <v>17</v>
      </c>
      <c r="D4498" s="50">
        <v>51717</v>
      </c>
      <c r="E4498" s="50" t="s">
        <v>6920</v>
      </c>
      <c r="F4498" s="50" t="s">
        <v>11633</v>
      </c>
      <c r="G4498" s="50" t="s">
        <v>6921</v>
      </c>
      <c r="H4498" s="50" t="s">
        <v>1198</v>
      </c>
      <c r="I4498" s="50" t="s">
        <v>6922</v>
      </c>
      <c r="J4498" s="50" t="s">
        <v>1200</v>
      </c>
      <c r="K4498" s="50" t="s">
        <v>291</v>
      </c>
      <c r="L4498" s="50" t="s">
        <v>188</v>
      </c>
      <c r="M4498" s="54">
        <v>2</v>
      </c>
      <c r="N4498" s="51" t="str">
        <f t="shared" si="293"/>
        <v>都小川</v>
      </c>
    </row>
    <row r="4499" spans="1:14" x14ac:dyDescent="0.2">
      <c r="A4499" s="50">
        <f t="shared" si="290"/>
        <v>51718</v>
      </c>
      <c r="B4499" s="50">
        <f t="shared" si="291"/>
        <v>5</v>
      </c>
      <c r="C4499" s="51">
        <f t="shared" si="292"/>
        <v>17</v>
      </c>
      <c r="D4499" s="50">
        <v>51718</v>
      </c>
      <c r="E4499" s="50" t="s">
        <v>114</v>
      </c>
      <c r="F4499" s="50" t="s">
        <v>119</v>
      </c>
      <c r="G4499" s="50" t="s">
        <v>1141</v>
      </c>
      <c r="H4499" s="50" t="s">
        <v>1662</v>
      </c>
      <c r="I4499" s="50" t="s">
        <v>1142</v>
      </c>
      <c r="J4499" s="50" t="s">
        <v>1663</v>
      </c>
      <c r="K4499" s="50" t="s">
        <v>291</v>
      </c>
      <c r="L4499" s="50" t="s">
        <v>188</v>
      </c>
      <c r="M4499" s="54">
        <v>2</v>
      </c>
      <c r="N4499" s="51" t="str">
        <f t="shared" si="293"/>
        <v>都小川</v>
      </c>
    </row>
    <row r="4500" spans="1:14" x14ac:dyDescent="0.2">
      <c r="A4500" s="50">
        <f t="shared" si="290"/>
        <v>51719</v>
      </c>
      <c r="B4500" s="50">
        <f t="shared" si="291"/>
        <v>5</v>
      </c>
      <c r="C4500" s="51">
        <f t="shared" si="292"/>
        <v>17</v>
      </c>
      <c r="D4500" s="50">
        <v>51719</v>
      </c>
      <c r="E4500" s="50" t="s">
        <v>952</v>
      </c>
      <c r="F4500" s="50" t="s">
        <v>1219</v>
      </c>
      <c r="G4500" s="50" t="s">
        <v>3151</v>
      </c>
      <c r="H4500" s="50" t="s">
        <v>1220</v>
      </c>
      <c r="I4500" s="50" t="s">
        <v>3153</v>
      </c>
      <c r="J4500" s="50" t="s">
        <v>1221</v>
      </c>
      <c r="K4500" s="50" t="s">
        <v>291</v>
      </c>
      <c r="L4500" s="50" t="s">
        <v>188</v>
      </c>
      <c r="M4500" s="54">
        <v>2</v>
      </c>
      <c r="N4500" s="51" t="str">
        <f t="shared" si="293"/>
        <v>都小川</v>
      </c>
    </row>
    <row r="4501" spans="1:14" x14ac:dyDescent="0.2">
      <c r="A4501" s="50">
        <f t="shared" si="290"/>
        <v>51720</v>
      </c>
      <c r="B4501" s="50">
        <f t="shared" si="291"/>
        <v>5</v>
      </c>
      <c r="C4501" s="51">
        <f t="shared" si="292"/>
        <v>17</v>
      </c>
      <c r="D4501" s="50">
        <v>51720</v>
      </c>
      <c r="E4501" s="50" t="s">
        <v>11634</v>
      </c>
      <c r="F4501" s="50" t="s">
        <v>91</v>
      </c>
      <c r="G4501" s="50" t="s">
        <v>11635</v>
      </c>
      <c r="H4501" s="50" t="s">
        <v>6131</v>
      </c>
      <c r="I4501" s="50" t="s">
        <v>11636</v>
      </c>
      <c r="J4501" s="50" t="s">
        <v>6133</v>
      </c>
      <c r="K4501" s="50" t="s">
        <v>291</v>
      </c>
      <c r="L4501" s="50" t="s">
        <v>185</v>
      </c>
      <c r="M4501" s="54">
        <v>1</v>
      </c>
      <c r="N4501" s="51" t="str">
        <f t="shared" si="293"/>
        <v>都小川</v>
      </c>
    </row>
    <row r="4502" spans="1:14" x14ac:dyDescent="0.2">
      <c r="A4502" s="50">
        <f t="shared" si="290"/>
        <v>51721</v>
      </c>
      <c r="B4502" s="50">
        <f t="shared" si="291"/>
        <v>5</v>
      </c>
      <c r="C4502" s="51">
        <f t="shared" si="292"/>
        <v>17</v>
      </c>
      <c r="D4502" s="50">
        <v>51721</v>
      </c>
      <c r="E4502" s="50" t="s">
        <v>11637</v>
      </c>
      <c r="F4502" s="50" t="s">
        <v>11638</v>
      </c>
      <c r="G4502" s="50" t="s">
        <v>11639</v>
      </c>
      <c r="H4502" s="50" t="s">
        <v>1890</v>
      </c>
      <c r="I4502" s="50" t="s">
        <v>11640</v>
      </c>
      <c r="J4502" s="50" t="s">
        <v>1891</v>
      </c>
      <c r="K4502" s="50" t="s">
        <v>291</v>
      </c>
      <c r="L4502" s="50" t="s">
        <v>189</v>
      </c>
      <c r="M4502" s="54">
        <v>1</v>
      </c>
      <c r="N4502" s="51" t="str">
        <f t="shared" si="293"/>
        <v>都小川</v>
      </c>
    </row>
    <row r="4503" spans="1:14" x14ac:dyDescent="0.2">
      <c r="A4503" s="50">
        <f t="shared" si="290"/>
        <v>51722</v>
      </c>
      <c r="B4503" s="50">
        <f t="shared" si="291"/>
        <v>5</v>
      </c>
      <c r="C4503" s="51">
        <f t="shared" si="292"/>
        <v>17</v>
      </c>
      <c r="D4503" s="50">
        <v>51722</v>
      </c>
      <c r="E4503" s="50" t="s">
        <v>51</v>
      </c>
      <c r="F4503" s="50" t="s">
        <v>449</v>
      </c>
      <c r="G4503" s="50" t="s">
        <v>1303</v>
      </c>
      <c r="H4503" s="50" t="s">
        <v>1436</v>
      </c>
      <c r="I4503" s="50" t="s">
        <v>1304</v>
      </c>
      <c r="J4503" s="50" t="s">
        <v>1951</v>
      </c>
      <c r="K4503" s="50" t="s">
        <v>291</v>
      </c>
      <c r="L4503" s="50" t="s">
        <v>189</v>
      </c>
      <c r="M4503" s="54">
        <v>1</v>
      </c>
      <c r="N4503" s="51" t="str">
        <f t="shared" si="293"/>
        <v>都小川</v>
      </c>
    </row>
    <row r="4504" spans="1:14" x14ac:dyDescent="0.2">
      <c r="A4504" s="50">
        <f t="shared" si="290"/>
        <v>51723</v>
      </c>
      <c r="B4504" s="50">
        <f t="shared" si="291"/>
        <v>5</v>
      </c>
      <c r="C4504" s="51">
        <f t="shared" si="292"/>
        <v>17</v>
      </c>
      <c r="D4504" s="50">
        <v>51723</v>
      </c>
      <c r="E4504" s="50" t="s">
        <v>677</v>
      </c>
      <c r="F4504" s="50" t="s">
        <v>5413</v>
      </c>
      <c r="G4504" s="50" t="s">
        <v>1380</v>
      </c>
      <c r="H4504" s="50" t="s">
        <v>1669</v>
      </c>
      <c r="I4504" s="50" t="s">
        <v>1382</v>
      </c>
      <c r="J4504" s="50" t="s">
        <v>1670</v>
      </c>
      <c r="K4504" s="50" t="s">
        <v>291</v>
      </c>
      <c r="L4504" s="50" t="s">
        <v>185</v>
      </c>
      <c r="M4504" s="54">
        <v>1</v>
      </c>
      <c r="N4504" s="51" t="str">
        <f t="shared" si="293"/>
        <v>都小川</v>
      </c>
    </row>
    <row r="4505" spans="1:14" x14ac:dyDescent="0.2">
      <c r="A4505" s="50">
        <f t="shared" si="290"/>
        <v>51753</v>
      </c>
      <c r="B4505" s="50">
        <f t="shared" si="291"/>
        <v>5</v>
      </c>
      <c r="C4505" s="51">
        <f t="shared" si="292"/>
        <v>17</v>
      </c>
      <c r="D4505" s="50">
        <v>51753</v>
      </c>
      <c r="E4505" s="50" t="s">
        <v>9656</v>
      </c>
      <c r="F4505" s="50" t="s">
        <v>11641</v>
      </c>
      <c r="G4505" s="50" t="s">
        <v>9658</v>
      </c>
      <c r="H4505" s="50" t="s">
        <v>2540</v>
      </c>
      <c r="I4505" s="50" t="s">
        <v>9659</v>
      </c>
      <c r="J4505" s="50" t="s">
        <v>2541</v>
      </c>
      <c r="K4505" s="50" t="s">
        <v>292</v>
      </c>
      <c r="L4505" s="50" t="s">
        <v>188</v>
      </c>
      <c r="M4505" s="54">
        <v>3</v>
      </c>
      <c r="N4505" s="51" t="str">
        <f t="shared" si="293"/>
        <v>都小川</v>
      </c>
    </row>
    <row r="4506" spans="1:14" x14ac:dyDescent="0.2">
      <c r="A4506" s="50">
        <f t="shared" si="290"/>
        <v>51756</v>
      </c>
      <c r="B4506" s="50">
        <f t="shared" si="291"/>
        <v>5</v>
      </c>
      <c r="C4506" s="51">
        <f t="shared" si="292"/>
        <v>17</v>
      </c>
      <c r="D4506" s="50">
        <v>51756</v>
      </c>
      <c r="E4506" s="50" t="s">
        <v>5114</v>
      </c>
      <c r="F4506" s="50" t="s">
        <v>11642</v>
      </c>
      <c r="G4506" s="50" t="s">
        <v>5116</v>
      </c>
      <c r="H4506" s="50" t="s">
        <v>1037</v>
      </c>
      <c r="I4506" s="50" t="s">
        <v>5117</v>
      </c>
      <c r="J4506" s="50" t="s">
        <v>1156</v>
      </c>
      <c r="K4506" s="50" t="s">
        <v>292</v>
      </c>
      <c r="L4506" s="50" t="s">
        <v>188</v>
      </c>
      <c r="M4506" s="54">
        <v>2</v>
      </c>
      <c r="N4506" s="51" t="str">
        <f t="shared" si="293"/>
        <v>都小川</v>
      </c>
    </row>
    <row r="4507" spans="1:14" x14ac:dyDescent="0.2">
      <c r="A4507" s="50">
        <f t="shared" si="290"/>
        <v>51759</v>
      </c>
      <c r="B4507" s="50">
        <f t="shared" si="291"/>
        <v>5</v>
      </c>
      <c r="C4507" s="51">
        <f t="shared" si="292"/>
        <v>17</v>
      </c>
      <c r="D4507" s="50">
        <v>51759</v>
      </c>
      <c r="E4507" s="50" t="s">
        <v>11643</v>
      </c>
      <c r="F4507" s="50" t="s">
        <v>11121</v>
      </c>
      <c r="G4507" s="50" t="s">
        <v>5774</v>
      </c>
      <c r="H4507" s="50" t="s">
        <v>2169</v>
      </c>
      <c r="I4507" s="50" t="s">
        <v>5775</v>
      </c>
      <c r="J4507" s="50" t="s">
        <v>2171</v>
      </c>
      <c r="K4507" s="50" t="s">
        <v>292</v>
      </c>
      <c r="L4507" s="50" t="s">
        <v>189</v>
      </c>
      <c r="M4507" s="54">
        <v>1</v>
      </c>
      <c r="N4507" s="51" t="str">
        <f t="shared" si="293"/>
        <v>都小川</v>
      </c>
    </row>
    <row r="4508" spans="1:14" x14ac:dyDescent="0.2">
      <c r="A4508" s="50">
        <f t="shared" si="290"/>
        <v>51760</v>
      </c>
      <c r="B4508" s="50">
        <f t="shared" si="291"/>
        <v>5</v>
      </c>
      <c r="C4508" s="51">
        <f t="shared" si="292"/>
        <v>17</v>
      </c>
      <c r="D4508" s="50">
        <v>51760</v>
      </c>
      <c r="E4508" s="50" t="s">
        <v>10294</v>
      </c>
      <c r="F4508" s="50" t="s">
        <v>11644</v>
      </c>
      <c r="G4508" s="50" t="s">
        <v>10296</v>
      </c>
      <c r="H4508" s="50" t="s">
        <v>2277</v>
      </c>
      <c r="I4508" s="50" t="s">
        <v>10297</v>
      </c>
      <c r="J4508" s="50" t="s">
        <v>2279</v>
      </c>
      <c r="K4508" s="50" t="s">
        <v>292</v>
      </c>
      <c r="L4508" s="50" t="s">
        <v>189</v>
      </c>
      <c r="M4508" s="54">
        <v>1</v>
      </c>
      <c r="N4508" s="51" t="str">
        <f t="shared" si="293"/>
        <v>都小川</v>
      </c>
    </row>
    <row r="4509" spans="1:14" x14ac:dyDescent="0.2">
      <c r="A4509" s="50">
        <f t="shared" si="290"/>
        <v>51761</v>
      </c>
      <c r="B4509" s="50">
        <f t="shared" si="291"/>
        <v>5</v>
      </c>
      <c r="C4509" s="51">
        <f t="shared" si="292"/>
        <v>17</v>
      </c>
      <c r="D4509" s="50">
        <v>51761</v>
      </c>
      <c r="E4509" s="50" t="s">
        <v>3003</v>
      </c>
      <c r="F4509" s="50" t="s">
        <v>9663</v>
      </c>
      <c r="G4509" s="50" t="s">
        <v>3004</v>
      </c>
      <c r="H4509" s="50" t="s">
        <v>1700</v>
      </c>
      <c r="I4509" s="50" t="s">
        <v>3005</v>
      </c>
      <c r="J4509" s="50" t="s">
        <v>1702</v>
      </c>
      <c r="K4509" s="50" t="s">
        <v>292</v>
      </c>
      <c r="L4509" s="50" t="s">
        <v>189</v>
      </c>
      <c r="M4509" s="54">
        <v>1</v>
      </c>
      <c r="N4509" s="51" t="str">
        <f t="shared" si="293"/>
        <v>都小川</v>
      </c>
    </row>
    <row r="4510" spans="1:14" x14ac:dyDescent="0.2">
      <c r="A4510" s="50">
        <f t="shared" si="290"/>
        <v>51924</v>
      </c>
      <c r="B4510" s="50">
        <f t="shared" si="291"/>
        <v>5</v>
      </c>
      <c r="C4510" s="51">
        <f t="shared" si="292"/>
        <v>19</v>
      </c>
      <c r="D4510" s="50">
        <v>51924</v>
      </c>
      <c r="E4510" s="50" t="s">
        <v>4599</v>
      </c>
      <c r="F4510" s="50" t="s">
        <v>8557</v>
      </c>
      <c r="G4510" s="50" t="s">
        <v>4600</v>
      </c>
      <c r="H4510" s="50" t="s">
        <v>2330</v>
      </c>
      <c r="I4510" s="50" t="s">
        <v>4601</v>
      </c>
      <c r="J4510" s="50" t="s">
        <v>2332</v>
      </c>
      <c r="K4510" s="50" t="s">
        <v>291</v>
      </c>
      <c r="L4510" s="50" t="s">
        <v>189</v>
      </c>
      <c r="M4510" s="54">
        <v>2</v>
      </c>
      <c r="N4510" s="51" t="str">
        <f t="shared" si="293"/>
        <v>都成瀬</v>
      </c>
    </row>
    <row r="4511" spans="1:14" x14ac:dyDescent="0.2">
      <c r="A4511" s="50">
        <f t="shared" si="290"/>
        <v>51925</v>
      </c>
      <c r="B4511" s="50">
        <f t="shared" si="291"/>
        <v>5</v>
      </c>
      <c r="C4511" s="51">
        <f t="shared" si="292"/>
        <v>19</v>
      </c>
      <c r="D4511" s="50">
        <v>51925</v>
      </c>
      <c r="E4511" s="50" t="s">
        <v>7297</v>
      </c>
      <c r="F4511" s="50" t="s">
        <v>11645</v>
      </c>
      <c r="G4511" s="50" t="s">
        <v>7299</v>
      </c>
      <c r="H4511" s="50" t="s">
        <v>1118</v>
      </c>
      <c r="I4511" s="50" t="s">
        <v>8797</v>
      </c>
      <c r="J4511" s="50" t="s">
        <v>1120</v>
      </c>
      <c r="K4511" s="50" t="s">
        <v>291</v>
      </c>
      <c r="L4511" s="50" t="s">
        <v>188</v>
      </c>
      <c r="M4511" s="54">
        <v>2</v>
      </c>
      <c r="N4511" s="51" t="str">
        <f t="shared" si="293"/>
        <v>都成瀬</v>
      </c>
    </row>
    <row r="4512" spans="1:14" x14ac:dyDescent="0.2">
      <c r="A4512" s="50">
        <f t="shared" si="290"/>
        <v>51926</v>
      </c>
      <c r="B4512" s="50">
        <f t="shared" si="291"/>
        <v>5</v>
      </c>
      <c r="C4512" s="51">
        <f t="shared" si="292"/>
        <v>19</v>
      </c>
      <c r="D4512" s="50">
        <v>51926</v>
      </c>
      <c r="E4512" s="50" t="s">
        <v>11646</v>
      </c>
      <c r="F4512" s="50" t="s">
        <v>624</v>
      </c>
      <c r="G4512" s="50" t="s">
        <v>11647</v>
      </c>
      <c r="H4512" s="50" t="s">
        <v>1428</v>
      </c>
      <c r="I4512" s="50" t="s">
        <v>11648</v>
      </c>
      <c r="J4512" s="50" t="s">
        <v>1430</v>
      </c>
      <c r="K4512" s="50" t="s">
        <v>291</v>
      </c>
      <c r="L4512" s="50" t="s">
        <v>189</v>
      </c>
      <c r="M4512" s="54">
        <v>2</v>
      </c>
      <c r="N4512" s="51" t="str">
        <f t="shared" si="293"/>
        <v>都成瀬</v>
      </c>
    </row>
    <row r="4513" spans="1:14" x14ac:dyDescent="0.2">
      <c r="A4513" s="50">
        <f t="shared" si="290"/>
        <v>51927</v>
      </c>
      <c r="B4513" s="50">
        <f t="shared" si="291"/>
        <v>5</v>
      </c>
      <c r="C4513" s="51">
        <f t="shared" si="292"/>
        <v>19</v>
      </c>
      <c r="D4513" s="50">
        <v>51927</v>
      </c>
      <c r="E4513" s="50" t="s">
        <v>11649</v>
      </c>
      <c r="F4513" s="50" t="s">
        <v>933</v>
      </c>
      <c r="G4513" s="50" t="s">
        <v>11650</v>
      </c>
      <c r="H4513" s="50" t="s">
        <v>1025</v>
      </c>
      <c r="I4513" s="50" t="s">
        <v>11651</v>
      </c>
      <c r="J4513" s="50" t="s">
        <v>2534</v>
      </c>
      <c r="K4513" s="50" t="s">
        <v>291</v>
      </c>
      <c r="L4513" s="50" t="s">
        <v>189</v>
      </c>
      <c r="M4513" s="54">
        <v>2</v>
      </c>
      <c r="N4513" s="51" t="str">
        <f t="shared" si="293"/>
        <v>都成瀬</v>
      </c>
    </row>
    <row r="4514" spans="1:14" x14ac:dyDescent="0.2">
      <c r="A4514" s="50">
        <f t="shared" si="290"/>
        <v>51928</v>
      </c>
      <c r="B4514" s="50">
        <f t="shared" si="291"/>
        <v>5</v>
      </c>
      <c r="C4514" s="51">
        <f t="shared" si="292"/>
        <v>19</v>
      </c>
      <c r="D4514" s="50">
        <v>51928</v>
      </c>
      <c r="E4514" s="50" t="s">
        <v>11652</v>
      </c>
      <c r="F4514" s="50" t="s">
        <v>11653</v>
      </c>
      <c r="G4514" s="50" t="s">
        <v>11654</v>
      </c>
      <c r="H4514" s="50" t="s">
        <v>1428</v>
      </c>
      <c r="I4514" s="50" t="s">
        <v>11655</v>
      </c>
      <c r="J4514" s="50" t="s">
        <v>1430</v>
      </c>
      <c r="K4514" s="50" t="s">
        <v>291</v>
      </c>
      <c r="L4514" s="50" t="s">
        <v>188</v>
      </c>
      <c r="M4514" s="54">
        <v>2</v>
      </c>
      <c r="N4514" s="51" t="str">
        <f t="shared" si="293"/>
        <v>都成瀬</v>
      </c>
    </row>
    <row r="4515" spans="1:14" x14ac:dyDescent="0.2">
      <c r="A4515" s="50">
        <f t="shared" si="290"/>
        <v>51929</v>
      </c>
      <c r="B4515" s="50">
        <f t="shared" si="291"/>
        <v>5</v>
      </c>
      <c r="C4515" s="51">
        <f t="shared" si="292"/>
        <v>19</v>
      </c>
      <c r="D4515" s="50">
        <v>51929</v>
      </c>
      <c r="E4515" s="50" t="s">
        <v>31</v>
      </c>
      <c r="F4515" s="50" t="s">
        <v>11656</v>
      </c>
      <c r="G4515" s="50" t="s">
        <v>1202</v>
      </c>
      <c r="H4515" s="50" t="s">
        <v>5181</v>
      </c>
      <c r="I4515" s="50" t="s">
        <v>1204</v>
      </c>
      <c r="J4515" s="50" t="s">
        <v>5182</v>
      </c>
      <c r="K4515" s="50" t="s">
        <v>291</v>
      </c>
      <c r="L4515" s="50" t="s">
        <v>188</v>
      </c>
      <c r="M4515" s="54">
        <v>2</v>
      </c>
      <c r="N4515" s="51" t="str">
        <f t="shared" si="293"/>
        <v>都成瀬</v>
      </c>
    </row>
    <row r="4516" spans="1:14" x14ac:dyDescent="0.2">
      <c r="A4516" s="50">
        <f t="shared" si="290"/>
        <v>51930</v>
      </c>
      <c r="B4516" s="50">
        <f t="shared" si="291"/>
        <v>5</v>
      </c>
      <c r="C4516" s="51">
        <f t="shared" si="292"/>
        <v>19</v>
      </c>
      <c r="D4516" s="50">
        <v>51930</v>
      </c>
      <c r="E4516" s="50" t="s">
        <v>11657</v>
      </c>
      <c r="F4516" s="50" t="s">
        <v>10805</v>
      </c>
      <c r="G4516" s="50" t="s">
        <v>11658</v>
      </c>
      <c r="H4516" s="50" t="s">
        <v>1648</v>
      </c>
      <c r="I4516" s="50" t="s">
        <v>11659</v>
      </c>
      <c r="J4516" s="50" t="s">
        <v>1649</v>
      </c>
      <c r="K4516" s="50" t="s">
        <v>291</v>
      </c>
      <c r="L4516" s="50" t="s">
        <v>189</v>
      </c>
      <c r="M4516" s="54">
        <v>1</v>
      </c>
      <c r="N4516" s="51" t="str">
        <f t="shared" si="293"/>
        <v>都成瀬</v>
      </c>
    </row>
    <row r="4517" spans="1:14" x14ac:dyDescent="0.2">
      <c r="A4517" s="50">
        <f t="shared" si="290"/>
        <v>51931</v>
      </c>
      <c r="B4517" s="50">
        <f t="shared" si="291"/>
        <v>5</v>
      </c>
      <c r="C4517" s="51">
        <f t="shared" si="292"/>
        <v>19</v>
      </c>
      <c r="D4517" s="50">
        <v>51931</v>
      </c>
      <c r="E4517" s="50" t="s">
        <v>22</v>
      </c>
      <c r="F4517" s="50" t="s">
        <v>11660</v>
      </c>
      <c r="G4517" s="50" t="s">
        <v>1070</v>
      </c>
      <c r="H4517" s="50" t="s">
        <v>1916</v>
      </c>
      <c r="I4517" s="50" t="s">
        <v>1610</v>
      </c>
      <c r="J4517" s="50" t="s">
        <v>1917</v>
      </c>
      <c r="K4517" s="50" t="s">
        <v>291</v>
      </c>
      <c r="L4517" s="50" t="s">
        <v>185</v>
      </c>
      <c r="M4517" s="54">
        <v>1</v>
      </c>
      <c r="N4517" s="51" t="str">
        <f t="shared" si="293"/>
        <v>都成瀬</v>
      </c>
    </row>
    <row r="4518" spans="1:14" x14ac:dyDescent="0.2">
      <c r="A4518" s="50">
        <f t="shared" si="290"/>
        <v>51932</v>
      </c>
      <c r="B4518" s="50">
        <f t="shared" si="291"/>
        <v>5</v>
      </c>
      <c r="C4518" s="51">
        <f t="shared" si="292"/>
        <v>19</v>
      </c>
      <c r="D4518" s="50">
        <v>51932</v>
      </c>
      <c r="E4518" s="50" t="s">
        <v>11661</v>
      </c>
      <c r="F4518" s="50" t="s">
        <v>11662</v>
      </c>
      <c r="G4518" s="50" t="s">
        <v>11663</v>
      </c>
      <c r="H4518" s="50" t="s">
        <v>5181</v>
      </c>
      <c r="I4518" s="50" t="s">
        <v>11664</v>
      </c>
      <c r="J4518" s="50" t="s">
        <v>5182</v>
      </c>
      <c r="K4518" s="50" t="s">
        <v>291</v>
      </c>
      <c r="L4518" s="50" t="s">
        <v>189</v>
      </c>
      <c r="M4518" s="54">
        <v>1</v>
      </c>
      <c r="N4518" s="51" t="str">
        <f t="shared" si="293"/>
        <v>都成瀬</v>
      </c>
    </row>
    <row r="4519" spans="1:14" x14ac:dyDescent="0.2">
      <c r="A4519" s="50">
        <f t="shared" si="290"/>
        <v>51933</v>
      </c>
      <c r="B4519" s="50">
        <f t="shared" si="291"/>
        <v>5</v>
      </c>
      <c r="C4519" s="51">
        <f t="shared" si="292"/>
        <v>19</v>
      </c>
      <c r="D4519" s="50">
        <v>51933</v>
      </c>
      <c r="E4519" s="50" t="s">
        <v>53</v>
      </c>
      <c r="F4519" s="50" t="s">
        <v>69</v>
      </c>
      <c r="G4519" s="50" t="s">
        <v>1239</v>
      </c>
      <c r="H4519" s="50" t="s">
        <v>1625</v>
      </c>
      <c r="I4519" s="50" t="s">
        <v>1240</v>
      </c>
      <c r="J4519" s="50" t="s">
        <v>1627</v>
      </c>
      <c r="K4519" s="50" t="s">
        <v>291</v>
      </c>
      <c r="L4519" s="50" t="s">
        <v>189</v>
      </c>
      <c r="M4519" s="54">
        <v>1</v>
      </c>
      <c r="N4519" s="51" t="str">
        <f t="shared" si="293"/>
        <v>都成瀬</v>
      </c>
    </row>
    <row r="4520" spans="1:14" x14ac:dyDescent="0.2">
      <c r="A4520" s="50">
        <f t="shared" si="290"/>
        <v>51951</v>
      </c>
      <c r="B4520" s="50">
        <f t="shared" si="291"/>
        <v>5</v>
      </c>
      <c r="C4520" s="51">
        <f t="shared" si="292"/>
        <v>19</v>
      </c>
      <c r="D4520" s="50">
        <v>51951</v>
      </c>
      <c r="E4520" s="50" t="s">
        <v>11665</v>
      </c>
      <c r="F4520" s="50" t="s">
        <v>11666</v>
      </c>
      <c r="G4520" s="50" t="s">
        <v>11667</v>
      </c>
      <c r="H4520" s="50" t="s">
        <v>6307</v>
      </c>
      <c r="I4520" s="50" t="s">
        <v>11668</v>
      </c>
      <c r="J4520" s="50" t="s">
        <v>6309</v>
      </c>
      <c r="K4520" s="50" t="s">
        <v>292</v>
      </c>
      <c r="L4520" s="50" t="s">
        <v>189</v>
      </c>
      <c r="M4520" s="54">
        <v>2</v>
      </c>
      <c r="N4520" s="51" t="str">
        <f t="shared" si="293"/>
        <v>都成瀬</v>
      </c>
    </row>
    <row r="4521" spans="1:14" x14ac:dyDescent="0.2">
      <c r="A4521" s="50">
        <f t="shared" si="290"/>
        <v>51952</v>
      </c>
      <c r="B4521" s="50">
        <f t="shared" si="291"/>
        <v>5</v>
      </c>
      <c r="C4521" s="51">
        <f t="shared" si="292"/>
        <v>19</v>
      </c>
      <c r="D4521" s="50">
        <v>51952</v>
      </c>
      <c r="E4521" s="50" t="s">
        <v>10483</v>
      </c>
      <c r="F4521" s="50" t="s">
        <v>4002</v>
      </c>
      <c r="G4521" s="50" t="s">
        <v>10485</v>
      </c>
      <c r="H4521" s="50" t="s">
        <v>4003</v>
      </c>
      <c r="I4521" s="50" t="s">
        <v>10486</v>
      </c>
      <c r="J4521" s="50" t="s">
        <v>4004</v>
      </c>
      <c r="K4521" s="50" t="s">
        <v>292</v>
      </c>
      <c r="L4521" s="50" t="s">
        <v>189</v>
      </c>
      <c r="M4521" s="54">
        <v>2</v>
      </c>
      <c r="N4521" s="51" t="str">
        <f t="shared" si="293"/>
        <v>都成瀬</v>
      </c>
    </row>
    <row r="4522" spans="1:14" x14ac:dyDescent="0.2">
      <c r="A4522" s="50">
        <f t="shared" si="290"/>
        <v>51953</v>
      </c>
      <c r="B4522" s="50">
        <f t="shared" si="291"/>
        <v>5</v>
      </c>
      <c r="C4522" s="51">
        <f t="shared" si="292"/>
        <v>19</v>
      </c>
      <c r="D4522" s="50">
        <v>51953</v>
      </c>
      <c r="E4522" s="50" t="s">
        <v>11669</v>
      </c>
      <c r="F4522" s="50" t="s">
        <v>11670</v>
      </c>
      <c r="G4522" s="50" t="s">
        <v>11671</v>
      </c>
      <c r="H4522" s="50" t="s">
        <v>3158</v>
      </c>
      <c r="I4522" s="50" t="s">
        <v>11672</v>
      </c>
      <c r="J4522" s="50" t="s">
        <v>3160</v>
      </c>
      <c r="K4522" s="50" t="s">
        <v>292</v>
      </c>
      <c r="L4522" s="50" t="s">
        <v>188</v>
      </c>
      <c r="M4522" s="54">
        <v>2</v>
      </c>
      <c r="N4522" s="51" t="str">
        <f t="shared" si="293"/>
        <v>都成瀬</v>
      </c>
    </row>
    <row r="4523" spans="1:14" x14ac:dyDescent="0.2">
      <c r="A4523" s="50">
        <f t="shared" si="290"/>
        <v>51954</v>
      </c>
      <c r="B4523" s="50">
        <f t="shared" si="291"/>
        <v>5</v>
      </c>
      <c r="C4523" s="51">
        <f t="shared" si="292"/>
        <v>19</v>
      </c>
      <c r="D4523" s="50">
        <v>51954</v>
      </c>
      <c r="E4523" s="50" t="s">
        <v>453</v>
      </c>
      <c r="F4523" s="50" t="s">
        <v>7298</v>
      </c>
      <c r="G4523" s="50" t="s">
        <v>1044</v>
      </c>
      <c r="H4523" s="50" t="s">
        <v>2540</v>
      </c>
      <c r="I4523" s="50" t="s">
        <v>1045</v>
      </c>
      <c r="J4523" s="50" t="s">
        <v>2541</v>
      </c>
      <c r="K4523" s="50" t="s">
        <v>292</v>
      </c>
      <c r="L4523" s="50" t="s">
        <v>185</v>
      </c>
      <c r="M4523" s="54">
        <v>1</v>
      </c>
      <c r="N4523" s="51" t="str">
        <f t="shared" si="293"/>
        <v>都成瀬</v>
      </c>
    </row>
    <row r="4524" spans="1:14" x14ac:dyDescent="0.2">
      <c r="A4524" s="50">
        <f t="shared" ref="A4524:A4587" si="294">D4524</f>
        <v>51955</v>
      </c>
      <c r="B4524" s="50">
        <f t="shared" ref="B4524:B4587" si="295">ROUNDDOWN(D4524/10000,0)</f>
        <v>5</v>
      </c>
      <c r="C4524" s="51">
        <f t="shared" ref="C4524:C4587" si="296">ROUNDDOWN((D4524-B4524*10000)/100,0)</f>
        <v>19</v>
      </c>
      <c r="D4524" s="50">
        <v>51955</v>
      </c>
      <c r="E4524" s="50" t="s">
        <v>11673</v>
      </c>
      <c r="F4524" s="50" t="s">
        <v>11674</v>
      </c>
      <c r="G4524" s="50" t="s">
        <v>2083</v>
      </c>
      <c r="H4524" s="50" t="s">
        <v>6897</v>
      </c>
      <c r="I4524" s="50" t="s">
        <v>2085</v>
      </c>
      <c r="J4524" s="50" t="s">
        <v>6899</v>
      </c>
      <c r="K4524" s="50" t="s">
        <v>292</v>
      </c>
      <c r="L4524" s="50" t="s">
        <v>189</v>
      </c>
      <c r="M4524" s="54">
        <v>1</v>
      </c>
      <c r="N4524" s="51" t="str">
        <f t="shared" si="293"/>
        <v>都成瀬</v>
      </c>
    </row>
    <row r="4525" spans="1:14" x14ac:dyDescent="0.2">
      <c r="A4525" s="50">
        <f t="shared" si="294"/>
        <v>51956</v>
      </c>
      <c r="B4525" s="50">
        <f t="shared" si="295"/>
        <v>5</v>
      </c>
      <c r="C4525" s="51">
        <f t="shared" si="296"/>
        <v>19</v>
      </c>
      <c r="D4525" s="50">
        <v>51956</v>
      </c>
      <c r="E4525" s="50" t="s">
        <v>456</v>
      </c>
      <c r="F4525" s="50" t="s">
        <v>5794</v>
      </c>
      <c r="G4525" s="50" t="s">
        <v>1722</v>
      </c>
      <c r="H4525" s="50" t="s">
        <v>1336</v>
      </c>
      <c r="I4525" s="50" t="s">
        <v>1724</v>
      </c>
      <c r="J4525" s="50" t="s">
        <v>1187</v>
      </c>
      <c r="K4525" s="50" t="s">
        <v>292</v>
      </c>
      <c r="L4525" s="50" t="s">
        <v>189</v>
      </c>
      <c r="M4525" s="54">
        <v>1</v>
      </c>
      <c r="N4525" s="51" t="str">
        <f t="shared" si="293"/>
        <v>都成瀬</v>
      </c>
    </row>
    <row r="4526" spans="1:14" x14ac:dyDescent="0.2">
      <c r="A4526" s="50">
        <f t="shared" si="294"/>
        <v>52001</v>
      </c>
      <c r="B4526" s="50">
        <f t="shared" si="295"/>
        <v>5</v>
      </c>
      <c r="C4526" s="51">
        <f t="shared" si="296"/>
        <v>20</v>
      </c>
      <c r="D4526" s="50">
        <v>52001</v>
      </c>
      <c r="E4526" s="50" t="s">
        <v>8322</v>
      </c>
      <c r="F4526" s="50" t="s">
        <v>11675</v>
      </c>
      <c r="G4526" s="50" t="s">
        <v>8323</v>
      </c>
      <c r="H4526" s="50" t="s">
        <v>6503</v>
      </c>
      <c r="I4526" s="50" t="s">
        <v>8324</v>
      </c>
      <c r="J4526" s="50" t="s">
        <v>6504</v>
      </c>
      <c r="K4526" s="50" t="s">
        <v>291</v>
      </c>
      <c r="L4526" s="50" t="s">
        <v>189</v>
      </c>
      <c r="M4526" s="54">
        <v>1</v>
      </c>
      <c r="N4526" s="51" t="str">
        <f t="shared" si="293"/>
        <v>都町田</v>
      </c>
    </row>
    <row r="4527" spans="1:14" x14ac:dyDescent="0.2">
      <c r="A4527" s="50">
        <f t="shared" si="294"/>
        <v>52002</v>
      </c>
      <c r="B4527" s="50">
        <f t="shared" si="295"/>
        <v>5</v>
      </c>
      <c r="C4527" s="51">
        <f t="shared" si="296"/>
        <v>20</v>
      </c>
      <c r="D4527" s="50">
        <v>52002</v>
      </c>
      <c r="E4527" s="50" t="s">
        <v>11676</v>
      </c>
      <c r="F4527" s="50" t="s">
        <v>6952</v>
      </c>
      <c r="G4527" s="50" t="s">
        <v>1736</v>
      </c>
      <c r="H4527" s="50" t="s">
        <v>1122</v>
      </c>
      <c r="I4527" s="50" t="s">
        <v>11677</v>
      </c>
      <c r="J4527" s="50" t="s">
        <v>1123</v>
      </c>
      <c r="K4527" s="50" t="s">
        <v>291</v>
      </c>
      <c r="L4527" s="50" t="s">
        <v>189</v>
      </c>
      <c r="M4527" s="54">
        <v>1</v>
      </c>
      <c r="N4527" s="51" t="str">
        <f t="shared" si="293"/>
        <v>都町田</v>
      </c>
    </row>
    <row r="4528" spans="1:14" x14ac:dyDescent="0.2">
      <c r="A4528" s="50">
        <f t="shared" si="294"/>
        <v>52003</v>
      </c>
      <c r="B4528" s="50">
        <f t="shared" si="295"/>
        <v>5</v>
      </c>
      <c r="C4528" s="51">
        <f t="shared" si="296"/>
        <v>20</v>
      </c>
      <c r="D4528" s="50">
        <v>52003</v>
      </c>
      <c r="E4528" s="50" t="s">
        <v>11678</v>
      </c>
      <c r="F4528" s="50" t="s">
        <v>11679</v>
      </c>
      <c r="G4528" s="50" t="s">
        <v>11680</v>
      </c>
      <c r="H4528" s="50" t="s">
        <v>1729</v>
      </c>
      <c r="I4528" s="50" t="s">
        <v>11681</v>
      </c>
      <c r="J4528" s="50" t="s">
        <v>1731</v>
      </c>
      <c r="K4528" s="50" t="s">
        <v>291</v>
      </c>
      <c r="L4528" s="50" t="s">
        <v>185</v>
      </c>
      <c r="M4528" s="54">
        <v>1</v>
      </c>
      <c r="N4528" s="51" t="str">
        <f t="shared" si="293"/>
        <v>都町田</v>
      </c>
    </row>
    <row r="4529" spans="1:14" x14ac:dyDescent="0.2">
      <c r="A4529" s="50">
        <f t="shared" si="294"/>
        <v>52004</v>
      </c>
      <c r="B4529" s="50">
        <f t="shared" si="295"/>
        <v>5</v>
      </c>
      <c r="C4529" s="51">
        <f t="shared" si="296"/>
        <v>20</v>
      </c>
      <c r="D4529" s="50">
        <v>52004</v>
      </c>
      <c r="E4529" s="50" t="s">
        <v>31</v>
      </c>
      <c r="F4529" s="50" t="s">
        <v>11682</v>
      </c>
      <c r="G4529" s="50" t="s">
        <v>1202</v>
      </c>
      <c r="H4529" s="50" t="s">
        <v>11683</v>
      </c>
      <c r="I4529" s="50" t="s">
        <v>1204</v>
      </c>
      <c r="J4529" s="50" t="s">
        <v>11684</v>
      </c>
      <c r="K4529" s="50" t="s">
        <v>291</v>
      </c>
      <c r="L4529" s="50" t="s">
        <v>189</v>
      </c>
      <c r="M4529" s="54">
        <v>1</v>
      </c>
      <c r="N4529" s="51" t="str">
        <f t="shared" si="293"/>
        <v>都町田</v>
      </c>
    </row>
    <row r="4530" spans="1:14" x14ac:dyDescent="0.2">
      <c r="A4530" s="50">
        <f t="shared" si="294"/>
        <v>52005</v>
      </c>
      <c r="B4530" s="50">
        <f t="shared" si="295"/>
        <v>5</v>
      </c>
      <c r="C4530" s="51">
        <f t="shared" si="296"/>
        <v>20</v>
      </c>
      <c r="D4530" s="50">
        <v>52005</v>
      </c>
      <c r="E4530" s="50" t="s">
        <v>89</v>
      </c>
      <c r="F4530" s="50" t="s">
        <v>11685</v>
      </c>
      <c r="G4530" s="50" t="s">
        <v>1993</v>
      </c>
      <c r="H4530" s="50" t="s">
        <v>11686</v>
      </c>
      <c r="I4530" s="50" t="s">
        <v>1994</v>
      </c>
      <c r="J4530" s="50" t="s">
        <v>11687</v>
      </c>
      <c r="K4530" s="50" t="s">
        <v>291</v>
      </c>
      <c r="L4530" s="50" t="s">
        <v>185</v>
      </c>
      <c r="M4530" s="54">
        <v>1</v>
      </c>
      <c r="N4530" s="51" t="str">
        <f t="shared" si="293"/>
        <v>都町田</v>
      </c>
    </row>
    <row r="4531" spans="1:14" x14ac:dyDescent="0.2">
      <c r="A4531" s="50">
        <f t="shared" si="294"/>
        <v>52006</v>
      </c>
      <c r="B4531" s="50">
        <f t="shared" si="295"/>
        <v>5</v>
      </c>
      <c r="C4531" s="51">
        <f t="shared" si="296"/>
        <v>20</v>
      </c>
      <c r="D4531" s="50">
        <v>52006</v>
      </c>
      <c r="E4531" s="50" t="s">
        <v>646</v>
      </c>
      <c r="F4531" s="50" t="s">
        <v>648</v>
      </c>
      <c r="G4531" s="50" t="s">
        <v>1417</v>
      </c>
      <c r="H4531" s="50" t="s">
        <v>1298</v>
      </c>
      <c r="I4531" s="50" t="s">
        <v>1419</v>
      </c>
      <c r="J4531" s="50" t="s">
        <v>1300</v>
      </c>
      <c r="K4531" s="50" t="s">
        <v>291</v>
      </c>
      <c r="L4531" s="50" t="s">
        <v>185</v>
      </c>
      <c r="M4531" s="54">
        <v>1</v>
      </c>
      <c r="N4531" s="51" t="str">
        <f t="shared" si="293"/>
        <v>都町田</v>
      </c>
    </row>
    <row r="4532" spans="1:14" x14ac:dyDescent="0.2">
      <c r="A4532" s="50">
        <f t="shared" si="294"/>
        <v>52007</v>
      </c>
      <c r="B4532" s="50">
        <f t="shared" si="295"/>
        <v>5</v>
      </c>
      <c r="C4532" s="51">
        <f t="shared" si="296"/>
        <v>20</v>
      </c>
      <c r="D4532" s="50">
        <v>52007</v>
      </c>
      <c r="E4532" s="50" t="s">
        <v>11688</v>
      </c>
      <c r="F4532" s="50" t="s">
        <v>4006</v>
      </c>
      <c r="G4532" s="50" t="s">
        <v>11689</v>
      </c>
      <c r="H4532" s="50" t="s">
        <v>1235</v>
      </c>
      <c r="I4532" s="50" t="s">
        <v>11690</v>
      </c>
      <c r="J4532" s="50" t="s">
        <v>1236</v>
      </c>
      <c r="K4532" s="50" t="s">
        <v>291</v>
      </c>
      <c r="L4532" s="50" t="s">
        <v>189</v>
      </c>
      <c r="M4532" s="54">
        <v>1</v>
      </c>
      <c r="N4532" s="51" t="str">
        <f t="shared" si="293"/>
        <v>都町田</v>
      </c>
    </row>
    <row r="4533" spans="1:14" x14ac:dyDescent="0.2">
      <c r="A4533" s="50">
        <f t="shared" si="294"/>
        <v>52039</v>
      </c>
      <c r="B4533" s="50">
        <f t="shared" si="295"/>
        <v>5</v>
      </c>
      <c r="C4533" s="51">
        <f t="shared" si="296"/>
        <v>20</v>
      </c>
      <c r="D4533" s="50">
        <v>52039</v>
      </c>
      <c r="E4533" s="50" t="s">
        <v>11691</v>
      </c>
      <c r="F4533" s="50" t="s">
        <v>10311</v>
      </c>
      <c r="G4533" s="50" t="s">
        <v>11692</v>
      </c>
      <c r="H4533" s="50" t="s">
        <v>1975</v>
      </c>
      <c r="I4533" s="50" t="s">
        <v>11693</v>
      </c>
      <c r="J4533" s="50" t="s">
        <v>1977</v>
      </c>
      <c r="K4533" s="50" t="s">
        <v>291</v>
      </c>
      <c r="L4533" s="50" t="s">
        <v>188</v>
      </c>
      <c r="M4533" s="54">
        <v>2</v>
      </c>
      <c r="N4533" s="51" t="str">
        <f t="shared" si="293"/>
        <v>都町田</v>
      </c>
    </row>
    <row r="4534" spans="1:14" x14ac:dyDescent="0.2">
      <c r="A4534" s="50">
        <f t="shared" si="294"/>
        <v>52040</v>
      </c>
      <c r="B4534" s="50">
        <f t="shared" si="295"/>
        <v>5</v>
      </c>
      <c r="C4534" s="51">
        <f t="shared" si="296"/>
        <v>20</v>
      </c>
      <c r="D4534" s="50">
        <v>52040</v>
      </c>
      <c r="E4534" s="50" t="s">
        <v>4613</v>
      </c>
      <c r="F4534" s="50" t="s">
        <v>11694</v>
      </c>
      <c r="G4534" s="50" t="s">
        <v>4615</v>
      </c>
      <c r="H4534" s="50" t="s">
        <v>3592</v>
      </c>
      <c r="I4534" s="50" t="s">
        <v>4616</v>
      </c>
      <c r="J4534" s="50" t="s">
        <v>3593</v>
      </c>
      <c r="K4534" s="50" t="s">
        <v>291</v>
      </c>
      <c r="L4534" s="50" t="s">
        <v>188</v>
      </c>
      <c r="M4534" s="54">
        <v>2</v>
      </c>
      <c r="N4534" s="51" t="str">
        <f t="shared" si="293"/>
        <v>都町田</v>
      </c>
    </row>
    <row r="4535" spans="1:14" x14ac:dyDescent="0.2">
      <c r="A4535" s="50">
        <f t="shared" si="294"/>
        <v>52041</v>
      </c>
      <c r="B4535" s="50">
        <f t="shared" si="295"/>
        <v>5</v>
      </c>
      <c r="C4535" s="51">
        <f t="shared" si="296"/>
        <v>20</v>
      </c>
      <c r="D4535" s="50">
        <v>52041</v>
      </c>
      <c r="E4535" s="50" t="s">
        <v>45</v>
      </c>
      <c r="F4535" s="50" t="s">
        <v>11695</v>
      </c>
      <c r="G4535" s="50" t="s">
        <v>1184</v>
      </c>
      <c r="H4535" s="50" t="s">
        <v>7346</v>
      </c>
      <c r="I4535" s="50" t="s">
        <v>1186</v>
      </c>
      <c r="J4535" s="50" t="s">
        <v>11696</v>
      </c>
      <c r="K4535" s="50" t="s">
        <v>291</v>
      </c>
      <c r="L4535" s="50" t="s">
        <v>189</v>
      </c>
      <c r="M4535" s="54">
        <v>2</v>
      </c>
      <c r="N4535" s="51" t="str">
        <f t="shared" si="293"/>
        <v>都町田</v>
      </c>
    </row>
    <row r="4536" spans="1:14" x14ac:dyDescent="0.2">
      <c r="A4536" s="50">
        <f t="shared" si="294"/>
        <v>52042</v>
      </c>
      <c r="B4536" s="50">
        <f t="shared" si="295"/>
        <v>5</v>
      </c>
      <c r="C4536" s="51">
        <f t="shared" si="296"/>
        <v>20</v>
      </c>
      <c r="D4536" s="50">
        <v>52042</v>
      </c>
      <c r="E4536" s="50" t="s">
        <v>23</v>
      </c>
      <c r="F4536" s="50" t="s">
        <v>11697</v>
      </c>
      <c r="G4536" s="50" t="s">
        <v>1248</v>
      </c>
      <c r="H4536" s="50" t="s">
        <v>2742</v>
      </c>
      <c r="I4536" s="50" t="s">
        <v>1249</v>
      </c>
      <c r="J4536" s="50" t="s">
        <v>2743</v>
      </c>
      <c r="K4536" s="50" t="s">
        <v>291</v>
      </c>
      <c r="L4536" s="50" t="s">
        <v>188</v>
      </c>
      <c r="M4536" s="54">
        <v>2</v>
      </c>
      <c r="N4536" s="51" t="str">
        <f t="shared" si="293"/>
        <v>都町田</v>
      </c>
    </row>
    <row r="4537" spans="1:14" x14ac:dyDescent="0.2">
      <c r="A4537" s="50">
        <f t="shared" si="294"/>
        <v>52043</v>
      </c>
      <c r="B4537" s="50">
        <f t="shared" si="295"/>
        <v>5</v>
      </c>
      <c r="C4537" s="51">
        <f t="shared" si="296"/>
        <v>20</v>
      </c>
      <c r="D4537" s="50">
        <v>52043</v>
      </c>
      <c r="E4537" s="50" t="s">
        <v>908</v>
      </c>
      <c r="F4537" s="50" t="s">
        <v>11698</v>
      </c>
      <c r="G4537" s="50" t="s">
        <v>2507</v>
      </c>
      <c r="H4537" s="50" t="s">
        <v>1232</v>
      </c>
      <c r="I4537" s="50" t="s">
        <v>2509</v>
      </c>
      <c r="J4537" s="50" t="s">
        <v>1233</v>
      </c>
      <c r="K4537" s="50" t="s">
        <v>291</v>
      </c>
      <c r="L4537" s="50" t="s">
        <v>188</v>
      </c>
      <c r="M4537" s="54">
        <v>2</v>
      </c>
      <c r="N4537" s="51" t="str">
        <f t="shared" si="293"/>
        <v>都町田</v>
      </c>
    </row>
    <row r="4538" spans="1:14" x14ac:dyDescent="0.2">
      <c r="A4538" s="50">
        <f t="shared" si="294"/>
        <v>52044</v>
      </c>
      <c r="B4538" s="50">
        <f t="shared" si="295"/>
        <v>5</v>
      </c>
      <c r="C4538" s="51">
        <f t="shared" si="296"/>
        <v>20</v>
      </c>
      <c r="D4538" s="50">
        <v>52044</v>
      </c>
      <c r="E4538" s="50" t="s">
        <v>120</v>
      </c>
      <c r="F4538" s="50" t="s">
        <v>10062</v>
      </c>
      <c r="G4538" s="50" t="s">
        <v>1026</v>
      </c>
      <c r="H4538" s="50" t="s">
        <v>1198</v>
      </c>
      <c r="I4538" s="50" t="s">
        <v>1027</v>
      </c>
      <c r="J4538" s="50" t="s">
        <v>1200</v>
      </c>
      <c r="K4538" s="50" t="s">
        <v>291</v>
      </c>
      <c r="L4538" s="50" t="s">
        <v>188</v>
      </c>
      <c r="M4538" s="54">
        <v>2</v>
      </c>
      <c r="N4538" s="51" t="str">
        <f t="shared" si="293"/>
        <v>都町田</v>
      </c>
    </row>
    <row r="4539" spans="1:14" x14ac:dyDescent="0.2">
      <c r="A4539" s="50">
        <f t="shared" si="294"/>
        <v>52045</v>
      </c>
      <c r="B4539" s="50">
        <f t="shared" si="295"/>
        <v>5</v>
      </c>
      <c r="C4539" s="51">
        <f t="shared" si="296"/>
        <v>20</v>
      </c>
      <c r="D4539" s="50">
        <v>52045</v>
      </c>
      <c r="E4539" s="50" t="s">
        <v>10821</v>
      </c>
      <c r="F4539" s="50" t="s">
        <v>11699</v>
      </c>
      <c r="G4539" s="50" t="s">
        <v>10822</v>
      </c>
      <c r="H4539" s="50" t="s">
        <v>1030</v>
      </c>
      <c r="I4539" s="50" t="s">
        <v>10823</v>
      </c>
      <c r="J4539" s="50" t="s">
        <v>1282</v>
      </c>
      <c r="K4539" s="50" t="s">
        <v>291</v>
      </c>
      <c r="L4539" s="50" t="s">
        <v>188</v>
      </c>
      <c r="M4539" s="54">
        <v>2</v>
      </c>
      <c r="N4539" s="51" t="str">
        <f t="shared" si="293"/>
        <v>都町田</v>
      </c>
    </row>
    <row r="4540" spans="1:14" x14ac:dyDescent="0.2">
      <c r="A4540" s="50">
        <f t="shared" si="294"/>
        <v>52046</v>
      </c>
      <c r="B4540" s="50">
        <f t="shared" si="295"/>
        <v>5</v>
      </c>
      <c r="C4540" s="51">
        <f t="shared" si="296"/>
        <v>20</v>
      </c>
      <c r="D4540" s="50">
        <v>52046</v>
      </c>
      <c r="E4540" s="50" t="s">
        <v>11700</v>
      </c>
      <c r="F4540" s="50" t="s">
        <v>591</v>
      </c>
      <c r="G4540" s="50" t="s">
        <v>11701</v>
      </c>
      <c r="H4540" s="50" t="s">
        <v>1226</v>
      </c>
      <c r="I4540" s="50" t="s">
        <v>11702</v>
      </c>
      <c r="J4540" s="50" t="s">
        <v>1227</v>
      </c>
      <c r="K4540" s="50" t="s">
        <v>291</v>
      </c>
      <c r="L4540" s="50" t="s">
        <v>188</v>
      </c>
      <c r="M4540" s="54">
        <v>2</v>
      </c>
      <c r="N4540" s="51" t="str">
        <f t="shared" si="293"/>
        <v>都町田</v>
      </c>
    </row>
    <row r="4541" spans="1:14" x14ac:dyDescent="0.2">
      <c r="A4541" s="50">
        <f t="shared" si="294"/>
        <v>52047</v>
      </c>
      <c r="B4541" s="50">
        <f t="shared" si="295"/>
        <v>5</v>
      </c>
      <c r="C4541" s="51">
        <f t="shared" si="296"/>
        <v>20</v>
      </c>
      <c r="D4541" s="50">
        <v>52047</v>
      </c>
      <c r="E4541" s="50" t="s">
        <v>4300</v>
      </c>
      <c r="F4541" s="50" t="s">
        <v>11703</v>
      </c>
      <c r="G4541" s="50" t="s">
        <v>2603</v>
      </c>
      <c r="H4541" s="50" t="s">
        <v>1217</v>
      </c>
      <c r="I4541" s="50" t="s">
        <v>2604</v>
      </c>
      <c r="J4541" s="50" t="s">
        <v>1218</v>
      </c>
      <c r="K4541" s="50" t="s">
        <v>291</v>
      </c>
      <c r="L4541" s="50" t="s">
        <v>188</v>
      </c>
      <c r="M4541" s="54">
        <v>2</v>
      </c>
      <c r="N4541" s="51" t="str">
        <f t="shared" si="293"/>
        <v>都町田</v>
      </c>
    </row>
    <row r="4542" spans="1:14" x14ac:dyDescent="0.2">
      <c r="A4542" s="50">
        <f t="shared" si="294"/>
        <v>52078</v>
      </c>
      <c r="B4542" s="50">
        <f t="shared" si="295"/>
        <v>5</v>
      </c>
      <c r="C4542" s="51">
        <f t="shared" si="296"/>
        <v>20</v>
      </c>
      <c r="D4542" s="50">
        <v>52078</v>
      </c>
      <c r="E4542" s="50" t="s">
        <v>30</v>
      </c>
      <c r="F4542" s="50" t="s">
        <v>11704</v>
      </c>
      <c r="G4542" s="50" t="s">
        <v>1081</v>
      </c>
      <c r="H4542" s="50" t="s">
        <v>1363</v>
      </c>
      <c r="I4542" s="50" t="s">
        <v>1082</v>
      </c>
      <c r="J4542" s="50" t="s">
        <v>1365</v>
      </c>
      <c r="K4542" s="50" t="s">
        <v>292</v>
      </c>
      <c r="L4542" s="50" t="s">
        <v>188</v>
      </c>
      <c r="M4542" s="54">
        <v>2</v>
      </c>
      <c r="N4542" s="51" t="str">
        <f t="shared" si="293"/>
        <v>都町田</v>
      </c>
    </row>
    <row r="4543" spans="1:14" x14ac:dyDescent="0.2">
      <c r="A4543" s="50">
        <f t="shared" si="294"/>
        <v>52079</v>
      </c>
      <c r="B4543" s="50">
        <f t="shared" si="295"/>
        <v>5</v>
      </c>
      <c r="C4543" s="51">
        <f t="shared" si="296"/>
        <v>20</v>
      </c>
      <c r="D4543" s="50">
        <v>52079</v>
      </c>
      <c r="E4543" s="50" t="s">
        <v>11705</v>
      </c>
      <c r="F4543" s="50" t="s">
        <v>7696</v>
      </c>
      <c r="G4543" s="50" t="s">
        <v>11706</v>
      </c>
      <c r="H4543" s="50" t="s">
        <v>7697</v>
      </c>
      <c r="I4543" s="50" t="s">
        <v>11707</v>
      </c>
      <c r="J4543" s="50" t="s">
        <v>7698</v>
      </c>
      <c r="K4543" s="50" t="s">
        <v>292</v>
      </c>
      <c r="L4543" s="50" t="s">
        <v>188</v>
      </c>
      <c r="M4543" s="54">
        <v>2</v>
      </c>
      <c r="N4543" s="51" t="str">
        <f t="shared" si="293"/>
        <v>都町田</v>
      </c>
    </row>
    <row r="4544" spans="1:14" x14ac:dyDescent="0.2">
      <c r="A4544" s="50">
        <f t="shared" si="294"/>
        <v>52080</v>
      </c>
      <c r="B4544" s="50">
        <f t="shared" si="295"/>
        <v>5</v>
      </c>
      <c r="C4544" s="51">
        <f t="shared" si="296"/>
        <v>20</v>
      </c>
      <c r="D4544" s="50">
        <v>52080</v>
      </c>
      <c r="E4544" s="50" t="s">
        <v>11708</v>
      </c>
      <c r="F4544" s="50" t="s">
        <v>11709</v>
      </c>
      <c r="G4544" s="50" t="s">
        <v>11710</v>
      </c>
      <c r="H4544" s="50" t="s">
        <v>2544</v>
      </c>
      <c r="I4544" s="50" t="s">
        <v>11711</v>
      </c>
      <c r="J4544" s="50" t="s">
        <v>2545</v>
      </c>
      <c r="K4544" s="50" t="s">
        <v>292</v>
      </c>
      <c r="L4544" s="50" t="s">
        <v>189</v>
      </c>
      <c r="M4544" s="54">
        <v>2</v>
      </c>
      <c r="N4544" s="51" t="str">
        <f t="shared" si="293"/>
        <v>都町田</v>
      </c>
    </row>
    <row r="4545" spans="1:14" x14ac:dyDescent="0.2">
      <c r="A4545" s="50">
        <f t="shared" si="294"/>
        <v>52081</v>
      </c>
      <c r="B4545" s="50">
        <f t="shared" si="295"/>
        <v>5</v>
      </c>
      <c r="C4545" s="51">
        <f t="shared" si="296"/>
        <v>20</v>
      </c>
      <c r="D4545" s="50">
        <v>52081</v>
      </c>
      <c r="E4545" s="50" t="s">
        <v>11712</v>
      </c>
      <c r="F4545" s="50" t="s">
        <v>11713</v>
      </c>
      <c r="G4545" s="50" t="s">
        <v>11714</v>
      </c>
      <c r="H4545" s="50" t="s">
        <v>2615</v>
      </c>
      <c r="I4545" s="50" t="s">
        <v>11715</v>
      </c>
      <c r="J4545" s="50" t="s">
        <v>2617</v>
      </c>
      <c r="K4545" s="50" t="s">
        <v>292</v>
      </c>
      <c r="L4545" s="50" t="s">
        <v>188</v>
      </c>
      <c r="M4545" s="54">
        <v>2</v>
      </c>
      <c r="N4545" s="51" t="str">
        <f t="shared" si="293"/>
        <v>都町田</v>
      </c>
    </row>
    <row r="4546" spans="1:14" x14ac:dyDescent="0.2">
      <c r="A4546" s="50">
        <f t="shared" si="294"/>
        <v>52082</v>
      </c>
      <c r="B4546" s="50">
        <f t="shared" si="295"/>
        <v>5</v>
      </c>
      <c r="C4546" s="51">
        <f t="shared" si="296"/>
        <v>20</v>
      </c>
      <c r="D4546" s="50">
        <v>52082</v>
      </c>
      <c r="E4546" s="50" t="s">
        <v>40</v>
      </c>
      <c r="F4546" s="50" t="s">
        <v>113</v>
      </c>
      <c r="G4546" s="50" t="s">
        <v>1704</v>
      </c>
      <c r="H4546" s="50" t="s">
        <v>3025</v>
      </c>
      <c r="I4546" s="50" t="s">
        <v>1706</v>
      </c>
      <c r="J4546" s="50" t="s">
        <v>3027</v>
      </c>
      <c r="K4546" s="50" t="s">
        <v>292</v>
      </c>
      <c r="L4546" s="50" t="s">
        <v>188</v>
      </c>
      <c r="M4546" s="54">
        <v>2</v>
      </c>
      <c r="N4546" s="51" t="str">
        <f t="shared" ref="N4546:N4609" si="297">VLOOKUP(B4546*100+C4546,$AB$2:$AF$400,2,0)</f>
        <v>都町田</v>
      </c>
    </row>
    <row r="4547" spans="1:14" x14ac:dyDescent="0.2">
      <c r="A4547" s="50">
        <f t="shared" si="294"/>
        <v>52083</v>
      </c>
      <c r="B4547" s="50">
        <f t="shared" si="295"/>
        <v>5</v>
      </c>
      <c r="C4547" s="51">
        <f t="shared" si="296"/>
        <v>20</v>
      </c>
      <c r="D4547" s="50">
        <v>52083</v>
      </c>
      <c r="E4547" s="50" t="s">
        <v>31</v>
      </c>
      <c r="F4547" s="50" t="s">
        <v>11716</v>
      </c>
      <c r="G4547" s="50" t="s">
        <v>1202</v>
      </c>
      <c r="H4547" s="50" t="s">
        <v>1708</v>
      </c>
      <c r="I4547" s="50" t="s">
        <v>1204</v>
      </c>
      <c r="J4547" s="50" t="s">
        <v>1709</v>
      </c>
      <c r="K4547" s="50" t="s">
        <v>292</v>
      </c>
      <c r="L4547" s="50" t="s">
        <v>189</v>
      </c>
      <c r="M4547" s="54">
        <v>1</v>
      </c>
      <c r="N4547" s="51" t="str">
        <f t="shared" si="297"/>
        <v>都町田</v>
      </c>
    </row>
    <row r="4548" spans="1:14" x14ac:dyDescent="0.2">
      <c r="A4548" s="50">
        <f t="shared" si="294"/>
        <v>52101</v>
      </c>
      <c r="B4548" s="50">
        <f t="shared" si="295"/>
        <v>5</v>
      </c>
      <c r="C4548" s="51">
        <f t="shared" si="296"/>
        <v>21</v>
      </c>
      <c r="D4548" s="50">
        <v>52101</v>
      </c>
      <c r="E4548" s="50" t="s">
        <v>56</v>
      </c>
      <c r="F4548" s="50" t="s">
        <v>11717</v>
      </c>
      <c r="G4548" s="50" t="s">
        <v>2851</v>
      </c>
      <c r="H4548" s="50" t="s">
        <v>11718</v>
      </c>
      <c r="I4548" s="50" t="s">
        <v>2852</v>
      </c>
      <c r="J4548" s="50" t="s">
        <v>11719</v>
      </c>
      <c r="K4548" s="50" t="s">
        <v>291</v>
      </c>
      <c r="L4548" s="50" t="s">
        <v>188</v>
      </c>
      <c r="M4548" s="54">
        <v>2</v>
      </c>
      <c r="N4548" s="51" t="str">
        <f t="shared" si="297"/>
        <v>都野津田</v>
      </c>
    </row>
    <row r="4549" spans="1:14" x14ac:dyDescent="0.2">
      <c r="A4549" s="50">
        <f t="shared" si="294"/>
        <v>52102</v>
      </c>
      <c r="B4549" s="50">
        <f t="shared" si="295"/>
        <v>5</v>
      </c>
      <c r="C4549" s="51">
        <f t="shared" si="296"/>
        <v>21</v>
      </c>
      <c r="D4549" s="50">
        <v>52102</v>
      </c>
      <c r="E4549" s="50" t="s">
        <v>11720</v>
      </c>
      <c r="F4549" s="50" t="s">
        <v>11721</v>
      </c>
      <c r="G4549" s="50" t="s">
        <v>6053</v>
      </c>
      <c r="H4549" s="50" t="s">
        <v>6261</v>
      </c>
      <c r="I4549" s="50" t="s">
        <v>6054</v>
      </c>
      <c r="J4549" s="50" t="s">
        <v>6263</v>
      </c>
      <c r="K4549" s="50" t="s">
        <v>291</v>
      </c>
      <c r="L4549" s="50" t="s">
        <v>188</v>
      </c>
      <c r="M4549" s="54">
        <v>2</v>
      </c>
      <c r="N4549" s="51" t="str">
        <f t="shared" si="297"/>
        <v>都野津田</v>
      </c>
    </row>
    <row r="4550" spans="1:14" x14ac:dyDescent="0.2">
      <c r="A4550" s="50">
        <f t="shared" si="294"/>
        <v>52103</v>
      </c>
      <c r="B4550" s="50">
        <f t="shared" si="295"/>
        <v>5</v>
      </c>
      <c r="C4550" s="51">
        <f t="shared" si="296"/>
        <v>21</v>
      </c>
      <c r="D4550" s="50">
        <v>52103</v>
      </c>
      <c r="E4550" s="50" t="s">
        <v>2794</v>
      </c>
      <c r="F4550" s="50" t="s">
        <v>11722</v>
      </c>
      <c r="G4550" s="50" t="s">
        <v>2795</v>
      </c>
      <c r="H4550" s="50" t="s">
        <v>11723</v>
      </c>
      <c r="I4550" s="50" t="s">
        <v>2796</v>
      </c>
      <c r="J4550" s="50" t="s">
        <v>11724</v>
      </c>
      <c r="K4550" s="50" t="s">
        <v>291</v>
      </c>
      <c r="L4550" s="50" t="s">
        <v>188</v>
      </c>
      <c r="M4550" s="54">
        <v>2</v>
      </c>
      <c r="N4550" s="51" t="str">
        <f t="shared" si="297"/>
        <v>都野津田</v>
      </c>
    </row>
    <row r="4551" spans="1:14" x14ac:dyDescent="0.2">
      <c r="A4551" s="50">
        <f t="shared" si="294"/>
        <v>52105</v>
      </c>
      <c r="B4551" s="50">
        <f t="shared" si="295"/>
        <v>5</v>
      </c>
      <c r="C4551" s="51">
        <f t="shared" si="296"/>
        <v>21</v>
      </c>
      <c r="D4551" s="50">
        <v>52105</v>
      </c>
      <c r="E4551" s="50" t="s">
        <v>794</v>
      </c>
      <c r="F4551" s="50" t="s">
        <v>801</v>
      </c>
      <c r="G4551" s="50" t="s">
        <v>2113</v>
      </c>
      <c r="H4551" s="50" t="s">
        <v>1222</v>
      </c>
      <c r="I4551" s="50" t="s">
        <v>2114</v>
      </c>
      <c r="J4551" s="50" t="s">
        <v>1223</v>
      </c>
      <c r="K4551" s="50" t="s">
        <v>291</v>
      </c>
      <c r="L4551" s="50" t="s">
        <v>188</v>
      </c>
      <c r="M4551" s="54">
        <v>2</v>
      </c>
      <c r="N4551" s="51" t="str">
        <f t="shared" si="297"/>
        <v>都野津田</v>
      </c>
    </row>
    <row r="4552" spans="1:14" x14ac:dyDescent="0.2">
      <c r="A4552" s="50">
        <f t="shared" si="294"/>
        <v>52106</v>
      </c>
      <c r="B4552" s="50">
        <f t="shared" si="295"/>
        <v>5</v>
      </c>
      <c r="C4552" s="51">
        <f t="shared" si="296"/>
        <v>21</v>
      </c>
      <c r="D4552" s="50">
        <v>52106</v>
      </c>
      <c r="E4552" s="50" t="s">
        <v>118</v>
      </c>
      <c r="F4552" s="50" t="s">
        <v>358</v>
      </c>
      <c r="G4552" s="50" t="s">
        <v>1135</v>
      </c>
      <c r="H4552" s="50" t="s">
        <v>1906</v>
      </c>
      <c r="I4552" s="50" t="s">
        <v>1136</v>
      </c>
      <c r="J4552" s="50" t="s">
        <v>1907</v>
      </c>
      <c r="K4552" s="50" t="s">
        <v>291</v>
      </c>
      <c r="L4552" s="50" t="s">
        <v>189</v>
      </c>
      <c r="M4552" s="54">
        <v>2</v>
      </c>
      <c r="N4552" s="51" t="str">
        <f t="shared" si="297"/>
        <v>都野津田</v>
      </c>
    </row>
    <row r="4553" spans="1:14" x14ac:dyDescent="0.2">
      <c r="A4553" s="50">
        <f t="shared" si="294"/>
        <v>52109</v>
      </c>
      <c r="B4553" s="50">
        <f t="shared" si="295"/>
        <v>5</v>
      </c>
      <c r="C4553" s="51">
        <f t="shared" si="296"/>
        <v>21</v>
      </c>
      <c r="D4553" s="50">
        <v>52109</v>
      </c>
      <c r="E4553" s="50" t="s">
        <v>6249</v>
      </c>
      <c r="F4553" s="50" t="s">
        <v>11725</v>
      </c>
      <c r="G4553" s="50" t="s">
        <v>6250</v>
      </c>
      <c r="H4553" s="50" t="s">
        <v>1869</v>
      </c>
      <c r="I4553" s="50" t="s">
        <v>6251</v>
      </c>
      <c r="J4553" s="50" t="s">
        <v>1870</v>
      </c>
      <c r="K4553" s="50" t="s">
        <v>291</v>
      </c>
      <c r="L4553" s="50" t="s">
        <v>188</v>
      </c>
      <c r="M4553" s="54">
        <v>2</v>
      </c>
      <c r="N4553" s="51" t="str">
        <f t="shared" si="297"/>
        <v>都野津田</v>
      </c>
    </row>
    <row r="4554" spans="1:14" x14ac:dyDescent="0.2">
      <c r="A4554" s="50">
        <f t="shared" si="294"/>
        <v>52111</v>
      </c>
      <c r="B4554" s="50">
        <f t="shared" si="295"/>
        <v>5</v>
      </c>
      <c r="C4554" s="51">
        <f t="shared" si="296"/>
        <v>21</v>
      </c>
      <c r="D4554" s="50">
        <v>52111</v>
      </c>
      <c r="E4554" s="50" t="s">
        <v>485</v>
      </c>
      <c r="F4554" s="50" t="s">
        <v>11726</v>
      </c>
      <c r="G4554" s="50" t="s">
        <v>1317</v>
      </c>
      <c r="H4554" s="50" t="s">
        <v>1198</v>
      </c>
      <c r="I4554" s="50" t="s">
        <v>1318</v>
      </c>
      <c r="J4554" s="50" t="s">
        <v>1200</v>
      </c>
      <c r="K4554" s="50" t="s">
        <v>291</v>
      </c>
      <c r="L4554" s="50" t="s">
        <v>189</v>
      </c>
      <c r="M4554" s="54">
        <v>1</v>
      </c>
      <c r="N4554" s="51" t="str">
        <f t="shared" si="297"/>
        <v>都野津田</v>
      </c>
    </row>
    <row r="4555" spans="1:14" x14ac:dyDescent="0.2">
      <c r="A4555" s="50">
        <f t="shared" si="294"/>
        <v>52112</v>
      </c>
      <c r="B4555" s="50">
        <f t="shared" si="295"/>
        <v>5</v>
      </c>
      <c r="C4555" s="51">
        <f t="shared" si="296"/>
        <v>21</v>
      </c>
      <c r="D4555" s="50">
        <v>52112</v>
      </c>
      <c r="E4555" s="50" t="s">
        <v>73</v>
      </c>
      <c r="F4555" s="50" t="s">
        <v>5413</v>
      </c>
      <c r="G4555" s="50" t="s">
        <v>1897</v>
      </c>
      <c r="H4555" s="50" t="s">
        <v>1669</v>
      </c>
      <c r="I4555" s="50" t="s">
        <v>1899</v>
      </c>
      <c r="J4555" s="50" t="s">
        <v>1670</v>
      </c>
      <c r="K4555" s="50" t="s">
        <v>291</v>
      </c>
      <c r="L4555" s="50" t="s">
        <v>189</v>
      </c>
      <c r="M4555" s="54">
        <v>1</v>
      </c>
      <c r="N4555" s="51" t="str">
        <f t="shared" si="297"/>
        <v>都野津田</v>
      </c>
    </row>
    <row r="4556" spans="1:14" x14ac:dyDescent="0.2">
      <c r="A4556" s="50">
        <f t="shared" si="294"/>
        <v>52113</v>
      </c>
      <c r="B4556" s="50">
        <f t="shared" si="295"/>
        <v>5</v>
      </c>
      <c r="C4556" s="51">
        <f t="shared" si="296"/>
        <v>21</v>
      </c>
      <c r="D4556" s="50">
        <v>52113</v>
      </c>
      <c r="E4556" s="50" t="s">
        <v>11727</v>
      </c>
      <c r="F4556" s="50" t="s">
        <v>759</v>
      </c>
      <c r="G4556" s="50" t="s">
        <v>11728</v>
      </c>
      <c r="H4556" s="50" t="s">
        <v>2553</v>
      </c>
      <c r="I4556" s="50" t="s">
        <v>11729</v>
      </c>
      <c r="J4556" s="50" t="s">
        <v>2554</v>
      </c>
      <c r="K4556" s="50" t="s">
        <v>291</v>
      </c>
      <c r="L4556" s="50" t="s">
        <v>189</v>
      </c>
      <c r="M4556" s="54">
        <v>1</v>
      </c>
      <c r="N4556" s="51" t="str">
        <f t="shared" si="297"/>
        <v>都野津田</v>
      </c>
    </row>
    <row r="4557" spans="1:14" x14ac:dyDescent="0.2">
      <c r="A4557" s="50">
        <f t="shared" si="294"/>
        <v>52114</v>
      </c>
      <c r="B4557" s="50">
        <f t="shared" si="295"/>
        <v>5</v>
      </c>
      <c r="C4557" s="51">
        <f t="shared" si="296"/>
        <v>21</v>
      </c>
      <c r="D4557" s="50">
        <v>52114</v>
      </c>
      <c r="E4557" s="50" t="s">
        <v>45</v>
      </c>
      <c r="F4557" s="50" t="s">
        <v>11730</v>
      </c>
      <c r="G4557" s="50" t="s">
        <v>1184</v>
      </c>
      <c r="H4557" s="50" t="s">
        <v>1579</v>
      </c>
      <c r="I4557" s="50" t="s">
        <v>1186</v>
      </c>
      <c r="J4557" s="50" t="s">
        <v>1581</v>
      </c>
      <c r="K4557" s="50" t="s">
        <v>291</v>
      </c>
      <c r="L4557" s="50" t="s">
        <v>189</v>
      </c>
      <c r="M4557" s="54">
        <v>1</v>
      </c>
      <c r="N4557" s="51" t="str">
        <f t="shared" si="297"/>
        <v>都野津田</v>
      </c>
    </row>
    <row r="4558" spans="1:14" x14ac:dyDescent="0.2">
      <c r="A4558" s="50">
        <f t="shared" si="294"/>
        <v>52115</v>
      </c>
      <c r="B4558" s="50">
        <f t="shared" si="295"/>
        <v>5</v>
      </c>
      <c r="C4558" s="51">
        <f t="shared" si="296"/>
        <v>21</v>
      </c>
      <c r="D4558" s="50">
        <v>52115</v>
      </c>
      <c r="E4558" s="50" t="s">
        <v>7192</v>
      </c>
      <c r="F4558" s="50" t="s">
        <v>449</v>
      </c>
      <c r="G4558" s="50" t="s">
        <v>7194</v>
      </c>
      <c r="H4558" s="50" t="s">
        <v>1436</v>
      </c>
      <c r="I4558" s="50" t="s">
        <v>7196</v>
      </c>
      <c r="J4558" s="50" t="s">
        <v>1951</v>
      </c>
      <c r="K4558" s="50" t="s">
        <v>291</v>
      </c>
      <c r="L4558" s="50" t="s">
        <v>189</v>
      </c>
      <c r="M4558" s="54">
        <v>1</v>
      </c>
      <c r="N4558" s="51" t="str">
        <f t="shared" si="297"/>
        <v>都野津田</v>
      </c>
    </row>
    <row r="4559" spans="1:14" x14ac:dyDescent="0.2">
      <c r="A4559" s="50">
        <f t="shared" si="294"/>
        <v>52116</v>
      </c>
      <c r="B4559" s="50">
        <f t="shared" si="295"/>
        <v>5</v>
      </c>
      <c r="C4559" s="51">
        <f t="shared" si="296"/>
        <v>21</v>
      </c>
      <c r="D4559" s="50">
        <v>52116</v>
      </c>
      <c r="E4559" s="50" t="s">
        <v>5629</v>
      </c>
      <c r="F4559" s="50" t="s">
        <v>11097</v>
      </c>
      <c r="G4559" s="50" t="s">
        <v>1181</v>
      </c>
      <c r="H4559" s="50" t="s">
        <v>1810</v>
      </c>
      <c r="I4559" s="50" t="s">
        <v>1182</v>
      </c>
      <c r="J4559" s="50" t="s">
        <v>1811</v>
      </c>
      <c r="K4559" s="50" t="s">
        <v>291</v>
      </c>
      <c r="L4559" s="50" t="s">
        <v>189</v>
      </c>
      <c r="M4559" s="54">
        <v>1</v>
      </c>
      <c r="N4559" s="51" t="str">
        <f t="shared" si="297"/>
        <v>都野津田</v>
      </c>
    </row>
    <row r="4560" spans="1:14" x14ac:dyDescent="0.2">
      <c r="A4560" s="50">
        <f t="shared" si="294"/>
        <v>52117</v>
      </c>
      <c r="B4560" s="50">
        <f t="shared" si="295"/>
        <v>5</v>
      </c>
      <c r="C4560" s="51">
        <f t="shared" si="296"/>
        <v>21</v>
      </c>
      <c r="D4560" s="50">
        <v>52117</v>
      </c>
      <c r="E4560" s="50" t="s">
        <v>10594</v>
      </c>
      <c r="F4560" s="50" t="s">
        <v>3044</v>
      </c>
      <c r="G4560" s="50" t="s">
        <v>4164</v>
      </c>
      <c r="H4560" s="50" t="s">
        <v>1370</v>
      </c>
      <c r="I4560" s="50" t="s">
        <v>4165</v>
      </c>
      <c r="J4560" s="50" t="s">
        <v>1371</v>
      </c>
      <c r="K4560" s="50" t="s">
        <v>291</v>
      </c>
      <c r="L4560" s="50" t="s">
        <v>189</v>
      </c>
      <c r="M4560" s="54">
        <v>1</v>
      </c>
      <c r="N4560" s="51" t="str">
        <f t="shared" si="297"/>
        <v>都野津田</v>
      </c>
    </row>
    <row r="4561" spans="1:14" x14ac:dyDescent="0.2">
      <c r="A4561" s="50">
        <f t="shared" si="294"/>
        <v>52118</v>
      </c>
      <c r="B4561" s="50">
        <f t="shared" si="295"/>
        <v>5</v>
      </c>
      <c r="C4561" s="51">
        <f t="shared" si="296"/>
        <v>21</v>
      </c>
      <c r="D4561" s="50">
        <v>52118</v>
      </c>
      <c r="E4561" s="50" t="s">
        <v>116</v>
      </c>
      <c r="F4561" s="50" t="s">
        <v>11731</v>
      </c>
      <c r="G4561" s="50" t="s">
        <v>2901</v>
      </c>
      <c r="H4561" s="50" t="s">
        <v>1160</v>
      </c>
      <c r="I4561" s="50" t="s">
        <v>2902</v>
      </c>
      <c r="J4561" s="50" t="s">
        <v>1767</v>
      </c>
      <c r="K4561" s="50" t="s">
        <v>291</v>
      </c>
      <c r="L4561" s="50" t="s">
        <v>189</v>
      </c>
      <c r="M4561" s="54">
        <v>1</v>
      </c>
      <c r="N4561" s="51" t="str">
        <f t="shared" si="297"/>
        <v>都野津田</v>
      </c>
    </row>
    <row r="4562" spans="1:14" x14ac:dyDescent="0.2">
      <c r="A4562" s="50">
        <f t="shared" si="294"/>
        <v>52119</v>
      </c>
      <c r="B4562" s="50">
        <f t="shared" si="295"/>
        <v>5</v>
      </c>
      <c r="C4562" s="51">
        <f t="shared" si="296"/>
        <v>21</v>
      </c>
      <c r="D4562" s="50">
        <v>52119</v>
      </c>
      <c r="E4562" s="50" t="s">
        <v>2923</v>
      </c>
      <c r="F4562" s="50" t="s">
        <v>11732</v>
      </c>
      <c r="G4562" s="50" t="s">
        <v>2924</v>
      </c>
      <c r="H4562" s="50" t="s">
        <v>2434</v>
      </c>
      <c r="I4562" s="50" t="s">
        <v>2925</v>
      </c>
      <c r="J4562" s="50" t="s">
        <v>2435</v>
      </c>
      <c r="K4562" s="50" t="s">
        <v>291</v>
      </c>
      <c r="L4562" s="50" t="s">
        <v>189</v>
      </c>
      <c r="M4562" s="54">
        <v>1</v>
      </c>
      <c r="N4562" s="51" t="str">
        <f t="shared" si="297"/>
        <v>都野津田</v>
      </c>
    </row>
    <row r="4563" spans="1:14" x14ac:dyDescent="0.2">
      <c r="A4563" s="50">
        <f t="shared" si="294"/>
        <v>52120</v>
      </c>
      <c r="B4563" s="50">
        <f t="shared" si="295"/>
        <v>5</v>
      </c>
      <c r="C4563" s="51">
        <f t="shared" si="296"/>
        <v>21</v>
      </c>
      <c r="D4563" s="50">
        <v>52120</v>
      </c>
      <c r="E4563" s="50" t="s">
        <v>3872</v>
      </c>
      <c r="F4563" s="50" t="s">
        <v>11733</v>
      </c>
      <c r="G4563" s="50" t="s">
        <v>3874</v>
      </c>
      <c r="H4563" s="50" t="s">
        <v>1920</v>
      </c>
      <c r="I4563" s="50" t="s">
        <v>11734</v>
      </c>
      <c r="J4563" s="50" t="s">
        <v>2359</v>
      </c>
      <c r="K4563" s="50" t="s">
        <v>291</v>
      </c>
      <c r="L4563" s="50" t="s">
        <v>189</v>
      </c>
      <c r="M4563" s="54">
        <v>1</v>
      </c>
      <c r="N4563" s="51" t="str">
        <f t="shared" si="297"/>
        <v>都野津田</v>
      </c>
    </row>
    <row r="4564" spans="1:14" x14ac:dyDescent="0.2">
      <c r="A4564" s="50">
        <f t="shared" si="294"/>
        <v>52121</v>
      </c>
      <c r="B4564" s="50">
        <f t="shared" si="295"/>
        <v>5</v>
      </c>
      <c r="C4564" s="51">
        <f t="shared" si="296"/>
        <v>21</v>
      </c>
      <c r="D4564" s="50">
        <v>52121</v>
      </c>
      <c r="E4564" s="50" t="s">
        <v>11735</v>
      </c>
      <c r="F4564" s="50" t="s">
        <v>9342</v>
      </c>
      <c r="G4564" s="50" t="s">
        <v>7024</v>
      </c>
      <c r="H4564" s="50" t="s">
        <v>1989</v>
      </c>
      <c r="I4564" s="50" t="s">
        <v>7025</v>
      </c>
      <c r="J4564" s="50" t="s">
        <v>1990</v>
      </c>
      <c r="K4564" s="50" t="s">
        <v>291</v>
      </c>
      <c r="L4564" s="50" t="s">
        <v>189</v>
      </c>
      <c r="M4564" s="54">
        <v>1</v>
      </c>
      <c r="N4564" s="51" t="str">
        <f t="shared" si="297"/>
        <v>都野津田</v>
      </c>
    </row>
    <row r="4565" spans="1:14" x14ac:dyDescent="0.2">
      <c r="A4565" s="50">
        <f t="shared" si="294"/>
        <v>52122</v>
      </c>
      <c r="B4565" s="50">
        <f t="shared" si="295"/>
        <v>5</v>
      </c>
      <c r="C4565" s="51">
        <f t="shared" si="296"/>
        <v>21</v>
      </c>
      <c r="D4565" s="50">
        <v>52122</v>
      </c>
      <c r="E4565" s="50" t="s">
        <v>10294</v>
      </c>
      <c r="F4565" s="50" t="s">
        <v>15427</v>
      </c>
      <c r="G4565" s="50" t="s">
        <v>10296</v>
      </c>
      <c r="H4565" s="50" t="s">
        <v>1986</v>
      </c>
      <c r="I4565" s="50" t="s">
        <v>10297</v>
      </c>
      <c r="J4565" s="50" t="s">
        <v>1988</v>
      </c>
      <c r="K4565" s="50" t="s">
        <v>291</v>
      </c>
      <c r="L4565" s="50" t="s">
        <v>189</v>
      </c>
      <c r="M4565" s="54">
        <v>1</v>
      </c>
      <c r="N4565" s="51" t="str">
        <f t="shared" si="297"/>
        <v>都野津田</v>
      </c>
    </row>
    <row r="4566" spans="1:14" x14ac:dyDescent="0.2">
      <c r="A4566" s="50">
        <f t="shared" si="294"/>
        <v>52136</v>
      </c>
      <c r="B4566" s="50">
        <f t="shared" si="295"/>
        <v>5</v>
      </c>
      <c r="C4566" s="51">
        <f t="shared" si="296"/>
        <v>21</v>
      </c>
      <c r="D4566" s="50">
        <v>52136</v>
      </c>
      <c r="E4566" s="50" t="s">
        <v>26</v>
      </c>
      <c r="F4566" s="50" t="s">
        <v>3044</v>
      </c>
      <c r="G4566" s="50" t="s">
        <v>1451</v>
      </c>
      <c r="H4566" s="50" t="s">
        <v>1370</v>
      </c>
      <c r="I4566" s="50" t="s">
        <v>1544</v>
      </c>
      <c r="J4566" s="50" t="s">
        <v>1371</v>
      </c>
      <c r="K4566" s="50" t="s">
        <v>291</v>
      </c>
      <c r="L4566" s="50" t="s">
        <v>1029</v>
      </c>
      <c r="M4566" s="54">
        <v>3</v>
      </c>
      <c r="N4566" s="51" t="str">
        <f t="shared" si="297"/>
        <v>都野津田</v>
      </c>
    </row>
    <row r="4567" spans="1:14" x14ac:dyDescent="0.2">
      <c r="A4567" s="50">
        <f t="shared" si="294"/>
        <v>52137</v>
      </c>
      <c r="B4567" s="50">
        <f t="shared" si="295"/>
        <v>5</v>
      </c>
      <c r="C4567" s="51">
        <f t="shared" si="296"/>
        <v>21</v>
      </c>
      <c r="D4567" s="50">
        <v>52137</v>
      </c>
      <c r="E4567" s="50" t="s">
        <v>5014</v>
      </c>
      <c r="F4567" s="50" t="s">
        <v>4956</v>
      </c>
      <c r="G4567" s="50" t="s">
        <v>5015</v>
      </c>
      <c r="H4567" s="50" t="s">
        <v>4054</v>
      </c>
      <c r="I4567" s="50" t="s">
        <v>5016</v>
      </c>
      <c r="J4567" s="50" t="s">
        <v>4056</v>
      </c>
      <c r="K4567" s="50" t="s">
        <v>291</v>
      </c>
      <c r="L4567" s="50" t="s">
        <v>1029</v>
      </c>
      <c r="M4567" s="54">
        <v>3</v>
      </c>
      <c r="N4567" s="51" t="str">
        <f t="shared" si="297"/>
        <v>都野津田</v>
      </c>
    </row>
    <row r="4568" spans="1:14" x14ac:dyDescent="0.2">
      <c r="A4568" s="50">
        <f t="shared" si="294"/>
        <v>52138</v>
      </c>
      <c r="B4568" s="50">
        <f t="shared" si="295"/>
        <v>5</v>
      </c>
      <c r="C4568" s="51">
        <f t="shared" si="296"/>
        <v>21</v>
      </c>
      <c r="D4568" s="50">
        <v>52138</v>
      </c>
      <c r="E4568" s="50" t="s">
        <v>9871</v>
      </c>
      <c r="F4568" s="50" t="s">
        <v>11736</v>
      </c>
      <c r="G4568" s="50" t="s">
        <v>9873</v>
      </c>
      <c r="H4568" s="50" t="s">
        <v>6043</v>
      </c>
      <c r="I4568" s="50" t="s">
        <v>9875</v>
      </c>
      <c r="J4568" s="50" t="s">
        <v>6045</v>
      </c>
      <c r="K4568" s="50" t="s">
        <v>291</v>
      </c>
      <c r="L4568" s="50" t="s">
        <v>1029</v>
      </c>
      <c r="M4568" s="54">
        <v>3</v>
      </c>
      <c r="N4568" s="51" t="str">
        <f t="shared" si="297"/>
        <v>都野津田</v>
      </c>
    </row>
    <row r="4569" spans="1:14" x14ac:dyDescent="0.2">
      <c r="A4569" s="50">
        <f t="shared" si="294"/>
        <v>52141</v>
      </c>
      <c r="B4569" s="50">
        <f t="shared" si="295"/>
        <v>5</v>
      </c>
      <c r="C4569" s="51">
        <f t="shared" si="296"/>
        <v>21</v>
      </c>
      <c r="D4569" s="50">
        <v>52141</v>
      </c>
      <c r="E4569" s="50" t="s">
        <v>11737</v>
      </c>
      <c r="F4569" s="50" t="s">
        <v>11738</v>
      </c>
      <c r="G4569" s="50" t="s">
        <v>11739</v>
      </c>
      <c r="H4569" s="50" t="s">
        <v>2316</v>
      </c>
      <c r="I4569" s="50" t="s">
        <v>11740</v>
      </c>
      <c r="J4569" s="50" t="s">
        <v>2318</v>
      </c>
      <c r="K4569" s="50" t="s">
        <v>291</v>
      </c>
      <c r="L4569" s="50" t="s">
        <v>188</v>
      </c>
      <c r="M4569" s="54">
        <v>3</v>
      </c>
      <c r="N4569" s="51" t="str">
        <f t="shared" si="297"/>
        <v>都野津田</v>
      </c>
    </row>
    <row r="4570" spans="1:14" x14ac:dyDescent="0.2">
      <c r="A4570" s="50">
        <f t="shared" si="294"/>
        <v>52142</v>
      </c>
      <c r="B4570" s="50">
        <f t="shared" si="295"/>
        <v>5</v>
      </c>
      <c r="C4570" s="51">
        <f t="shared" si="296"/>
        <v>21</v>
      </c>
      <c r="D4570" s="50">
        <v>52142</v>
      </c>
      <c r="E4570" s="50" t="s">
        <v>5006</v>
      </c>
      <c r="F4570" s="50" t="s">
        <v>11741</v>
      </c>
      <c r="G4570" s="50" t="s">
        <v>5008</v>
      </c>
      <c r="H4570" s="50" t="s">
        <v>1832</v>
      </c>
      <c r="I4570" s="50" t="s">
        <v>5009</v>
      </c>
      <c r="J4570" s="50" t="s">
        <v>1833</v>
      </c>
      <c r="K4570" s="50" t="s">
        <v>291</v>
      </c>
      <c r="L4570" s="50" t="s">
        <v>1029</v>
      </c>
      <c r="M4570" s="54">
        <v>3</v>
      </c>
      <c r="N4570" s="51" t="str">
        <f t="shared" si="297"/>
        <v>都野津田</v>
      </c>
    </row>
    <row r="4571" spans="1:14" x14ac:dyDescent="0.2">
      <c r="A4571" s="50">
        <f t="shared" si="294"/>
        <v>52145</v>
      </c>
      <c r="B4571" s="50">
        <f t="shared" si="295"/>
        <v>5</v>
      </c>
      <c r="C4571" s="51">
        <f t="shared" si="296"/>
        <v>21</v>
      </c>
      <c r="D4571" s="50">
        <v>52145</v>
      </c>
      <c r="E4571" s="50" t="s">
        <v>924</v>
      </c>
      <c r="F4571" s="50" t="s">
        <v>5723</v>
      </c>
      <c r="G4571" s="50" t="s">
        <v>2889</v>
      </c>
      <c r="H4571" s="50" t="s">
        <v>4054</v>
      </c>
      <c r="I4571" s="50" t="s">
        <v>2890</v>
      </c>
      <c r="J4571" s="50" t="s">
        <v>4056</v>
      </c>
      <c r="K4571" s="50" t="s">
        <v>291</v>
      </c>
      <c r="L4571" s="50" t="s">
        <v>1029</v>
      </c>
      <c r="M4571" s="54">
        <v>3</v>
      </c>
      <c r="N4571" s="51" t="str">
        <f t="shared" si="297"/>
        <v>都野津田</v>
      </c>
    </row>
    <row r="4572" spans="1:14" x14ac:dyDescent="0.2">
      <c r="A4572" s="50">
        <f t="shared" si="294"/>
        <v>52147</v>
      </c>
      <c r="B4572" s="50">
        <f t="shared" si="295"/>
        <v>5</v>
      </c>
      <c r="C4572" s="51">
        <f t="shared" si="296"/>
        <v>21</v>
      </c>
      <c r="D4572" s="50">
        <v>52147</v>
      </c>
      <c r="E4572" s="50" t="s">
        <v>72</v>
      </c>
      <c r="F4572" s="50" t="s">
        <v>65</v>
      </c>
      <c r="G4572" s="50" t="s">
        <v>1983</v>
      </c>
      <c r="H4572" s="50" t="s">
        <v>1040</v>
      </c>
      <c r="I4572" s="50" t="s">
        <v>1984</v>
      </c>
      <c r="J4572" s="50" t="s">
        <v>1041</v>
      </c>
      <c r="K4572" s="50" t="s">
        <v>291</v>
      </c>
      <c r="L4572" s="50" t="s">
        <v>1029</v>
      </c>
      <c r="M4572" s="54">
        <v>3</v>
      </c>
      <c r="N4572" s="51" t="str">
        <f t="shared" si="297"/>
        <v>都野津田</v>
      </c>
    </row>
    <row r="4573" spans="1:14" x14ac:dyDescent="0.2">
      <c r="A4573" s="50">
        <f t="shared" si="294"/>
        <v>52148</v>
      </c>
      <c r="B4573" s="50">
        <f t="shared" si="295"/>
        <v>5</v>
      </c>
      <c r="C4573" s="51">
        <f t="shared" si="296"/>
        <v>21</v>
      </c>
      <c r="D4573" s="50">
        <v>52148</v>
      </c>
      <c r="E4573" s="50" t="s">
        <v>72</v>
      </c>
      <c r="F4573" s="50" t="s">
        <v>11742</v>
      </c>
      <c r="G4573" s="50" t="s">
        <v>1983</v>
      </c>
      <c r="H4573" s="50" t="s">
        <v>5745</v>
      </c>
      <c r="I4573" s="50" t="s">
        <v>1984</v>
      </c>
      <c r="J4573" s="50" t="s">
        <v>5747</v>
      </c>
      <c r="K4573" s="50" t="s">
        <v>291</v>
      </c>
      <c r="L4573" s="50" t="s">
        <v>1029</v>
      </c>
      <c r="M4573" s="54">
        <v>3</v>
      </c>
      <c r="N4573" s="51" t="str">
        <f t="shared" si="297"/>
        <v>都野津田</v>
      </c>
    </row>
    <row r="4574" spans="1:14" x14ac:dyDescent="0.2">
      <c r="A4574" s="50">
        <f t="shared" si="294"/>
        <v>52149</v>
      </c>
      <c r="B4574" s="50">
        <f t="shared" si="295"/>
        <v>5</v>
      </c>
      <c r="C4574" s="51">
        <f t="shared" si="296"/>
        <v>21</v>
      </c>
      <c r="D4574" s="50">
        <v>52149</v>
      </c>
      <c r="E4574" s="50" t="s">
        <v>70</v>
      </c>
      <c r="F4574" s="50" t="s">
        <v>11743</v>
      </c>
      <c r="G4574" s="50" t="s">
        <v>2334</v>
      </c>
      <c r="H4574" s="50" t="s">
        <v>11744</v>
      </c>
      <c r="I4574" s="50" t="s">
        <v>2335</v>
      </c>
      <c r="J4574" s="50" t="s">
        <v>11745</v>
      </c>
      <c r="K4574" s="50" t="s">
        <v>291</v>
      </c>
      <c r="L4574" s="50" t="s">
        <v>1029</v>
      </c>
      <c r="M4574" s="54">
        <v>3</v>
      </c>
      <c r="N4574" s="51" t="str">
        <f t="shared" si="297"/>
        <v>都野津田</v>
      </c>
    </row>
    <row r="4575" spans="1:14" x14ac:dyDescent="0.2">
      <c r="A4575" s="50">
        <f t="shared" si="294"/>
        <v>52150</v>
      </c>
      <c r="B4575" s="50">
        <f t="shared" si="295"/>
        <v>5</v>
      </c>
      <c r="C4575" s="51">
        <f t="shared" si="296"/>
        <v>21</v>
      </c>
      <c r="D4575" s="50">
        <v>52150</v>
      </c>
      <c r="E4575" s="50" t="s">
        <v>3982</v>
      </c>
      <c r="F4575" s="50" t="s">
        <v>9794</v>
      </c>
      <c r="G4575" s="50" t="s">
        <v>1111</v>
      </c>
      <c r="H4575" s="50" t="s">
        <v>2473</v>
      </c>
      <c r="I4575" s="50" t="s">
        <v>1113</v>
      </c>
      <c r="J4575" s="50" t="s">
        <v>2474</v>
      </c>
      <c r="K4575" s="50" t="s">
        <v>291</v>
      </c>
      <c r="L4575" s="50" t="s">
        <v>1029</v>
      </c>
      <c r="M4575" s="54">
        <v>3</v>
      </c>
      <c r="N4575" s="51" t="str">
        <f t="shared" si="297"/>
        <v>都野津田</v>
      </c>
    </row>
    <row r="4576" spans="1:14" x14ac:dyDescent="0.2">
      <c r="A4576" s="50">
        <f t="shared" si="294"/>
        <v>52181</v>
      </c>
      <c r="B4576" s="50">
        <f t="shared" si="295"/>
        <v>5</v>
      </c>
      <c r="C4576" s="51">
        <f t="shared" si="296"/>
        <v>21</v>
      </c>
      <c r="D4576" s="50">
        <v>52181</v>
      </c>
      <c r="E4576" s="50" t="s">
        <v>6374</v>
      </c>
      <c r="F4576" s="50" t="s">
        <v>11746</v>
      </c>
      <c r="G4576" s="50" t="s">
        <v>7977</v>
      </c>
      <c r="H4576" s="50" t="s">
        <v>4839</v>
      </c>
      <c r="I4576" s="50" t="s">
        <v>7978</v>
      </c>
      <c r="J4576" s="50" t="s">
        <v>9019</v>
      </c>
      <c r="K4576" s="50" t="s">
        <v>292</v>
      </c>
      <c r="L4576" s="50" t="s">
        <v>1029</v>
      </c>
      <c r="M4576" s="54">
        <v>3</v>
      </c>
      <c r="N4576" s="51" t="str">
        <f t="shared" si="297"/>
        <v>都野津田</v>
      </c>
    </row>
    <row r="4577" spans="1:14" x14ac:dyDescent="0.2">
      <c r="A4577" s="50">
        <f t="shared" si="294"/>
        <v>52183</v>
      </c>
      <c r="B4577" s="50">
        <f t="shared" si="295"/>
        <v>5</v>
      </c>
      <c r="C4577" s="51">
        <f t="shared" si="296"/>
        <v>21</v>
      </c>
      <c r="D4577" s="50">
        <v>52183</v>
      </c>
      <c r="E4577" s="50" t="s">
        <v>74</v>
      </c>
      <c r="F4577" s="50" t="s">
        <v>11747</v>
      </c>
      <c r="G4577" s="50" t="s">
        <v>2087</v>
      </c>
      <c r="H4577" s="50" t="s">
        <v>11748</v>
      </c>
      <c r="I4577" s="50" t="s">
        <v>2088</v>
      </c>
      <c r="J4577" s="50" t="s">
        <v>11749</v>
      </c>
      <c r="K4577" s="50" t="s">
        <v>292</v>
      </c>
      <c r="L4577" s="50" t="s">
        <v>1029</v>
      </c>
      <c r="M4577" s="54">
        <v>3</v>
      </c>
      <c r="N4577" s="51" t="str">
        <f t="shared" si="297"/>
        <v>都野津田</v>
      </c>
    </row>
    <row r="4578" spans="1:14" x14ac:dyDescent="0.2">
      <c r="A4578" s="50">
        <f t="shared" si="294"/>
        <v>52186</v>
      </c>
      <c r="B4578" s="50">
        <f t="shared" si="295"/>
        <v>5</v>
      </c>
      <c r="C4578" s="51">
        <f t="shared" si="296"/>
        <v>21</v>
      </c>
      <c r="D4578" s="50">
        <v>52186</v>
      </c>
      <c r="E4578" s="50" t="s">
        <v>11750</v>
      </c>
      <c r="F4578" s="50" t="s">
        <v>4796</v>
      </c>
      <c r="G4578" s="50" t="s">
        <v>11751</v>
      </c>
      <c r="H4578" s="50" t="s">
        <v>2744</v>
      </c>
      <c r="I4578" s="50" t="s">
        <v>11752</v>
      </c>
      <c r="J4578" s="50" t="s">
        <v>2745</v>
      </c>
      <c r="K4578" s="50" t="s">
        <v>292</v>
      </c>
      <c r="L4578" s="50" t="s">
        <v>189</v>
      </c>
      <c r="M4578" s="54">
        <v>2</v>
      </c>
      <c r="N4578" s="51" t="str">
        <f t="shared" si="297"/>
        <v>都野津田</v>
      </c>
    </row>
    <row r="4579" spans="1:14" x14ac:dyDescent="0.2">
      <c r="A4579" s="50">
        <f t="shared" si="294"/>
        <v>52187</v>
      </c>
      <c r="B4579" s="50">
        <f t="shared" si="295"/>
        <v>5</v>
      </c>
      <c r="C4579" s="51">
        <f t="shared" si="296"/>
        <v>21</v>
      </c>
      <c r="D4579" s="50">
        <v>52187</v>
      </c>
      <c r="E4579" s="50" t="s">
        <v>932</v>
      </c>
      <c r="F4579" s="50" t="s">
        <v>4108</v>
      </c>
      <c r="G4579" s="50" t="s">
        <v>1970</v>
      </c>
      <c r="H4579" s="50" t="s">
        <v>1172</v>
      </c>
      <c r="I4579" s="50" t="s">
        <v>1971</v>
      </c>
      <c r="J4579" s="50" t="s">
        <v>1174</v>
      </c>
      <c r="K4579" s="50" t="s">
        <v>292</v>
      </c>
      <c r="L4579" s="50" t="s">
        <v>188</v>
      </c>
      <c r="M4579" s="54">
        <v>2</v>
      </c>
      <c r="N4579" s="51" t="str">
        <f t="shared" si="297"/>
        <v>都野津田</v>
      </c>
    </row>
    <row r="4580" spans="1:14" x14ac:dyDescent="0.2">
      <c r="A4580" s="50">
        <f t="shared" si="294"/>
        <v>52188</v>
      </c>
      <c r="B4580" s="50">
        <f t="shared" si="295"/>
        <v>5</v>
      </c>
      <c r="C4580" s="51">
        <f t="shared" si="296"/>
        <v>21</v>
      </c>
      <c r="D4580" s="50">
        <v>52188</v>
      </c>
      <c r="E4580" s="50" t="s">
        <v>11753</v>
      </c>
      <c r="F4580" s="50" t="s">
        <v>11754</v>
      </c>
      <c r="G4580" s="50" t="s">
        <v>11755</v>
      </c>
      <c r="H4580" s="50" t="s">
        <v>3717</v>
      </c>
      <c r="I4580" s="50" t="s">
        <v>11756</v>
      </c>
      <c r="J4580" s="50" t="s">
        <v>3718</v>
      </c>
      <c r="K4580" s="50" t="s">
        <v>292</v>
      </c>
      <c r="L4580" s="50" t="s">
        <v>189</v>
      </c>
      <c r="M4580" s="54">
        <v>2</v>
      </c>
      <c r="N4580" s="51" t="str">
        <f t="shared" si="297"/>
        <v>都野津田</v>
      </c>
    </row>
    <row r="4581" spans="1:14" x14ac:dyDescent="0.2">
      <c r="A4581" s="50">
        <f t="shared" si="294"/>
        <v>52189</v>
      </c>
      <c r="B4581" s="50">
        <f t="shared" si="295"/>
        <v>5</v>
      </c>
      <c r="C4581" s="51">
        <f t="shared" si="296"/>
        <v>21</v>
      </c>
      <c r="D4581" s="50">
        <v>52189</v>
      </c>
      <c r="E4581" s="50" t="s">
        <v>2400</v>
      </c>
      <c r="F4581" s="50" t="s">
        <v>364</v>
      </c>
      <c r="G4581" s="50" t="s">
        <v>2402</v>
      </c>
      <c r="H4581" s="50" t="s">
        <v>6261</v>
      </c>
      <c r="I4581" s="50" t="s">
        <v>2403</v>
      </c>
      <c r="J4581" s="50" t="s">
        <v>6263</v>
      </c>
      <c r="K4581" s="50" t="s">
        <v>292</v>
      </c>
      <c r="L4581" s="50" t="s">
        <v>188</v>
      </c>
      <c r="M4581" s="54">
        <v>1</v>
      </c>
      <c r="N4581" s="51" t="str">
        <f t="shared" si="297"/>
        <v>都野津田</v>
      </c>
    </row>
    <row r="4582" spans="1:14" x14ac:dyDescent="0.2">
      <c r="A4582" s="50">
        <f t="shared" si="294"/>
        <v>52190</v>
      </c>
      <c r="B4582" s="50">
        <f t="shared" si="295"/>
        <v>5</v>
      </c>
      <c r="C4582" s="51">
        <f t="shared" si="296"/>
        <v>21</v>
      </c>
      <c r="D4582" s="50">
        <v>52190</v>
      </c>
      <c r="E4582" s="50" t="s">
        <v>22</v>
      </c>
      <c r="F4582" s="50" t="s">
        <v>11757</v>
      </c>
      <c r="G4582" s="50" t="s">
        <v>1070</v>
      </c>
      <c r="H4582" s="50" t="s">
        <v>1213</v>
      </c>
      <c r="I4582" s="50" t="s">
        <v>1610</v>
      </c>
      <c r="J4582" s="50" t="s">
        <v>1215</v>
      </c>
      <c r="K4582" s="50" t="s">
        <v>292</v>
      </c>
      <c r="L4582" s="50" t="s">
        <v>185</v>
      </c>
      <c r="M4582" s="54">
        <v>1</v>
      </c>
      <c r="N4582" s="51" t="str">
        <f t="shared" si="297"/>
        <v>都野津田</v>
      </c>
    </row>
    <row r="4583" spans="1:14" x14ac:dyDescent="0.2">
      <c r="A4583" s="50">
        <f t="shared" si="294"/>
        <v>52191</v>
      </c>
      <c r="B4583" s="50">
        <f t="shared" si="295"/>
        <v>5</v>
      </c>
      <c r="C4583" s="51">
        <f t="shared" si="296"/>
        <v>21</v>
      </c>
      <c r="D4583" s="50">
        <v>52191</v>
      </c>
      <c r="E4583" s="50" t="s">
        <v>11758</v>
      </c>
      <c r="F4583" s="50" t="s">
        <v>11759</v>
      </c>
      <c r="G4583" s="50" t="s">
        <v>11760</v>
      </c>
      <c r="H4583" s="50" t="s">
        <v>7600</v>
      </c>
      <c r="I4583" s="50" t="s">
        <v>11761</v>
      </c>
      <c r="J4583" s="50" t="s">
        <v>7602</v>
      </c>
      <c r="K4583" s="50" t="s">
        <v>292</v>
      </c>
      <c r="L4583" s="50" t="s">
        <v>189</v>
      </c>
      <c r="M4583" s="54">
        <v>1</v>
      </c>
      <c r="N4583" s="51" t="str">
        <f t="shared" si="297"/>
        <v>都野津田</v>
      </c>
    </row>
    <row r="4584" spans="1:14" x14ac:dyDescent="0.2">
      <c r="A4584" s="50">
        <f t="shared" si="294"/>
        <v>52192</v>
      </c>
      <c r="B4584" s="50">
        <f t="shared" si="295"/>
        <v>5</v>
      </c>
      <c r="C4584" s="51">
        <f t="shared" si="296"/>
        <v>21</v>
      </c>
      <c r="D4584" s="50">
        <v>52192</v>
      </c>
      <c r="E4584" s="50" t="s">
        <v>15428</v>
      </c>
      <c r="F4584" s="50" t="s">
        <v>15429</v>
      </c>
      <c r="G4584" s="50" t="s">
        <v>15428</v>
      </c>
      <c r="H4584" s="50" t="s">
        <v>15429</v>
      </c>
      <c r="I4584" s="50" t="s">
        <v>15430</v>
      </c>
      <c r="J4584" s="50" t="s">
        <v>15431</v>
      </c>
      <c r="K4584" s="50" t="s">
        <v>292</v>
      </c>
      <c r="L4584" s="50" t="s">
        <v>189</v>
      </c>
      <c r="M4584" s="54">
        <v>1</v>
      </c>
      <c r="N4584" s="51" t="str">
        <f t="shared" si="297"/>
        <v>都野津田</v>
      </c>
    </row>
    <row r="4585" spans="1:14" x14ac:dyDescent="0.2">
      <c r="A4585" s="50">
        <f t="shared" si="294"/>
        <v>52240</v>
      </c>
      <c r="B4585" s="50">
        <f t="shared" si="295"/>
        <v>5</v>
      </c>
      <c r="C4585" s="51">
        <f t="shared" si="296"/>
        <v>22</v>
      </c>
      <c r="D4585" s="50">
        <v>52240</v>
      </c>
      <c r="E4585" s="50" t="s">
        <v>5101</v>
      </c>
      <c r="F4585" s="50" t="s">
        <v>585</v>
      </c>
      <c r="G4585" s="50" t="s">
        <v>2513</v>
      </c>
      <c r="H4585" s="50" t="s">
        <v>1023</v>
      </c>
      <c r="I4585" s="50" t="s">
        <v>2515</v>
      </c>
      <c r="J4585" s="50" t="s">
        <v>1024</v>
      </c>
      <c r="K4585" s="50" t="s">
        <v>291</v>
      </c>
      <c r="L4585" s="50" t="s">
        <v>188</v>
      </c>
      <c r="M4585" s="54">
        <v>2</v>
      </c>
      <c r="N4585" s="51" t="str">
        <f t="shared" si="297"/>
        <v>都山崎</v>
      </c>
    </row>
    <row r="4586" spans="1:14" x14ac:dyDescent="0.2">
      <c r="A4586" s="50">
        <f t="shared" si="294"/>
        <v>52241</v>
      </c>
      <c r="B4586" s="50">
        <f t="shared" si="295"/>
        <v>5</v>
      </c>
      <c r="C4586" s="51">
        <f t="shared" si="296"/>
        <v>22</v>
      </c>
      <c r="D4586" s="50">
        <v>52241</v>
      </c>
      <c r="E4586" s="50" t="s">
        <v>438</v>
      </c>
      <c r="F4586" s="50" t="s">
        <v>590</v>
      </c>
      <c r="G4586" s="50" t="s">
        <v>2975</v>
      </c>
      <c r="H4586" s="50" t="s">
        <v>1122</v>
      </c>
      <c r="I4586" s="50" t="s">
        <v>2976</v>
      </c>
      <c r="J4586" s="50" t="s">
        <v>1123</v>
      </c>
      <c r="K4586" s="50" t="s">
        <v>291</v>
      </c>
      <c r="L4586" s="50" t="s">
        <v>188</v>
      </c>
      <c r="M4586" s="54">
        <v>2</v>
      </c>
      <c r="N4586" s="51" t="str">
        <f t="shared" si="297"/>
        <v>都山崎</v>
      </c>
    </row>
    <row r="4587" spans="1:14" x14ac:dyDescent="0.2">
      <c r="A4587" s="50">
        <f t="shared" si="294"/>
        <v>52242</v>
      </c>
      <c r="B4587" s="50">
        <f t="shared" si="295"/>
        <v>5</v>
      </c>
      <c r="C4587" s="51">
        <f t="shared" si="296"/>
        <v>22</v>
      </c>
      <c r="D4587" s="50">
        <v>52242</v>
      </c>
      <c r="E4587" s="50" t="s">
        <v>6595</v>
      </c>
      <c r="F4587" s="50" t="s">
        <v>756</v>
      </c>
      <c r="G4587" s="50" t="s">
        <v>6597</v>
      </c>
      <c r="H4587" s="50" t="s">
        <v>1847</v>
      </c>
      <c r="I4587" s="50" t="s">
        <v>6599</v>
      </c>
      <c r="J4587" s="50" t="s">
        <v>1849</v>
      </c>
      <c r="K4587" s="50" t="s">
        <v>291</v>
      </c>
      <c r="L4587" s="50" t="s">
        <v>188</v>
      </c>
      <c r="M4587" s="54">
        <v>2</v>
      </c>
      <c r="N4587" s="51" t="str">
        <f t="shared" si="297"/>
        <v>都山崎</v>
      </c>
    </row>
    <row r="4588" spans="1:14" x14ac:dyDescent="0.2">
      <c r="A4588" s="50">
        <f t="shared" ref="A4588:A4651" si="298">D4588</f>
        <v>52243</v>
      </c>
      <c r="B4588" s="50">
        <f t="shared" ref="B4588:B4651" si="299">ROUNDDOWN(D4588/10000,0)</f>
        <v>5</v>
      </c>
      <c r="C4588" s="51">
        <f t="shared" ref="C4588:C4651" si="300">ROUNDDOWN((D4588-B4588*10000)/100,0)</f>
        <v>22</v>
      </c>
      <c r="D4588" s="50">
        <v>52243</v>
      </c>
      <c r="E4588" s="50" t="s">
        <v>2220</v>
      </c>
      <c r="F4588" s="50" t="s">
        <v>11762</v>
      </c>
      <c r="G4588" s="50" t="s">
        <v>2222</v>
      </c>
      <c r="H4588" s="50" t="s">
        <v>1112</v>
      </c>
      <c r="I4588" s="50" t="s">
        <v>11763</v>
      </c>
      <c r="J4588" s="50" t="s">
        <v>1114</v>
      </c>
      <c r="K4588" s="50" t="s">
        <v>291</v>
      </c>
      <c r="L4588" s="50" t="s">
        <v>189</v>
      </c>
      <c r="M4588" s="54">
        <v>1</v>
      </c>
      <c r="N4588" s="51" t="str">
        <f t="shared" si="297"/>
        <v>都山崎</v>
      </c>
    </row>
    <row r="4589" spans="1:14" x14ac:dyDescent="0.2">
      <c r="A4589" s="50">
        <f t="shared" si="298"/>
        <v>52244</v>
      </c>
      <c r="B4589" s="50">
        <f t="shared" si="299"/>
        <v>5</v>
      </c>
      <c r="C4589" s="51">
        <f t="shared" si="300"/>
        <v>22</v>
      </c>
      <c r="D4589" s="50">
        <v>52244</v>
      </c>
      <c r="E4589" s="50" t="s">
        <v>22</v>
      </c>
      <c r="F4589" s="50" t="s">
        <v>11764</v>
      </c>
      <c r="G4589" s="50" t="s">
        <v>1070</v>
      </c>
      <c r="H4589" s="50" t="s">
        <v>1436</v>
      </c>
      <c r="I4589" s="50" t="s">
        <v>1610</v>
      </c>
      <c r="J4589" s="50" t="s">
        <v>1652</v>
      </c>
      <c r="K4589" s="50" t="s">
        <v>291</v>
      </c>
      <c r="L4589" s="50" t="s">
        <v>188</v>
      </c>
      <c r="M4589" s="54">
        <v>2</v>
      </c>
      <c r="N4589" s="51" t="str">
        <f t="shared" si="297"/>
        <v>都山崎</v>
      </c>
    </row>
    <row r="4590" spans="1:14" x14ac:dyDescent="0.2">
      <c r="A4590" s="50">
        <f t="shared" si="298"/>
        <v>52245</v>
      </c>
      <c r="B4590" s="50">
        <f t="shared" si="299"/>
        <v>5</v>
      </c>
      <c r="C4590" s="51">
        <f t="shared" si="300"/>
        <v>22</v>
      </c>
      <c r="D4590" s="50">
        <v>52245</v>
      </c>
      <c r="E4590" s="50" t="s">
        <v>63</v>
      </c>
      <c r="F4590" s="50" t="s">
        <v>6742</v>
      </c>
      <c r="G4590" s="50" t="s">
        <v>1406</v>
      </c>
      <c r="H4590" s="50" t="s">
        <v>4054</v>
      </c>
      <c r="I4590" s="50" t="s">
        <v>1796</v>
      </c>
      <c r="J4590" s="50" t="s">
        <v>4056</v>
      </c>
      <c r="K4590" s="50" t="s">
        <v>291</v>
      </c>
      <c r="L4590" s="50" t="s">
        <v>188</v>
      </c>
      <c r="M4590" s="54">
        <v>2</v>
      </c>
      <c r="N4590" s="51" t="str">
        <f t="shared" si="297"/>
        <v>都山崎</v>
      </c>
    </row>
    <row r="4591" spans="1:14" x14ac:dyDescent="0.2">
      <c r="A4591" s="50">
        <f t="shared" si="298"/>
        <v>52246</v>
      </c>
      <c r="B4591" s="50">
        <f t="shared" si="299"/>
        <v>5</v>
      </c>
      <c r="C4591" s="51">
        <f t="shared" si="300"/>
        <v>22</v>
      </c>
      <c r="D4591" s="50">
        <v>52246</v>
      </c>
      <c r="E4591" s="50" t="s">
        <v>24</v>
      </c>
      <c r="F4591" s="50" t="s">
        <v>11765</v>
      </c>
      <c r="G4591" s="50" t="s">
        <v>2538</v>
      </c>
      <c r="H4591" s="50" t="s">
        <v>1121</v>
      </c>
      <c r="I4591" s="50" t="s">
        <v>2539</v>
      </c>
      <c r="J4591" s="50" t="s">
        <v>4717</v>
      </c>
      <c r="K4591" s="50" t="s">
        <v>291</v>
      </c>
      <c r="L4591" s="50" t="s">
        <v>188</v>
      </c>
      <c r="M4591" s="54">
        <v>2</v>
      </c>
      <c r="N4591" s="51" t="str">
        <f t="shared" si="297"/>
        <v>都山崎</v>
      </c>
    </row>
    <row r="4592" spans="1:14" x14ac:dyDescent="0.2">
      <c r="A4592" s="50">
        <f t="shared" si="298"/>
        <v>52247</v>
      </c>
      <c r="B4592" s="50">
        <f t="shared" si="299"/>
        <v>5</v>
      </c>
      <c r="C4592" s="51">
        <f t="shared" si="300"/>
        <v>22</v>
      </c>
      <c r="D4592" s="50">
        <v>52247</v>
      </c>
      <c r="E4592" s="50" t="s">
        <v>7694</v>
      </c>
      <c r="F4592" s="50" t="s">
        <v>11766</v>
      </c>
      <c r="G4592" s="50" t="s">
        <v>1838</v>
      </c>
      <c r="H4592" s="50" t="s">
        <v>1975</v>
      </c>
      <c r="I4592" s="50" t="s">
        <v>1840</v>
      </c>
      <c r="J4592" s="50" t="s">
        <v>1977</v>
      </c>
      <c r="K4592" s="50" t="s">
        <v>291</v>
      </c>
      <c r="L4592" s="50" t="s">
        <v>189</v>
      </c>
      <c r="M4592" s="54">
        <v>2</v>
      </c>
      <c r="N4592" s="51" t="str">
        <f t="shared" si="297"/>
        <v>都山崎</v>
      </c>
    </row>
    <row r="4593" spans="1:14" x14ac:dyDescent="0.2">
      <c r="A4593" s="50">
        <f t="shared" si="298"/>
        <v>52330</v>
      </c>
      <c r="B4593" s="50">
        <f t="shared" si="299"/>
        <v>5</v>
      </c>
      <c r="C4593" s="51">
        <f t="shared" si="300"/>
        <v>23</v>
      </c>
      <c r="D4593" s="50">
        <v>52330</v>
      </c>
      <c r="E4593" s="50" t="s">
        <v>11767</v>
      </c>
      <c r="F4593" s="50" t="s">
        <v>11768</v>
      </c>
      <c r="G4593" s="50" t="s">
        <v>11769</v>
      </c>
      <c r="H4593" s="50" t="s">
        <v>7787</v>
      </c>
      <c r="I4593" s="50" t="s">
        <v>11770</v>
      </c>
      <c r="J4593" s="50" t="s">
        <v>11771</v>
      </c>
      <c r="K4593" s="50" t="s">
        <v>291</v>
      </c>
      <c r="L4593" s="50" t="s">
        <v>1029</v>
      </c>
      <c r="M4593" s="54">
        <v>3</v>
      </c>
      <c r="N4593" s="51" t="str">
        <f t="shared" si="297"/>
        <v>都町田工</v>
      </c>
    </row>
    <row r="4594" spans="1:14" x14ac:dyDescent="0.2">
      <c r="A4594" s="50">
        <f t="shared" si="298"/>
        <v>52332</v>
      </c>
      <c r="B4594" s="50">
        <f t="shared" si="299"/>
        <v>5</v>
      </c>
      <c r="C4594" s="51">
        <f t="shared" si="300"/>
        <v>23</v>
      </c>
      <c r="D4594" s="50">
        <v>52332</v>
      </c>
      <c r="E4594" s="50" t="s">
        <v>8421</v>
      </c>
      <c r="F4594" s="50" t="s">
        <v>455</v>
      </c>
      <c r="G4594" s="50" t="s">
        <v>8422</v>
      </c>
      <c r="H4594" s="50" t="s">
        <v>1434</v>
      </c>
      <c r="I4594" s="50" t="s">
        <v>8423</v>
      </c>
      <c r="J4594" s="50" t="s">
        <v>1435</v>
      </c>
      <c r="K4594" s="50" t="s">
        <v>291</v>
      </c>
      <c r="L4594" s="50" t="s">
        <v>188</v>
      </c>
      <c r="M4594" s="54">
        <v>2</v>
      </c>
      <c r="N4594" s="51" t="str">
        <f t="shared" si="297"/>
        <v>都町田工</v>
      </c>
    </row>
    <row r="4595" spans="1:14" x14ac:dyDescent="0.2">
      <c r="A4595" s="50">
        <f t="shared" si="298"/>
        <v>52334</v>
      </c>
      <c r="B4595" s="50">
        <f t="shared" si="299"/>
        <v>5</v>
      </c>
      <c r="C4595" s="51">
        <f t="shared" si="300"/>
        <v>23</v>
      </c>
      <c r="D4595" s="50">
        <v>52334</v>
      </c>
      <c r="E4595" s="50" t="s">
        <v>11024</v>
      </c>
      <c r="F4595" s="50" t="s">
        <v>11772</v>
      </c>
      <c r="G4595" s="50" t="s">
        <v>2587</v>
      </c>
      <c r="H4595" s="50" t="s">
        <v>3028</v>
      </c>
      <c r="I4595" s="50" t="s">
        <v>2588</v>
      </c>
      <c r="J4595" s="50" t="s">
        <v>3029</v>
      </c>
      <c r="K4595" s="50" t="s">
        <v>291</v>
      </c>
      <c r="L4595" s="50" t="s">
        <v>188</v>
      </c>
      <c r="M4595" s="54">
        <v>2</v>
      </c>
      <c r="N4595" s="51" t="str">
        <f t="shared" si="297"/>
        <v>都町田工</v>
      </c>
    </row>
    <row r="4596" spans="1:14" x14ac:dyDescent="0.2">
      <c r="A4596" s="50">
        <f t="shared" si="298"/>
        <v>52335</v>
      </c>
      <c r="B4596" s="50">
        <f t="shared" si="299"/>
        <v>5</v>
      </c>
      <c r="C4596" s="51">
        <f t="shared" si="300"/>
        <v>23</v>
      </c>
      <c r="D4596" s="50">
        <v>52335</v>
      </c>
      <c r="E4596" s="50" t="s">
        <v>11773</v>
      </c>
      <c r="F4596" s="50" t="s">
        <v>881</v>
      </c>
      <c r="G4596" s="50" t="s">
        <v>11774</v>
      </c>
      <c r="H4596" s="50" t="s">
        <v>2097</v>
      </c>
      <c r="I4596" s="50" t="s">
        <v>11775</v>
      </c>
      <c r="J4596" s="50" t="s">
        <v>2098</v>
      </c>
      <c r="K4596" s="50" t="s">
        <v>291</v>
      </c>
      <c r="L4596" s="50" t="s">
        <v>188</v>
      </c>
      <c r="M4596" s="54">
        <v>2</v>
      </c>
      <c r="N4596" s="51" t="str">
        <f t="shared" si="297"/>
        <v>都町田工</v>
      </c>
    </row>
    <row r="4597" spans="1:14" x14ac:dyDescent="0.2">
      <c r="A4597" s="50">
        <f t="shared" si="298"/>
        <v>52336</v>
      </c>
      <c r="B4597" s="50">
        <f t="shared" si="299"/>
        <v>5</v>
      </c>
      <c r="C4597" s="51">
        <f t="shared" si="300"/>
        <v>23</v>
      </c>
      <c r="D4597" s="50">
        <v>52336</v>
      </c>
      <c r="E4597" s="50" t="s">
        <v>6134</v>
      </c>
      <c r="F4597" s="50" t="s">
        <v>15432</v>
      </c>
      <c r="G4597" s="50" t="s">
        <v>6135</v>
      </c>
      <c r="H4597" s="50" t="s">
        <v>6947</v>
      </c>
      <c r="I4597" s="50" t="s">
        <v>6136</v>
      </c>
      <c r="J4597" s="50" t="s">
        <v>6948</v>
      </c>
      <c r="K4597" s="50" t="s">
        <v>291</v>
      </c>
      <c r="L4597" s="50" t="s">
        <v>189</v>
      </c>
      <c r="M4597" s="54">
        <v>1</v>
      </c>
      <c r="N4597" s="51" t="str">
        <f t="shared" si="297"/>
        <v>都町田工</v>
      </c>
    </row>
    <row r="4598" spans="1:14" x14ac:dyDescent="0.2">
      <c r="A4598" s="50">
        <f t="shared" si="298"/>
        <v>52337</v>
      </c>
      <c r="B4598" s="50">
        <f t="shared" si="299"/>
        <v>5</v>
      </c>
      <c r="C4598" s="51">
        <f t="shared" si="300"/>
        <v>23</v>
      </c>
      <c r="D4598" s="50">
        <v>52337</v>
      </c>
      <c r="E4598" s="50" t="s">
        <v>930</v>
      </c>
      <c r="F4598" s="50" t="s">
        <v>5435</v>
      </c>
      <c r="G4598" s="50" t="s">
        <v>2921</v>
      </c>
      <c r="H4598" s="50" t="s">
        <v>1930</v>
      </c>
      <c r="I4598" s="50" t="s">
        <v>2922</v>
      </c>
      <c r="J4598" s="50" t="s">
        <v>1931</v>
      </c>
      <c r="K4598" s="50" t="s">
        <v>291</v>
      </c>
      <c r="L4598" s="50" t="s">
        <v>189</v>
      </c>
      <c r="M4598" s="54">
        <v>1</v>
      </c>
      <c r="N4598" s="51" t="str">
        <f t="shared" si="297"/>
        <v>都町田工</v>
      </c>
    </row>
    <row r="4599" spans="1:14" x14ac:dyDescent="0.2">
      <c r="A4599" s="50">
        <f t="shared" si="298"/>
        <v>52407</v>
      </c>
      <c r="B4599" s="50">
        <f t="shared" si="299"/>
        <v>5</v>
      </c>
      <c r="C4599" s="51">
        <f t="shared" si="300"/>
        <v>24</v>
      </c>
      <c r="D4599" s="50">
        <v>52407</v>
      </c>
      <c r="E4599" s="50" t="s">
        <v>42</v>
      </c>
      <c r="F4599" s="50" t="s">
        <v>11776</v>
      </c>
      <c r="G4599" s="50" t="s">
        <v>1582</v>
      </c>
      <c r="H4599" s="50" t="s">
        <v>11777</v>
      </c>
      <c r="I4599" s="50" t="s">
        <v>1583</v>
      </c>
      <c r="J4599" s="50" t="s">
        <v>11778</v>
      </c>
      <c r="K4599" s="50" t="s">
        <v>291</v>
      </c>
      <c r="L4599" s="50" t="s">
        <v>188</v>
      </c>
      <c r="M4599" s="54">
        <v>2</v>
      </c>
      <c r="N4599" s="51" t="str">
        <f t="shared" si="297"/>
        <v>桜美林</v>
      </c>
    </row>
    <row r="4600" spans="1:14" x14ac:dyDescent="0.2">
      <c r="A4600" s="50">
        <f t="shared" si="298"/>
        <v>52408</v>
      </c>
      <c r="B4600" s="50">
        <f t="shared" si="299"/>
        <v>5</v>
      </c>
      <c r="C4600" s="51">
        <f t="shared" si="300"/>
        <v>24</v>
      </c>
      <c r="D4600" s="50">
        <v>52408</v>
      </c>
      <c r="E4600" s="50" t="s">
        <v>689</v>
      </c>
      <c r="F4600" s="50" t="s">
        <v>11779</v>
      </c>
      <c r="G4600" s="50" t="s">
        <v>3329</v>
      </c>
      <c r="H4600" s="50" t="s">
        <v>11780</v>
      </c>
      <c r="I4600" s="50" t="s">
        <v>3331</v>
      </c>
      <c r="J4600" s="50" t="s">
        <v>11781</v>
      </c>
      <c r="K4600" s="50" t="s">
        <v>291</v>
      </c>
      <c r="L4600" s="50" t="s">
        <v>188</v>
      </c>
      <c r="M4600" s="54">
        <v>2</v>
      </c>
      <c r="N4600" s="51" t="str">
        <f t="shared" si="297"/>
        <v>桜美林</v>
      </c>
    </row>
    <row r="4601" spans="1:14" x14ac:dyDescent="0.2">
      <c r="A4601" s="50">
        <f t="shared" si="298"/>
        <v>52409</v>
      </c>
      <c r="B4601" s="50">
        <f t="shared" si="299"/>
        <v>5</v>
      </c>
      <c r="C4601" s="51">
        <f t="shared" si="300"/>
        <v>24</v>
      </c>
      <c r="D4601" s="50">
        <v>52409</v>
      </c>
      <c r="E4601" s="50" t="s">
        <v>28</v>
      </c>
      <c r="F4601" s="50" t="s">
        <v>6342</v>
      </c>
      <c r="G4601" s="50" t="s">
        <v>1083</v>
      </c>
      <c r="H4601" s="50" t="s">
        <v>2476</v>
      </c>
      <c r="I4601" s="50" t="s">
        <v>1084</v>
      </c>
      <c r="J4601" s="50" t="s">
        <v>2478</v>
      </c>
      <c r="K4601" s="50" t="s">
        <v>291</v>
      </c>
      <c r="L4601" s="50" t="s">
        <v>188</v>
      </c>
      <c r="M4601" s="54">
        <v>2</v>
      </c>
      <c r="N4601" s="51" t="str">
        <f t="shared" si="297"/>
        <v>桜美林</v>
      </c>
    </row>
    <row r="4602" spans="1:14" x14ac:dyDescent="0.2">
      <c r="A4602" s="50">
        <f t="shared" si="298"/>
        <v>52410</v>
      </c>
      <c r="B4602" s="50">
        <f t="shared" si="299"/>
        <v>5</v>
      </c>
      <c r="C4602" s="51">
        <f t="shared" si="300"/>
        <v>24</v>
      </c>
      <c r="D4602" s="50">
        <v>52410</v>
      </c>
      <c r="E4602" s="50" t="s">
        <v>6277</v>
      </c>
      <c r="F4602" s="50" t="s">
        <v>621</v>
      </c>
      <c r="G4602" s="50" t="s">
        <v>6279</v>
      </c>
      <c r="H4602" s="50" t="s">
        <v>1869</v>
      </c>
      <c r="I4602" s="50" t="s">
        <v>6280</v>
      </c>
      <c r="J4602" s="50" t="s">
        <v>1870</v>
      </c>
      <c r="K4602" s="50" t="s">
        <v>291</v>
      </c>
      <c r="L4602" s="50" t="s">
        <v>188</v>
      </c>
      <c r="M4602" s="54">
        <v>2</v>
      </c>
      <c r="N4602" s="51" t="str">
        <f t="shared" si="297"/>
        <v>桜美林</v>
      </c>
    </row>
    <row r="4603" spans="1:14" x14ac:dyDescent="0.2">
      <c r="A4603" s="50">
        <f t="shared" si="298"/>
        <v>52411</v>
      </c>
      <c r="B4603" s="50">
        <f t="shared" si="299"/>
        <v>5</v>
      </c>
      <c r="C4603" s="51">
        <f t="shared" si="300"/>
        <v>24</v>
      </c>
      <c r="D4603" s="50">
        <v>52411</v>
      </c>
      <c r="E4603" s="50" t="s">
        <v>45</v>
      </c>
      <c r="F4603" s="50" t="s">
        <v>11782</v>
      </c>
      <c r="G4603" s="50" t="s">
        <v>1184</v>
      </c>
      <c r="H4603" s="50" t="s">
        <v>3280</v>
      </c>
      <c r="I4603" s="50" t="s">
        <v>1186</v>
      </c>
      <c r="J4603" s="50" t="s">
        <v>3282</v>
      </c>
      <c r="K4603" s="50" t="s">
        <v>291</v>
      </c>
      <c r="L4603" s="50" t="s">
        <v>188</v>
      </c>
      <c r="M4603" s="54">
        <v>2</v>
      </c>
      <c r="N4603" s="51" t="str">
        <f t="shared" si="297"/>
        <v>桜美林</v>
      </c>
    </row>
    <row r="4604" spans="1:14" x14ac:dyDescent="0.2">
      <c r="A4604" s="50">
        <f t="shared" si="298"/>
        <v>52412</v>
      </c>
      <c r="B4604" s="50">
        <f t="shared" si="299"/>
        <v>5</v>
      </c>
      <c r="C4604" s="51">
        <f t="shared" si="300"/>
        <v>24</v>
      </c>
      <c r="D4604" s="50">
        <v>52412</v>
      </c>
      <c r="E4604" s="50" t="s">
        <v>11783</v>
      </c>
      <c r="F4604" s="50" t="s">
        <v>8191</v>
      </c>
      <c r="G4604" s="50" t="s">
        <v>11784</v>
      </c>
      <c r="H4604" s="50" t="s">
        <v>1009</v>
      </c>
      <c r="I4604" s="50" t="s">
        <v>11785</v>
      </c>
      <c r="J4604" s="50" t="s">
        <v>1028</v>
      </c>
      <c r="K4604" s="50" t="s">
        <v>291</v>
      </c>
      <c r="L4604" s="50" t="s">
        <v>188</v>
      </c>
      <c r="M4604" s="54">
        <v>2</v>
      </c>
      <c r="N4604" s="51" t="str">
        <f t="shared" si="297"/>
        <v>桜美林</v>
      </c>
    </row>
    <row r="4605" spans="1:14" x14ac:dyDescent="0.2">
      <c r="A4605" s="50">
        <f t="shared" si="298"/>
        <v>52413</v>
      </c>
      <c r="B4605" s="50">
        <f t="shared" si="299"/>
        <v>5</v>
      </c>
      <c r="C4605" s="51">
        <f t="shared" si="300"/>
        <v>24</v>
      </c>
      <c r="D4605" s="50">
        <v>52413</v>
      </c>
      <c r="E4605" s="50" t="s">
        <v>8526</v>
      </c>
      <c r="F4605" s="50" t="s">
        <v>11786</v>
      </c>
      <c r="G4605" s="50" t="s">
        <v>8528</v>
      </c>
      <c r="H4605" s="50" t="s">
        <v>1003</v>
      </c>
      <c r="I4605" s="50" t="s">
        <v>8529</v>
      </c>
      <c r="J4605" s="50" t="s">
        <v>1005</v>
      </c>
      <c r="K4605" s="50" t="s">
        <v>291</v>
      </c>
      <c r="L4605" s="50" t="s">
        <v>188</v>
      </c>
      <c r="M4605" s="54">
        <v>2</v>
      </c>
      <c r="N4605" s="51" t="str">
        <f t="shared" si="297"/>
        <v>桜美林</v>
      </c>
    </row>
    <row r="4606" spans="1:14" x14ac:dyDescent="0.2">
      <c r="A4606" s="50">
        <f t="shared" si="298"/>
        <v>52414</v>
      </c>
      <c r="B4606" s="50">
        <f t="shared" si="299"/>
        <v>5</v>
      </c>
      <c r="C4606" s="51">
        <f t="shared" si="300"/>
        <v>24</v>
      </c>
      <c r="D4606" s="50">
        <v>52414</v>
      </c>
      <c r="E4606" s="50" t="s">
        <v>124</v>
      </c>
      <c r="F4606" s="50" t="s">
        <v>11787</v>
      </c>
      <c r="G4606" s="50" t="s">
        <v>1115</v>
      </c>
      <c r="H4606" s="50" t="s">
        <v>1294</v>
      </c>
      <c r="I4606" s="50" t="s">
        <v>1116</v>
      </c>
      <c r="J4606" s="50" t="s">
        <v>2009</v>
      </c>
      <c r="K4606" s="50" t="s">
        <v>291</v>
      </c>
      <c r="L4606" s="50" t="s">
        <v>188</v>
      </c>
      <c r="M4606" s="54">
        <v>2</v>
      </c>
      <c r="N4606" s="51" t="str">
        <f t="shared" si="297"/>
        <v>桜美林</v>
      </c>
    </row>
    <row r="4607" spans="1:14" x14ac:dyDescent="0.2">
      <c r="A4607" s="50">
        <f t="shared" si="298"/>
        <v>52415</v>
      </c>
      <c r="B4607" s="50">
        <f t="shared" si="299"/>
        <v>5</v>
      </c>
      <c r="C4607" s="51">
        <f t="shared" si="300"/>
        <v>24</v>
      </c>
      <c r="D4607" s="50">
        <v>52415</v>
      </c>
      <c r="E4607" s="50" t="s">
        <v>704</v>
      </c>
      <c r="F4607" s="50" t="s">
        <v>11788</v>
      </c>
      <c r="G4607" s="50" t="s">
        <v>1308</v>
      </c>
      <c r="H4607" s="50" t="s">
        <v>11789</v>
      </c>
      <c r="I4607" s="50" t="s">
        <v>1309</v>
      </c>
      <c r="J4607" s="50" t="s">
        <v>11790</v>
      </c>
      <c r="K4607" s="50" t="s">
        <v>291</v>
      </c>
      <c r="L4607" s="50" t="s">
        <v>189</v>
      </c>
      <c r="M4607" s="54">
        <v>2</v>
      </c>
      <c r="N4607" s="51" t="str">
        <f t="shared" si="297"/>
        <v>桜美林</v>
      </c>
    </row>
    <row r="4608" spans="1:14" x14ac:dyDescent="0.2">
      <c r="A4608" s="50">
        <f t="shared" si="298"/>
        <v>52416</v>
      </c>
      <c r="B4608" s="50">
        <f t="shared" si="299"/>
        <v>5</v>
      </c>
      <c r="C4608" s="51">
        <f t="shared" si="300"/>
        <v>24</v>
      </c>
      <c r="D4608" s="50">
        <v>52416</v>
      </c>
      <c r="E4608" s="50" t="s">
        <v>11791</v>
      </c>
      <c r="F4608" s="50" t="s">
        <v>6752</v>
      </c>
      <c r="G4608" s="50" t="s">
        <v>3893</v>
      </c>
      <c r="H4608" s="50" t="s">
        <v>1121</v>
      </c>
      <c r="I4608" s="50" t="s">
        <v>3895</v>
      </c>
      <c r="J4608" s="50" t="s">
        <v>1584</v>
      </c>
      <c r="K4608" s="50" t="s">
        <v>291</v>
      </c>
      <c r="L4608" s="50" t="s">
        <v>189</v>
      </c>
      <c r="M4608" s="54">
        <v>1</v>
      </c>
      <c r="N4608" s="51" t="str">
        <f t="shared" si="297"/>
        <v>桜美林</v>
      </c>
    </row>
    <row r="4609" spans="1:14" x14ac:dyDescent="0.2">
      <c r="A4609" s="50">
        <f t="shared" si="298"/>
        <v>52417</v>
      </c>
      <c r="B4609" s="50">
        <f t="shared" si="299"/>
        <v>5</v>
      </c>
      <c r="C4609" s="51">
        <f t="shared" si="300"/>
        <v>24</v>
      </c>
      <c r="D4609" s="50">
        <v>52417</v>
      </c>
      <c r="E4609" s="50" t="s">
        <v>11792</v>
      </c>
      <c r="F4609" s="50" t="s">
        <v>11793</v>
      </c>
      <c r="G4609" s="50" t="s">
        <v>11792</v>
      </c>
      <c r="H4609" s="50" t="s">
        <v>11794</v>
      </c>
      <c r="I4609" s="50" t="s">
        <v>11795</v>
      </c>
      <c r="J4609" s="50" t="s">
        <v>11796</v>
      </c>
      <c r="K4609" s="50" t="s">
        <v>291</v>
      </c>
      <c r="L4609" s="50" t="s">
        <v>189</v>
      </c>
      <c r="M4609" s="54">
        <v>1</v>
      </c>
      <c r="N4609" s="51" t="str">
        <f t="shared" si="297"/>
        <v>桜美林</v>
      </c>
    </row>
    <row r="4610" spans="1:14" x14ac:dyDescent="0.2">
      <c r="A4610" s="50">
        <f t="shared" si="298"/>
        <v>52418</v>
      </c>
      <c r="B4610" s="50">
        <f t="shared" si="299"/>
        <v>5</v>
      </c>
      <c r="C4610" s="51">
        <f t="shared" si="300"/>
        <v>24</v>
      </c>
      <c r="D4610" s="50">
        <v>52418</v>
      </c>
      <c r="E4610" s="50" t="s">
        <v>8636</v>
      </c>
      <c r="F4610" s="50" t="s">
        <v>11797</v>
      </c>
      <c r="G4610" s="50" t="s">
        <v>8637</v>
      </c>
      <c r="H4610" s="50" t="s">
        <v>9186</v>
      </c>
      <c r="I4610" s="50" t="s">
        <v>8638</v>
      </c>
      <c r="J4610" s="50" t="s">
        <v>9187</v>
      </c>
      <c r="K4610" s="50" t="s">
        <v>291</v>
      </c>
      <c r="L4610" s="50" t="s">
        <v>189</v>
      </c>
      <c r="M4610" s="54">
        <v>1</v>
      </c>
      <c r="N4610" s="51" t="str">
        <f t="shared" ref="N4610:N4673" si="301">VLOOKUP(B4610*100+C4610,$AB$2:$AF$400,2,0)</f>
        <v>桜美林</v>
      </c>
    </row>
    <row r="4611" spans="1:14" x14ac:dyDescent="0.2">
      <c r="A4611" s="50">
        <f t="shared" si="298"/>
        <v>52419</v>
      </c>
      <c r="B4611" s="50">
        <f t="shared" si="299"/>
        <v>5</v>
      </c>
      <c r="C4611" s="51">
        <f t="shared" si="300"/>
        <v>24</v>
      </c>
      <c r="D4611" s="50">
        <v>52419</v>
      </c>
      <c r="E4611" s="50" t="s">
        <v>49</v>
      </c>
      <c r="F4611" s="50" t="s">
        <v>10638</v>
      </c>
      <c r="G4611" s="50" t="s">
        <v>2159</v>
      </c>
      <c r="H4611" s="50" t="s">
        <v>1118</v>
      </c>
      <c r="I4611" s="50" t="s">
        <v>2160</v>
      </c>
      <c r="J4611" s="50" t="s">
        <v>1120</v>
      </c>
      <c r="K4611" s="50" t="s">
        <v>291</v>
      </c>
      <c r="L4611" s="50" t="s">
        <v>189</v>
      </c>
      <c r="M4611" s="54">
        <v>1</v>
      </c>
      <c r="N4611" s="51" t="str">
        <f t="shared" si="301"/>
        <v>桜美林</v>
      </c>
    </row>
    <row r="4612" spans="1:14" x14ac:dyDescent="0.2">
      <c r="A4612" s="50">
        <f t="shared" si="298"/>
        <v>52420</v>
      </c>
      <c r="B4612" s="50">
        <f t="shared" si="299"/>
        <v>5</v>
      </c>
      <c r="C4612" s="51">
        <f t="shared" si="300"/>
        <v>24</v>
      </c>
      <c r="D4612" s="50">
        <v>52420</v>
      </c>
      <c r="E4612" s="50" t="s">
        <v>60</v>
      </c>
      <c r="F4612" s="50" t="s">
        <v>11798</v>
      </c>
      <c r="G4612" s="50" t="s">
        <v>1313</v>
      </c>
      <c r="H4612" s="50" t="s">
        <v>11799</v>
      </c>
      <c r="I4612" s="50" t="s">
        <v>1315</v>
      </c>
      <c r="J4612" s="50" t="s">
        <v>11800</v>
      </c>
      <c r="K4612" s="50" t="s">
        <v>291</v>
      </c>
      <c r="L4612" s="50" t="s">
        <v>189</v>
      </c>
      <c r="M4612" s="54">
        <v>1</v>
      </c>
      <c r="N4612" s="51" t="str">
        <f t="shared" si="301"/>
        <v>桜美林</v>
      </c>
    </row>
    <row r="4613" spans="1:14" x14ac:dyDescent="0.2">
      <c r="A4613" s="50">
        <f t="shared" si="298"/>
        <v>52421</v>
      </c>
      <c r="B4613" s="50">
        <f t="shared" si="299"/>
        <v>5</v>
      </c>
      <c r="C4613" s="51">
        <f t="shared" si="300"/>
        <v>24</v>
      </c>
      <c r="D4613" s="50">
        <v>52421</v>
      </c>
      <c r="E4613" s="50" t="s">
        <v>11801</v>
      </c>
      <c r="F4613" s="50" t="s">
        <v>11802</v>
      </c>
      <c r="G4613" s="50" t="s">
        <v>3375</v>
      </c>
      <c r="H4613" s="50" t="s">
        <v>2434</v>
      </c>
      <c r="I4613" s="50" t="s">
        <v>3376</v>
      </c>
      <c r="J4613" s="50" t="s">
        <v>2435</v>
      </c>
      <c r="K4613" s="50" t="s">
        <v>291</v>
      </c>
      <c r="L4613" s="50" t="s">
        <v>189</v>
      </c>
      <c r="M4613" s="54">
        <v>1</v>
      </c>
      <c r="N4613" s="51" t="str">
        <f t="shared" si="301"/>
        <v>桜美林</v>
      </c>
    </row>
    <row r="4614" spans="1:14" x14ac:dyDescent="0.2">
      <c r="A4614" s="50">
        <f t="shared" si="298"/>
        <v>52422</v>
      </c>
      <c r="B4614" s="50">
        <f t="shared" si="299"/>
        <v>5</v>
      </c>
      <c r="C4614" s="51">
        <f t="shared" si="300"/>
        <v>24</v>
      </c>
      <c r="D4614" s="50">
        <v>52422</v>
      </c>
      <c r="E4614" s="50" t="s">
        <v>45</v>
      </c>
      <c r="F4614" s="50" t="s">
        <v>11803</v>
      </c>
      <c r="G4614" s="50" t="s">
        <v>1184</v>
      </c>
      <c r="H4614" s="50" t="s">
        <v>11804</v>
      </c>
      <c r="I4614" s="50" t="s">
        <v>1119</v>
      </c>
      <c r="J4614" s="50" t="s">
        <v>1627</v>
      </c>
      <c r="K4614" s="50" t="s">
        <v>291</v>
      </c>
      <c r="L4614" s="50" t="s">
        <v>189</v>
      </c>
      <c r="M4614" s="54">
        <v>1</v>
      </c>
      <c r="N4614" s="51" t="str">
        <f t="shared" si="301"/>
        <v>桜美林</v>
      </c>
    </row>
    <row r="4615" spans="1:14" x14ac:dyDescent="0.2">
      <c r="A4615" s="50">
        <f t="shared" si="298"/>
        <v>52423</v>
      </c>
      <c r="B4615" s="50">
        <f t="shared" si="299"/>
        <v>5</v>
      </c>
      <c r="C4615" s="51">
        <f t="shared" si="300"/>
        <v>24</v>
      </c>
      <c r="D4615" s="50">
        <v>52423</v>
      </c>
      <c r="E4615" s="50" t="s">
        <v>87</v>
      </c>
      <c r="F4615" s="50" t="s">
        <v>1623</v>
      </c>
      <c r="G4615" s="50" t="s">
        <v>1117</v>
      </c>
      <c r="H4615" s="50" t="s">
        <v>1625</v>
      </c>
      <c r="I4615" s="50" t="s">
        <v>1186</v>
      </c>
      <c r="J4615" s="50" t="s">
        <v>11805</v>
      </c>
      <c r="K4615" s="50" t="s">
        <v>291</v>
      </c>
      <c r="L4615" s="50" t="s">
        <v>185</v>
      </c>
      <c r="M4615" s="54">
        <v>1</v>
      </c>
      <c r="N4615" s="51" t="str">
        <f t="shared" si="301"/>
        <v>桜美林</v>
      </c>
    </row>
    <row r="4616" spans="1:14" x14ac:dyDescent="0.2">
      <c r="A4616" s="50">
        <f t="shared" si="298"/>
        <v>52471</v>
      </c>
      <c r="B4616" s="50">
        <f t="shared" si="299"/>
        <v>5</v>
      </c>
      <c r="C4616" s="51">
        <f t="shared" si="300"/>
        <v>24</v>
      </c>
      <c r="D4616" s="50">
        <v>52471</v>
      </c>
      <c r="E4616" s="50" t="s">
        <v>11806</v>
      </c>
      <c r="F4616" s="50" t="s">
        <v>11807</v>
      </c>
      <c r="G4616" s="50" t="s">
        <v>11808</v>
      </c>
      <c r="H4616" s="50" t="s">
        <v>1172</v>
      </c>
      <c r="I4616" s="50" t="s">
        <v>11809</v>
      </c>
      <c r="J4616" s="50" t="s">
        <v>1174</v>
      </c>
      <c r="K4616" s="50" t="s">
        <v>292</v>
      </c>
      <c r="L4616" s="50" t="s">
        <v>188</v>
      </c>
      <c r="M4616" s="54">
        <v>2</v>
      </c>
      <c r="N4616" s="51" t="str">
        <f t="shared" si="301"/>
        <v>桜美林</v>
      </c>
    </row>
    <row r="4617" spans="1:14" x14ac:dyDescent="0.2">
      <c r="A4617" s="50">
        <f t="shared" si="298"/>
        <v>52472</v>
      </c>
      <c r="B4617" s="50">
        <f t="shared" si="299"/>
        <v>5</v>
      </c>
      <c r="C4617" s="51">
        <f t="shared" si="300"/>
        <v>24</v>
      </c>
      <c r="D4617" s="50">
        <v>52472</v>
      </c>
      <c r="E4617" s="50" t="s">
        <v>56</v>
      </c>
      <c r="F4617" s="50" t="s">
        <v>11810</v>
      </c>
      <c r="G4617" s="50" t="s">
        <v>2851</v>
      </c>
      <c r="H4617" s="50" t="s">
        <v>3025</v>
      </c>
      <c r="I4617" s="50" t="s">
        <v>5657</v>
      </c>
      <c r="J4617" s="50" t="s">
        <v>3027</v>
      </c>
      <c r="K4617" s="50" t="s">
        <v>292</v>
      </c>
      <c r="L4617" s="50" t="s">
        <v>188</v>
      </c>
      <c r="M4617" s="54">
        <v>2</v>
      </c>
      <c r="N4617" s="51" t="str">
        <f t="shared" si="301"/>
        <v>桜美林</v>
      </c>
    </row>
    <row r="4618" spans="1:14" x14ac:dyDescent="0.2">
      <c r="A4618" s="50">
        <f t="shared" si="298"/>
        <v>52473</v>
      </c>
      <c r="B4618" s="50">
        <f t="shared" si="299"/>
        <v>5</v>
      </c>
      <c r="C4618" s="51">
        <f t="shared" si="300"/>
        <v>24</v>
      </c>
      <c r="D4618" s="50">
        <v>52473</v>
      </c>
      <c r="E4618" s="50" t="s">
        <v>888</v>
      </c>
      <c r="F4618" s="50" t="s">
        <v>3097</v>
      </c>
      <c r="G4618" s="50" t="s">
        <v>2623</v>
      </c>
      <c r="H4618" s="50" t="s">
        <v>3098</v>
      </c>
      <c r="I4618" s="50" t="s">
        <v>2624</v>
      </c>
      <c r="J4618" s="50" t="s">
        <v>3099</v>
      </c>
      <c r="K4618" s="50" t="s">
        <v>292</v>
      </c>
      <c r="L4618" s="50" t="s">
        <v>189</v>
      </c>
      <c r="M4618" s="54">
        <v>2</v>
      </c>
      <c r="N4618" s="51" t="str">
        <f t="shared" si="301"/>
        <v>桜美林</v>
      </c>
    </row>
    <row r="4619" spans="1:14" x14ac:dyDescent="0.2">
      <c r="A4619" s="50">
        <f t="shared" si="298"/>
        <v>52475</v>
      </c>
      <c r="B4619" s="50">
        <f t="shared" si="299"/>
        <v>5</v>
      </c>
      <c r="C4619" s="51">
        <f t="shared" si="300"/>
        <v>24</v>
      </c>
      <c r="D4619" s="50">
        <v>52475</v>
      </c>
      <c r="E4619" s="50" t="s">
        <v>5778</v>
      </c>
      <c r="F4619" s="50" t="s">
        <v>653</v>
      </c>
      <c r="G4619" s="50" t="s">
        <v>5780</v>
      </c>
      <c r="H4619" s="50" t="s">
        <v>1079</v>
      </c>
      <c r="I4619" s="50" t="s">
        <v>5781</v>
      </c>
      <c r="J4619" s="50" t="s">
        <v>1080</v>
      </c>
      <c r="K4619" s="50" t="s">
        <v>292</v>
      </c>
      <c r="L4619" s="50" t="s">
        <v>188</v>
      </c>
      <c r="M4619" s="54">
        <v>2</v>
      </c>
      <c r="N4619" s="51" t="str">
        <f t="shared" si="301"/>
        <v>桜美林</v>
      </c>
    </row>
    <row r="4620" spans="1:14" x14ac:dyDescent="0.2">
      <c r="A4620" s="50">
        <f t="shared" si="298"/>
        <v>52476</v>
      </c>
      <c r="B4620" s="50">
        <f t="shared" si="299"/>
        <v>5</v>
      </c>
      <c r="C4620" s="51">
        <f t="shared" si="300"/>
        <v>24</v>
      </c>
      <c r="D4620" s="50">
        <v>52476</v>
      </c>
      <c r="E4620" s="50" t="s">
        <v>45</v>
      </c>
      <c r="F4620" s="50" t="s">
        <v>15433</v>
      </c>
      <c r="G4620" s="50" t="s">
        <v>1184</v>
      </c>
      <c r="H4620" s="50" t="s">
        <v>3092</v>
      </c>
      <c r="I4620" s="50" t="s">
        <v>1186</v>
      </c>
      <c r="J4620" s="50" t="s">
        <v>3093</v>
      </c>
      <c r="K4620" s="50" t="s">
        <v>292</v>
      </c>
      <c r="L4620" s="50" t="s">
        <v>188</v>
      </c>
      <c r="M4620" s="54">
        <v>2</v>
      </c>
      <c r="N4620" s="51" t="str">
        <f t="shared" si="301"/>
        <v>桜美林</v>
      </c>
    </row>
    <row r="4621" spans="1:14" x14ac:dyDescent="0.2">
      <c r="A4621" s="50">
        <f t="shared" si="298"/>
        <v>52477</v>
      </c>
      <c r="B4621" s="50">
        <f t="shared" si="299"/>
        <v>5</v>
      </c>
      <c r="C4621" s="51">
        <f t="shared" si="300"/>
        <v>24</v>
      </c>
      <c r="D4621" s="50">
        <v>52477</v>
      </c>
      <c r="E4621" s="50" t="s">
        <v>1932</v>
      </c>
      <c r="F4621" s="50" t="s">
        <v>11811</v>
      </c>
      <c r="G4621" s="50" t="s">
        <v>1934</v>
      </c>
      <c r="H4621" s="50" t="s">
        <v>9002</v>
      </c>
      <c r="I4621" s="50" t="s">
        <v>1935</v>
      </c>
      <c r="J4621" s="50" t="s">
        <v>9004</v>
      </c>
      <c r="K4621" s="50" t="s">
        <v>292</v>
      </c>
      <c r="L4621" s="50" t="s">
        <v>188</v>
      </c>
      <c r="M4621" s="54">
        <v>2</v>
      </c>
      <c r="N4621" s="51" t="str">
        <f t="shared" si="301"/>
        <v>桜美林</v>
      </c>
    </row>
    <row r="4622" spans="1:14" x14ac:dyDescent="0.2">
      <c r="A4622" s="50">
        <f t="shared" si="298"/>
        <v>52478</v>
      </c>
      <c r="B4622" s="50">
        <f t="shared" si="299"/>
        <v>5</v>
      </c>
      <c r="C4622" s="51">
        <f t="shared" si="300"/>
        <v>24</v>
      </c>
      <c r="D4622" s="50">
        <v>52478</v>
      </c>
      <c r="E4622" s="50" t="s">
        <v>11812</v>
      </c>
      <c r="F4622" s="50" t="s">
        <v>11813</v>
      </c>
      <c r="G4622" s="50" t="s">
        <v>11814</v>
      </c>
      <c r="H4622" s="50" t="s">
        <v>10235</v>
      </c>
      <c r="I4622" s="50" t="s">
        <v>11815</v>
      </c>
      <c r="J4622" s="50" t="s">
        <v>10236</v>
      </c>
      <c r="K4622" s="50" t="s">
        <v>292</v>
      </c>
      <c r="L4622" s="50" t="s">
        <v>188</v>
      </c>
      <c r="M4622" s="54">
        <v>2</v>
      </c>
      <c r="N4622" s="51" t="str">
        <f t="shared" si="301"/>
        <v>桜美林</v>
      </c>
    </row>
    <row r="4623" spans="1:14" x14ac:dyDescent="0.2">
      <c r="A4623" s="50">
        <f t="shared" si="298"/>
        <v>52479</v>
      </c>
      <c r="B4623" s="50">
        <f t="shared" si="299"/>
        <v>5</v>
      </c>
      <c r="C4623" s="51">
        <f t="shared" si="300"/>
        <v>24</v>
      </c>
      <c r="D4623" s="50">
        <v>52479</v>
      </c>
      <c r="E4623" s="50" t="s">
        <v>54</v>
      </c>
      <c r="F4623" s="50" t="s">
        <v>1086</v>
      </c>
      <c r="G4623" s="50" t="s">
        <v>2364</v>
      </c>
      <c r="H4623" s="50" t="s">
        <v>1088</v>
      </c>
      <c r="I4623" s="50" t="s">
        <v>2365</v>
      </c>
      <c r="J4623" s="50" t="s">
        <v>1090</v>
      </c>
      <c r="K4623" s="50" t="s">
        <v>292</v>
      </c>
      <c r="L4623" s="50" t="s">
        <v>189</v>
      </c>
      <c r="M4623" s="54">
        <v>2</v>
      </c>
      <c r="N4623" s="51" t="str">
        <f t="shared" si="301"/>
        <v>桜美林</v>
      </c>
    </row>
    <row r="4624" spans="1:14" x14ac:dyDescent="0.2">
      <c r="A4624" s="50">
        <f t="shared" si="298"/>
        <v>52481</v>
      </c>
      <c r="B4624" s="50">
        <f t="shared" si="299"/>
        <v>5</v>
      </c>
      <c r="C4624" s="51">
        <f t="shared" si="300"/>
        <v>24</v>
      </c>
      <c r="D4624" s="50">
        <v>52481</v>
      </c>
      <c r="E4624" s="50" t="s">
        <v>664</v>
      </c>
      <c r="F4624" s="50" t="s">
        <v>11816</v>
      </c>
      <c r="G4624" s="50" t="s">
        <v>2596</v>
      </c>
      <c r="H4624" s="50" t="s">
        <v>11817</v>
      </c>
      <c r="I4624" s="50" t="s">
        <v>2597</v>
      </c>
      <c r="J4624" s="50" t="s">
        <v>11818</v>
      </c>
      <c r="K4624" s="50" t="s">
        <v>292</v>
      </c>
      <c r="L4624" s="50" t="s">
        <v>188</v>
      </c>
      <c r="M4624" s="54">
        <v>2</v>
      </c>
      <c r="N4624" s="51" t="str">
        <f t="shared" si="301"/>
        <v>桜美林</v>
      </c>
    </row>
    <row r="4625" spans="1:14" x14ac:dyDescent="0.2">
      <c r="A4625" s="50">
        <f t="shared" si="298"/>
        <v>52482</v>
      </c>
      <c r="B4625" s="50">
        <f t="shared" si="299"/>
        <v>5</v>
      </c>
      <c r="C4625" s="51">
        <f t="shared" si="300"/>
        <v>24</v>
      </c>
      <c r="D4625" s="50">
        <v>52482</v>
      </c>
      <c r="E4625" s="50" t="s">
        <v>8376</v>
      </c>
      <c r="F4625" s="50" t="s">
        <v>1495</v>
      </c>
      <c r="G4625" s="50" t="s">
        <v>8378</v>
      </c>
      <c r="H4625" s="50" t="s">
        <v>1220</v>
      </c>
      <c r="I4625" s="50" t="s">
        <v>8380</v>
      </c>
      <c r="J4625" s="50" t="s">
        <v>1221</v>
      </c>
      <c r="K4625" s="50" t="s">
        <v>292</v>
      </c>
      <c r="L4625" s="50" t="s">
        <v>188</v>
      </c>
      <c r="M4625" s="54">
        <v>2</v>
      </c>
      <c r="N4625" s="51" t="str">
        <f t="shared" si="301"/>
        <v>桜美林</v>
      </c>
    </row>
    <row r="4626" spans="1:14" x14ac:dyDescent="0.2">
      <c r="A4626" s="50">
        <f t="shared" si="298"/>
        <v>52483</v>
      </c>
      <c r="B4626" s="50">
        <f t="shared" si="299"/>
        <v>5</v>
      </c>
      <c r="C4626" s="51">
        <f t="shared" si="300"/>
        <v>24</v>
      </c>
      <c r="D4626" s="50">
        <v>52483</v>
      </c>
      <c r="E4626" s="50" t="s">
        <v>11819</v>
      </c>
      <c r="F4626" s="50" t="s">
        <v>11820</v>
      </c>
      <c r="G4626" s="50" t="s">
        <v>11821</v>
      </c>
      <c r="H4626" s="50" t="s">
        <v>1540</v>
      </c>
      <c r="I4626" s="50" t="s">
        <v>11822</v>
      </c>
      <c r="J4626" s="50" t="s">
        <v>1541</v>
      </c>
      <c r="K4626" s="50" t="s">
        <v>292</v>
      </c>
      <c r="L4626" s="50" t="s">
        <v>189</v>
      </c>
      <c r="M4626" s="54">
        <v>1</v>
      </c>
      <c r="N4626" s="51" t="str">
        <f t="shared" si="301"/>
        <v>桜美林</v>
      </c>
    </row>
    <row r="4627" spans="1:14" x14ac:dyDescent="0.2">
      <c r="A4627" s="50">
        <f t="shared" si="298"/>
        <v>52484</v>
      </c>
      <c r="B4627" s="50">
        <f t="shared" si="299"/>
        <v>5</v>
      </c>
      <c r="C4627" s="51">
        <f t="shared" si="300"/>
        <v>24</v>
      </c>
      <c r="D4627" s="50">
        <v>52484</v>
      </c>
      <c r="E4627" s="50" t="s">
        <v>7525</v>
      </c>
      <c r="F4627" s="50" t="s">
        <v>11823</v>
      </c>
      <c r="G4627" s="50" t="s">
        <v>7527</v>
      </c>
      <c r="H4627" s="50" t="s">
        <v>2747</v>
      </c>
      <c r="I4627" s="50" t="s">
        <v>7528</v>
      </c>
      <c r="J4627" s="50" t="s">
        <v>2749</v>
      </c>
      <c r="K4627" s="50" t="s">
        <v>292</v>
      </c>
      <c r="L4627" s="50" t="s">
        <v>189</v>
      </c>
      <c r="M4627" s="54">
        <v>1</v>
      </c>
      <c r="N4627" s="51" t="str">
        <f t="shared" si="301"/>
        <v>桜美林</v>
      </c>
    </row>
    <row r="4628" spans="1:14" x14ac:dyDescent="0.2">
      <c r="A4628" s="50">
        <f t="shared" si="298"/>
        <v>52485</v>
      </c>
      <c r="B4628" s="50">
        <f t="shared" si="299"/>
        <v>5</v>
      </c>
      <c r="C4628" s="51">
        <f t="shared" si="300"/>
        <v>24</v>
      </c>
      <c r="D4628" s="50">
        <v>52485</v>
      </c>
      <c r="E4628" s="50" t="s">
        <v>11824</v>
      </c>
      <c r="F4628" s="50" t="s">
        <v>6122</v>
      </c>
      <c r="G4628" s="50" t="s">
        <v>11825</v>
      </c>
      <c r="H4628" s="50" t="s">
        <v>2703</v>
      </c>
      <c r="I4628" s="50" t="s">
        <v>11826</v>
      </c>
      <c r="J4628" s="50" t="s">
        <v>2705</v>
      </c>
      <c r="K4628" s="50" t="s">
        <v>292</v>
      </c>
      <c r="L4628" s="50" t="s">
        <v>189</v>
      </c>
      <c r="M4628" s="54">
        <v>1</v>
      </c>
      <c r="N4628" s="51" t="str">
        <f t="shared" si="301"/>
        <v>桜美林</v>
      </c>
    </row>
    <row r="4629" spans="1:14" x14ac:dyDescent="0.2">
      <c r="A4629" s="50">
        <f t="shared" si="298"/>
        <v>52486</v>
      </c>
      <c r="B4629" s="50">
        <f t="shared" si="299"/>
        <v>5</v>
      </c>
      <c r="C4629" s="51">
        <f t="shared" si="300"/>
        <v>24</v>
      </c>
      <c r="D4629" s="50">
        <v>52486</v>
      </c>
      <c r="E4629" s="50" t="s">
        <v>117</v>
      </c>
      <c r="F4629" s="50" t="s">
        <v>11827</v>
      </c>
      <c r="G4629" s="50" t="s">
        <v>1197</v>
      </c>
      <c r="H4629" s="50" t="s">
        <v>1213</v>
      </c>
      <c r="I4629" s="50" t="s">
        <v>1199</v>
      </c>
      <c r="J4629" s="50" t="s">
        <v>1215</v>
      </c>
      <c r="K4629" s="50" t="s">
        <v>292</v>
      </c>
      <c r="L4629" s="50" t="s">
        <v>189</v>
      </c>
      <c r="M4629" s="54">
        <v>1</v>
      </c>
      <c r="N4629" s="51" t="str">
        <f t="shared" si="301"/>
        <v>桜美林</v>
      </c>
    </row>
    <row r="4630" spans="1:14" x14ac:dyDescent="0.2">
      <c r="A4630" s="50">
        <f t="shared" si="298"/>
        <v>52527</v>
      </c>
      <c r="B4630" s="50">
        <f t="shared" si="299"/>
        <v>5</v>
      </c>
      <c r="C4630" s="51">
        <f t="shared" si="300"/>
        <v>25</v>
      </c>
      <c r="D4630" s="50">
        <v>52527</v>
      </c>
      <c r="E4630" s="50" t="s">
        <v>11828</v>
      </c>
      <c r="F4630" s="50" t="s">
        <v>688</v>
      </c>
      <c r="G4630" s="50" t="s">
        <v>11829</v>
      </c>
      <c r="H4630" s="50" t="s">
        <v>1267</v>
      </c>
      <c r="I4630" s="50" t="s">
        <v>11830</v>
      </c>
      <c r="J4630" s="50" t="s">
        <v>1269</v>
      </c>
      <c r="K4630" s="50" t="s">
        <v>291</v>
      </c>
      <c r="L4630" s="50" t="s">
        <v>1029</v>
      </c>
      <c r="M4630" s="54">
        <v>3</v>
      </c>
      <c r="N4630" s="51" t="str">
        <f t="shared" si="301"/>
        <v>玉川学園</v>
      </c>
    </row>
    <row r="4631" spans="1:14" x14ac:dyDescent="0.2">
      <c r="A4631" s="50">
        <f t="shared" si="298"/>
        <v>52529</v>
      </c>
      <c r="B4631" s="50">
        <f t="shared" si="299"/>
        <v>5</v>
      </c>
      <c r="C4631" s="51">
        <f t="shared" si="300"/>
        <v>25</v>
      </c>
      <c r="D4631" s="50">
        <v>52529</v>
      </c>
      <c r="E4631" s="50" t="s">
        <v>9034</v>
      </c>
      <c r="F4631" s="50" t="s">
        <v>11831</v>
      </c>
      <c r="G4631" s="50" t="s">
        <v>1477</v>
      </c>
      <c r="H4631" s="50" t="s">
        <v>11832</v>
      </c>
      <c r="I4631" s="50" t="s">
        <v>9037</v>
      </c>
      <c r="J4631" s="50" t="s">
        <v>9428</v>
      </c>
      <c r="K4631" s="50" t="s">
        <v>291</v>
      </c>
      <c r="L4631" s="50" t="s">
        <v>1029</v>
      </c>
      <c r="M4631" s="54">
        <v>3</v>
      </c>
      <c r="N4631" s="51" t="str">
        <f t="shared" si="301"/>
        <v>玉川学園</v>
      </c>
    </row>
    <row r="4632" spans="1:14" x14ac:dyDescent="0.2">
      <c r="A4632" s="50">
        <f t="shared" si="298"/>
        <v>52530</v>
      </c>
      <c r="B4632" s="50">
        <f t="shared" si="299"/>
        <v>5</v>
      </c>
      <c r="C4632" s="51">
        <f t="shared" si="300"/>
        <v>25</v>
      </c>
      <c r="D4632" s="50">
        <v>52530</v>
      </c>
      <c r="E4632" s="50" t="s">
        <v>660</v>
      </c>
      <c r="F4632" s="50" t="s">
        <v>15434</v>
      </c>
      <c r="G4632" s="50" t="s">
        <v>2535</v>
      </c>
      <c r="H4632" s="50" t="s">
        <v>15435</v>
      </c>
      <c r="I4632" s="50" t="s">
        <v>6011</v>
      </c>
      <c r="J4632" s="50" t="s">
        <v>15436</v>
      </c>
      <c r="K4632" s="50" t="s">
        <v>291</v>
      </c>
      <c r="L4632" s="50" t="s">
        <v>188</v>
      </c>
      <c r="M4632" s="54">
        <v>2</v>
      </c>
      <c r="N4632" s="51" t="str">
        <f t="shared" si="301"/>
        <v>玉川学園</v>
      </c>
    </row>
    <row r="4633" spans="1:14" x14ac:dyDescent="0.2">
      <c r="A4633" s="50">
        <f t="shared" si="298"/>
        <v>52532</v>
      </c>
      <c r="B4633" s="50">
        <f t="shared" si="299"/>
        <v>5</v>
      </c>
      <c r="C4633" s="51">
        <f t="shared" si="300"/>
        <v>25</v>
      </c>
      <c r="D4633" s="50">
        <v>52532</v>
      </c>
      <c r="E4633" s="50" t="s">
        <v>11833</v>
      </c>
      <c r="F4633" s="50" t="s">
        <v>3610</v>
      </c>
      <c r="G4633" s="50" t="s">
        <v>3022</v>
      </c>
      <c r="H4633" s="50" t="s">
        <v>2099</v>
      </c>
      <c r="I4633" s="50" t="s">
        <v>3023</v>
      </c>
      <c r="J4633" s="50" t="s">
        <v>11834</v>
      </c>
      <c r="K4633" s="50" t="s">
        <v>291</v>
      </c>
      <c r="L4633" s="50" t="s">
        <v>188</v>
      </c>
      <c r="M4633" s="54">
        <v>2</v>
      </c>
      <c r="N4633" s="51" t="str">
        <f t="shared" si="301"/>
        <v>玉川学園</v>
      </c>
    </row>
    <row r="4634" spans="1:14" x14ac:dyDescent="0.2">
      <c r="A4634" s="50">
        <f t="shared" si="298"/>
        <v>52533</v>
      </c>
      <c r="B4634" s="50">
        <f t="shared" si="299"/>
        <v>5</v>
      </c>
      <c r="C4634" s="51">
        <f t="shared" si="300"/>
        <v>25</v>
      </c>
      <c r="D4634" s="50">
        <v>52533</v>
      </c>
      <c r="E4634" s="50" t="s">
        <v>2571</v>
      </c>
      <c r="F4634" s="50" t="s">
        <v>616</v>
      </c>
      <c r="G4634" s="50" t="s">
        <v>2572</v>
      </c>
      <c r="H4634" s="50" t="s">
        <v>1125</v>
      </c>
      <c r="I4634" s="50" t="s">
        <v>2574</v>
      </c>
      <c r="J4634" s="50" t="s">
        <v>1914</v>
      </c>
      <c r="K4634" s="50" t="s">
        <v>291</v>
      </c>
      <c r="L4634" s="50" t="s">
        <v>188</v>
      </c>
      <c r="M4634" s="54">
        <v>2</v>
      </c>
      <c r="N4634" s="51" t="str">
        <f t="shared" si="301"/>
        <v>玉川学園</v>
      </c>
    </row>
    <row r="4635" spans="1:14" x14ac:dyDescent="0.2">
      <c r="A4635" s="50">
        <f t="shared" si="298"/>
        <v>52534</v>
      </c>
      <c r="B4635" s="50">
        <f t="shared" si="299"/>
        <v>5</v>
      </c>
      <c r="C4635" s="51">
        <f t="shared" si="300"/>
        <v>25</v>
      </c>
      <c r="D4635" s="50">
        <v>52534</v>
      </c>
      <c r="E4635" s="50" t="s">
        <v>11835</v>
      </c>
      <c r="F4635" s="50" t="s">
        <v>11836</v>
      </c>
      <c r="G4635" s="50" t="s">
        <v>4879</v>
      </c>
      <c r="H4635" s="50" t="s">
        <v>1432</v>
      </c>
      <c r="I4635" s="50" t="s">
        <v>4880</v>
      </c>
      <c r="J4635" s="50" t="s">
        <v>1433</v>
      </c>
      <c r="K4635" s="50" t="s">
        <v>291</v>
      </c>
      <c r="L4635" s="50" t="s">
        <v>189</v>
      </c>
      <c r="M4635" s="54">
        <v>1</v>
      </c>
      <c r="N4635" s="51" t="str">
        <f t="shared" si="301"/>
        <v>玉川学園</v>
      </c>
    </row>
    <row r="4636" spans="1:14" x14ac:dyDescent="0.2">
      <c r="A4636" s="50">
        <f t="shared" si="298"/>
        <v>52597</v>
      </c>
      <c r="B4636" s="50">
        <f t="shared" si="299"/>
        <v>5</v>
      </c>
      <c r="C4636" s="51">
        <f t="shared" si="300"/>
        <v>25</v>
      </c>
      <c r="D4636" s="50">
        <v>52597</v>
      </c>
      <c r="E4636" s="50" t="s">
        <v>1812</v>
      </c>
      <c r="F4636" s="50" t="s">
        <v>11837</v>
      </c>
      <c r="G4636" s="50" t="s">
        <v>1813</v>
      </c>
      <c r="H4636" s="50" t="s">
        <v>9874</v>
      </c>
      <c r="I4636" s="50" t="s">
        <v>1814</v>
      </c>
      <c r="J4636" s="50" t="s">
        <v>9876</v>
      </c>
      <c r="K4636" s="50" t="s">
        <v>292</v>
      </c>
      <c r="L4636" s="50" t="s">
        <v>1029</v>
      </c>
      <c r="M4636" s="54">
        <v>3</v>
      </c>
      <c r="N4636" s="51" t="str">
        <f t="shared" si="301"/>
        <v>玉川学園</v>
      </c>
    </row>
    <row r="4637" spans="1:14" x14ac:dyDescent="0.2">
      <c r="A4637" s="50">
        <f t="shared" si="298"/>
        <v>52598</v>
      </c>
      <c r="B4637" s="50">
        <f t="shared" si="299"/>
        <v>5</v>
      </c>
      <c r="C4637" s="51">
        <f t="shared" si="300"/>
        <v>25</v>
      </c>
      <c r="D4637" s="50">
        <v>52598</v>
      </c>
      <c r="E4637" s="50" t="s">
        <v>7470</v>
      </c>
      <c r="F4637" s="50" t="s">
        <v>11838</v>
      </c>
      <c r="G4637" s="50" t="s">
        <v>7472</v>
      </c>
      <c r="H4637" s="50" t="s">
        <v>1336</v>
      </c>
      <c r="I4637" s="50" t="s">
        <v>7473</v>
      </c>
      <c r="J4637" s="50" t="s">
        <v>1187</v>
      </c>
      <c r="K4637" s="50" t="s">
        <v>292</v>
      </c>
      <c r="L4637" s="50" t="s">
        <v>189</v>
      </c>
      <c r="M4637" s="54">
        <v>2</v>
      </c>
      <c r="N4637" s="51" t="str">
        <f t="shared" si="301"/>
        <v>玉川学園</v>
      </c>
    </row>
    <row r="4638" spans="1:14" x14ac:dyDescent="0.2">
      <c r="A4638" s="50">
        <f t="shared" si="298"/>
        <v>52612</v>
      </c>
      <c r="B4638" s="50">
        <f t="shared" si="299"/>
        <v>5</v>
      </c>
      <c r="C4638" s="51">
        <f t="shared" si="300"/>
        <v>26</v>
      </c>
      <c r="D4638" s="50">
        <v>52612</v>
      </c>
      <c r="E4638" s="50" t="s">
        <v>11806</v>
      </c>
      <c r="F4638" s="50" t="s">
        <v>11839</v>
      </c>
      <c r="G4638" s="50" t="s">
        <v>11808</v>
      </c>
      <c r="H4638" s="50" t="s">
        <v>3028</v>
      </c>
      <c r="I4638" s="50" t="s">
        <v>11809</v>
      </c>
      <c r="J4638" s="50" t="s">
        <v>3029</v>
      </c>
      <c r="K4638" s="50" t="s">
        <v>291</v>
      </c>
      <c r="L4638" s="50" t="s">
        <v>188</v>
      </c>
      <c r="M4638" s="54">
        <v>2</v>
      </c>
      <c r="N4638" s="51" t="str">
        <f t="shared" si="301"/>
        <v>日大三</v>
      </c>
    </row>
    <row r="4639" spans="1:14" x14ac:dyDescent="0.2">
      <c r="A4639" s="50">
        <f t="shared" si="298"/>
        <v>52613</v>
      </c>
      <c r="B4639" s="50">
        <f t="shared" si="299"/>
        <v>5</v>
      </c>
      <c r="C4639" s="51">
        <f t="shared" si="300"/>
        <v>26</v>
      </c>
      <c r="D4639" s="50">
        <v>52613</v>
      </c>
      <c r="E4639" s="50" t="s">
        <v>1469</v>
      </c>
      <c r="F4639" s="50" t="s">
        <v>11840</v>
      </c>
      <c r="G4639" s="50" t="s">
        <v>1471</v>
      </c>
      <c r="H4639" s="50" t="s">
        <v>1654</v>
      </c>
      <c r="I4639" s="50" t="s">
        <v>1473</v>
      </c>
      <c r="J4639" s="50" t="s">
        <v>1655</v>
      </c>
      <c r="K4639" s="50" t="s">
        <v>291</v>
      </c>
      <c r="L4639" s="50" t="s">
        <v>189</v>
      </c>
      <c r="M4639" s="54">
        <v>2</v>
      </c>
      <c r="N4639" s="51" t="str">
        <f t="shared" si="301"/>
        <v>日大三</v>
      </c>
    </row>
    <row r="4640" spans="1:14" x14ac:dyDescent="0.2">
      <c r="A4640" s="50">
        <f t="shared" si="298"/>
        <v>52614</v>
      </c>
      <c r="B4640" s="50">
        <f t="shared" si="299"/>
        <v>5</v>
      </c>
      <c r="C4640" s="51">
        <f t="shared" si="300"/>
        <v>26</v>
      </c>
      <c r="D4640" s="50">
        <v>52614</v>
      </c>
      <c r="E4640" s="50" t="s">
        <v>63</v>
      </c>
      <c r="F4640" s="50" t="s">
        <v>759</v>
      </c>
      <c r="G4640" s="50" t="s">
        <v>1406</v>
      </c>
      <c r="H4640" s="50" t="s">
        <v>1049</v>
      </c>
      <c r="I4640" s="50" t="s">
        <v>1796</v>
      </c>
      <c r="J4640" s="50" t="s">
        <v>1885</v>
      </c>
      <c r="K4640" s="50" t="s">
        <v>291</v>
      </c>
      <c r="L4640" s="50" t="s">
        <v>188</v>
      </c>
      <c r="M4640" s="54">
        <v>2</v>
      </c>
      <c r="N4640" s="51" t="str">
        <f t="shared" si="301"/>
        <v>日大三</v>
      </c>
    </row>
    <row r="4641" spans="1:14" x14ac:dyDescent="0.2">
      <c r="A4641" s="50">
        <f t="shared" si="298"/>
        <v>52615</v>
      </c>
      <c r="B4641" s="50">
        <f t="shared" si="299"/>
        <v>5</v>
      </c>
      <c r="C4641" s="51">
        <f t="shared" si="300"/>
        <v>26</v>
      </c>
      <c r="D4641" s="50">
        <v>52615</v>
      </c>
      <c r="E4641" s="50" t="s">
        <v>11841</v>
      </c>
      <c r="F4641" s="50" t="s">
        <v>8761</v>
      </c>
      <c r="G4641" s="50" t="s">
        <v>11842</v>
      </c>
      <c r="H4641" s="50" t="s">
        <v>1924</v>
      </c>
      <c r="I4641" s="50" t="s">
        <v>11843</v>
      </c>
      <c r="J4641" s="50" t="s">
        <v>1925</v>
      </c>
      <c r="K4641" s="50" t="s">
        <v>291</v>
      </c>
      <c r="L4641" s="50" t="s">
        <v>188</v>
      </c>
      <c r="M4641" s="54">
        <v>2</v>
      </c>
      <c r="N4641" s="51" t="str">
        <f t="shared" si="301"/>
        <v>日大三</v>
      </c>
    </row>
    <row r="4642" spans="1:14" x14ac:dyDescent="0.2">
      <c r="A4642" s="50">
        <f t="shared" si="298"/>
        <v>52616</v>
      </c>
      <c r="B4642" s="50">
        <f t="shared" si="299"/>
        <v>5</v>
      </c>
      <c r="C4642" s="51">
        <f t="shared" si="300"/>
        <v>26</v>
      </c>
      <c r="D4642" s="50">
        <v>52616</v>
      </c>
      <c r="E4642" s="50" t="s">
        <v>11844</v>
      </c>
      <c r="F4642" s="50" t="s">
        <v>11845</v>
      </c>
      <c r="G4642" s="50" t="s">
        <v>8555</v>
      </c>
      <c r="H4642" s="50" t="s">
        <v>1150</v>
      </c>
      <c r="I4642" s="50" t="s">
        <v>8556</v>
      </c>
      <c r="J4642" s="50" t="s">
        <v>1151</v>
      </c>
      <c r="K4642" s="50" t="s">
        <v>291</v>
      </c>
      <c r="L4642" s="50" t="s">
        <v>189</v>
      </c>
      <c r="M4642" s="54">
        <v>2</v>
      </c>
      <c r="N4642" s="51" t="str">
        <f t="shared" si="301"/>
        <v>日大三</v>
      </c>
    </row>
    <row r="4643" spans="1:14" x14ac:dyDescent="0.2">
      <c r="A4643" s="50">
        <f t="shared" si="298"/>
        <v>52619</v>
      </c>
      <c r="B4643" s="50">
        <f t="shared" si="299"/>
        <v>5</v>
      </c>
      <c r="C4643" s="51">
        <f t="shared" si="300"/>
        <v>26</v>
      </c>
      <c r="D4643" s="50">
        <v>52619</v>
      </c>
      <c r="E4643" s="50" t="s">
        <v>11846</v>
      </c>
      <c r="F4643" s="50" t="s">
        <v>11847</v>
      </c>
      <c r="G4643" s="50" t="s">
        <v>11848</v>
      </c>
      <c r="H4643" s="50" t="s">
        <v>11849</v>
      </c>
      <c r="I4643" s="50" t="s">
        <v>11850</v>
      </c>
      <c r="J4643" s="50" t="s">
        <v>11851</v>
      </c>
      <c r="K4643" s="50" t="s">
        <v>291</v>
      </c>
      <c r="L4643" s="50" t="s">
        <v>188</v>
      </c>
      <c r="M4643" s="54">
        <v>2</v>
      </c>
      <c r="N4643" s="51" t="str">
        <f t="shared" si="301"/>
        <v>日大三</v>
      </c>
    </row>
    <row r="4644" spans="1:14" x14ac:dyDescent="0.2">
      <c r="A4644" s="50">
        <f t="shared" si="298"/>
        <v>52622</v>
      </c>
      <c r="B4644" s="50">
        <f t="shared" si="299"/>
        <v>5</v>
      </c>
      <c r="C4644" s="51">
        <f t="shared" si="300"/>
        <v>26</v>
      </c>
      <c r="D4644" s="50">
        <v>52622</v>
      </c>
      <c r="E4644" s="50" t="s">
        <v>10913</v>
      </c>
      <c r="F4644" s="50" t="s">
        <v>2606</v>
      </c>
      <c r="G4644" s="50" t="s">
        <v>10915</v>
      </c>
      <c r="H4644" s="50" t="s">
        <v>1235</v>
      </c>
      <c r="I4644" s="50" t="s">
        <v>10916</v>
      </c>
      <c r="J4644" s="50" t="s">
        <v>1236</v>
      </c>
      <c r="K4644" s="50" t="s">
        <v>291</v>
      </c>
      <c r="L4644" s="50" t="s">
        <v>188</v>
      </c>
      <c r="M4644" s="54">
        <v>2</v>
      </c>
      <c r="N4644" s="51" t="str">
        <f t="shared" si="301"/>
        <v>日大三</v>
      </c>
    </row>
    <row r="4645" spans="1:14" x14ac:dyDescent="0.2">
      <c r="A4645" s="50">
        <f t="shared" si="298"/>
        <v>52623</v>
      </c>
      <c r="B4645" s="50">
        <f t="shared" si="299"/>
        <v>5</v>
      </c>
      <c r="C4645" s="51">
        <f t="shared" si="300"/>
        <v>26</v>
      </c>
      <c r="D4645" s="50">
        <v>52623</v>
      </c>
      <c r="E4645" s="50" t="s">
        <v>11852</v>
      </c>
      <c r="F4645" s="50" t="s">
        <v>11853</v>
      </c>
      <c r="G4645" s="50" t="s">
        <v>11854</v>
      </c>
      <c r="H4645" s="50" t="s">
        <v>1810</v>
      </c>
      <c r="I4645" s="50" t="s">
        <v>11855</v>
      </c>
      <c r="J4645" s="50" t="s">
        <v>1811</v>
      </c>
      <c r="K4645" s="50" t="s">
        <v>291</v>
      </c>
      <c r="L4645" s="50" t="s">
        <v>189</v>
      </c>
      <c r="M4645" s="54">
        <v>2</v>
      </c>
      <c r="N4645" s="51" t="str">
        <f t="shared" si="301"/>
        <v>日大三</v>
      </c>
    </row>
    <row r="4646" spans="1:14" x14ac:dyDescent="0.2">
      <c r="A4646" s="50">
        <f t="shared" si="298"/>
        <v>52626</v>
      </c>
      <c r="B4646" s="50">
        <f t="shared" si="299"/>
        <v>5</v>
      </c>
      <c r="C4646" s="51">
        <f t="shared" si="300"/>
        <v>26</v>
      </c>
      <c r="D4646" s="50">
        <v>52626</v>
      </c>
      <c r="E4646" s="50" t="s">
        <v>11856</v>
      </c>
      <c r="F4646" s="50" t="s">
        <v>449</v>
      </c>
      <c r="G4646" s="50" t="s">
        <v>11857</v>
      </c>
      <c r="H4646" s="50" t="s">
        <v>7085</v>
      </c>
      <c r="I4646" s="50" t="s">
        <v>11858</v>
      </c>
      <c r="J4646" s="50" t="s">
        <v>7086</v>
      </c>
      <c r="K4646" s="50" t="s">
        <v>291</v>
      </c>
      <c r="L4646" s="50" t="s">
        <v>188</v>
      </c>
      <c r="M4646" s="54">
        <v>2</v>
      </c>
      <c r="N4646" s="51" t="str">
        <f t="shared" si="301"/>
        <v>日大三</v>
      </c>
    </row>
    <row r="4647" spans="1:14" x14ac:dyDescent="0.2">
      <c r="A4647" s="50">
        <f t="shared" si="298"/>
        <v>52639</v>
      </c>
      <c r="B4647" s="50">
        <f t="shared" si="299"/>
        <v>5</v>
      </c>
      <c r="C4647" s="51">
        <f t="shared" si="300"/>
        <v>26</v>
      </c>
      <c r="D4647" s="50">
        <v>52639</v>
      </c>
      <c r="E4647" s="50" t="s">
        <v>26</v>
      </c>
      <c r="F4647" s="50" t="s">
        <v>11859</v>
      </c>
      <c r="G4647" s="50" t="s">
        <v>1451</v>
      </c>
      <c r="H4647" s="50" t="s">
        <v>2595</v>
      </c>
      <c r="I4647" s="50" t="s">
        <v>1544</v>
      </c>
      <c r="J4647" s="50" t="s">
        <v>6090</v>
      </c>
      <c r="K4647" s="50" t="s">
        <v>291</v>
      </c>
      <c r="L4647" s="50" t="s">
        <v>189</v>
      </c>
      <c r="M4647" s="54">
        <v>1</v>
      </c>
      <c r="N4647" s="51" t="str">
        <f t="shared" si="301"/>
        <v>日大三</v>
      </c>
    </row>
    <row r="4648" spans="1:14" x14ac:dyDescent="0.2">
      <c r="A4648" s="50">
        <f t="shared" si="298"/>
        <v>52640</v>
      </c>
      <c r="B4648" s="50">
        <f t="shared" si="299"/>
        <v>5</v>
      </c>
      <c r="C4648" s="51">
        <f t="shared" si="300"/>
        <v>26</v>
      </c>
      <c r="D4648" s="50">
        <v>52640</v>
      </c>
      <c r="E4648" s="50" t="s">
        <v>817</v>
      </c>
      <c r="F4648" s="50" t="s">
        <v>11860</v>
      </c>
      <c r="G4648" s="50" t="s">
        <v>2212</v>
      </c>
      <c r="H4648" s="50" t="s">
        <v>10027</v>
      </c>
      <c r="I4648" s="50" t="s">
        <v>2213</v>
      </c>
      <c r="J4648" s="50" t="s">
        <v>10028</v>
      </c>
      <c r="K4648" s="50" t="s">
        <v>291</v>
      </c>
      <c r="L4648" s="50" t="s">
        <v>189</v>
      </c>
      <c r="M4648" s="54">
        <v>1</v>
      </c>
      <c r="N4648" s="51" t="str">
        <f t="shared" si="301"/>
        <v>日大三</v>
      </c>
    </row>
    <row r="4649" spans="1:14" x14ac:dyDescent="0.2">
      <c r="A4649" s="50">
        <f t="shared" si="298"/>
        <v>52641</v>
      </c>
      <c r="B4649" s="50">
        <f t="shared" si="299"/>
        <v>5</v>
      </c>
      <c r="C4649" s="51">
        <f t="shared" si="300"/>
        <v>26</v>
      </c>
      <c r="D4649" s="50">
        <v>52641</v>
      </c>
      <c r="E4649" s="50" t="s">
        <v>28</v>
      </c>
      <c r="F4649" s="50" t="s">
        <v>11861</v>
      </c>
      <c r="G4649" s="50" t="s">
        <v>1083</v>
      </c>
      <c r="H4649" s="50" t="s">
        <v>1314</v>
      </c>
      <c r="I4649" s="50" t="s">
        <v>1084</v>
      </c>
      <c r="J4649" s="50" t="s">
        <v>1316</v>
      </c>
      <c r="K4649" s="50" t="s">
        <v>291</v>
      </c>
      <c r="L4649" s="50" t="s">
        <v>189</v>
      </c>
      <c r="M4649" s="54">
        <v>1</v>
      </c>
      <c r="N4649" s="51" t="str">
        <f t="shared" si="301"/>
        <v>日大三</v>
      </c>
    </row>
    <row r="4650" spans="1:14" x14ac:dyDescent="0.2">
      <c r="A4650" s="50">
        <f t="shared" si="298"/>
        <v>52642</v>
      </c>
      <c r="B4650" s="50">
        <f t="shared" si="299"/>
        <v>5</v>
      </c>
      <c r="C4650" s="51">
        <f t="shared" si="300"/>
        <v>26</v>
      </c>
      <c r="D4650" s="50">
        <v>52642</v>
      </c>
      <c r="E4650" s="50" t="s">
        <v>610</v>
      </c>
      <c r="F4650" s="50" t="s">
        <v>761</v>
      </c>
      <c r="G4650" s="50" t="s">
        <v>1375</v>
      </c>
      <c r="H4650" s="50" t="s">
        <v>1439</v>
      </c>
      <c r="I4650" s="50" t="s">
        <v>1376</v>
      </c>
      <c r="J4650" s="50" t="s">
        <v>1440</v>
      </c>
      <c r="K4650" s="50" t="s">
        <v>291</v>
      </c>
      <c r="L4650" s="50" t="s">
        <v>189</v>
      </c>
      <c r="M4650" s="54">
        <v>1</v>
      </c>
      <c r="N4650" s="51" t="str">
        <f t="shared" si="301"/>
        <v>日大三</v>
      </c>
    </row>
    <row r="4651" spans="1:14" x14ac:dyDescent="0.2">
      <c r="A4651" s="50">
        <f t="shared" si="298"/>
        <v>52643</v>
      </c>
      <c r="B4651" s="50">
        <f t="shared" si="299"/>
        <v>5</v>
      </c>
      <c r="C4651" s="51">
        <f t="shared" si="300"/>
        <v>26</v>
      </c>
      <c r="D4651" s="50">
        <v>52643</v>
      </c>
      <c r="E4651" s="50" t="s">
        <v>11862</v>
      </c>
      <c r="F4651" s="50" t="s">
        <v>11863</v>
      </c>
      <c r="G4651" s="50" t="s">
        <v>5925</v>
      </c>
      <c r="H4651" s="50" t="s">
        <v>6947</v>
      </c>
      <c r="I4651" s="50" t="s">
        <v>5926</v>
      </c>
      <c r="J4651" s="50" t="s">
        <v>6948</v>
      </c>
      <c r="K4651" s="50" t="s">
        <v>291</v>
      </c>
      <c r="L4651" s="50" t="s">
        <v>189</v>
      </c>
      <c r="M4651" s="54">
        <v>1</v>
      </c>
      <c r="N4651" s="51" t="str">
        <f t="shared" si="301"/>
        <v>日大三</v>
      </c>
    </row>
    <row r="4652" spans="1:14" x14ac:dyDescent="0.2">
      <c r="A4652" s="50">
        <f t="shared" ref="A4652:A4715" si="302">D4652</f>
        <v>52644</v>
      </c>
      <c r="B4652" s="50">
        <f t="shared" ref="B4652:B4715" si="303">ROUNDDOWN(D4652/10000,0)</f>
        <v>5</v>
      </c>
      <c r="C4652" s="51">
        <f t="shared" ref="C4652:C4715" si="304">ROUNDDOWN((D4652-B4652*10000)/100,0)</f>
        <v>26</v>
      </c>
      <c r="D4652" s="50">
        <v>52644</v>
      </c>
      <c r="E4652" s="50" t="s">
        <v>30</v>
      </c>
      <c r="F4652" s="50" t="s">
        <v>11864</v>
      </c>
      <c r="G4652" s="50" t="s">
        <v>1081</v>
      </c>
      <c r="H4652" s="50" t="s">
        <v>7201</v>
      </c>
      <c r="I4652" s="50" t="s">
        <v>1082</v>
      </c>
      <c r="J4652" s="50" t="s">
        <v>11865</v>
      </c>
      <c r="K4652" s="50" t="s">
        <v>291</v>
      </c>
      <c r="L4652" s="50" t="s">
        <v>189</v>
      </c>
      <c r="M4652" s="54">
        <v>1</v>
      </c>
      <c r="N4652" s="51" t="str">
        <f t="shared" si="301"/>
        <v>日大三</v>
      </c>
    </row>
    <row r="4653" spans="1:14" x14ac:dyDescent="0.2">
      <c r="A4653" s="50">
        <f t="shared" si="302"/>
        <v>52645</v>
      </c>
      <c r="B4653" s="50">
        <f t="shared" si="303"/>
        <v>5</v>
      </c>
      <c r="C4653" s="51">
        <f t="shared" si="304"/>
        <v>26</v>
      </c>
      <c r="D4653" s="50">
        <v>52645</v>
      </c>
      <c r="E4653" s="50" t="s">
        <v>24</v>
      </c>
      <c r="F4653" s="50" t="s">
        <v>11866</v>
      </c>
      <c r="G4653" s="50" t="s">
        <v>2538</v>
      </c>
      <c r="H4653" s="50" t="s">
        <v>7201</v>
      </c>
      <c r="I4653" s="50" t="s">
        <v>2539</v>
      </c>
      <c r="J4653" s="50" t="s">
        <v>7203</v>
      </c>
      <c r="K4653" s="50" t="s">
        <v>291</v>
      </c>
      <c r="L4653" s="50" t="s">
        <v>189</v>
      </c>
      <c r="M4653" s="54">
        <v>1</v>
      </c>
      <c r="N4653" s="51" t="str">
        <f t="shared" si="301"/>
        <v>日大三</v>
      </c>
    </row>
    <row r="4654" spans="1:14" x14ac:dyDescent="0.2">
      <c r="A4654" s="50">
        <f t="shared" si="302"/>
        <v>52646</v>
      </c>
      <c r="B4654" s="50">
        <f t="shared" si="303"/>
        <v>5</v>
      </c>
      <c r="C4654" s="51">
        <f t="shared" si="304"/>
        <v>26</v>
      </c>
      <c r="D4654" s="50">
        <v>52646</v>
      </c>
      <c r="E4654" s="50" t="s">
        <v>83</v>
      </c>
      <c r="F4654" s="50" t="s">
        <v>15437</v>
      </c>
      <c r="G4654" s="50" t="s">
        <v>1210</v>
      </c>
      <c r="H4654" s="50" t="s">
        <v>1590</v>
      </c>
      <c r="I4654" s="50" t="s">
        <v>1211</v>
      </c>
      <c r="J4654" s="50" t="s">
        <v>1592</v>
      </c>
      <c r="K4654" s="50" t="s">
        <v>291</v>
      </c>
      <c r="L4654" s="50" t="s">
        <v>189</v>
      </c>
      <c r="M4654" s="54">
        <v>1</v>
      </c>
      <c r="N4654" s="51" t="str">
        <f t="shared" si="301"/>
        <v>日大三</v>
      </c>
    </row>
    <row r="4655" spans="1:14" x14ac:dyDescent="0.2">
      <c r="A4655" s="50">
        <f t="shared" si="302"/>
        <v>52647</v>
      </c>
      <c r="B4655" s="50">
        <f t="shared" si="303"/>
        <v>5</v>
      </c>
      <c r="C4655" s="51">
        <f t="shared" si="304"/>
        <v>26</v>
      </c>
      <c r="D4655" s="50">
        <v>52647</v>
      </c>
      <c r="E4655" s="50" t="s">
        <v>4344</v>
      </c>
      <c r="F4655" s="50" t="s">
        <v>15438</v>
      </c>
      <c r="G4655" s="50" t="s">
        <v>4346</v>
      </c>
      <c r="H4655" s="50" t="s">
        <v>15439</v>
      </c>
      <c r="I4655" s="50" t="s">
        <v>4348</v>
      </c>
      <c r="J4655" s="50" t="s">
        <v>15440</v>
      </c>
      <c r="K4655" s="50" t="s">
        <v>291</v>
      </c>
      <c r="L4655" s="50" t="s">
        <v>189</v>
      </c>
      <c r="M4655" s="54">
        <v>1</v>
      </c>
      <c r="N4655" s="51" t="str">
        <f t="shared" si="301"/>
        <v>日大三</v>
      </c>
    </row>
    <row r="4656" spans="1:14" x14ac:dyDescent="0.2">
      <c r="A4656" s="50">
        <f t="shared" si="302"/>
        <v>52673</v>
      </c>
      <c r="B4656" s="50">
        <f t="shared" si="303"/>
        <v>5</v>
      </c>
      <c r="C4656" s="51">
        <f t="shared" si="304"/>
        <v>26</v>
      </c>
      <c r="D4656" s="50">
        <v>52673</v>
      </c>
      <c r="E4656" s="50" t="s">
        <v>918</v>
      </c>
      <c r="F4656" s="50" t="s">
        <v>15441</v>
      </c>
      <c r="G4656" s="50" t="s">
        <v>1362</v>
      </c>
      <c r="H4656" s="50" t="s">
        <v>1392</v>
      </c>
      <c r="I4656" s="50" t="s">
        <v>1364</v>
      </c>
      <c r="J4656" s="50" t="s">
        <v>1393</v>
      </c>
      <c r="K4656" s="50" t="s">
        <v>292</v>
      </c>
      <c r="L4656" s="50" t="s">
        <v>188</v>
      </c>
      <c r="M4656" s="54">
        <v>2</v>
      </c>
      <c r="N4656" s="51" t="str">
        <f t="shared" si="301"/>
        <v>日大三</v>
      </c>
    </row>
    <row r="4657" spans="1:14" x14ac:dyDescent="0.2">
      <c r="A4657" s="50">
        <f t="shared" si="302"/>
        <v>52674</v>
      </c>
      <c r="B4657" s="50">
        <f t="shared" si="303"/>
        <v>5</v>
      </c>
      <c r="C4657" s="51">
        <f t="shared" si="304"/>
        <v>26</v>
      </c>
      <c r="D4657" s="50">
        <v>52674</v>
      </c>
      <c r="E4657" s="50" t="s">
        <v>15442</v>
      </c>
      <c r="F4657" s="50" t="s">
        <v>15443</v>
      </c>
      <c r="G4657" s="50" t="s">
        <v>15444</v>
      </c>
      <c r="H4657" s="50" t="s">
        <v>1063</v>
      </c>
      <c r="I4657" s="50" t="s">
        <v>15445</v>
      </c>
      <c r="J4657" s="50" t="s">
        <v>1064</v>
      </c>
      <c r="K4657" s="50" t="s">
        <v>292</v>
      </c>
      <c r="L4657" s="50" t="s">
        <v>188</v>
      </c>
      <c r="M4657" s="54">
        <v>2</v>
      </c>
      <c r="N4657" s="51" t="str">
        <f t="shared" si="301"/>
        <v>日大三</v>
      </c>
    </row>
    <row r="4658" spans="1:14" x14ac:dyDescent="0.2">
      <c r="A4658" s="50">
        <f t="shared" si="302"/>
        <v>52675</v>
      </c>
      <c r="B4658" s="50">
        <f t="shared" si="303"/>
        <v>5</v>
      </c>
      <c r="C4658" s="51">
        <f t="shared" si="304"/>
        <v>26</v>
      </c>
      <c r="D4658" s="50">
        <v>52675</v>
      </c>
      <c r="E4658" s="50" t="s">
        <v>11867</v>
      </c>
      <c r="F4658" s="50" t="s">
        <v>475</v>
      </c>
      <c r="G4658" s="50" t="s">
        <v>11868</v>
      </c>
      <c r="H4658" s="50" t="s">
        <v>1716</v>
      </c>
      <c r="I4658" s="50" t="s">
        <v>11869</v>
      </c>
      <c r="J4658" s="50" t="s">
        <v>1717</v>
      </c>
      <c r="K4658" s="50" t="s">
        <v>292</v>
      </c>
      <c r="L4658" s="50" t="s">
        <v>188</v>
      </c>
      <c r="M4658" s="54">
        <v>2</v>
      </c>
      <c r="N4658" s="51" t="str">
        <f t="shared" si="301"/>
        <v>日大三</v>
      </c>
    </row>
    <row r="4659" spans="1:14" x14ac:dyDescent="0.2">
      <c r="A4659" s="50">
        <f t="shared" si="302"/>
        <v>52676</v>
      </c>
      <c r="B4659" s="50">
        <f t="shared" si="303"/>
        <v>5</v>
      </c>
      <c r="C4659" s="51">
        <f t="shared" si="304"/>
        <v>26</v>
      </c>
      <c r="D4659" s="50">
        <v>52676</v>
      </c>
      <c r="E4659" s="50" t="s">
        <v>100</v>
      </c>
      <c r="F4659" s="50" t="s">
        <v>11870</v>
      </c>
      <c r="G4659" s="50" t="s">
        <v>1572</v>
      </c>
      <c r="H4659" s="50" t="s">
        <v>3016</v>
      </c>
      <c r="I4659" s="50" t="s">
        <v>1574</v>
      </c>
      <c r="J4659" s="50" t="s">
        <v>3017</v>
      </c>
      <c r="K4659" s="50" t="s">
        <v>292</v>
      </c>
      <c r="L4659" s="50" t="s">
        <v>189</v>
      </c>
      <c r="M4659" s="54">
        <v>2</v>
      </c>
      <c r="N4659" s="51" t="str">
        <f t="shared" si="301"/>
        <v>日大三</v>
      </c>
    </row>
    <row r="4660" spans="1:14" x14ac:dyDescent="0.2">
      <c r="A4660" s="50">
        <f t="shared" si="302"/>
        <v>52677</v>
      </c>
      <c r="B4660" s="50">
        <f t="shared" si="303"/>
        <v>5</v>
      </c>
      <c r="C4660" s="51">
        <f t="shared" si="304"/>
        <v>26</v>
      </c>
      <c r="D4660" s="50">
        <v>52677</v>
      </c>
      <c r="E4660" s="50" t="s">
        <v>11871</v>
      </c>
      <c r="F4660" s="50" t="s">
        <v>11872</v>
      </c>
      <c r="G4660" s="50" t="s">
        <v>11873</v>
      </c>
      <c r="H4660" s="50" t="s">
        <v>3158</v>
      </c>
      <c r="I4660" s="50" t="s">
        <v>11874</v>
      </c>
      <c r="J4660" s="50" t="s">
        <v>3160</v>
      </c>
      <c r="K4660" s="50" t="s">
        <v>292</v>
      </c>
      <c r="L4660" s="50" t="s">
        <v>188</v>
      </c>
      <c r="M4660" s="54">
        <v>2</v>
      </c>
      <c r="N4660" s="51" t="str">
        <f t="shared" si="301"/>
        <v>日大三</v>
      </c>
    </row>
    <row r="4661" spans="1:14" x14ac:dyDescent="0.2">
      <c r="A4661" s="50">
        <f t="shared" si="302"/>
        <v>52678</v>
      </c>
      <c r="B4661" s="50">
        <f t="shared" si="303"/>
        <v>5</v>
      </c>
      <c r="C4661" s="51">
        <f t="shared" si="304"/>
        <v>26</v>
      </c>
      <c r="D4661" s="50">
        <v>52678</v>
      </c>
      <c r="E4661" s="50" t="s">
        <v>22</v>
      </c>
      <c r="F4661" s="50" t="s">
        <v>11875</v>
      </c>
      <c r="G4661" s="50" t="s">
        <v>1070</v>
      </c>
      <c r="H4661" s="50" t="s">
        <v>3460</v>
      </c>
      <c r="I4661" s="50" t="s">
        <v>1610</v>
      </c>
      <c r="J4661" s="50" t="s">
        <v>3462</v>
      </c>
      <c r="K4661" s="50" t="s">
        <v>292</v>
      </c>
      <c r="L4661" s="50" t="s">
        <v>188</v>
      </c>
      <c r="M4661" s="54">
        <v>2</v>
      </c>
      <c r="N4661" s="51" t="str">
        <f t="shared" si="301"/>
        <v>日大三</v>
      </c>
    </row>
    <row r="4662" spans="1:14" x14ac:dyDescent="0.2">
      <c r="A4662" s="50">
        <f t="shared" si="302"/>
        <v>52679</v>
      </c>
      <c r="B4662" s="50">
        <f t="shared" si="303"/>
        <v>5</v>
      </c>
      <c r="C4662" s="51">
        <f t="shared" si="304"/>
        <v>26</v>
      </c>
      <c r="D4662" s="50">
        <v>52679</v>
      </c>
      <c r="E4662" s="50" t="s">
        <v>15446</v>
      </c>
      <c r="F4662" s="50" t="s">
        <v>15447</v>
      </c>
      <c r="G4662" s="50" t="s">
        <v>3190</v>
      </c>
      <c r="H4662" s="50" t="s">
        <v>2744</v>
      </c>
      <c r="I4662" s="50" t="s">
        <v>3191</v>
      </c>
      <c r="J4662" s="50" t="s">
        <v>2745</v>
      </c>
      <c r="K4662" s="50" t="s">
        <v>292</v>
      </c>
      <c r="L4662" s="50" t="s">
        <v>188</v>
      </c>
      <c r="M4662" s="54">
        <v>2</v>
      </c>
      <c r="N4662" s="51" t="str">
        <f t="shared" si="301"/>
        <v>日大三</v>
      </c>
    </row>
    <row r="4663" spans="1:14" x14ac:dyDescent="0.2">
      <c r="A4663" s="50">
        <f t="shared" si="302"/>
        <v>52680</v>
      </c>
      <c r="B4663" s="50">
        <f t="shared" si="303"/>
        <v>5</v>
      </c>
      <c r="C4663" s="51">
        <f t="shared" si="304"/>
        <v>26</v>
      </c>
      <c r="D4663" s="50">
        <v>52680</v>
      </c>
      <c r="E4663" s="50" t="s">
        <v>8073</v>
      </c>
      <c r="F4663" s="50" t="s">
        <v>15448</v>
      </c>
      <c r="G4663" s="50" t="s">
        <v>8075</v>
      </c>
      <c r="H4663" s="50" t="s">
        <v>1220</v>
      </c>
      <c r="I4663" s="50" t="s">
        <v>8076</v>
      </c>
      <c r="J4663" s="50" t="s">
        <v>1221</v>
      </c>
      <c r="K4663" s="50" t="s">
        <v>292</v>
      </c>
      <c r="L4663" s="50" t="s">
        <v>189</v>
      </c>
      <c r="M4663" s="54">
        <v>1</v>
      </c>
      <c r="N4663" s="51" t="str">
        <f t="shared" si="301"/>
        <v>日大三</v>
      </c>
    </row>
    <row r="4664" spans="1:14" x14ac:dyDescent="0.2">
      <c r="A4664" s="50">
        <f t="shared" si="302"/>
        <v>52914</v>
      </c>
      <c r="B4664" s="50">
        <f t="shared" si="303"/>
        <v>5</v>
      </c>
      <c r="C4664" s="51">
        <f t="shared" si="304"/>
        <v>29</v>
      </c>
      <c r="D4664" s="50">
        <v>52914</v>
      </c>
      <c r="E4664" s="50" t="s">
        <v>45</v>
      </c>
      <c r="F4664" s="50" t="s">
        <v>11876</v>
      </c>
      <c r="G4664" s="50" t="s">
        <v>1184</v>
      </c>
      <c r="H4664" s="50" t="s">
        <v>11230</v>
      </c>
      <c r="I4664" s="50" t="s">
        <v>1186</v>
      </c>
      <c r="J4664" s="50" t="s">
        <v>11231</v>
      </c>
      <c r="K4664" s="50" t="s">
        <v>291</v>
      </c>
      <c r="L4664" s="50" t="s">
        <v>188</v>
      </c>
      <c r="M4664" s="54">
        <v>2</v>
      </c>
      <c r="N4664" s="51" t="str">
        <f t="shared" si="301"/>
        <v>都永山</v>
      </c>
    </row>
    <row r="4665" spans="1:14" x14ac:dyDescent="0.2">
      <c r="A4665" s="50">
        <f t="shared" si="302"/>
        <v>52915</v>
      </c>
      <c r="B4665" s="50">
        <f t="shared" si="303"/>
        <v>5</v>
      </c>
      <c r="C4665" s="51">
        <f t="shared" si="304"/>
        <v>29</v>
      </c>
      <c r="D4665" s="50">
        <v>52915</v>
      </c>
      <c r="E4665" s="50" t="s">
        <v>11877</v>
      </c>
      <c r="F4665" s="50" t="s">
        <v>2894</v>
      </c>
      <c r="G4665" s="50" t="s">
        <v>11878</v>
      </c>
      <c r="H4665" s="50" t="s">
        <v>2896</v>
      </c>
      <c r="I4665" s="50" t="s">
        <v>11879</v>
      </c>
      <c r="J4665" s="50" t="s">
        <v>2898</v>
      </c>
      <c r="K4665" s="50" t="s">
        <v>291</v>
      </c>
      <c r="L4665" s="50" t="s">
        <v>188</v>
      </c>
      <c r="M4665" s="54">
        <v>2</v>
      </c>
      <c r="N4665" s="51" t="str">
        <f t="shared" si="301"/>
        <v>都永山</v>
      </c>
    </row>
    <row r="4666" spans="1:14" x14ac:dyDescent="0.2">
      <c r="A4666" s="50">
        <f t="shared" si="302"/>
        <v>52919</v>
      </c>
      <c r="B4666" s="50">
        <f t="shared" si="303"/>
        <v>5</v>
      </c>
      <c r="C4666" s="51">
        <f t="shared" si="304"/>
        <v>29</v>
      </c>
      <c r="D4666" s="50">
        <v>52919</v>
      </c>
      <c r="E4666" s="50" t="s">
        <v>11880</v>
      </c>
      <c r="F4666" s="50" t="s">
        <v>781</v>
      </c>
      <c r="G4666" s="50" t="s">
        <v>11881</v>
      </c>
      <c r="H4666" s="50" t="s">
        <v>1298</v>
      </c>
      <c r="I4666" s="50" t="s">
        <v>11882</v>
      </c>
      <c r="J4666" s="50" t="s">
        <v>1300</v>
      </c>
      <c r="K4666" s="50" t="s">
        <v>291</v>
      </c>
      <c r="L4666" s="50" t="s">
        <v>188</v>
      </c>
      <c r="M4666" s="54">
        <v>2</v>
      </c>
      <c r="N4666" s="51" t="str">
        <f t="shared" si="301"/>
        <v>都永山</v>
      </c>
    </row>
    <row r="4667" spans="1:14" x14ac:dyDescent="0.2">
      <c r="A4667" s="50">
        <f t="shared" si="302"/>
        <v>52920</v>
      </c>
      <c r="B4667" s="50">
        <f t="shared" si="303"/>
        <v>5</v>
      </c>
      <c r="C4667" s="51">
        <f t="shared" si="304"/>
        <v>29</v>
      </c>
      <c r="D4667" s="50">
        <v>52920</v>
      </c>
      <c r="E4667" s="50" t="s">
        <v>665</v>
      </c>
      <c r="F4667" s="50" t="s">
        <v>15449</v>
      </c>
      <c r="G4667" s="50" t="s">
        <v>1559</v>
      </c>
      <c r="H4667" s="50" t="s">
        <v>8711</v>
      </c>
      <c r="I4667" s="50" t="s">
        <v>1560</v>
      </c>
      <c r="J4667" s="50" t="s">
        <v>15450</v>
      </c>
      <c r="K4667" s="50" t="s">
        <v>291</v>
      </c>
      <c r="L4667" s="50" t="s">
        <v>189</v>
      </c>
      <c r="M4667" s="54">
        <v>1</v>
      </c>
      <c r="N4667" s="51" t="str">
        <f t="shared" si="301"/>
        <v>都永山</v>
      </c>
    </row>
    <row r="4668" spans="1:14" x14ac:dyDescent="0.2">
      <c r="A4668" s="50">
        <f t="shared" si="302"/>
        <v>52964</v>
      </c>
      <c r="B4668" s="50">
        <f t="shared" si="303"/>
        <v>5</v>
      </c>
      <c r="C4668" s="51">
        <f t="shared" si="304"/>
        <v>29</v>
      </c>
      <c r="D4668" s="50">
        <v>52964</v>
      </c>
      <c r="E4668" s="50" t="s">
        <v>26</v>
      </c>
      <c r="F4668" s="50" t="s">
        <v>11883</v>
      </c>
      <c r="G4668" s="50" t="s">
        <v>1451</v>
      </c>
      <c r="H4668" s="50" t="s">
        <v>1957</v>
      </c>
      <c r="I4668" s="50" t="s">
        <v>1544</v>
      </c>
      <c r="J4668" s="50" t="s">
        <v>1959</v>
      </c>
      <c r="K4668" s="50" t="s">
        <v>292</v>
      </c>
      <c r="L4668" s="50" t="s">
        <v>189</v>
      </c>
      <c r="M4668" s="54">
        <v>1</v>
      </c>
      <c r="N4668" s="51" t="str">
        <f t="shared" si="301"/>
        <v>都永山</v>
      </c>
    </row>
    <row r="4669" spans="1:14" x14ac:dyDescent="0.2">
      <c r="A4669" s="50">
        <f t="shared" si="302"/>
        <v>52965</v>
      </c>
      <c r="B4669" s="50">
        <f t="shared" si="303"/>
        <v>5</v>
      </c>
      <c r="C4669" s="51">
        <f t="shared" si="304"/>
        <v>29</v>
      </c>
      <c r="D4669" s="50">
        <v>52965</v>
      </c>
      <c r="E4669" s="50" t="s">
        <v>11884</v>
      </c>
      <c r="F4669" s="50" t="s">
        <v>11885</v>
      </c>
      <c r="G4669" s="50" t="s">
        <v>11886</v>
      </c>
      <c r="H4669" s="50" t="s">
        <v>4963</v>
      </c>
      <c r="I4669" s="50" t="s">
        <v>11887</v>
      </c>
      <c r="J4669" s="50" t="s">
        <v>4965</v>
      </c>
      <c r="K4669" s="50" t="s">
        <v>292</v>
      </c>
      <c r="L4669" s="50" t="s">
        <v>189</v>
      </c>
      <c r="M4669" s="54">
        <v>1</v>
      </c>
      <c r="N4669" s="51" t="str">
        <f t="shared" si="301"/>
        <v>都永山</v>
      </c>
    </row>
    <row r="4670" spans="1:14" x14ac:dyDescent="0.2">
      <c r="A4670" s="50">
        <f t="shared" si="302"/>
        <v>53001</v>
      </c>
      <c r="B4670" s="50">
        <f t="shared" si="303"/>
        <v>5</v>
      </c>
      <c r="C4670" s="51">
        <f t="shared" si="304"/>
        <v>30</v>
      </c>
      <c r="D4670" s="50">
        <v>53001</v>
      </c>
      <c r="E4670" s="50" t="s">
        <v>15451</v>
      </c>
      <c r="F4670" s="50" t="s">
        <v>6496</v>
      </c>
      <c r="G4670" s="50" t="s">
        <v>15452</v>
      </c>
      <c r="H4670" s="50" t="s">
        <v>13447</v>
      </c>
      <c r="I4670" s="50" t="s">
        <v>15453</v>
      </c>
      <c r="J4670" s="50" t="s">
        <v>13448</v>
      </c>
      <c r="K4670" s="50" t="s">
        <v>291</v>
      </c>
      <c r="L4670" s="50" t="s">
        <v>188</v>
      </c>
      <c r="M4670" s="54">
        <v>2</v>
      </c>
      <c r="N4670" s="51" t="str">
        <f t="shared" si="301"/>
        <v>サレジオ高専</v>
      </c>
    </row>
    <row r="4671" spans="1:14" x14ac:dyDescent="0.2">
      <c r="A4671" s="50">
        <f t="shared" si="302"/>
        <v>53002</v>
      </c>
      <c r="B4671" s="50">
        <f t="shared" si="303"/>
        <v>5</v>
      </c>
      <c r="C4671" s="51">
        <f t="shared" si="304"/>
        <v>30</v>
      </c>
      <c r="D4671" s="50">
        <v>53002</v>
      </c>
      <c r="E4671" s="50" t="s">
        <v>51</v>
      </c>
      <c r="F4671" s="50" t="s">
        <v>598</v>
      </c>
      <c r="G4671" s="50" t="s">
        <v>1303</v>
      </c>
      <c r="H4671" s="50" t="s">
        <v>1341</v>
      </c>
      <c r="I4671" s="50" t="s">
        <v>1304</v>
      </c>
      <c r="J4671" s="50" t="s">
        <v>1343</v>
      </c>
      <c r="K4671" s="50" t="s">
        <v>291</v>
      </c>
      <c r="L4671" s="50" t="s">
        <v>189</v>
      </c>
      <c r="M4671" s="54">
        <v>2</v>
      </c>
      <c r="N4671" s="51" t="str">
        <f t="shared" si="301"/>
        <v>サレジオ高専</v>
      </c>
    </row>
    <row r="4672" spans="1:14" x14ac:dyDescent="0.2">
      <c r="A4672" s="50">
        <f t="shared" si="302"/>
        <v>53003</v>
      </c>
      <c r="B4672" s="50">
        <f t="shared" si="303"/>
        <v>5</v>
      </c>
      <c r="C4672" s="51">
        <f t="shared" si="304"/>
        <v>30</v>
      </c>
      <c r="D4672" s="50">
        <v>53003</v>
      </c>
      <c r="E4672" s="50" t="s">
        <v>51</v>
      </c>
      <c r="F4672" s="50" t="s">
        <v>3198</v>
      </c>
      <c r="G4672" s="50" t="s">
        <v>1303</v>
      </c>
      <c r="H4672" s="50" t="s">
        <v>2099</v>
      </c>
      <c r="I4672" s="50" t="s">
        <v>1304</v>
      </c>
      <c r="J4672" s="50" t="s">
        <v>11834</v>
      </c>
      <c r="K4672" s="50" t="s">
        <v>291</v>
      </c>
      <c r="L4672" s="50" t="s">
        <v>188</v>
      </c>
      <c r="M4672" s="54">
        <v>2</v>
      </c>
      <c r="N4672" s="51" t="str">
        <f t="shared" si="301"/>
        <v>サレジオ高専</v>
      </c>
    </row>
    <row r="4673" spans="1:14" x14ac:dyDescent="0.2">
      <c r="A4673" s="50">
        <f t="shared" si="302"/>
        <v>53004</v>
      </c>
      <c r="B4673" s="50">
        <f t="shared" si="303"/>
        <v>5</v>
      </c>
      <c r="C4673" s="51">
        <f t="shared" si="304"/>
        <v>30</v>
      </c>
      <c r="D4673" s="50">
        <v>53004</v>
      </c>
      <c r="E4673" s="50" t="s">
        <v>9922</v>
      </c>
      <c r="F4673" s="50" t="s">
        <v>6950</v>
      </c>
      <c r="G4673" s="50" t="s">
        <v>11654</v>
      </c>
      <c r="H4673" s="50" t="s">
        <v>5684</v>
      </c>
      <c r="I4673" s="50" t="s">
        <v>11655</v>
      </c>
      <c r="J4673" s="50" t="s">
        <v>5686</v>
      </c>
      <c r="K4673" s="50" t="s">
        <v>291</v>
      </c>
      <c r="L4673" s="50" t="s">
        <v>188</v>
      </c>
      <c r="M4673" s="54">
        <v>2</v>
      </c>
      <c r="N4673" s="51" t="str">
        <f t="shared" si="301"/>
        <v>サレジオ高専</v>
      </c>
    </row>
    <row r="4674" spans="1:14" x14ac:dyDescent="0.2">
      <c r="A4674" s="50">
        <f t="shared" si="302"/>
        <v>53005</v>
      </c>
      <c r="B4674" s="50">
        <f t="shared" si="303"/>
        <v>5</v>
      </c>
      <c r="C4674" s="51">
        <f t="shared" si="304"/>
        <v>30</v>
      </c>
      <c r="D4674" s="50">
        <v>53005</v>
      </c>
      <c r="E4674" s="50" t="s">
        <v>361</v>
      </c>
      <c r="F4674" s="50" t="s">
        <v>15454</v>
      </c>
      <c r="G4674" s="50" t="s">
        <v>1594</v>
      </c>
      <c r="H4674" s="50" t="s">
        <v>4167</v>
      </c>
      <c r="I4674" s="50" t="s">
        <v>1596</v>
      </c>
      <c r="J4674" s="50" t="s">
        <v>4168</v>
      </c>
      <c r="K4674" s="50" t="s">
        <v>291</v>
      </c>
      <c r="L4674" s="50" t="s">
        <v>188</v>
      </c>
      <c r="M4674" s="54">
        <v>2</v>
      </c>
      <c r="N4674" s="51" t="str">
        <f t="shared" ref="N4674:N4737" si="305">VLOOKUP(B4674*100+C4674,$AB$2:$AF$400,2,0)</f>
        <v>サレジオ高専</v>
      </c>
    </row>
    <row r="4675" spans="1:14" x14ac:dyDescent="0.2">
      <c r="A4675" s="50">
        <f t="shared" si="302"/>
        <v>53006</v>
      </c>
      <c r="B4675" s="50">
        <f t="shared" si="303"/>
        <v>5</v>
      </c>
      <c r="C4675" s="51">
        <f t="shared" si="304"/>
        <v>30</v>
      </c>
      <c r="D4675" s="50">
        <v>53006</v>
      </c>
      <c r="E4675" s="50" t="s">
        <v>9968</v>
      </c>
      <c r="F4675" s="50" t="s">
        <v>3871</v>
      </c>
      <c r="G4675" s="50" t="s">
        <v>9969</v>
      </c>
      <c r="H4675" s="50" t="s">
        <v>1667</v>
      </c>
      <c r="I4675" s="50" t="s">
        <v>9970</v>
      </c>
      <c r="J4675" s="50" t="s">
        <v>1668</v>
      </c>
      <c r="K4675" s="50" t="s">
        <v>291</v>
      </c>
      <c r="L4675" s="50" t="s">
        <v>188</v>
      </c>
      <c r="M4675" s="54">
        <v>2</v>
      </c>
      <c r="N4675" s="51" t="str">
        <f t="shared" si="305"/>
        <v>サレジオ高専</v>
      </c>
    </row>
    <row r="4676" spans="1:14" x14ac:dyDescent="0.2">
      <c r="A4676" s="50">
        <f t="shared" si="302"/>
        <v>53007</v>
      </c>
      <c r="B4676" s="50">
        <f t="shared" si="303"/>
        <v>5</v>
      </c>
      <c r="C4676" s="51">
        <f t="shared" si="304"/>
        <v>30</v>
      </c>
      <c r="D4676" s="50">
        <v>53007</v>
      </c>
      <c r="E4676" s="50" t="s">
        <v>15455</v>
      </c>
      <c r="F4676" s="50" t="s">
        <v>15456</v>
      </c>
      <c r="G4676" s="50" t="s">
        <v>15457</v>
      </c>
      <c r="H4676" s="50" t="s">
        <v>1235</v>
      </c>
      <c r="I4676" s="50" t="s">
        <v>15458</v>
      </c>
      <c r="J4676" s="50" t="s">
        <v>1236</v>
      </c>
      <c r="K4676" s="50" t="s">
        <v>291</v>
      </c>
      <c r="L4676" s="50" t="s">
        <v>189</v>
      </c>
      <c r="M4676" s="54">
        <v>2</v>
      </c>
      <c r="N4676" s="51" t="str">
        <f t="shared" si="305"/>
        <v>サレジオ高専</v>
      </c>
    </row>
    <row r="4677" spans="1:14" x14ac:dyDescent="0.2">
      <c r="A4677" s="50">
        <f t="shared" si="302"/>
        <v>53019</v>
      </c>
      <c r="B4677" s="50">
        <f t="shared" si="303"/>
        <v>5</v>
      </c>
      <c r="C4677" s="51">
        <f t="shared" si="304"/>
        <v>30</v>
      </c>
      <c r="D4677" s="50">
        <v>53019</v>
      </c>
      <c r="E4677" s="50" t="s">
        <v>28</v>
      </c>
      <c r="F4677" s="50" t="s">
        <v>624</v>
      </c>
      <c r="G4677" s="50" t="s">
        <v>1083</v>
      </c>
      <c r="H4677" s="50" t="s">
        <v>1428</v>
      </c>
      <c r="I4677" s="50" t="s">
        <v>1084</v>
      </c>
      <c r="J4677" s="50" t="s">
        <v>1430</v>
      </c>
      <c r="K4677" s="50" t="s">
        <v>291</v>
      </c>
      <c r="L4677" s="50" t="s">
        <v>188</v>
      </c>
      <c r="M4677" s="54">
        <v>3</v>
      </c>
      <c r="N4677" s="51" t="str">
        <f t="shared" si="305"/>
        <v>サレジオ高専</v>
      </c>
    </row>
    <row r="4678" spans="1:14" x14ac:dyDescent="0.2">
      <c r="A4678" s="50">
        <f t="shared" si="302"/>
        <v>53020</v>
      </c>
      <c r="B4678" s="50">
        <f t="shared" si="303"/>
        <v>5</v>
      </c>
      <c r="C4678" s="51">
        <f t="shared" si="304"/>
        <v>30</v>
      </c>
      <c r="D4678" s="50">
        <v>53020</v>
      </c>
      <c r="E4678" s="50" t="s">
        <v>11024</v>
      </c>
      <c r="F4678" s="50" t="s">
        <v>15459</v>
      </c>
      <c r="G4678" s="50" t="s">
        <v>2587</v>
      </c>
      <c r="H4678" s="50" t="s">
        <v>3515</v>
      </c>
      <c r="I4678" s="50" t="s">
        <v>2588</v>
      </c>
      <c r="J4678" s="50" t="s">
        <v>15460</v>
      </c>
      <c r="K4678" s="50" t="s">
        <v>291</v>
      </c>
      <c r="L4678" s="50" t="s">
        <v>1029</v>
      </c>
      <c r="M4678" s="54">
        <v>3</v>
      </c>
      <c r="N4678" s="51" t="str">
        <f t="shared" si="305"/>
        <v>サレジオ高専</v>
      </c>
    </row>
    <row r="4679" spans="1:14" x14ac:dyDescent="0.2">
      <c r="A4679" s="50">
        <f t="shared" si="302"/>
        <v>53022</v>
      </c>
      <c r="B4679" s="50">
        <f t="shared" si="303"/>
        <v>5</v>
      </c>
      <c r="C4679" s="51">
        <f t="shared" si="304"/>
        <v>30</v>
      </c>
      <c r="D4679" s="50">
        <v>53022</v>
      </c>
      <c r="E4679" s="50" t="s">
        <v>2055</v>
      </c>
      <c r="F4679" s="50" t="s">
        <v>1804</v>
      </c>
      <c r="G4679" s="50" t="s">
        <v>2057</v>
      </c>
      <c r="H4679" s="50" t="s">
        <v>3182</v>
      </c>
      <c r="I4679" s="50" t="s">
        <v>2058</v>
      </c>
      <c r="J4679" s="50" t="s">
        <v>3183</v>
      </c>
      <c r="K4679" s="50" t="s">
        <v>291</v>
      </c>
      <c r="L4679" s="50" t="s">
        <v>1029</v>
      </c>
      <c r="M4679" s="54">
        <v>3</v>
      </c>
      <c r="N4679" s="51" t="str">
        <f t="shared" si="305"/>
        <v>サレジオ高専</v>
      </c>
    </row>
    <row r="4680" spans="1:14" x14ac:dyDescent="0.2">
      <c r="A4680" s="50">
        <f t="shared" si="302"/>
        <v>53023</v>
      </c>
      <c r="B4680" s="50">
        <f t="shared" si="303"/>
        <v>5</v>
      </c>
      <c r="C4680" s="51">
        <f t="shared" si="304"/>
        <v>30</v>
      </c>
      <c r="D4680" s="50">
        <v>53023</v>
      </c>
      <c r="E4680" s="50" t="s">
        <v>2125</v>
      </c>
      <c r="F4680" s="50" t="s">
        <v>1183</v>
      </c>
      <c r="G4680" s="50" t="s">
        <v>2127</v>
      </c>
      <c r="H4680" s="50" t="s">
        <v>1185</v>
      </c>
      <c r="I4680" s="50" t="s">
        <v>2129</v>
      </c>
      <c r="J4680" s="50" t="s">
        <v>1187</v>
      </c>
      <c r="K4680" s="50" t="s">
        <v>291</v>
      </c>
      <c r="L4680" s="50" t="s">
        <v>188</v>
      </c>
      <c r="M4680" s="54">
        <v>3</v>
      </c>
      <c r="N4680" s="51" t="str">
        <f t="shared" si="305"/>
        <v>サレジオ高専</v>
      </c>
    </row>
    <row r="4681" spans="1:14" x14ac:dyDescent="0.2">
      <c r="A4681" s="50">
        <f t="shared" si="302"/>
        <v>53051</v>
      </c>
      <c r="B4681" s="50">
        <f t="shared" si="303"/>
        <v>5</v>
      </c>
      <c r="C4681" s="51">
        <f t="shared" si="304"/>
        <v>30</v>
      </c>
      <c r="D4681" s="50">
        <v>53051</v>
      </c>
      <c r="E4681" s="50" t="s">
        <v>4051</v>
      </c>
      <c r="F4681" s="50" t="s">
        <v>10168</v>
      </c>
      <c r="G4681" s="50" t="s">
        <v>4053</v>
      </c>
      <c r="H4681" s="50" t="s">
        <v>8044</v>
      </c>
      <c r="I4681" s="50" t="s">
        <v>4055</v>
      </c>
      <c r="J4681" s="50" t="s">
        <v>8045</v>
      </c>
      <c r="K4681" s="50" t="s">
        <v>292</v>
      </c>
      <c r="L4681" s="50" t="s">
        <v>188</v>
      </c>
      <c r="M4681" s="54">
        <v>2</v>
      </c>
      <c r="N4681" s="51" t="str">
        <f t="shared" si="305"/>
        <v>サレジオ高専</v>
      </c>
    </row>
    <row r="4682" spans="1:14" x14ac:dyDescent="0.2">
      <c r="A4682" s="50">
        <f t="shared" si="302"/>
        <v>53165</v>
      </c>
      <c r="B4682" s="50">
        <f t="shared" si="303"/>
        <v>5</v>
      </c>
      <c r="C4682" s="51">
        <f t="shared" si="304"/>
        <v>31</v>
      </c>
      <c r="D4682" s="50">
        <v>53165</v>
      </c>
      <c r="E4682" s="50" t="s">
        <v>11888</v>
      </c>
      <c r="F4682" s="50" t="s">
        <v>7077</v>
      </c>
      <c r="G4682" s="50" t="s">
        <v>11889</v>
      </c>
      <c r="H4682" s="50" t="s">
        <v>7078</v>
      </c>
      <c r="I4682" s="50" t="s">
        <v>11890</v>
      </c>
      <c r="J4682" s="50" t="s">
        <v>7079</v>
      </c>
      <c r="K4682" s="50" t="s">
        <v>292</v>
      </c>
      <c r="L4682" s="50" t="s">
        <v>1029</v>
      </c>
      <c r="M4682" s="54">
        <v>3</v>
      </c>
      <c r="N4682" s="51" t="str">
        <f t="shared" si="305"/>
        <v>大妻多摩</v>
      </c>
    </row>
    <row r="4683" spans="1:14" x14ac:dyDescent="0.2">
      <c r="A4683" s="50">
        <f t="shared" si="302"/>
        <v>53166</v>
      </c>
      <c r="B4683" s="50">
        <f t="shared" si="303"/>
        <v>5</v>
      </c>
      <c r="C4683" s="51">
        <f t="shared" si="304"/>
        <v>31</v>
      </c>
      <c r="D4683" s="50">
        <v>53166</v>
      </c>
      <c r="E4683" s="50" t="s">
        <v>42</v>
      </c>
      <c r="F4683" s="50" t="s">
        <v>11891</v>
      </c>
      <c r="G4683" s="50" t="s">
        <v>1582</v>
      </c>
      <c r="H4683" s="50" t="s">
        <v>11892</v>
      </c>
      <c r="I4683" s="50" t="s">
        <v>1583</v>
      </c>
      <c r="J4683" s="50" t="s">
        <v>11893</v>
      </c>
      <c r="K4683" s="50" t="s">
        <v>292</v>
      </c>
      <c r="L4683" s="50" t="s">
        <v>188</v>
      </c>
      <c r="M4683" s="54">
        <v>2</v>
      </c>
      <c r="N4683" s="51" t="str">
        <f t="shared" si="305"/>
        <v>大妻多摩</v>
      </c>
    </row>
    <row r="4684" spans="1:14" x14ac:dyDescent="0.2">
      <c r="A4684" s="50">
        <f t="shared" si="302"/>
        <v>53167</v>
      </c>
      <c r="B4684" s="50">
        <f t="shared" si="303"/>
        <v>5</v>
      </c>
      <c r="C4684" s="51">
        <f t="shared" si="304"/>
        <v>31</v>
      </c>
      <c r="D4684" s="50">
        <v>53167</v>
      </c>
      <c r="E4684" s="50" t="s">
        <v>11894</v>
      </c>
      <c r="F4684" s="50" t="s">
        <v>7917</v>
      </c>
      <c r="G4684" s="50" t="s">
        <v>11895</v>
      </c>
      <c r="H4684" s="50" t="s">
        <v>1172</v>
      </c>
      <c r="I4684" s="50" t="s">
        <v>11896</v>
      </c>
      <c r="J4684" s="50" t="s">
        <v>1174</v>
      </c>
      <c r="K4684" s="50" t="s">
        <v>292</v>
      </c>
      <c r="L4684" s="50" t="s">
        <v>189</v>
      </c>
      <c r="M4684" s="54">
        <v>1</v>
      </c>
      <c r="N4684" s="51" t="str">
        <f t="shared" si="305"/>
        <v>大妻多摩</v>
      </c>
    </row>
    <row r="4685" spans="1:14" x14ac:dyDescent="0.2">
      <c r="A4685" s="50">
        <f t="shared" si="302"/>
        <v>53168</v>
      </c>
      <c r="B4685" s="50">
        <f t="shared" si="303"/>
        <v>5</v>
      </c>
      <c r="C4685" s="51">
        <f t="shared" si="304"/>
        <v>31</v>
      </c>
      <c r="D4685" s="50">
        <v>53168</v>
      </c>
      <c r="E4685" s="50" t="s">
        <v>8986</v>
      </c>
      <c r="F4685" s="50" t="s">
        <v>11897</v>
      </c>
      <c r="G4685" s="50" t="s">
        <v>8987</v>
      </c>
      <c r="H4685" s="50" t="s">
        <v>11898</v>
      </c>
      <c r="I4685" s="50" t="s">
        <v>8988</v>
      </c>
      <c r="J4685" s="50" t="s">
        <v>11899</v>
      </c>
      <c r="K4685" s="50" t="s">
        <v>292</v>
      </c>
      <c r="L4685" s="50" t="s">
        <v>189</v>
      </c>
      <c r="M4685" s="54">
        <v>1</v>
      </c>
      <c r="N4685" s="51" t="str">
        <f t="shared" si="305"/>
        <v>大妻多摩</v>
      </c>
    </row>
    <row r="4686" spans="1:14" x14ac:dyDescent="0.2">
      <c r="A4686" s="50">
        <f t="shared" si="302"/>
        <v>53169</v>
      </c>
      <c r="B4686" s="50">
        <f t="shared" si="303"/>
        <v>5</v>
      </c>
      <c r="C4686" s="51">
        <f t="shared" si="304"/>
        <v>31</v>
      </c>
      <c r="D4686" s="50">
        <v>53169</v>
      </c>
      <c r="E4686" s="50" t="s">
        <v>4356</v>
      </c>
      <c r="F4686" s="50" t="s">
        <v>11900</v>
      </c>
      <c r="G4686" s="50" t="s">
        <v>4358</v>
      </c>
      <c r="H4686" s="50" t="s">
        <v>5219</v>
      </c>
      <c r="I4686" s="50" t="s">
        <v>4360</v>
      </c>
      <c r="J4686" s="50" t="s">
        <v>5221</v>
      </c>
      <c r="K4686" s="50" t="s">
        <v>292</v>
      </c>
      <c r="L4686" s="50" t="s">
        <v>189</v>
      </c>
      <c r="M4686" s="54">
        <v>1</v>
      </c>
      <c r="N4686" s="51" t="str">
        <f t="shared" si="305"/>
        <v>大妻多摩</v>
      </c>
    </row>
    <row r="4687" spans="1:14" x14ac:dyDescent="0.2">
      <c r="A4687" s="50">
        <f t="shared" si="302"/>
        <v>53216</v>
      </c>
      <c r="B4687" s="50">
        <f t="shared" si="303"/>
        <v>5</v>
      </c>
      <c r="C4687" s="51">
        <f t="shared" si="304"/>
        <v>32</v>
      </c>
      <c r="D4687" s="50">
        <v>53216</v>
      </c>
      <c r="E4687" s="50" t="s">
        <v>9021</v>
      </c>
      <c r="F4687" s="50" t="s">
        <v>11901</v>
      </c>
      <c r="G4687" s="50" t="s">
        <v>9023</v>
      </c>
      <c r="H4687" s="50" t="s">
        <v>1579</v>
      </c>
      <c r="I4687" s="50" t="s">
        <v>9024</v>
      </c>
      <c r="J4687" s="50" t="s">
        <v>1581</v>
      </c>
      <c r="K4687" s="50" t="s">
        <v>291</v>
      </c>
      <c r="L4687" s="50" t="s">
        <v>188</v>
      </c>
      <c r="M4687" s="54">
        <v>3</v>
      </c>
      <c r="N4687" s="51" t="str">
        <f t="shared" si="305"/>
        <v>聖ヶ丘</v>
      </c>
    </row>
    <row r="4688" spans="1:14" x14ac:dyDescent="0.2">
      <c r="A4688" s="50">
        <f t="shared" si="302"/>
        <v>53217</v>
      </c>
      <c r="B4688" s="50">
        <f t="shared" si="303"/>
        <v>5</v>
      </c>
      <c r="C4688" s="51">
        <f t="shared" si="304"/>
        <v>32</v>
      </c>
      <c r="D4688" s="50">
        <v>53217</v>
      </c>
      <c r="E4688" s="50" t="s">
        <v>11902</v>
      </c>
      <c r="F4688" s="50" t="s">
        <v>11903</v>
      </c>
      <c r="G4688" s="50" t="s">
        <v>11904</v>
      </c>
      <c r="H4688" s="50" t="s">
        <v>2041</v>
      </c>
      <c r="I4688" s="50" t="s">
        <v>11905</v>
      </c>
      <c r="J4688" s="50" t="s">
        <v>2042</v>
      </c>
      <c r="K4688" s="50" t="s">
        <v>291</v>
      </c>
      <c r="L4688" s="50" t="s">
        <v>1029</v>
      </c>
      <c r="M4688" s="54">
        <v>3</v>
      </c>
      <c r="N4688" s="51" t="str">
        <f t="shared" si="305"/>
        <v>聖ヶ丘</v>
      </c>
    </row>
    <row r="4689" spans="1:14" x14ac:dyDescent="0.2">
      <c r="A4689" s="50">
        <f t="shared" si="302"/>
        <v>53218</v>
      </c>
      <c r="B4689" s="50">
        <f t="shared" si="303"/>
        <v>5</v>
      </c>
      <c r="C4689" s="51">
        <f t="shared" si="304"/>
        <v>32</v>
      </c>
      <c r="D4689" s="50">
        <v>53218</v>
      </c>
      <c r="E4689" s="50" t="s">
        <v>5169</v>
      </c>
      <c r="F4689" s="50" t="s">
        <v>11346</v>
      </c>
      <c r="G4689" s="50" t="s">
        <v>5171</v>
      </c>
      <c r="H4689" s="50" t="s">
        <v>1220</v>
      </c>
      <c r="I4689" s="50" t="s">
        <v>5172</v>
      </c>
      <c r="J4689" s="50" t="s">
        <v>1221</v>
      </c>
      <c r="K4689" s="50" t="s">
        <v>291</v>
      </c>
      <c r="L4689" s="50" t="s">
        <v>188</v>
      </c>
      <c r="M4689" s="54">
        <v>2</v>
      </c>
      <c r="N4689" s="51" t="str">
        <f t="shared" si="305"/>
        <v>聖ヶ丘</v>
      </c>
    </row>
    <row r="4690" spans="1:14" x14ac:dyDescent="0.2">
      <c r="A4690" s="50">
        <f t="shared" si="302"/>
        <v>53220</v>
      </c>
      <c r="B4690" s="50">
        <f t="shared" si="303"/>
        <v>5</v>
      </c>
      <c r="C4690" s="51">
        <f t="shared" si="304"/>
        <v>32</v>
      </c>
      <c r="D4690" s="50">
        <v>53220</v>
      </c>
      <c r="E4690" s="50" t="s">
        <v>11431</v>
      </c>
      <c r="F4690" s="50" t="s">
        <v>3271</v>
      </c>
      <c r="G4690" s="50" t="s">
        <v>11906</v>
      </c>
      <c r="H4690" s="50" t="s">
        <v>1222</v>
      </c>
      <c r="I4690" s="50" t="s">
        <v>11907</v>
      </c>
      <c r="J4690" s="50" t="s">
        <v>1223</v>
      </c>
      <c r="K4690" s="50" t="s">
        <v>291</v>
      </c>
      <c r="L4690" s="50" t="s">
        <v>188</v>
      </c>
      <c r="M4690" s="54">
        <v>2</v>
      </c>
      <c r="N4690" s="51" t="str">
        <f t="shared" si="305"/>
        <v>聖ヶ丘</v>
      </c>
    </row>
    <row r="4691" spans="1:14" x14ac:dyDescent="0.2">
      <c r="A4691" s="50">
        <f t="shared" si="302"/>
        <v>53221</v>
      </c>
      <c r="B4691" s="50">
        <f t="shared" si="303"/>
        <v>5</v>
      </c>
      <c r="C4691" s="51">
        <f t="shared" si="304"/>
        <v>32</v>
      </c>
      <c r="D4691" s="50">
        <v>53221</v>
      </c>
      <c r="E4691" s="50" t="s">
        <v>45</v>
      </c>
      <c r="F4691" s="50" t="s">
        <v>11908</v>
      </c>
      <c r="G4691" s="50" t="s">
        <v>1184</v>
      </c>
      <c r="H4691" s="50" t="s">
        <v>7145</v>
      </c>
      <c r="I4691" s="50" t="s">
        <v>1186</v>
      </c>
      <c r="J4691" s="50" t="s">
        <v>7147</v>
      </c>
      <c r="K4691" s="50" t="s">
        <v>291</v>
      </c>
      <c r="L4691" s="50" t="s">
        <v>188</v>
      </c>
      <c r="M4691" s="54">
        <v>2</v>
      </c>
      <c r="N4691" s="51" t="str">
        <f t="shared" si="305"/>
        <v>聖ヶ丘</v>
      </c>
    </row>
    <row r="4692" spans="1:14" x14ac:dyDescent="0.2">
      <c r="A4692" s="50">
        <f t="shared" si="302"/>
        <v>53222</v>
      </c>
      <c r="B4692" s="50">
        <f t="shared" si="303"/>
        <v>5</v>
      </c>
      <c r="C4692" s="51">
        <f t="shared" si="304"/>
        <v>32</v>
      </c>
      <c r="D4692" s="50">
        <v>53222</v>
      </c>
      <c r="E4692" s="50" t="s">
        <v>42</v>
      </c>
      <c r="F4692" s="50" t="s">
        <v>11909</v>
      </c>
      <c r="G4692" s="50" t="s">
        <v>1582</v>
      </c>
      <c r="H4692" s="50" t="s">
        <v>1037</v>
      </c>
      <c r="I4692" s="50" t="s">
        <v>1583</v>
      </c>
      <c r="J4692" s="50" t="s">
        <v>1156</v>
      </c>
      <c r="K4692" s="50" t="s">
        <v>291</v>
      </c>
      <c r="L4692" s="50" t="s">
        <v>188</v>
      </c>
      <c r="M4692" s="54">
        <v>2</v>
      </c>
      <c r="N4692" s="51" t="str">
        <f t="shared" si="305"/>
        <v>聖ヶ丘</v>
      </c>
    </row>
    <row r="4693" spans="1:14" x14ac:dyDescent="0.2">
      <c r="A4693" s="50">
        <f t="shared" si="302"/>
        <v>53224</v>
      </c>
      <c r="B4693" s="50">
        <f t="shared" si="303"/>
        <v>5</v>
      </c>
      <c r="C4693" s="51">
        <f t="shared" si="304"/>
        <v>32</v>
      </c>
      <c r="D4693" s="50">
        <v>53224</v>
      </c>
      <c r="E4693" s="50" t="s">
        <v>20</v>
      </c>
      <c r="F4693" s="50" t="s">
        <v>1804</v>
      </c>
      <c r="G4693" s="50" t="s">
        <v>2657</v>
      </c>
      <c r="H4693" s="50" t="s">
        <v>3182</v>
      </c>
      <c r="I4693" s="50" t="s">
        <v>2658</v>
      </c>
      <c r="J4693" s="50" t="s">
        <v>3183</v>
      </c>
      <c r="K4693" s="50" t="s">
        <v>291</v>
      </c>
      <c r="L4693" s="50" t="s">
        <v>189</v>
      </c>
      <c r="M4693" s="54">
        <v>1</v>
      </c>
      <c r="N4693" s="51" t="str">
        <f t="shared" si="305"/>
        <v>聖ヶ丘</v>
      </c>
    </row>
    <row r="4694" spans="1:14" x14ac:dyDescent="0.2">
      <c r="A4694" s="50">
        <f t="shared" si="302"/>
        <v>53225</v>
      </c>
      <c r="B4694" s="50">
        <f t="shared" si="303"/>
        <v>5</v>
      </c>
      <c r="C4694" s="51">
        <f t="shared" si="304"/>
        <v>32</v>
      </c>
      <c r="D4694" s="50">
        <v>53225</v>
      </c>
      <c r="E4694" s="50" t="s">
        <v>646</v>
      </c>
      <c r="F4694" s="50" t="s">
        <v>648</v>
      </c>
      <c r="G4694" s="50" t="s">
        <v>1417</v>
      </c>
      <c r="H4694" s="50" t="s">
        <v>1298</v>
      </c>
      <c r="I4694" s="50" t="s">
        <v>1419</v>
      </c>
      <c r="J4694" s="50" t="s">
        <v>1300</v>
      </c>
      <c r="K4694" s="50" t="s">
        <v>291</v>
      </c>
      <c r="L4694" s="50" t="s">
        <v>189</v>
      </c>
      <c r="M4694" s="54">
        <v>1</v>
      </c>
      <c r="N4694" s="51" t="str">
        <f t="shared" si="305"/>
        <v>聖ヶ丘</v>
      </c>
    </row>
    <row r="4695" spans="1:14" x14ac:dyDescent="0.2">
      <c r="A4695" s="50">
        <f t="shared" si="302"/>
        <v>53226</v>
      </c>
      <c r="B4695" s="50">
        <f t="shared" si="303"/>
        <v>5</v>
      </c>
      <c r="C4695" s="51">
        <f t="shared" si="304"/>
        <v>32</v>
      </c>
      <c r="D4695" s="50">
        <v>53226</v>
      </c>
      <c r="E4695" s="50" t="s">
        <v>11910</v>
      </c>
      <c r="F4695" s="50" t="s">
        <v>11911</v>
      </c>
      <c r="G4695" s="50" t="s">
        <v>11912</v>
      </c>
      <c r="H4695" s="50" t="s">
        <v>11913</v>
      </c>
      <c r="I4695" s="50" t="s">
        <v>11914</v>
      </c>
      <c r="J4695" s="50" t="s">
        <v>11915</v>
      </c>
      <c r="K4695" s="50" t="s">
        <v>291</v>
      </c>
      <c r="L4695" s="50" t="s">
        <v>185</v>
      </c>
      <c r="M4695" s="54">
        <v>1</v>
      </c>
      <c r="N4695" s="51" t="str">
        <f t="shared" si="305"/>
        <v>聖ヶ丘</v>
      </c>
    </row>
    <row r="4696" spans="1:14" x14ac:dyDescent="0.2">
      <c r="A4696" s="50">
        <f t="shared" si="302"/>
        <v>53227</v>
      </c>
      <c r="B4696" s="50">
        <f t="shared" si="303"/>
        <v>5</v>
      </c>
      <c r="C4696" s="51">
        <f t="shared" si="304"/>
        <v>32</v>
      </c>
      <c r="D4696" s="50">
        <v>53227</v>
      </c>
      <c r="E4696" s="50" t="s">
        <v>40</v>
      </c>
      <c r="F4696" s="50" t="s">
        <v>474</v>
      </c>
      <c r="G4696" s="50" t="s">
        <v>1704</v>
      </c>
      <c r="H4696" s="50" t="s">
        <v>1160</v>
      </c>
      <c r="I4696" s="50" t="s">
        <v>1706</v>
      </c>
      <c r="J4696" s="50" t="s">
        <v>1767</v>
      </c>
      <c r="K4696" s="50" t="s">
        <v>291</v>
      </c>
      <c r="L4696" s="50" t="s">
        <v>189</v>
      </c>
      <c r="M4696" s="54">
        <v>1</v>
      </c>
      <c r="N4696" s="51" t="str">
        <f t="shared" si="305"/>
        <v>聖ヶ丘</v>
      </c>
    </row>
    <row r="4697" spans="1:14" x14ac:dyDescent="0.2">
      <c r="A4697" s="50">
        <f t="shared" si="302"/>
        <v>53251</v>
      </c>
      <c r="B4697" s="50">
        <f t="shared" si="303"/>
        <v>5</v>
      </c>
      <c r="C4697" s="51">
        <f t="shared" si="304"/>
        <v>32</v>
      </c>
      <c r="D4697" s="50">
        <v>53251</v>
      </c>
      <c r="E4697" s="50" t="s">
        <v>22</v>
      </c>
      <c r="F4697" s="50" t="s">
        <v>11916</v>
      </c>
      <c r="G4697" s="50" t="s">
        <v>1070</v>
      </c>
      <c r="H4697" s="50" t="s">
        <v>11917</v>
      </c>
      <c r="I4697" s="50" t="s">
        <v>1610</v>
      </c>
      <c r="J4697" s="50" t="s">
        <v>11918</v>
      </c>
      <c r="K4697" s="50" t="s">
        <v>292</v>
      </c>
      <c r="L4697" s="50" t="s">
        <v>1029</v>
      </c>
      <c r="M4697" s="54">
        <v>3</v>
      </c>
      <c r="N4697" s="51" t="str">
        <f t="shared" si="305"/>
        <v>聖ヶ丘</v>
      </c>
    </row>
    <row r="4698" spans="1:14" x14ac:dyDescent="0.2">
      <c r="A4698" s="50">
        <f t="shared" si="302"/>
        <v>53252</v>
      </c>
      <c r="B4698" s="50">
        <f t="shared" si="303"/>
        <v>5</v>
      </c>
      <c r="C4698" s="51">
        <f t="shared" si="304"/>
        <v>32</v>
      </c>
      <c r="D4698" s="50">
        <v>53252</v>
      </c>
      <c r="E4698" s="50" t="s">
        <v>389</v>
      </c>
      <c r="F4698" s="50" t="s">
        <v>11919</v>
      </c>
      <c r="G4698" s="50" t="s">
        <v>1117</v>
      </c>
      <c r="H4698" s="50" t="s">
        <v>5716</v>
      </c>
      <c r="I4698" s="50" t="s">
        <v>1119</v>
      </c>
      <c r="J4698" s="50" t="s">
        <v>5718</v>
      </c>
      <c r="K4698" s="50" t="s">
        <v>292</v>
      </c>
      <c r="L4698" s="50" t="s">
        <v>188</v>
      </c>
      <c r="M4698" s="54">
        <v>2</v>
      </c>
      <c r="N4698" s="51" t="str">
        <f t="shared" si="305"/>
        <v>聖ヶ丘</v>
      </c>
    </row>
    <row r="4699" spans="1:14" x14ac:dyDescent="0.2">
      <c r="A4699" s="50">
        <f t="shared" si="302"/>
        <v>53253</v>
      </c>
      <c r="B4699" s="50">
        <f t="shared" si="303"/>
        <v>5</v>
      </c>
      <c r="C4699" s="51">
        <f t="shared" si="304"/>
        <v>32</v>
      </c>
      <c r="D4699" s="50">
        <v>53253</v>
      </c>
      <c r="E4699" s="50" t="s">
        <v>11920</v>
      </c>
      <c r="F4699" s="50" t="s">
        <v>11921</v>
      </c>
      <c r="G4699" s="50" t="s">
        <v>11922</v>
      </c>
      <c r="H4699" s="50" t="s">
        <v>5193</v>
      </c>
      <c r="I4699" s="50" t="s">
        <v>11923</v>
      </c>
      <c r="J4699" s="50" t="s">
        <v>5194</v>
      </c>
      <c r="K4699" s="50" t="s">
        <v>292</v>
      </c>
      <c r="L4699" s="50" t="s">
        <v>188</v>
      </c>
      <c r="M4699" s="54">
        <v>2</v>
      </c>
      <c r="N4699" s="51" t="str">
        <f t="shared" si="305"/>
        <v>聖ヶ丘</v>
      </c>
    </row>
    <row r="4700" spans="1:14" x14ac:dyDescent="0.2">
      <c r="A4700" s="50">
        <f t="shared" si="302"/>
        <v>53254</v>
      </c>
      <c r="B4700" s="50">
        <f t="shared" si="303"/>
        <v>5</v>
      </c>
      <c r="C4700" s="51">
        <f t="shared" si="304"/>
        <v>32</v>
      </c>
      <c r="D4700" s="50">
        <v>53254</v>
      </c>
      <c r="E4700" s="50" t="s">
        <v>3003</v>
      </c>
      <c r="F4700" s="50" t="s">
        <v>11924</v>
      </c>
      <c r="G4700" s="50" t="s">
        <v>3004</v>
      </c>
      <c r="H4700" s="50" t="s">
        <v>3025</v>
      </c>
      <c r="I4700" s="50" t="s">
        <v>3005</v>
      </c>
      <c r="J4700" s="50" t="s">
        <v>3027</v>
      </c>
      <c r="K4700" s="50" t="s">
        <v>292</v>
      </c>
      <c r="L4700" s="50" t="s">
        <v>188</v>
      </c>
      <c r="M4700" s="54">
        <v>2</v>
      </c>
      <c r="N4700" s="51" t="str">
        <f t="shared" si="305"/>
        <v>聖ヶ丘</v>
      </c>
    </row>
    <row r="4701" spans="1:14" x14ac:dyDescent="0.2">
      <c r="A4701" s="50">
        <f t="shared" si="302"/>
        <v>53255</v>
      </c>
      <c r="B4701" s="50">
        <f t="shared" si="303"/>
        <v>5</v>
      </c>
      <c r="C4701" s="51">
        <f t="shared" si="304"/>
        <v>32</v>
      </c>
      <c r="D4701" s="50">
        <v>53255</v>
      </c>
      <c r="E4701" s="50" t="s">
        <v>28</v>
      </c>
      <c r="F4701" s="50" t="s">
        <v>6102</v>
      </c>
      <c r="G4701" s="50" t="s">
        <v>1083</v>
      </c>
      <c r="H4701" s="50" t="s">
        <v>4663</v>
      </c>
      <c r="I4701" s="50" t="s">
        <v>1084</v>
      </c>
      <c r="J4701" s="50" t="s">
        <v>4665</v>
      </c>
      <c r="K4701" s="50" t="s">
        <v>292</v>
      </c>
      <c r="L4701" s="50" t="s">
        <v>189</v>
      </c>
      <c r="M4701" s="54">
        <v>1</v>
      </c>
      <c r="N4701" s="51" t="str">
        <f t="shared" si="305"/>
        <v>聖ヶ丘</v>
      </c>
    </row>
    <row r="4702" spans="1:14" x14ac:dyDescent="0.2">
      <c r="A4702" s="50">
        <f t="shared" si="302"/>
        <v>53436</v>
      </c>
      <c r="B4702" s="50">
        <f t="shared" si="303"/>
        <v>5</v>
      </c>
      <c r="C4702" s="51">
        <f t="shared" si="304"/>
        <v>34</v>
      </c>
      <c r="D4702" s="50">
        <v>53436</v>
      </c>
      <c r="E4702" s="50" t="s">
        <v>580</v>
      </c>
      <c r="F4702" s="50" t="s">
        <v>4788</v>
      </c>
      <c r="G4702" s="50" t="s">
        <v>1749</v>
      </c>
      <c r="H4702" s="50" t="s">
        <v>2102</v>
      </c>
      <c r="I4702" s="50" t="s">
        <v>1751</v>
      </c>
      <c r="J4702" s="50" t="s">
        <v>2104</v>
      </c>
      <c r="K4702" s="50" t="s">
        <v>291</v>
      </c>
      <c r="L4702" s="50" t="s">
        <v>188</v>
      </c>
      <c r="M4702" s="54">
        <v>2</v>
      </c>
      <c r="N4702" s="51" t="str">
        <f t="shared" si="305"/>
        <v>都神代</v>
      </c>
    </row>
    <row r="4703" spans="1:14" x14ac:dyDescent="0.2">
      <c r="A4703" s="50">
        <f t="shared" si="302"/>
        <v>53437</v>
      </c>
      <c r="B4703" s="50">
        <f t="shared" si="303"/>
        <v>5</v>
      </c>
      <c r="C4703" s="51">
        <f t="shared" si="304"/>
        <v>34</v>
      </c>
      <c r="D4703" s="50">
        <v>53437</v>
      </c>
      <c r="E4703" s="50" t="s">
        <v>26</v>
      </c>
      <c r="F4703" s="50" t="s">
        <v>588</v>
      </c>
      <c r="G4703" s="50" t="s">
        <v>1451</v>
      </c>
      <c r="H4703" s="50" t="s">
        <v>1230</v>
      </c>
      <c r="I4703" s="50" t="s">
        <v>1453</v>
      </c>
      <c r="J4703" s="50" t="s">
        <v>1231</v>
      </c>
      <c r="K4703" s="50" t="s">
        <v>291</v>
      </c>
      <c r="L4703" s="50" t="s">
        <v>189</v>
      </c>
      <c r="M4703" s="54">
        <v>2</v>
      </c>
      <c r="N4703" s="51" t="str">
        <f t="shared" si="305"/>
        <v>都神代</v>
      </c>
    </row>
    <row r="4704" spans="1:14" x14ac:dyDescent="0.2">
      <c r="A4704" s="50">
        <f t="shared" si="302"/>
        <v>53438</v>
      </c>
      <c r="B4704" s="50">
        <f t="shared" si="303"/>
        <v>5</v>
      </c>
      <c r="C4704" s="51">
        <f t="shared" si="304"/>
        <v>34</v>
      </c>
      <c r="D4704" s="50">
        <v>53438</v>
      </c>
      <c r="E4704" s="50" t="s">
        <v>28</v>
      </c>
      <c r="F4704" s="50" t="s">
        <v>11925</v>
      </c>
      <c r="G4704" s="50" t="s">
        <v>1083</v>
      </c>
      <c r="H4704" s="50" t="s">
        <v>2010</v>
      </c>
      <c r="I4704" s="50" t="s">
        <v>1084</v>
      </c>
      <c r="J4704" s="50" t="s">
        <v>4104</v>
      </c>
      <c r="K4704" s="50" t="s">
        <v>291</v>
      </c>
      <c r="L4704" s="50" t="s">
        <v>189</v>
      </c>
      <c r="M4704" s="54">
        <v>2</v>
      </c>
      <c r="N4704" s="51" t="str">
        <f t="shared" si="305"/>
        <v>都神代</v>
      </c>
    </row>
    <row r="4705" spans="1:14" x14ac:dyDescent="0.2">
      <c r="A4705" s="50">
        <f t="shared" si="302"/>
        <v>53441</v>
      </c>
      <c r="B4705" s="50">
        <f t="shared" si="303"/>
        <v>5</v>
      </c>
      <c r="C4705" s="51">
        <f t="shared" si="304"/>
        <v>34</v>
      </c>
      <c r="D4705" s="50">
        <v>53441</v>
      </c>
      <c r="E4705" s="50" t="s">
        <v>1697</v>
      </c>
      <c r="F4705" s="50" t="s">
        <v>11926</v>
      </c>
      <c r="G4705" s="50" t="s">
        <v>1699</v>
      </c>
      <c r="H4705" s="50" t="s">
        <v>1037</v>
      </c>
      <c r="I4705" s="50" t="s">
        <v>1701</v>
      </c>
      <c r="J4705" s="50" t="s">
        <v>1156</v>
      </c>
      <c r="K4705" s="50" t="s">
        <v>291</v>
      </c>
      <c r="L4705" s="50" t="s">
        <v>185</v>
      </c>
      <c r="M4705" s="54">
        <v>1</v>
      </c>
      <c r="N4705" s="51" t="str">
        <f t="shared" si="305"/>
        <v>都神代</v>
      </c>
    </row>
    <row r="4706" spans="1:14" x14ac:dyDescent="0.2">
      <c r="A4706" s="50">
        <f t="shared" si="302"/>
        <v>53442</v>
      </c>
      <c r="B4706" s="50">
        <f t="shared" si="303"/>
        <v>5</v>
      </c>
      <c r="C4706" s="51">
        <f t="shared" si="304"/>
        <v>34</v>
      </c>
      <c r="D4706" s="50">
        <v>53442</v>
      </c>
      <c r="E4706" s="50" t="s">
        <v>601</v>
      </c>
      <c r="F4706" s="50" t="s">
        <v>869</v>
      </c>
      <c r="G4706" s="50" t="s">
        <v>5051</v>
      </c>
      <c r="H4706" s="50" t="s">
        <v>2529</v>
      </c>
      <c r="I4706" s="50" t="s">
        <v>5053</v>
      </c>
      <c r="J4706" s="50" t="s">
        <v>2531</v>
      </c>
      <c r="K4706" s="50" t="s">
        <v>291</v>
      </c>
      <c r="L4706" s="50" t="s">
        <v>185</v>
      </c>
      <c r="M4706" s="54">
        <v>1</v>
      </c>
      <c r="N4706" s="51" t="str">
        <f t="shared" si="305"/>
        <v>都神代</v>
      </c>
    </row>
    <row r="4707" spans="1:14" x14ac:dyDescent="0.2">
      <c r="A4707" s="50">
        <f t="shared" si="302"/>
        <v>53443</v>
      </c>
      <c r="B4707" s="50">
        <f t="shared" si="303"/>
        <v>5</v>
      </c>
      <c r="C4707" s="51">
        <f t="shared" si="304"/>
        <v>34</v>
      </c>
      <c r="D4707" s="50">
        <v>53443</v>
      </c>
      <c r="E4707" s="50" t="s">
        <v>796</v>
      </c>
      <c r="F4707" s="50" t="s">
        <v>11717</v>
      </c>
      <c r="G4707" s="50" t="s">
        <v>2115</v>
      </c>
      <c r="H4707" s="50" t="s">
        <v>11718</v>
      </c>
      <c r="I4707" s="50" t="s">
        <v>2116</v>
      </c>
      <c r="J4707" s="50" t="s">
        <v>11719</v>
      </c>
      <c r="K4707" s="50" t="s">
        <v>291</v>
      </c>
      <c r="L4707" s="50" t="s">
        <v>189</v>
      </c>
      <c r="M4707" s="54">
        <v>1</v>
      </c>
      <c r="N4707" s="51" t="str">
        <f t="shared" si="305"/>
        <v>都神代</v>
      </c>
    </row>
    <row r="4708" spans="1:14" x14ac:dyDescent="0.2">
      <c r="A4708" s="50">
        <f t="shared" si="302"/>
        <v>53485</v>
      </c>
      <c r="B4708" s="50">
        <f t="shared" si="303"/>
        <v>5</v>
      </c>
      <c r="C4708" s="51">
        <f t="shared" si="304"/>
        <v>34</v>
      </c>
      <c r="D4708" s="50">
        <v>53485</v>
      </c>
      <c r="E4708" s="50" t="s">
        <v>28</v>
      </c>
      <c r="F4708" s="50" t="s">
        <v>5146</v>
      </c>
      <c r="G4708" s="50" t="s">
        <v>1083</v>
      </c>
      <c r="H4708" s="50" t="s">
        <v>6070</v>
      </c>
      <c r="I4708" s="50" t="s">
        <v>1084</v>
      </c>
      <c r="J4708" s="50" t="s">
        <v>1064</v>
      </c>
      <c r="K4708" s="50" t="s">
        <v>292</v>
      </c>
      <c r="L4708" s="50" t="s">
        <v>188</v>
      </c>
      <c r="M4708" s="54">
        <v>2</v>
      </c>
      <c r="N4708" s="51" t="str">
        <f t="shared" si="305"/>
        <v>都神代</v>
      </c>
    </row>
    <row r="4709" spans="1:14" x14ac:dyDescent="0.2">
      <c r="A4709" s="50">
        <f t="shared" si="302"/>
        <v>53486</v>
      </c>
      <c r="B4709" s="50">
        <f t="shared" si="303"/>
        <v>5</v>
      </c>
      <c r="C4709" s="51">
        <f t="shared" si="304"/>
        <v>34</v>
      </c>
      <c r="D4709" s="50">
        <v>53486</v>
      </c>
      <c r="E4709" s="50" t="s">
        <v>64</v>
      </c>
      <c r="F4709" s="50" t="s">
        <v>5007</v>
      </c>
      <c r="G4709" s="50" t="s">
        <v>2409</v>
      </c>
      <c r="H4709" s="50" t="s">
        <v>9772</v>
      </c>
      <c r="I4709" s="50" t="s">
        <v>2411</v>
      </c>
      <c r="J4709" s="50" t="s">
        <v>9773</v>
      </c>
      <c r="K4709" s="50" t="s">
        <v>292</v>
      </c>
      <c r="L4709" s="50" t="s">
        <v>188</v>
      </c>
      <c r="M4709" s="54">
        <v>2</v>
      </c>
      <c r="N4709" s="51" t="str">
        <f t="shared" si="305"/>
        <v>都神代</v>
      </c>
    </row>
    <row r="4710" spans="1:14" x14ac:dyDescent="0.2">
      <c r="A4710" s="50">
        <f t="shared" si="302"/>
        <v>53491</v>
      </c>
      <c r="B4710" s="50">
        <f t="shared" si="303"/>
        <v>5</v>
      </c>
      <c r="C4710" s="51">
        <f t="shared" si="304"/>
        <v>34</v>
      </c>
      <c r="D4710" s="50">
        <v>53491</v>
      </c>
      <c r="E4710" s="50" t="s">
        <v>11927</v>
      </c>
      <c r="F4710" s="50" t="s">
        <v>11928</v>
      </c>
      <c r="G4710" s="50" t="s">
        <v>11929</v>
      </c>
      <c r="H4710" s="50" t="s">
        <v>1049</v>
      </c>
      <c r="I4710" s="50" t="s">
        <v>11930</v>
      </c>
      <c r="J4710" s="50" t="s">
        <v>1885</v>
      </c>
      <c r="K4710" s="50" t="s">
        <v>292</v>
      </c>
      <c r="L4710" s="50" t="s">
        <v>189</v>
      </c>
      <c r="M4710" s="54">
        <v>1</v>
      </c>
      <c r="N4710" s="51" t="str">
        <f t="shared" si="305"/>
        <v>都神代</v>
      </c>
    </row>
    <row r="4711" spans="1:14" x14ac:dyDescent="0.2">
      <c r="A4711" s="50">
        <f t="shared" si="302"/>
        <v>53492</v>
      </c>
      <c r="B4711" s="50">
        <f t="shared" si="303"/>
        <v>5</v>
      </c>
      <c r="C4711" s="51">
        <f t="shared" si="304"/>
        <v>34</v>
      </c>
      <c r="D4711" s="50">
        <v>53492</v>
      </c>
      <c r="E4711" s="50" t="s">
        <v>11931</v>
      </c>
      <c r="F4711" s="50" t="s">
        <v>11932</v>
      </c>
      <c r="G4711" s="50" t="s">
        <v>11933</v>
      </c>
      <c r="H4711" s="50" t="s">
        <v>1818</v>
      </c>
      <c r="I4711" s="50" t="s">
        <v>11934</v>
      </c>
      <c r="J4711" s="50" t="s">
        <v>1820</v>
      </c>
      <c r="K4711" s="50" t="s">
        <v>292</v>
      </c>
      <c r="L4711" s="50" t="s">
        <v>189</v>
      </c>
      <c r="M4711" s="54">
        <v>1</v>
      </c>
      <c r="N4711" s="51" t="str">
        <f t="shared" si="305"/>
        <v>都神代</v>
      </c>
    </row>
    <row r="4712" spans="1:14" x14ac:dyDescent="0.2">
      <c r="A4712" s="50">
        <f t="shared" si="302"/>
        <v>53493</v>
      </c>
      <c r="B4712" s="50">
        <f t="shared" si="303"/>
        <v>5</v>
      </c>
      <c r="C4712" s="51">
        <f t="shared" si="304"/>
        <v>34</v>
      </c>
      <c r="D4712" s="50">
        <v>53493</v>
      </c>
      <c r="E4712" s="50" t="s">
        <v>5977</v>
      </c>
      <c r="F4712" s="50" t="s">
        <v>11298</v>
      </c>
      <c r="G4712" s="50" t="s">
        <v>5978</v>
      </c>
      <c r="H4712" s="50" t="s">
        <v>4963</v>
      </c>
      <c r="I4712" s="50" t="s">
        <v>5979</v>
      </c>
      <c r="J4712" s="50" t="s">
        <v>4965</v>
      </c>
      <c r="K4712" s="50" t="s">
        <v>292</v>
      </c>
      <c r="L4712" s="50" t="s">
        <v>185</v>
      </c>
      <c r="M4712" s="54">
        <v>1</v>
      </c>
      <c r="N4712" s="51" t="str">
        <f t="shared" si="305"/>
        <v>都神代</v>
      </c>
    </row>
    <row r="4713" spans="1:14" x14ac:dyDescent="0.2">
      <c r="A4713" s="50">
        <f t="shared" si="302"/>
        <v>53501</v>
      </c>
      <c r="B4713" s="50">
        <f t="shared" si="303"/>
        <v>5</v>
      </c>
      <c r="C4713" s="51">
        <f t="shared" si="304"/>
        <v>35</v>
      </c>
      <c r="D4713" s="50">
        <v>53501</v>
      </c>
      <c r="E4713" s="50" t="s">
        <v>66</v>
      </c>
      <c r="F4713" s="50" t="s">
        <v>11935</v>
      </c>
      <c r="G4713" s="50" t="s">
        <v>1266</v>
      </c>
      <c r="H4713" s="50" t="s">
        <v>6591</v>
      </c>
      <c r="I4713" s="50" t="s">
        <v>1268</v>
      </c>
      <c r="J4713" s="50" t="s">
        <v>6593</v>
      </c>
      <c r="K4713" s="50" t="s">
        <v>291</v>
      </c>
      <c r="L4713" s="50" t="s">
        <v>188</v>
      </c>
      <c r="M4713" s="54">
        <v>2</v>
      </c>
      <c r="N4713" s="51" t="str">
        <f t="shared" si="305"/>
        <v>都調布北</v>
      </c>
    </row>
    <row r="4714" spans="1:14" x14ac:dyDescent="0.2">
      <c r="A4714" s="50">
        <f t="shared" si="302"/>
        <v>53502</v>
      </c>
      <c r="B4714" s="50">
        <f t="shared" si="303"/>
        <v>5</v>
      </c>
      <c r="C4714" s="51">
        <f t="shared" si="304"/>
        <v>35</v>
      </c>
      <c r="D4714" s="50">
        <v>53502</v>
      </c>
      <c r="E4714" s="50" t="s">
        <v>22</v>
      </c>
      <c r="F4714" s="50" t="s">
        <v>11936</v>
      </c>
      <c r="G4714" s="50" t="s">
        <v>1070</v>
      </c>
      <c r="H4714" s="50" t="s">
        <v>1314</v>
      </c>
      <c r="I4714" s="50" t="s">
        <v>1610</v>
      </c>
      <c r="J4714" s="50" t="s">
        <v>1316</v>
      </c>
      <c r="K4714" s="50" t="s">
        <v>291</v>
      </c>
      <c r="L4714" s="50" t="s">
        <v>189</v>
      </c>
      <c r="M4714" s="54">
        <v>1</v>
      </c>
      <c r="N4714" s="51" t="str">
        <f t="shared" si="305"/>
        <v>都調布北</v>
      </c>
    </row>
    <row r="4715" spans="1:14" x14ac:dyDescent="0.2">
      <c r="A4715" s="50">
        <f t="shared" si="302"/>
        <v>53601</v>
      </c>
      <c r="B4715" s="50">
        <f t="shared" si="303"/>
        <v>5</v>
      </c>
      <c r="C4715" s="51">
        <f t="shared" si="304"/>
        <v>36</v>
      </c>
      <c r="D4715" s="50">
        <v>53601</v>
      </c>
      <c r="E4715" s="50" t="s">
        <v>1097</v>
      </c>
      <c r="F4715" s="50" t="s">
        <v>659</v>
      </c>
      <c r="G4715" s="50" t="s">
        <v>11937</v>
      </c>
      <c r="H4715" s="50" t="s">
        <v>1198</v>
      </c>
      <c r="I4715" s="50" t="s">
        <v>11938</v>
      </c>
      <c r="J4715" s="50" t="s">
        <v>1200</v>
      </c>
      <c r="K4715" s="50" t="s">
        <v>291</v>
      </c>
      <c r="L4715" s="50" t="s">
        <v>189</v>
      </c>
      <c r="M4715" s="54">
        <v>1</v>
      </c>
      <c r="N4715" s="51" t="str">
        <f t="shared" si="305"/>
        <v>都調布南</v>
      </c>
    </row>
    <row r="4716" spans="1:14" x14ac:dyDescent="0.2">
      <c r="A4716" s="50">
        <f t="shared" ref="A4716:A4779" si="306">D4716</f>
        <v>53602</v>
      </c>
      <c r="B4716" s="50">
        <f t="shared" ref="B4716:B4779" si="307">ROUNDDOWN(D4716/10000,0)</f>
        <v>5</v>
      </c>
      <c r="C4716" s="51">
        <f t="shared" ref="C4716:C4779" si="308">ROUNDDOWN((D4716-B4716*10000)/100,0)</f>
        <v>36</v>
      </c>
      <c r="D4716" s="50">
        <v>53602</v>
      </c>
      <c r="E4716" s="50" t="s">
        <v>357</v>
      </c>
      <c r="F4716" s="50" t="s">
        <v>11939</v>
      </c>
      <c r="G4716" s="50" t="s">
        <v>1301</v>
      </c>
      <c r="H4716" s="50" t="s">
        <v>4456</v>
      </c>
      <c r="I4716" s="50" t="s">
        <v>11940</v>
      </c>
      <c r="J4716" s="50" t="s">
        <v>4457</v>
      </c>
      <c r="K4716" s="50" t="s">
        <v>291</v>
      </c>
      <c r="L4716" s="50" t="s">
        <v>185</v>
      </c>
      <c r="M4716" s="54">
        <v>1</v>
      </c>
      <c r="N4716" s="51" t="str">
        <f t="shared" si="305"/>
        <v>都調布南</v>
      </c>
    </row>
    <row r="4717" spans="1:14" x14ac:dyDescent="0.2">
      <c r="A4717" s="50">
        <f t="shared" si="306"/>
        <v>53603</v>
      </c>
      <c r="B4717" s="50">
        <f t="shared" si="307"/>
        <v>5</v>
      </c>
      <c r="C4717" s="51">
        <f t="shared" si="308"/>
        <v>36</v>
      </c>
      <c r="D4717" s="50">
        <v>53603</v>
      </c>
      <c r="E4717" s="50" t="s">
        <v>22</v>
      </c>
      <c r="F4717" s="50" t="s">
        <v>4646</v>
      </c>
      <c r="G4717" s="50" t="s">
        <v>1070</v>
      </c>
      <c r="H4717" s="50" t="s">
        <v>1222</v>
      </c>
      <c r="I4717" s="50" t="s">
        <v>1610</v>
      </c>
      <c r="J4717" s="50" t="s">
        <v>1223</v>
      </c>
      <c r="K4717" s="50" t="s">
        <v>291</v>
      </c>
      <c r="L4717" s="50" t="s">
        <v>189</v>
      </c>
      <c r="M4717" s="54">
        <v>1</v>
      </c>
      <c r="N4717" s="51" t="str">
        <f t="shared" si="305"/>
        <v>都調布南</v>
      </c>
    </row>
    <row r="4718" spans="1:14" x14ac:dyDescent="0.2">
      <c r="A4718" s="50">
        <f t="shared" si="306"/>
        <v>53625</v>
      </c>
      <c r="B4718" s="50">
        <f t="shared" si="307"/>
        <v>5</v>
      </c>
      <c r="C4718" s="51">
        <f t="shared" si="308"/>
        <v>36</v>
      </c>
      <c r="D4718" s="50">
        <v>53625</v>
      </c>
      <c r="E4718" s="50" t="s">
        <v>11941</v>
      </c>
      <c r="F4718" s="50" t="s">
        <v>2130</v>
      </c>
      <c r="G4718" s="50" t="s">
        <v>11942</v>
      </c>
      <c r="H4718" s="50" t="s">
        <v>2131</v>
      </c>
      <c r="I4718" s="50" t="s">
        <v>11943</v>
      </c>
      <c r="J4718" s="50" t="s">
        <v>2132</v>
      </c>
      <c r="K4718" s="50" t="s">
        <v>291</v>
      </c>
      <c r="L4718" s="50" t="s">
        <v>1029</v>
      </c>
      <c r="M4718" s="54">
        <v>3</v>
      </c>
      <c r="N4718" s="51" t="str">
        <f t="shared" si="305"/>
        <v>都調布南</v>
      </c>
    </row>
    <row r="4719" spans="1:14" x14ac:dyDescent="0.2">
      <c r="A4719" s="50">
        <f t="shared" si="306"/>
        <v>53626</v>
      </c>
      <c r="B4719" s="50">
        <f t="shared" si="307"/>
        <v>5</v>
      </c>
      <c r="C4719" s="51">
        <f t="shared" si="308"/>
        <v>36</v>
      </c>
      <c r="D4719" s="50">
        <v>53626</v>
      </c>
      <c r="E4719" s="50" t="s">
        <v>704</v>
      </c>
      <c r="F4719" s="50" t="s">
        <v>11944</v>
      </c>
      <c r="G4719" s="50" t="s">
        <v>1308</v>
      </c>
      <c r="H4719" s="50" t="s">
        <v>1484</v>
      </c>
      <c r="I4719" s="50" t="s">
        <v>1309</v>
      </c>
      <c r="J4719" s="50" t="s">
        <v>1485</v>
      </c>
      <c r="K4719" s="50" t="s">
        <v>291</v>
      </c>
      <c r="L4719" s="50" t="s">
        <v>1029</v>
      </c>
      <c r="M4719" s="54">
        <v>3</v>
      </c>
      <c r="N4719" s="51" t="str">
        <f t="shared" si="305"/>
        <v>都調布南</v>
      </c>
    </row>
    <row r="4720" spans="1:14" x14ac:dyDescent="0.2">
      <c r="A4720" s="50">
        <f t="shared" si="306"/>
        <v>53627</v>
      </c>
      <c r="B4720" s="50">
        <f t="shared" si="307"/>
        <v>5</v>
      </c>
      <c r="C4720" s="51">
        <f t="shared" si="308"/>
        <v>36</v>
      </c>
      <c r="D4720" s="50">
        <v>53627</v>
      </c>
      <c r="E4720" s="50" t="s">
        <v>11945</v>
      </c>
      <c r="F4720" s="50" t="s">
        <v>11946</v>
      </c>
      <c r="G4720" s="50" t="s">
        <v>11947</v>
      </c>
      <c r="H4720" s="50" t="s">
        <v>1289</v>
      </c>
      <c r="I4720" s="50" t="s">
        <v>11948</v>
      </c>
      <c r="J4720" s="50" t="s">
        <v>7015</v>
      </c>
      <c r="K4720" s="50" t="s">
        <v>291</v>
      </c>
      <c r="L4720" s="50" t="s">
        <v>1029</v>
      </c>
      <c r="M4720" s="54">
        <v>3</v>
      </c>
      <c r="N4720" s="51" t="str">
        <f t="shared" si="305"/>
        <v>都調布南</v>
      </c>
    </row>
    <row r="4721" spans="1:14" x14ac:dyDescent="0.2">
      <c r="A4721" s="50">
        <f t="shared" si="306"/>
        <v>53628</v>
      </c>
      <c r="B4721" s="50">
        <f t="shared" si="307"/>
        <v>5</v>
      </c>
      <c r="C4721" s="51">
        <f t="shared" si="308"/>
        <v>36</v>
      </c>
      <c r="D4721" s="50">
        <v>53628</v>
      </c>
      <c r="E4721" s="50" t="s">
        <v>11949</v>
      </c>
      <c r="F4721" s="50" t="s">
        <v>11950</v>
      </c>
      <c r="G4721" s="50" t="s">
        <v>11951</v>
      </c>
      <c r="H4721" s="50" t="s">
        <v>6503</v>
      </c>
      <c r="I4721" s="50" t="s">
        <v>11952</v>
      </c>
      <c r="J4721" s="50" t="s">
        <v>6504</v>
      </c>
      <c r="K4721" s="50" t="s">
        <v>291</v>
      </c>
      <c r="L4721" s="50" t="s">
        <v>1029</v>
      </c>
      <c r="M4721" s="54">
        <v>3</v>
      </c>
      <c r="N4721" s="51" t="str">
        <f t="shared" si="305"/>
        <v>都調布南</v>
      </c>
    </row>
    <row r="4722" spans="1:14" x14ac:dyDescent="0.2">
      <c r="A4722" s="50">
        <f t="shared" si="306"/>
        <v>53629</v>
      </c>
      <c r="B4722" s="50">
        <f t="shared" si="307"/>
        <v>5</v>
      </c>
      <c r="C4722" s="51">
        <f t="shared" si="308"/>
        <v>36</v>
      </c>
      <c r="D4722" s="50">
        <v>53629</v>
      </c>
      <c r="E4722" s="50" t="s">
        <v>125</v>
      </c>
      <c r="F4722" s="50" t="s">
        <v>11953</v>
      </c>
      <c r="G4722" s="50" t="s">
        <v>1143</v>
      </c>
      <c r="H4722" s="50" t="s">
        <v>1112</v>
      </c>
      <c r="I4722" s="50" t="s">
        <v>1144</v>
      </c>
      <c r="J4722" s="50" t="s">
        <v>1114</v>
      </c>
      <c r="K4722" s="50" t="s">
        <v>291</v>
      </c>
      <c r="L4722" s="50" t="s">
        <v>188</v>
      </c>
      <c r="M4722" s="54">
        <v>3</v>
      </c>
      <c r="N4722" s="51" t="str">
        <f t="shared" si="305"/>
        <v>都調布南</v>
      </c>
    </row>
    <row r="4723" spans="1:14" x14ac:dyDescent="0.2">
      <c r="A4723" s="50">
        <f t="shared" si="306"/>
        <v>53630</v>
      </c>
      <c r="B4723" s="50">
        <f t="shared" si="307"/>
        <v>5</v>
      </c>
      <c r="C4723" s="51">
        <f t="shared" si="308"/>
        <v>36</v>
      </c>
      <c r="D4723" s="50">
        <v>53630</v>
      </c>
      <c r="E4723" s="50" t="s">
        <v>453</v>
      </c>
      <c r="F4723" s="50" t="s">
        <v>5834</v>
      </c>
      <c r="G4723" s="50" t="s">
        <v>1044</v>
      </c>
      <c r="H4723" s="50" t="s">
        <v>1217</v>
      </c>
      <c r="I4723" s="50" t="s">
        <v>1045</v>
      </c>
      <c r="J4723" s="50" t="s">
        <v>1218</v>
      </c>
      <c r="K4723" s="50" t="s">
        <v>291</v>
      </c>
      <c r="L4723" s="50" t="s">
        <v>1029</v>
      </c>
      <c r="M4723" s="54">
        <v>3</v>
      </c>
      <c r="N4723" s="51" t="str">
        <f t="shared" si="305"/>
        <v>都調布南</v>
      </c>
    </row>
    <row r="4724" spans="1:14" x14ac:dyDescent="0.2">
      <c r="A4724" s="50">
        <f t="shared" si="306"/>
        <v>53631</v>
      </c>
      <c r="B4724" s="50">
        <f t="shared" si="307"/>
        <v>5</v>
      </c>
      <c r="C4724" s="51">
        <f t="shared" si="308"/>
        <v>36</v>
      </c>
      <c r="D4724" s="50">
        <v>53631</v>
      </c>
      <c r="E4724" s="50" t="s">
        <v>10368</v>
      </c>
      <c r="F4724" s="50" t="s">
        <v>7063</v>
      </c>
      <c r="G4724" s="50" t="s">
        <v>10370</v>
      </c>
      <c r="H4724" s="50" t="s">
        <v>11954</v>
      </c>
      <c r="I4724" s="50" t="s">
        <v>10372</v>
      </c>
      <c r="J4724" s="50" t="s">
        <v>11955</v>
      </c>
      <c r="K4724" s="50" t="s">
        <v>291</v>
      </c>
      <c r="L4724" s="50" t="s">
        <v>1029</v>
      </c>
      <c r="M4724" s="54">
        <v>3</v>
      </c>
      <c r="N4724" s="51" t="str">
        <f t="shared" si="305"/>
        <v>都調布南</v>
      </c>
    </row>
    <row r="4725" spans="1:14" x14ac:dyDescent="0.2">
      <c r="A4725" s="50">
        <f t="shared" si="306"/>
        <v>53632</v>
      </c>
      <c r="B4725" s="50">
        <f t="shared" si="307"/>
        <v>5</v>
      </c>
      <c r="C4725" s="51">
        <f t="shared" si="308"/>
        <v>36</v>
      </c>
      <c r="D4725" s="50">
        <v>53632</v>
      </c>
      <c r="E4725" s="50" t="s">
        <v>70</v>
      </c>
      <c r="F4725" s="50" t="s">
        <v>756</v>
      </c>
      <c r="G4725" s="50" t="s">
        <v>2334</v>
      </c>
      <c r="H4725" s="50" t="s">
        <v>1847</v>
      </c>
      <c r="I4725" s="50" t="s">
        <v>2335</v>
      </c>
      <c r="J4725" s="50" t="s">
        <v>1849</v>
      </c>
      <c r="K4725" s="50" t="s">
        <v>291</v>
      </c>
      <c r="L4725" s="50" t="s">
        <v>1029</v>
      </c>
      <c r="M4725" s="54">
        <v>3</v>
      </c>
      <c r="N4725" s="51" t="str">
        <f t="shared" si="305"/>
        <v>都調布南</v>
      </c>
    </row>
    <row r="4726" spans="1:14" x14ac:dyDescent="0.2">
      <c r="A4726" s="50">
        <f t="shared" si="306"/>
        <v>53633</v>
      </c>
      <c r="B4726" s="50">
        <f t="shared" si="307"/>
        <v>5</v>
      </c>
      <c r="C4726" s="51">
        <f t="shared" si="308"/>
        <v>36</v>
      </c>
      <c r="D4726" s="50">
        <v>53633</v>
      </c>
      <c r="E4726" s="50" t="s">
        <v>11956</v>
      </c>
      <c r="F4726" s="50" t="s">
        <v>11957</v>
      </c>
      <c r="G4726" s="50" t="s">
        <v>11958</v>
      </c>
      <c r="H4726" s="50" t="s">
        <v>5198</v>
      </c>
      <c r="I4726" s="50" t="s">
        <v>11959</v>
      </c>
      <c r="J4726" s="50" t="s">
        <v>5425</v>
      </c>
      <c r="K4726" s="50" t="s">
        <v>291</v>
      </c>
      <c r="L4726" s="50" t="s">
        <v>1029</v>
      </c>
      <c r="M4726" s="54">
        <v>3</v>
      </c>
      <c r="N4726" s="51" t="str">
        <f t="shared" si="305"/>
        <v>都調布南</v>
      </c>
    </row>
    <row r="4727" spans="1:14" x14ac:dyDescent="0.2">
      <c r="A4727" s="50">
        <f t="shared" si="306"/>
        <v>53634</v>
      </c>
      <c r="B4727" s="50">
        <f t="shared" si="307"/>
        <v>5</v>
      </c>
      <c r="C4727" s="51">
        <f t="shared" si="308"/>
        <v>36</v>
      </c>
      <c r="D4727" s="50">
        <v>53634</v>
      </c>
      <c r="E4727" s="50" t="s">
        <v>45</v>
      </c>
      <c r="F4727" s="50" t="s">
        <v>5984</v>
      </c>
      <c r="G4727" s="50" t="s">
        <v>1184</v>
      </c>
      <c r="H4727" s="50" t="s">
        <v>1448</v>
      </c>
      <c r="I4727" s="50" t="s">
        <v>1186</v>
      </c>
      <c r="J4727" s="50" t="s">
        <v>1450</v>
      </c>
      <c r="K4727" s="50" t="s">
        <v>291</v>
      </c>
      <c r="L4727" s="50" t="s">
        <v>188</v>
      </c>
      <c r="M4727" s="54">
        <v>2</v>
      </c>
      <c r="N4727" s="51" t="str">
        <f t="shared" si="305"/>
        <v>都調布南</v>
      </c>
    </row>
    <row r="4728" spans="1:14" x14ac:dyDescent="0.2">
      <c r="A4728" s="50">
        <f t="shared" si="306"/>
        <v>53635</v>
      </c>
      <c r="B4728" s="50">
        <f t="shared" si="307"/>
        <v>5</v>
      </c>
      <c r="C4728" s="51">
        <f t="shared" si="308"/>
        <v>36</v>
      </c>
      <c r="D4728" s="50">
        <v>53635</v>
      </c>
      <c r="E4728" s="50" t="s">
        <v>22</v>
      </c>
      <c r="F4728" s="50" t="s">
        <v>11960</v>
      </c>
      <c r="G4728" s="50" t="s">
        <v>1070</v>
      </c>
      <c r="H4728" s="50" t="s">
        <v>11961</v>
      </c>
      <c r="I4728" s="50" t="s">
        <v>1610</v>
      </c>
      <c r="J4728" s="50" t="s">
        <v>11962</v>
      </c>
      <c r="K4728" s="50" t="s">
        <v>291</v>
      </c>
      <c r="L4728" s="50" t="s">
        <v>188</v>
      </c>
      <c r="M4728" s="54">
        <v>2</v>
      </c>
      <c r="N4728" s="51" t="str">
        <f t="shared" si="305"/>
        <v>都調布南</v>
      </c>
    </row>
    <row r="4729" spans="1:14" x14ac:dyDescent="0.2">
      <c r="A4729" s="50">
        <f t="shared" si="306"/>
        <v>53636</v>
      </c>
      <c r="B4729" s="50">
        <f t="shared" si="307"/>
        <v>5</v>
      </c>
      <c r="C4729" s="51">
        <f t="shared" si="308"/>
        <v>36</v>
      </c>
      <c r="D4729" s="50">
        <v>53636</v>
      </c>
      <c r="E4729" s="50" t="s">
        <v>11963</v>
      </c>
      <c r="F4729" s="50" t="s">
        <v>647</v>
      </c>
      <c r="G4729" s="50" t="s">
        <v>11964</v>
      </c>
      <c r="H4729" s="50" t="s">
        <v>1038</v>
      </c>
      <c r="I4729" s="50" t="s">
        <v>11965</v>
      </c>
      <c r="J4729" s="50" t="s">
        <v>1039</v>
      </c>
      <c r="K4729" s="50" t="s">
        <v>291</v>
      </c>
      <c r="L4729" s="50" t="s">
        <v>188</v>
      </c>
      <c r="M4729" s="54">
        <v>2</v>
      </c>
      <c r="N4729" s="51" t="str">
        <f t="shared" si="305"/>
        <v>都調布南</v>
      </c>
    </row>
    <row r="4730" spans="1:14" x14ac:dyDescent="0.2">
      <c r="A4730" s="50">
        <f t="shared" si="306"/>
        <v>53637</v>
      </c>
      <c r="B4730" s="50">
        <f t="shared" si="307"/>
        <v>5</v>
      </c>
      <c r="C4730" s="51">
        <f t="shared" si="308"/>
        <v>36</v>
      </c>
      <c r="D4730" s="50">
        <v>53637</v>
      </c>
      <c r="E4730" s="50" t="s">
        <v>11966</v>
      </c>
      <c r="F4730" s="50" t="s">
        <v>11967</v>
      </c>
      <c r="G4730" s="50" t="s">
        <v>11968</v>
      </c>
      <c r="H4730" s="50" t="s">
        <v>1620</v>
      </c>
      <c r="I4730" s="50" t="s">
        <v>11969</v>
      </c>
      <c r="J4730" s="50" t="s">
        <v>1622</v>
      </c>
      <c r="K4730" s="50" t="s">
        <v>291</v>
      </c>
      <c r="L4730" s="50" t="s">
        <v>188</v>
      </c>
      <c r="M4730" s="54">
        <v>2</v>
      </c>
      <c r="N4730" s="51" t="str">
        <f t="shared" si="305"/>
        <v>都調布南</v>
      </c>
    </row>
    <row r="4731" spans="1:14" x14ac:dyDescent="0.2">
      <c r="A4731" s="50">
        <f t="shared" si="306"/>
        <v>53638</v>
      </c>
      <c r="B4731" s="50">
        <f t="shared" si="307"/>
        <v>5</v>
      </c>
      <c r="C4731" s="51">
        <f t="shared" si="308"/>
        <v>36</v>
      </c>
      <c r="D4731" s="50">
        <v>53638</v>
      </c>
      <c r="E4731" s="50" t="s">
        <v>49</v>
      </c>
      <c r="F4731" s="50" t="s">
        <v>7063</v>
      </c>
      <c r="G4731" s="50" t="s">
        <v>2159</v>
      </c>
      <c r="H4731" s="50" t="s">
        <v>2131</v>
      </c>
      <c r="I4731" s="50" t="s">
        <v>2160</v>
      </c>
      <c r="J4731" s="50" t="s">
        <v>2132</v>
      </c>
      <c r="K4731" s="50" t="s">
        <v>291</v>
      </c>
      <c r="L4731" s="50" t="s">
        <v>188</v>
      </c>
      <c r="M4731" s="54">
        <v>2</v>
      </c>
      <c r="N4731" s="51" t="str">
        <f t="shared" si="305"/>
        <v>都調布南</v>
      </c>
    </row>
    <row r="4732" spans="1:14" x14ac:dyDescent="0.2">
      <c r="A4732" s="50">
        <f t="shared" si="306"/>
        <v>53639</v>
      </c>
      <c r="B4732" s="50">
        <f t="shared" si="307"/>
        <v>5</v>
      </c>
      <c r="C4732" s="51">
        <f t="shared" si="308"/>
        <v>36</v>
      </c>
      <c r="D4732" s="50">
        <v>53639</v>
      </c>
      <c r="E4732" s="50" t="s">
        <v>11970</v>
      </c>
      <c r="F4732" s="50" t="s">
        <v>9460</v>
      </c>
      <c r="G4732" s="50" t="s">
        <v>11971</v>
      </c>
      <c r="H4732" s="50" t="s">
        <v>1283</v>
      </c>
      <c r="I4732" s="50" t="s">
        <v>11972</v>
      </c>
      <c r="J4732" s="50" t="s">
        <v>1284</v>
      </c>
      <c r="K4732" s="50" t="s">
        <v>291</v>
      </c>
      <c r="L4732" s="50" t="s">
        <v>188</v>
      </c>
      <c r="M4732" s="54">
        <v>2</v>
      </c>
      <c r="N4732" s="51" t="str">
        <f t="shared" si="305"/>
        <v>都調布南</v>
      </c>
    </row>
    <row r="4733" spans="1:14" x14ac:dyDescent="0.2">
      <c r="A4733" s="50">
        <f t="shared" si="306"/>
        <v>53640</v>
      </c>
      <c r="B4733" s="50">
        <f t="shared" si="307"/>
        <v>5</v>
      </c>
      <c r="C4733" s="51">
        <f t="shared" si="308"/>
        <v>36</v>
      </c>
      <c r="D4733" s="50">
        <v>53640</v>
      </c>
      <c r="E4733" s="50" t="s">
        <v>4328</v>
      </c>
      <c r="F4733" s="50" t="s">
        <v>11973</v>
      </c>
      <c r="G4733" s="50" t="s">
        <v>4329</v>
      </c>
      <c r="H4733" s="50" t="s">
        <v>1235</v>
      </c>
      <c r="I4733" s="50" t="s">
        <v>4330</v>
      </c>
      <c r="J4733" s="50" t="s">
        <v>1236</v>
      </c>
      <c r="K4733" s="50" t="s">
        <v>291</v>
      </c>
      <c r="L4733" s="50" t="s">
        <v>188</v>
      </c>
      <c r="M4733" s="54">
        <v>2</v>
      </c>
      <c r="N4733" s="51" t="str">
        <f t="shared" si="305"/>
        <v>都調布南</v>
      </c>
    </row>
    <row r="4734" spans="1:14" x14ac:dyDescent="0.2">
      <c r="A4734" s="50">
        <f t="shared" si="306"/>
        <v>53641</v>
      </c>
      <c r="B4734" s="50">
        <f t="shared" si="307"/>
        <v>5</v>
      </c>
      <c r="C4734" s="51">
        <f t="shared" si="308"/>
        <v>36</v>
      </c>
      <c r="D4734" s="50">
        <v>53641</v>
      </c>
      <c r="E4734" s="50" t="s">
        <v>63</v>
      </c>
      <c r="F4734" s="50" t="s">
        <v>11974</v>
      </c>
      <c r="G4734" s="50" t="s">
        <v>1406</v>
      </c>
      <c r="H4734" s="50" t="s">
        <v>1924</v>
      </c>
      <c r="I4734" s="50" t="s">
        <v>1796</v>
      </c>
      <c r="J4734" s="50" t="s">
        <v>1925</v>
      </c>
      <c r="K4734" s="50" t="s">
        <v>291</v>
      </c>
      <c r="L4734" s="50" t="s">
        <v>188</v>
      </c>
      <c r="M4734" s="54">
        <v>2</v>
      </c>
      <c r="N4734" s="51" t="str">
        <f t="shared" si="305"/>
        <v>都調布南</v>
      </c>
    </row>
    <row r="4735" spans="1:14" x14ac:dyDescent="0.2">
      <c r="A4735" s="50">
        <f t="shared" si="306"/>
        <v>53642</v>
      </c>
      <c r="B4735" s="50">
        <f t="shared" si="307"/>
        <v>5</v>
      </c>
      <c r="C4735" s="51">
        <f t="shared" si="308"/>
        <v>36</v>
      </c>
      <c r="D4735" s="50">
        <v>53642</v>
      </c>
      <c r="E4735" s="50" t="s">
        <v>11975</v>
      </c>
      <c r="F4735" s="50" t="s">
        <v>4086</v>
      </c>
      <c r="G4735" s="50" t="s">
        <v>11976</v>
      </c>
      <c r="H4735" s="50" t="s">
        <v>651</v>
      </c>
      <c r="I4735" s="50" t="s">
        <v>11977</v>
      </c>
      <c r="J4735" s="50" t="s">
        <v>1948</v>
      </c>
      <c r="K4735" s="50" t="s">
        <v>291</v>
      </c>
      <c r="L4735" s="50" t="s">
        <v>188</v>
      </c>
      <c r="M4735" s="54">
        <v>2</v>
      </c>
      <c r="N4735" s="51" t="str">
        <f t="shared" si="305"/>
        <v>都調布南</v>
      </c>
    </row>
    <row r="4736" spans="1:14" x14ac:dyDescent="0.2">
      <c r="A4736" s="50">
        <f t="shared" si="306"/>
        <v>53643</v>
      </c>
      <c r="B4736" s="50">
        <f t="shared" si="307"/>
        <v>5</v>
      </c>
      <c r="C4736" s="51">
        <f t="shared" si="308"/>
        <v>36</v>
      </c>
      <c r="D4736" s="50">
        <v>53643</v>
      </c>
      <c r="E4736" s="50" t="s">
        <v>716</v>
      </c>
      <c r="F4736" s="50" t="s">
        <v>11978</v>
      </c>
      <c r="G4736" s="50" t="s">
        <v>1467</v>
      </c>
      <c r="H4736" s="50" t="s">
        <v>11979</v>
      </c>
      <c r="I4736" s="50" t="s">
        <v>1468</v>
      </c>
      <c r="J4736" s="50" t="s">
        <v>11980</v>
      </c>
      <c r="K4736" s="50" t="s">
        <v>291</v>
      </c>
      <c r="L4736" s="50" t="s">
        <v>189</v>
      </c>
      <c r="M4736" s="54">
        <v>2</v>
      </c>
      <c r="N4736" s="51" t="str">
        <f t="shared" si="305"/>
        <v>都調布南</v>
      </c>
    </row>
    <row r="4737" spans="1:14" x14ac:dyDescent="0.2">
      <c r="A4737" s="50">
        <f t="shared" si="306"/>
        <v>53644</v>
      </c>
      <c r="B4737" s="50">
        <f t="shared" si="307"/>
        <v>5</v>
      </c>
      <c r="C4737" s="51">
        <f t="shared" si="308"/>
        <v>36</v>
      </c>
      <c r="D4737" s="50">
        <v>53644</v>
      </c>
      <c r="E4737" s="50" t="s">
        <v>11981</v>
      </c>
      <c r="F4737" s="50" t="s">
        <v>11982</v>
      </c>
      <c r="G4737" s="50" t="s">
        <v>11983</v>
      </c>
      <c r="H4737" s="50" t="s">
        <v>8305</v>
      </c>
      <c r="I4737" s="50" t="s">
        <v>11984</v>
      </c>
      <c r="J4737" s="50" t="s">
        <v>8307</v>
      </c>
      <c r="K4737" s="50" t="s">
        <v>291</v>
      </c>
      <c r="L4737" s="50" t="s">
        <v>188</v>
      </c>
      <c r="M4737" s="54">
        <v>2</v>
      </c>
      <c r="N4737" s="51" t="str">
        <f t="shared" si="305"/>
        <v>都調布南</v>
      </c>
    </row>
    <row r="4738" spans="1:14" x14ac:dyDescent="0.2">
      <c r="A4738" s="50">
        <f t="shared" si="306"/>
        <v>53645</v>
      </c>
      <c r="B4738" s="50">
        <f t="shared" si="307"/>
        <v>5</v>
      </c>
      <c r="C4738" s="51">
        <f t="shared" si="308"/>
        <v>36</v>
      </c>
      <c r="D4738" s="50">
        <v>53645</v>
      </c>
      <c r="E4738" s="50" t="s">
        <v>2301</v>
      </c>
      <c r="F4738" s="50" t="s">
        <v>11985</v>
      </c>
      <c r="G4738" s="50" t="s">
        <v>2303</v>
      </c>
      <c r="H4738" s="50" t="s">
        <v>1810</v>
      </c>
      <c r="I4738" s="50" t="s">
        <v>2305</v>
      </c>
      <c r="J4738" s="50" t="s">
        <v>1811</v>
      </c>
      <c r="K4738" s="50" t="s">
        <v>291</v>
      </c>
      <c r="L4738" s="50" t="s">
        <v>189</v>
      </c>
      <c r="M4738" s="54">
        <v>2</v>
      </c>
      <c r="N4738" s="51" t="str">
        <f t="shared" ref="N4738:N4801" si="309">VLOOKUP(B4738*100+C4738,$AB$2:$AF$400,2,0)</f>
        <v>都調布南</v>
      </c>
    </row>
    <row r="4739" spans="1:14" x14ac:dyDescent="0.2">
      <c r="A4739" s="50">
        <f t="shared" si="306"/>
        <v>53646</v>
      </c>
      <c r="B4739" s="50">
        <f t="shared" si="307"/>
        <v>5</v>
      </c>
      <c r="C4739" s="51">
        <f t="shared" si="308"/>
        <v>36</v>
      </c>
      <c r="D4739" s="50">
        <v>53646</v>
      </c>
      <c r="E4739" s="50" t="s">
        <v>11986</v>
      </c>
      <c r="F4739" s="50" t="s">
        <v>1007</v>
      </c>
      <c r="G4739" s="50" t="s">
        <v>11987</v>
      </c>
      <c r="H4739" s="50" t="s">
        <v>1009</v>
      </c>
      <c r="I4739" s="50" t="s">
        <v>11988</v>
      </c>
      <c r="J4739" s="50" t="s">
        <v>1028</v>
      </c>
      <c r="K4739" s="50" t="s">
        <v>291</v>
      </c>
      <c r="L4739" s="50" t="s">
        <v>189</v>
      </c>
      <c r="M4739" s="54">
        <v>1</v>
      </c>
      <c r="N4739" s="51" t="str">
        <f t="shared" si="309"/>
        <v>都調布南</v>
      </c>
    </row>
    <row r="4740" spans="1:14" x14ac:dyDescent="0.2">
      <c r="A4740" s="50">
        <f t="shared" si="306"/>
        <v>53647</v>
      </c>
      <c r="B4740" s="50">
        <f t="shared" si="307"/>
        <v>5</v>
      </c>
      <c r="C4740" s="51">
        <f t="shared" si="308"/>
        <v>36</v>
      </c>
      <c r="D4740" s="50">
        <v>53647</v>
      </c>
      <c r="E4740" s="50" t="s">
        <v>660</v>
      </c>
      <c r="F4740" s="50" t="s">
        <v>9336</v>
      </c>
      <c r="G4740" s="50" t="s">
        <v>2535</v>
      </c>
      <c r="H4740" s="50" t="s">
        <v>651</v>
      </c>
      <c r="I4740" s="50" t="s">
        <v>6011</v>
      </c>
      <c r="J4740" s="50" t="s">
        <v>11989</v>
      </c>
      <c r="K4740" s="50" t="s">
        <v>291</v>
      </c>
      <c r="L4740" s="50" t="s">
        <v>189</v>
      </c>
      <c r="M4740" s="54">
        <v>1</v>
      </c>
      <c r="N4740" s="51" t="str">
        <f t="shared" si="309"/>
        <v>都調布南</v>
      </c>
    </row>
    <row r="4741" spans="1:14" x14ac:dyDescent="0.2">
      <c r="A4741" s="50">
        <f t="shared" si="306"/>
        <v>53648</v>
      </c>
      <c r="B4741" s="50">
        <f t="shared" si="307"/>
        <v>5</v>
      </c>
      <c r="C4741" s="51">
        <f t="shared" si="308"/>
        <v>36</v>
      </c>
      <c r="D4741" s="50">
        <v>53648</v>
      </c>
      <c r="E4741" s="50" t="s">
        <v>11990</v>
      </c>
      <c r="F4741" s="50" t="s">
        <v>11991</v>
      </c>
      <c r="G4741" s="50" t="s">
        <v>11992</v>
      </c>
      <c r="H4741" s="50" t="s">
        <v>1195</v>
      </c>
      <c r="I4741" s="50" t="s">
        <v>11993</v>
      </c>
      <c r="J4741" s="50" t="s">
        <v>1196</v>
      </c>
      <c r="K4741" s="50" t="s">
        <v>291</v>
      </c>
      <c r="L4741" s="50" t="s">
        <v>189</v>
      </c>
      <c r="M4741" s="54">
        <v>1</v>
      </c>
      <c r="N4741" s="51" t="str">
        <f t="shared" si="309"/>
        <v>都調布南</v>
      </c>
    </row>
    <row r="4742" spans="1:14" x14ac:dyDescent="0.2">
      <c r="A4742" s="50">
        <f t="shared" si="306"/>
        <v>53649</v>
      </c>
      <c r="B4742" s="50">
        <f t="shared" si="307"/>
        <v>5</v>
      </c>
      <c r="C4742" s="51">
        <f t="shared" si="308"/>
        <v>36</v>
      </c>
      <c r="D4742" s="50">
        <v>53649</v>
      </c>
      <c r="E4742" s="50" t="s">
        <v>1097</v>
      </c>
      <c r="F4742" s="50" t="s">
        <v>65</v>
      </c>
      <c r="G4742" s="50" t="s">
        <v>11937</v>
      </c>
      <c r="H4742" s="50" t="s">
        <v>1040</v>
      </c>
      <c r="I4742" s="50" t="s">
        <v>11938</v>
      </c>
      <c r="J4742" s="50" t="s">
        <v>1482</v>
      </c>
      <c r="K4742" s="50" t="s">
        <v>291</v>
      </c>
      <c r="L4742" s="50" t="s">
        <v>189</v>
      </c>
      <c r="M4742" s="54">
        <v>1</v>
      </c>
      <c r="N4742" s="51" t="str">
        <f t="shared" si="309"/>
        <v>都調布南</v>
      </c>
    </row>
    <row r="4743" spans="1:14" x14ac:dyDescent="0.2">
      <c r="A4743" s="50">
        <f t="shared" si="306"/>
        <v>53650</v>
      </c>
      <c r="B4743" s="50">
        <f t="shared" si="307"/>
        <v>5</v>
      </c>
      <c r="C4743" s="51">
        <f t="shared" si="308"/>
        <v>36</v>
      </c>
      <c r="D4743" s="50">
        <v>53650</v>
      </c>
      <c r="E4743" s="50" t="s">
        <v>11994</v>
      </c>
      <c r="F4743" s="50" t="s">
        <v>7513</v>
      </c>
      <c r="G4743" s="50" t="s">
        <v>11995</v>
      </c>
      <c r="H4743" s="50" t="s">
        <v>1185</v>
      </c>
      <c r="I4743" s="50" t="s">
        <v>11996</v>
      </c>
      <c r="J4743" s="50" t="s">
        <v>1187</v>
      </c>
      <c r="K4743" s="50" t="s">
        <v>291</v>
      </c>
      <c r="L4743" s="50" t="s">
        <v>189</v>
      </c>
      <c r="M4743" s="54">
        <v>1</v>
      </c>
      <c r="N4743" s="51" t="str">
        <f t="shared" si="309"/>
        <v>都調布南</v>
      </c>
    </row>
    <row r="4744" spans="1:14" x14ac:dyDescent="0.2">
      <c r="A4744" s="50">
        <f t="shared" si="306"/>
        <v>53662</v>
      </c>
      <c r="B4744" s="50">
        <f t="shared" si="307"/>
        <v>5</v>
      </c>
      <c r="C4744" s="51">
        <f t="shared" si="308"/>
        <v>36</v>
      </c>
      <c r="D4744" s="50">
        <v>53662</v>
      </c>
      <c r="E4744" s="50" t="s">
        <v>11877</v>
      </c>
      <c r="F4744" s="50" t="s">
        <v>4598</v>
      </c>
      <c r="G4744" s="50" t="s">
        <v>11878</v>
      </c>
      <c r="H4744" s="50" t="s">
        <v>2732</v>
      </c>
      <c r="I4744" s="50" t="s">
        <v>11879</v>
      </c>
      <c r="J4744" s="50" t="s">
        <v>2733</v>
      </c>
      <c r="K4744" s="50" t="s">
        <v>292</v>
      </c>
      <c r="L4744" s="50" t="s">
        <v>1029</v>
      </c>
      <c r="M4744" s="54">
        <v>3</v>
      </c>
      <c r="N4744" s="51" t="str">
        <f t="shared" si="309"/>
        <v>都調布南</v>
      </c>
    </row>
    <row r="4745" spans="1:14" x14ac:dyDescent="0.2">
      <c r="A4745" s="50">
        <f t="shared" si="306"/>
        <v>53663</v>
      </c>
      <c r="B4745" s="50">
        <f t="shared" si="307"/>
        <v>5</v>
      </c>
      <c r="C4745" s="51">
        <f t="shared" si="308"/>
        <v>36</v>
      </c>
      <c r="D4745" s="50">
        <v>53663</v>
      </c>
      <c r="E4745" s="50" t="s">
        <v>646</v>
      </c>
      <c r="F4745" s="50" t="s">
        <v>11997</v>
      </c>
      <c r="G4745" s="50" t="s">
        <v>1417</v>
      </c>
      <c r="H4745" s="50" t="s">
        <v>2747</v>
      </c>
      <c r="I4745" s="50" t="s">
        <v>1419</v>
      </c>
      <c r="J4745" s="50" t="s">
        <v>2749</v>
      </c>
      <c r="K4745" s="50" t="s">
        <v>292</v>
      </c>
      <c r="L4745" s="50" t="s">
        <v>188</v>
      </c>
      <c r="M4745" s="54">
        <v>3</v>
      </c>
      <c r="N4745" s="51" t="str">
        <f t="shared" si="309"/>
        <v>都調布南</v>
      </c>
    </row>
    <row r="4746" spans="1:14" x14ac:dyDescent="0.2">
      <c r="A4746" s="50">
        <f t="shared" si="306"/>
        <v>53664</v>
      </c>
      <c r="B4746" s="50">
        <f t="shared" si="307"/>
        <v>5</v>
      </c>
      <c r="C4746" s="51">
        <f t="shared" si="308"/>
        <v>36</v>
      </c>
      <c r="D4746" s="50">
        <v>53664</v>
      </c>
      <c r="E4746" s="50" t="s">
        <v>11998</v>
      </c>
      <c r="F4746" s="50" t="s">
        <v>11999</v>
      </c>
      <c r="G4746" s="50" t="s">
        <v>12000</v>
      </c>
      <c r="H4746" s="50" t="s">
        <v>4963</v>
      </c>
      <c r="I4746" s="50" t="s">
        <v>12001</v>
      </c>
      <c r="J4746" s="50" t="s">
        <v>4965</v>
      </c>
      <c r="K4746" s="50" t="s">
        <v>292</v>
      </c>
      <c r="L4746" s="50" t="s">
        <v>188</v>
      </c>
      <c r="M4746" s="54">
        <v>3</v>
      </c>
      <c r="N4746" s="51" t="str">
        <f t="shared" si="309"/>
        <v>都調布南</v>
      </c>
    </row>
    <row r="4747" spans="1:14" x14ac:dyDescent="0.2">
      <c r="A4747" s="50">
        <f t="shared" si="306"/>
        <v>53665</v>
      </c>
      <c r="B4747" s="50">
        <f t="shared" si="307"/>
        <v>5</v>
      </c>
      <c r="C4747" s="51">
        <f t="shared" si="308"/>
        <v>36</v>
      </c>
      <c r="D4747" s="50">
        <v>53665</v>
      </c>
      <c r="E4747" s="50" t="s">
        <v>11091</v>
      </c>
      <c r="F4747" s="50" t="s">
        <v>12002</v>
      </c>
      <c r="G4747" s="50" t="s">
        <v>7355</v>
      </c>
      <c r="H4747" s="50" t="s">
        <v>3308</v>
      </c>
      <c r="I4747" s="50" t="s">
        <v>7357</v>
      </c>
      <c r="J4747" s="50" t="s">
        <v>3309</v>
      </c>
      <c r="K4747" s="50" t="s">
        <v>292</v>
      </c>
      <c r="L4747" s="50" t="s">
        <v>1029</v>
      </c>
      <c r="M4747" s="54">
        <v>3</v>
      </c>
      <c r="N4747" s="51" t="str">
        <f t="shared" si="309"/>
        <v>都調布南</v>
      </c>
    </row>
    <row r="4748" spans="1:14" x14ac:dyDescent="0.2">
      <c r="A4748" s="50">
        <f t="shared" si="306"/>
        <v>53666</v>
      </c>
      <c r="B4748" s="50">
        <f t="shared" si="307"/>
        <v>5</v>
      </c>
      <c r="C4748" s="51">
        <f t="shared" si="308"/>
        <v>36</v>
      </c>
      <c r="D4748" s="50">
        <v>53666</v>
      </c>
      <c r="E4748" s="50" t="s">
        <v>12003</v>
      </c>
      <c r="F4748" s="50" t="s">
        <v>12004</v>
      </c>
      <c r="G4748" s="50" t="s">
        <v>12005</v>
      </c>
      <c r="H4748" s="50" t="s">
        <v>1359</v>
      </c>
      <c r="I4748" s="50" t="s">
        <v>12006</v>
      </c>
      <c r="J4748" s="50" t="s">
        <v>12007</v>
      </c>
      <c r="K4748" s="50" t="s">
        <v>292</v>
      </c>
      <c r="L4748" s="50" t="s">
        <v>189</v>
      </c>
      <c r="M4748" s="54">
        <v>2</v>
      </c>
      <c r="N4748" s="51" t="str">
        <f t="shared" si="309"/>
        <v>都調布南</v>
      </c>
    </row>
    <row r="4749" spans="1:14" x14ac:dyDescent="0.2">
      <c r="A4749" s="50">
        <f t="shared" si="306"/>
        <v>53667</v>
      </c>
      <c r="B4749" s="50">
        <f t="shared" si="307"/>
        <v>5</v>
      </c>
      <c r="C4749" s="51">
        <f t="shared" si="308"/>
        <v>36</v>
      </c>
      <c r="D4749" s="50">
        <v>53667</v>
      </c>
      <c r="E4749" s="50" t="s">
        <v>45</v>
      </c>
      <c r="F4749" s="50" t="s">
        <v>12008</v>
      </c>
      <c r="G4749" s="50" t="s">
        <v>1184</v>
      </c>
      <c r="H4749" s="50" t="s">
        <v>12009</v>
      </c>
      <c r="I4749" s="50" t="s">
        <v>1186</v>
      </c>
      <c r="J4749" s="50" t="s">
        <v>12010</v>
      </c>
      <c r="K4749" s="50" t="s">
        <v>292</v>
      </c>
      <c r="L4749" s="50" t="s">
        <v>188</v>
      </c>
      <c r="M4749" s="54">
        <v>2</v>
      </c>
      <c r="N4749" s="51" t="str">
        <f t="shared" si="309"/>
        <v>都調布南</v>
      </c>
    </row>
    <row r="4750" spans="1:14" x14ac:dyDescent="0.2">
      <c r="A4750" s="50">
        <f t="shared" si="306"/>
        <v>53668</v>
      </c>
      <c r="B4750" s="50">
        <f t="shared" si="307"/>
        <v>5</v>
      </c>
      <c r="C4750" s="51">
        <f t="shared" si="308"/>
        <v>36</v>
      </c>
      <c r="D4750" s="50">
        <v>53668</v>
      </c>
      <c r="E4750" s="50" t="s">
        <v>4812</v>
      </c>
      <c r="F4750" s="50" t="s">
        <v>5070</v>
      </c>
      <c r="G4750" s="50" t="s">
        <v>4813</v>
      </c>
      <c r="H4750" s="50" t="s">
        <v>1542</v>
      </c>
      <c r="I4750" s="50" t="s">
        <v>7322</v>
      </c>
      <c r="J4750" s="50" t="s">
        <v>2161</v>
      </c>
      <c r="K4750" s="50" t="s">
        <v>292</v>
      </c>
      <c r="L4750" s="50" t="s">
        <v>188</v>
      </c>
      <c r="M4750" s="54">
        <v>3</v>
      </c>
      <c r="N4750" s="51" t="str">
        <f t="shared" si="309"/>
        <v>都調布南</v>
      </c>
    </row>
    <row r="4751" spans="1:14" x14ac:dyDescent="0.2">
      <c r="A4751" s="50">
        <f t="shared" si="306"/>
        <v>53669</v>
      </c>
      <c r="B4751" s="50">
        <f t="shared" si="307"/>
        <v>5</v>
      </c>
      <c r="C4751" s="51">
        <f t="shared" si="308"/>
        <v>36</v>
      </c>
      <c r="D4751" s="50">
        <v>53669</v>
      </c>
      <c r="E4751" s="50" t="s">
        <v>47</v>
      </c>
      <c r="F4751" s="50" t="s">
        <v>4331</v>
      </c>
      <c r="G4751" s="50" t="s">
        <v>1087</v>
      </c>
      <c r="H4751" s="50" t="s">
        <v>1088</v>
      </c>
      <c r="I4751" s="50" t="s">
        <v>1089</v>
      </c>
      <c r="J4751" s="50" t="s">
        <v>1090</v>
      </c>
      <c r="K4751" s="50" t="s">
        <v>292</v>
      </c>
      <c r="L4751" s="50" t="s">
        <v>189</v>
      </c>
      <c r="M4751" s="54">
        <v>1</v>
      </c>
      <c r="N4751" s="51" t="str">
        <f t="shared" si="309"/>
        <v>都調布南</v>
      </c>
    </row>
    <row r="4752" spans="1:14" x14ac:dyDescent="0.2">
      <c r="A4752" s="50">
        <f t="shared" si="306"/>
        <v>53670</v>
      </c>
      <c r="B4752" s="50">
        <f t="shared" si="307"/>
        <v>5</v>
      </c>
      <c r="C4752" s="51">
        <f t="shared" si="308"/>
        <v>36</v>
      </c>
      <c r="D4752" s="50">
        <v>53670</v>
      </c>
      <c r="E4752" s="50" t="s">
        <v>12011</v>
      </c>
      <c r="F4752" s="50" t="s">
        <v>12012</v>
      </c>
      <c r="G4752" s="50" t="s">
        <v>12013</v>
      </c>
      <c r="H4752" s="50" t="s">
        <v>1716</v>
      </c>
      <c r="I4752" s="50" t="s">
        <v>12014</v>
      </c>
      <c r="J4752" s="50" t="s">
        <v>1717</v>
      </c>
      <c r="K4752" s="50" t="s">
        <v>292</v>
      </c>
      <c r="L4752" s="50" t="s">
        <v>189</v>
      </c>
      <c r="M4752" s="54">
        <v>1</v>
      </c>
      <c r="N4752" s="51" t="str">
        <f t="shared" si="309"/>
        <v>都調布南</v>
      </c>
    </row>
    <row r="4753" spans="1:14" x14ac:dyDescent="0.2">
      <c r="A4753" s="50">
        <f t="shared" si="306"/>
        <v>53671</v>
      </c>
      <c r="B4753" s="50">
        <f t="shared" si="307"/>
        <v>5</v>
      </c>
      <c r="C4753" s="51">
        <f t="shared" si="308"/>
        <v>36</v>
      </c>
      <c r="D4753" s="50">
        <v>53671</v>
      </c>
      <c r="E4753" s="50" t="s">
        <v>12015</v>
      </c>
      <c r="F4753" s="50" t="s">
        <v>12016</v>
      </c>
      <c r="G4753" s="50" t="s">
        <v>12017</v>
      </c>
      <c r="H4753" s="50" t="s">
        <v>9755</v>
      </c>
      <c r="I4753" s="50" t="s">
        <v>12018</v>
      </c>
      <c r="J4753" s="50" t="s">
        <v>9756</v>
      </c>
      <c r="K4753" s="50" t="s">
        <v>292</v>
      </c>
      <c r="L4753" s="50" t="s">
        <v>189</v>
      </c>
      <c r="M4753" s="54">
        <v>1</v>
      </c>
      <c r="N4753" s="51" t="str">
        <f t="shared" si="309"/>
        <v>都調布南</v>
      </c>
    </row>
    <row r="4754" spans="1:14" x14ac:dyDescent="0.2">
      <c r="A4754" s="50">
        <f t="shared" si="306"/>
        <v>53672</v>
      </c>
      <c r="B4754" s="50">
        <f t="shared" si="307"/>
        <v>5</v>
      </c>
      <c r="C4754" s="51">
        <f t="shared" si="308"/>
        <v>36</v>
      </c>
      <c r="D4754" s="50">
        <v>53672</v>
      </c>
      <c r="E4754" s="50" t="s">
        <v>34</v>
      </c>
      <c r="F4754" s="50" t="s">
        <v>492</v>
      </c>
      <c r="G4754" s="50" t="s">
        <v>1285</v>
      </c>
      <c r="H4754" s="50" t="s">
        <v>1359</v>
      </c>
      <c r="I4754" s="50" t="s">
        <v>1287</v>
      </c>
      <c r="J4754" s="50" t="s">
        <v>1360</v>
      </c>
      <c r="K4754" s="50" t="s">
        <v>292</v>
      </c>
      <c r="L4754" s="50" t="s">
        <v>189</v>
      </c>
      <c r="M4754" s="54">
        <v>1</v>
      </c>
      <c r="N4754" s="51" t="str">
        <f t="shared" si="309"/>
        <v>都調布南</v>
      </c>
    </row>
    <row r="4755" spans="1:14" x14ac:dyDescent="0.2">
      <c r="A4755" s="50">
        <f t="shared" si="306"/>
        <v>53673</v>
      </c>
      <c r="B4755" s="50">
        <f t="shared" si="307"/>
        <v>5</v>
      </c>
      <c r="C4755" s="51">
        <f t="shared" si="308"/>
        <v>36</v>
      </c>
      <c r="D4755" s="50">
        <v>53673</v>
      </c>
      <c r="E4755" s="50" t="s">
        <v>22</v>
      </c>
      <c r="F4755" s="50" t="s">
        <v>1086</v>
      </c>
      <c r="G4755" s="50" t="s">
        <v>1070</v>
      </c>
      <c r="H4755" s="50" t="s">
        <v>1088</v>
      </c>
      <c r="I4755" s="50" t="s">
        <v>1610</v>
      </c>
      <c r="J4755" s="50" t="s">
        <v>12019</v>
      </c>
      <c r="K4755" s="50" t="s">
        <v>292</v>
      </c>
      <c r="L4755" s="50" t="s">
        <v>189</v>
      </c>
      <c r="M4755" s="54">
        <v>1</v>
      </c>
      <c r="N4755" s="51" t="str">
        <f t="shared" si="309"/>
        <v>都調布南</v>
      </c>
    </row>
    <row r="4756" spans="1:14" x14ac:dyDescent="0.2">
      <c r="A4756" s="50">
        <f t="shared" si="306"/>
        <v>53674</v>
      </c>
      <c r="B4756" s="50">
        <f t="shared" si="307"/>
        <v>5</v>
      </c>
      <c r="C4756" s="51">
        <f t="shared" si="308"/>
        <v>36</v>
      </c>
      <c r="D4756" s="50">
        <v>53674</v>
      </c>
      <c r="E4756" s="50" t="s">
        <v>7065</v>
      </c>
      <c r="F4756" s="50" t="s">
        <v>10329</v>
      </c>
      <c r="G4756" s="50" t="s">
        <v>7067</v>
      </c>
      <c r="H4756" s="50" t="s">
        <v>10331</v>
      </c>
      <c r="I4756" s="50" t="s">
        <v>7068</v>
      </c>
      <c r="J4756" s="50" t="s">
        <v>10333</v>
      </c>
      <c r="K4756" s="50" t="s">
        <v>292</v>
      </c>
      <c r="L4756" s="50" t="s">
        <v>185</v>
      </c>
      <c r="M4756" s="54">
        <v>1</v>
      </c>
      <c r="N4756" s="51" t="str">
        <f t="shared" si="309"/>
        <v>都調布南</v>
      </c>
    </row>
    <row r="4757" spans="1:14" x14ac:dyDescent="0.2">
      <c r="A4757" s="50">
        <f t="shared" si="306"/>
        <v>53675</v>
      </c>
      <c r="B4757" s="50">
        <f t="shared" si="307"/>
        <v>5</v>
      </c>
      <c r="C4757" s="51">
        <f t="shared" si="308"/>
        <v>36</v>
      </c>
      <c r="D4757" s="50">
        <v>53675</v>
      </c>
      <c r="E4757" s="50" t="s">
        <v>12020</v>
      </c>
      <c r="F4757" s="50" t="s">
        <v>12021</v>
      </c>
      <c r="G4757" s="50" t="s">
        <v>8891</v>
      </c>
      <c r="H4757" s="50" t="s">
        <v>12022</v>
      </c>
      <c r="I4757" s="50" t="s">
        <v>8892</v>
      </c>
      <c r="J4757" s="50" t="s">
        <v>12023</v>
      </c>
      <c r="K4757" s="50" t="s">
        <v>292</v>
      </c>
      <c r="L4757" s="50" t="s">
        <v>185</v>
      </c>
      <c r="M4757" s="54">
        <v>1</v>
      </c>
      <c r="N4757" s="51" t="str">
        <f t="shared" si="309"/>
        <v>都調布南</v>
      </c>
    </row>
    <row r="4758" spans="1:14" x14ac:dyDescent="0.2">
      <c r="A4758" s="50">
        <f t="shared" si="306"/>
        <v>53751</v>
      </c>
      <c r="B4758" s="50">
        <f t="shared" si="307"/>
        <v>5</v>
      </c>
      <c r="C4758" s="51">
        <f t="shared" si="308"/>
        <v>37</v>
      </c>
      <c r="D4758" s="50">
        <v>53751</v>
      </c>
      <c r="E4758" s="50" t="s">
        <v>10202</v>
      </c>
      <c r="F4758" s="50" t="s">
        <v>12024</v>
      </c>
      <c r="G4758" s="50" t="s">
        <v>10204</v>
      </c>
      <c r="H4758" s="50" t="s">
        <v>12025</v>
      </c>
      <c r="I4758" s="50" t="s">
        <v>10206</v>
      </c>
      <c r="J4758" s="50" t="s">
        <v>12026</v>
      </c>
      <c r="K4758" s="50" t="s">
        <v>292</v>
      </c>
      <c r="L4758" s="50" t="s">
        <v>189</v>
      </c>
      <c r="M4758" s="54">
        <v>2</v>
      </c>
      <c r="N4758" s="51" t="str">
        <f t="shared" si="309"/>
        <v>桐朋女</v>
      </c>
    </row>
    <row r="4759" spans="1:14" x14ac:dyDescent="0.2">
      <c r="A4759" s="50">
        <f t="shared" si="306"/>
        <v>53752</v>
      </c>
      <c r="B4759" s="50">
        <f t="shared" si="307"/>
        <v>5</v>
      </c>
      <c r="C4759" s="51">
        <f t="shared" si="308"/>
        <v>37</v>
      </c>
      <c r="D4759" s="50">
        <v>53752</v>
      </c>
      <c r="E4759" s="50" t="s">
        <v>74</v>
      </c>
      <c r="F4759" s="50" t="s">
        <v>12027</v>
      </c>
      <c r="G4759" s="50" t="s">
        <v>2087</v>
      </c>
      <c r="H4759" s="50" t="s">
        <v>1049</v>
      </c>
      <c r="I4759" s="50" t="s">
        <v>2088</v>
      </c>
      <c r="J4759" s="50" t="s">
        <v>1885</v>
      </c>
      <c r="K4759" s="50" t="s">
        <v>292</v>
      </c>
      <c r="L4759" s="50" t="s">
        <v>188</v>
      </c>
      <c r="M4759" s="54">
        <v>2</v>
      </c>
      <c r="N4759" s="51" t="str">
        <f t="shared" si="309"/>
        <v>桐朋女</v>
      </c>
    </row>
    <row r="4760" spans="1:14" x14ac:dyDescent="0.2">
      <c r="A4760" s="50">
        <f t="shared" si="306"/>
        <v>53753</v>
      </c>
      <c r="B4760" s="50">
        <f t="shared" si="307"/>
        <v>5</v>
      </c>
      <c r="C4760" s="51">
        <f t="shared" si="308"/>
        <v>37</v>
      </c>
      <c r="D4760" s="50">
        <v>53753</v>
      </c>
      <c r="E4760" s="50" t="s">
        <v>28</v>
      </c>
      <c r="F4760" s="50" t="s">
        <v>12028</v>
      </c>
      <c r="G4760" s="50" t="s">
        <v>1083</v>
      </c>
      <c r="H4760" s="50" t="s">
        <v>1716</v>
      </c>
      <c r="I4760" s="50" t="s">
        <v>1084</v>
      </c>
      <c r="J4760" s="50" t="s">
        <v>1717</v>
      </c>
      <c r="K4760" s="50" t="s">
        <v>292</v>
      </c>
      <c r="L4760" s="50" t="s">
        <v>189</v>
      </c>
      <c r="M4760" s="54">
        <v>1</v>
      </c>
      <c r="N4760" s="51" t="str">
        <f t="shared" si="309"/>
        <v>桐朋女</v>
      </c>
    </row>
    <row r="4761" spans="1:14" x14ac:dyDescent="0.2">
      <c r="A4761" s="50">
        <f t="shared" si="306"/>
        <v>53754</v>
      </c>
      <c r="B4761" s="50">
        <f t="shared" si="307"/>
        <v>5</v>
      </c>
      <c r="C4761" s="51">
        <f t="shared" si="308"/>
        <v>37</v>
      </c>
      <c r="D4761" s="50">
        <v>53754</v>
      </c>
      <c r="E4761" s="50" t="s">
        <v>24</v>
      </c>
      <c r="F4761" s="50" t="s">
        <v>12029</v>
      </c>
      <c r="G4761" s="50" t="s">
        <v>2538</v>
      </c>
      <c r="H4761" s="50" t="s">
        <v>1370</v>
      </c>
      <c r="I4761" s="50" t="s">
        <v>2539</v>
      </c>
      <c r="J4761" s="50" t="s">
        <v>1371</v>
      </c>
      <c r="K4761" s="50" t="s">
        <v>292</v>
      </c>
      <c r="L4761" s="50" t="s">
        <v>189</v>
      </c>
      <c r="M4761" s="54">
        <v>1</v>
      </c>
      <c r="N4761" s="51" t="str">
        <f t="shared" si="309"/>
        <v>桐朋女</v>
      </c>
    </row>
    <row r="4762" spans="1:14" x14ac:dyDescent="0.2">
      <c r="A4762" s="50">
        <f t="shared" si="306"/>
        <v>53755</v>
      </c>
      <c r="B4762" s="50">
        <f t="shared" si="307"/>
        <v>5</v>
      </c>
      <c r="C4762" s="51">
        <f t="shared" si="308"/>
        <v>37</v>
      </c>
      <c r="D4762" s="50">
        <v>53755</v>
      </c>
      <c r="E4762" s="50" t="s">
        <v>12030</v>
      </c>
      <c r="F4762" s="50" t="s">
        <v>12031</v>
      </c>
      <c r="G4762" s="50" t="s">
        <v>12032</v>
      </c>
      <c r="H4762" s="50" t="s">
        <v>10766</v>
      </c>
      <c r="I4762" s="50" t="s">
        <v>12033</v>
      </c>
      <c r="J4762" s="50" t="s">
        <v>10767</v>
      </c>
      <c r="K4762" s="50" t="s">
        <v>292</v>
      </c>
      <c r="L4762" s="50" t="s">
        <v>189</v>
      </c>
      <c r="M4762" s="54">
        <v>1</v>
      </c>
      <c r="N4762" s="51" t="str">
        <f t="shared" si="309"/>
        <v>桐朋女</v>
      </c>
    </row>
    <row r="4763" spans="1:14" x14ac:dyDescent="0.2">
      <c r="A4763" s="50">
        <f t="shared" si="306"/>
        <v>53756</v>
      </c>
      <c r="B4763" s="50">
        <f t="shared" si="307"/>
        <v>5</v>
      </c>
      <c r="C4763" s="51">
        <f t="shared" si="308"/>
        <v>37</v>
      </c>
      <c r="D4763" s="50">
        <v>53756</v>
      </c>
      <c r="E4763" s="50" t="s">
        <v>9968</v>
      </c>
      <c r="F4763" s="50" t="s">
        <v>4455</v>
      </c>
      <c r="G4763" s="50" t="s">
        <v>9969</v>
      </c>
      <c r="H4763" s="50" t="s">
        <v>4456</v>
      </c>
      <c r="I4763" s="50" t="s">
        <v>12034</v>
      </c>
      <c r="J4763" s="50" t="s">
        <v>4457</v>
      </c>
      <c r="K4763" s="50" t="s">
        <v>292</v>
      </c>
      <c r="L4763" s="50" t="s">
        <v>189</v>
      </c>
      <c r="M4763" s="54">
        <v>1</v>
      </c>
      <c r="N4763" s="51" t="str">
        <f t="shared" si="309"/>
        <v>桐朋女</v>
      </c>
    </row>
    <row r="4764" spans="1:14" x14ac:dyDescent="0.2">
      <c r="A4764" s="50">
        <f t="shared" si="306"/>
        <v>53757</v>
      </c>
      <c r="B4764" s="50">
        <f t="shared" si="307"/>
        <v>5</v>
      </c>
      <c r="C4764" s="51">
        <f t="shared" si="308"/>
        <v>37</v>
      </c>
      <c r="D4764" s="50">
        <v>53757</v>
      </c>
      <c r="E4764" s="50" t="s">
        <v>45</v>
      </c>
      <c r="F4764" s="50" t="s">
        <v>7917</v>
      </c>
      <c r="G4764" s="50" t="s">
        <v>1184</v>
      </c>
      <c r="H4764" s="50" t="s">
        <v>1172</v>
      </c>
      <c r="I4764" s="50" t="s">
        <v>12035</v>
      </c>
      <c r="J4764" s="50" t="s">
        <v>1174</v>
      </c>
      <c r="K4764" s="50" t="s">
        <v>292</v>
      </c>
      <c r="L4764" s="50" t="s">
        <v>189</v>
      </c>
      <c r="M4764" s="54">
        <v>1</v>
      </c>
      <c r="N4764" s="51" t="str">
        <f t="shared" si="309"/>
        <v>桐朋女</v>
      </c>
    </row>
    <row r="4765" spans="1:14" x14ac:dyDescent="0.2">
      <c r="A4765" s="50">
        <f t="shared" si="306"/>
        <v>53793</v>
      </c>
      <c r="B4765" s="50">
        <f t="shared" si="307"/>
        <v>5</v>
      </c>
      <c r="C4765" s="51">
        <f t="shared" si="308"/>
        <v>37</v>
      </c>
      <c r="D4765" s="50">
        <v>53793</v>
      </c>
      <c r="E4765" s="50" t="s">
        <v>3113</v>
      </c>
      <c r="F4765" s="50" t="s">
        <v>12036</v>
      </c>
      <c r="G4765" s="50" t="s">
        <v>3115</v>
      </c>
      <c r="H4765" s="50" t="s">
        <v>12037</v>
      </c>
      <c r="I4765" s="50" t="s">
        <v>3117</v>
      </c>
      <c r="J4765" s="50" t="s">
        <v>12038</v>
      </c>
      <c r="K4765" s="50" t="s">
        <v>292</v>
      </c>
      <c r="L4765" s="50" t="s">
        <v>188</v>
      </c>
      <c r="M4765" s="54">
        <v>3</v>
      </c>
      <c r="N4765" s="51" t="str">
        <f t="shared" si="309"/>
        <v>桐朋女</v>
      </c>
    </row>
    <row r="4766" spans="1:14" x14ac:dyDescent="0.2">
      <c r="A4766" s="50">
        <f t="shared" si="306"/>
        <v>53795</v>
      </c>
      <c r="B4766" s="50">
        <f t="shared" si="307"/>
        <v>5</v>
      </c>
      <c r="C4766" s="51">
        <f t="shared" si="308"/>
        <v>37</v>
      </c>
      <c r="D4766" s="50">
        <v>53795</v>
      </c>
      <c r="E4766" s="50" t="s">
        <v>595</v>
      </c>
      <c r="F4766" s="50" t="s">
        <v>7077</v>
      </c>
      <c r="G4766" s="50" t="s">
        <v>1280</v>
      </c>
      <c r="H4766" s="50" t="s">
        <v>7078</v>
      </c>
      <c r="I4766" s="50" t="s">
        <v>1281</v>
      </c>
      <c r="J4766" s="50" t="s">
        <v>7079</v>
      </c>
      <c r="K4766" s="50" t="s">
        <v>292</v>
      </c>
      <c r="L4766" s="50" t="s">
        <v>188</v>
      </c>
      <c r="M4766" s="54">
        <v>2</v>
      </c>
      <c r="N4766" s="51" t="str">
        <f t="shared" si="309"/>
        <v>桐朋女</v>
      </c>
    </row>
    <row r="4767" spans="1:14" x14ac:dyDescent="0.2">
      <c r="A4767" s="50">
        <f t="shared" si="306"/>
        <v>53796</v>
      </c>
      <c r="B4767" s="50">
        <f t="shared" si="307"/>
        <v>5</v>
      </c>
      <c r="C4767" s="51">
        <f t="shared" si="308"/>
        <v>37</v>
      </c>
      <c r="D4767" s="50">
        <v>53796</v>
      </c>
      <c r="E4767" s="50" t="s">
        <v>12039</v>
      </c>
      <c r="F4767" s="50" t="s">
        <v>12040</v>
      </c>
      <c r="G4767" s="50" t="s">
        <v>12041</v>
      </c>
      <c r="H4767" s="50" t="s">
        <v>6841</v>
      </c>
      <c r="I4767" s="50" t="s">
        <v>12042</v>
      </c>
      <c r="J4767" s="50" t="s">
        <v>6842</v>
      </c>
      <c r="K4767" s="50" t="s">
        <v>292</v>
      </c>
      <c r="L4767" s="50" t="s">
        <v>188</v>
      </c>
      <c r="M4767" s="54">
        <v>2</v>
      </c>
      <c r="N4767" s="51" t="str">
        <f t="shared" si="309"/>
        <v>桐朋女</v>
      </c>
    </row>
    <row r="4768" spans="1:14" x14ac:dyDescent="0.2">
      <c r="A4768" s="50">
        <f t="shared" si="306"/>
        <v>53797</v>
      </c>
      <c r="B4768" s="50">
        <f t="shared" si="307"/>
        <v>5</v>
      </c>
      <c r="C4768" s="51">
        <f t="shared" si="308"/>
        <v>37</v>
      </c>
      <c r="D4768" s="50">
        <v>53797</v>
      </c>
      <c r="E4768" s="50" t="s">
        <v>40</v>
      </c>
      <c r="F4768" s="50" t="s">
        <v>10693</v>
      </c>
      <c r="G4768" s="50" t="s">
        <v>1704</v>
      </c>
      <c r="H4768" s="50" t="s">
        <v>1880</v>
      </c>
      <c r="I4768" s="50" t="s">
        <v>1706</v>
      </c>
      <c r="J4768" s="50" t="s">
        <v>1881</v>
      </c>
      <c r="K4768" s="50" t="s">
        <v>292</v>
      </c>
      <c r="L4768" s="50" t="s">
        <v>188</v>
      </c>
      <c r="M4768" s="54">
        <v>2</v>
      </c>
      <c r="N4768" s="51" t="str">
        <f t="shared" si="309"/>
        <v>桐朋女</v>
      </c>
    </row>
    <row r="4769" spans="1:14" x14ac:dyDescent="0.2">
      <c r="A4769" s="50">
        <f t="shared" si="306"/>
        <v>53798</v>
      </c>
      <c r="B4769" s="50">
        <f t="shared" si="307"/>
        <v>5</v>
      </c>
      <c r="C4769" s="51">
        <f t="shared" si="308"/>
        <v>37</v>
      </c>
      <c r="D4769" s="50">
        <v>53798</v>
      </c>
      <c r="E4769" s="50" t="s">
        <v>12043</v>
      </c>
      <c r="F4769" s="50" t="s">
        <v>12044</v>
      </c>
      <c r="G4769" s="50" t="s">
        <v>12045</v>
      </c>
      <c r="H4769" s="50" t="s">
        <v>12046</v>
      </c>
      <c r="I4769" s="50" t="s">
        <v>12047</v>
      </c>
      <c r="J4769" s="50" t="s">
        <v>12048</v>
      </c>
      <c r="K4769" s="50" t="s">
        <v>292</v>
      </c>
      <c r="L4769" s="50" t="s">
        <v>188</v>
      </c>
      <c r="M4769" s="54">
        <v>2</v>
      </c>
      <c r="N4769" s="51" t="str">
        <f t="shared" si="309"/>
        <v>桐朋女</v>
      </c>
    </row>
    <row r="4770" spans="1:14" x14ac:dyDescent="0.2">
      <c r="A4770" s="50">
        <f t="shared" si="306"/>
        <v>53853</v>
      </c>
      <c r="B4770" s="50">
        <f t="shared" si="307"/>
        <v>5</v>
      </c>
      <c r="C4770" s="51">
        <f t="shared" si="308"/>
        <v>38</v>
      </c>
      <c r="D4770" s="50">
        <v>53853</v>
      </c>
      <c r="E4770" s="50" t="s">
        <v>28</v>
      </c>
      <c r="F4770" s="50" t="s">
        <v>12049</v>
      </c>
      <c r="G4770" s="50" t="s">
        <v>1083</v>
      </c>
      <c r="H4770" s="50" t="s">
        <v>7902</v>
      </c>
      <c r="I4770" s="50" t="s">
        <v>1084</v>
      </c>
      <c r="J4770" s="50" t="s">
        <v>12050</v>
      </c>
      <c r="K4770" s="50" t="s">
        <v>292</v>
      </c>
      <c r="L4770" s="50" t="s">
        <v>189</v>
      </c>
      <c r="M4770" s="54">
        <v>1</v>
      </c>
      <c r="N4770" s="51" t="str">
        <f t="shared" si="309"/>
        <v>晃華学園</v>
      </c>
    </row>
    <row r="4771" spans="1:14" x14ac:dyDescent="0.2">
      <c r="A4771" s="50">
        <f t="shared" si="306"/>
        <v>53854</v>
      </c>
      <c r="B4771" s="50">
        <f t="shared" si="307"/>
        <v>5</v>
      </c>
      <c r="C4771" s="51">
        <f t="shared" si="308"/>
        <v>38</v>
      </c>
      <c r="D4771" s="50">
        <v>53854</v>
      </c>
      <c r="E4771" s="50" t="s">
        <v>12051</v>
      </c>
      <c r="F4771" s="50" t="s">
        <v>12052</v>
      </c>
      <c r="G4771" s="50" t="s">
        <v>7466</v>
      </c>
      <c r="H4771" s="50" t="s">
        <v>12053</v>
      </c>
      <c r="I4771" s="50" t="s">
        <v>7467</v>
      </c>
      <c r="J4771" s="50" t="s">
        <v>12054</v>
      </c>
      <c r="K4771" s="50" t="s">
        <v>292</v>
      </c>
      <c r="L4771" s="50" t="s">
        <v>189</v>
      </c>
      <c r="M4771" s="54">
        <v>1</v>
      </c>
      <c r="N4771" s="51" t="str">
        <f t="shared" si="309"/>
        <v>晃華学園</v>
      </c>
    </row>
    <row r="4772" spans="1:14" x14ac:dyDescent="0.2">
      <c r="A4772" s="50">
        <f t="shared" si="306"/>
        <v>53855</v>
      </c>
      <c r="B4772" s="50">
        <f t="shared" si="307"/>
        <v>5</v>
      </c>
      <c r="C4772" s="51">
        <f t="shared" si="308"/>
        <v>38</v>
      </c>
      <c r="D4772" s="50">
        <v>53855</v>
      </c>
      <c r="E4772" s="50" t="s">
        <v>12055</v>
      </c>
      <c r="F4772" s="50" t="s">
        <v>12056</v>
      </c>
      <c r="G4772" s="50" t="s">
        <v>12057</v>
      </c>
      <c r="H4772" s="50" t="s">
        <v>7718</v>
      </c>
      <c r="I4772" s="50" t="s">
        <v>12058</v>
      </c>
      <c r="J4772" s="50" t="s">
        <v>7719</v>
      </c>
      <c r="K4772" s="50" t="s">
        <v>292</v>
      </c>
      <c r="L4772" s="50" t="s">
        <v>189</v>
      </c>
      <c r="M4772" s="54">
        <v>2</v>
      </c>
      <c r="N4772" s="51" t="str">
        <f t="shared" si="309"/>
        <v>晃華学園</v>
      </c>
    </row>
    <row r="4773" spans="1:14" x14ac:dyDescent="0.2">
      <c r="A4773" s="50">
        <f t="shared" si="306"/>
        <v>53857</v>
      </c>
      <c r="B4773" s="50">
        <f t="shared" si="307"/>
        <v>5</v>
      </c>
      <c r="C4773" s="51">
        <f t="shared" si="308"/>
        <v>38</v>
      </c>
      <c r="D4773" s="50">
        <v>53857</v>
      </c>
      <c r="E4773" s="50" t="s">
        <v>12059</v>
      </c>
      <c r="F4773" s="50" t="s">
        <v>12060</v>
      </c>
      <c r="G4773" s="50" t="s">
        <v>6957</v>
      </c>
      <c r="H4773" s="50" t="s">
        <v>2476</v>
      </c>
      <c r="I4773" s="50" t="s">
        <v>6958</v>
      </c>
      <c r="J4773" s="50" t="s">
        <v>2478</v>
      </c>
      <c r="K4773" s="50" t="s">
        <v>292</v>
      </c>
      <c r="L4773" s="50" t="s">
        <v>189</v>
      </c>
      <c r="M4773" s="54">
        <v>1</v>
      </c>
      <c r="N4773" s="51" t="str">
        <f t="shared" si="309"/>
        <v>晃華学園</v>
      </c>
    </row>
    <row r="4774" spans="1:14" x14ac:dyDescent="0.2">
      <c r="A4774" s="50">
        <f t="shared" si="306"/>
        <v>53859</v>
      </c>
      <c r="B4774" s="50">
        <f t="shared" si="307"/>
        <v>5</v>
      </c>
      <c r="C4774" s="51">
        <f t="shared" si="308"/>
        <v>38</v>
      </c>
      <c r="D4774" s="50">
        <v>53859</v>
      </c>
      <c r="E4774" s="50" t="s">
        <v>9812</v>
      </c>
      <c r="F4774" s="50" t="s">
        <v>12061</v>
      </c>
      <c r="G4774" s="50" t="s">
        <v>9001</v>
      </c>
      <c r="H4774" s="50" t="s">
        <v>1708</v>
      </c>
      <c r="I4774" s="50" t="s">
        <v>9003</v>
      </c>
      <c r="J4774" s="50" t="s">
        <v>1709</v>
      </c>
      <c r="K4774" s="50" t="s">
        <v>292</v>
      </c>
      <c r="L4774" s="50" t="s">
        <v>189</v>
      </c>
      <c r="M4774" s="54">
        <v>2</v>
      </c>
      <c r="N4774" s="51" t="str">
        <f t="shared" si="309"/>
        <v>晃華学園</v>
      </c>
    </row>
    <row r="4775" spans="1:14" x14ac:dyDescent="0.2">
      <c r="A4775" s="50">
        <f t="shared" si="306"/>
        <v>53860</v>
      </c>
      <c r="B4775" s="50">
        <f t="shared" si="307"/>
        <v>5</v>
      </c>
      <c r="C4775" s="51">
        <f t="shared" si="308"/>
        <v>38</v>
      </c>
      <c r="D4775" s="50">
        <v>53860</v>
      </c>
      <c r="E4775" s="50" t="s">
        <v>12062</v>
      </c>
      <c r="F4775" s="50" t="s">
        <v>12063</v>
      </c>
      <c r="G4775" s="50" t="s">
        <v>2396</v>
      </c>
      <c r="H4775" s="50" t="s">
        <v>1975</v>
      </c>
      <c r="I4775" s="50" t="s">
        <v>2398</v>
      </c>
      <c r="J4775" s="50" t="s">
        <v>1977</v>
      </c>
      <c r="K4775" s="50" t="s">
        <v>292</v>
      </c>
      <c r="L4775" s="50" t="s">
        <v>189</v>
      </c>
      <c r="M4775" s="54">
        <v>1</v>
      </c>
      <c r="N4775" s="51" t="str">
        <f t="shared" si="309"/>
        <v>晃華学園</v>
      </c>
    </row>
    <row r="4776" spans="1:14" x14ac:dyDescent="0.2">
      <c r="A4776" s="50">
        <f t="shared" si="306"/>
        <v>53861</v>
      </c>
      <c r="B4776" s="50">
        <f t="shared" si="307"/>
        <v>5</v>
      </c>
      <c r="C4776" s="51">
        <f t="shared" si="308"/>
        <v>38</v>
      </c>
      <c r="D4776" s="50">
        <v>53861</v>
      </c>
      <c r="E4776" s="50" t="s">
        <v>12051</v>
      </c>
      <c r="F4776" s="50" t="s">
        <v>7409</v>
      </c>
      <c r="G4776" s="50" t="s">
        <v>7466</v>
      </c>
      <c r="H4776" s="50" t="s">
        <v>12064</v>
      </c>
      <c r="I4776" s="50" t="s">
        <v>7467</v>
      </c>
      <c r="J4776" s="50" t="s">
        <v>12065</v>
      </c>
      <c r="K4776" s="50" t="s">
        <v>292</v>
      </c>
      <c r="L4776" s="50" t="s">
        <v>189</v>
      </c>
      <c r="M4776" s="54">
        <v>1</v>
      </c>
      <c r="N4776" s="51" t="str">
        <f t="shared" si="309"/>
        <v>晃華学園</v>
      </c>
    </row>
    <row r="4777" spans="1:14" x14ac:dyDescent="0.2">
      <c r="A4777" s="50">
        <f t="shared" si="306"/>
        <v>53862</v>
      </c>
      <c r="B4777" s="50">
        <f t="shared" si="307"/>
        <v>5</v>
      </c>
      <c r="C4777" s="51">
        <f t="shared" si="308"/>
        <v>38</v>
      </c>
      <c r="D4777" s="50">
        <v>53862</v>
      </c>
      <c r="E4777" s="50" t="s">
        <v>24</v>
      </c>
      <c r="F4777" s="50" t="s">
        <v>2557</v>
      </c>
      <c r="G4777" s="50" t="s">
        <v>2538</v>
      </c>
      <c r="H4777" s="50" t="s">
        <v>2277</v>
      </c>
      <c r="I4777" s="50" t="s">
        <v>2539</v>
      </c>
      <c r="J4777" s="50" t="s">
        <v>2279</v>
      </c>
      <c r="K4777" s="50" t="s">
        <v>292</v>
      </c>
      <c r="L4777" s="50" t="s">
        <v>188</v>
      </c>
      <c r="M4777" s="54">
        <v>2</v>
      </c>
      <c r="N4777" s="51" t="str">
        <f t="shared" si="309"/>
        <v>晃華学園</v>
      </c>
    </row>
    <row r="4778" spans="1:14" x14ac:dyDescent="0.2">
      <c r="A4778" s="50">
        <f t="shared" si="306"/>
        <v>53863</v>
      </c>
      <c r="B4778" s="50">
        <f t="shared" si="307"/>
        <v>5</v>
      </c>
      <c r="C4778" s="51">
        <f t="shared" si="308"/>
        <v>38</v>
      </c>
      <c r="D4778" s="50">
        <v>53863</v>
      </c>
      <c r="E4778" s="50" t="s">
        <v>12066</v>
      </c>
      <c r="F4778" s="50" t="s">
        <v>12067</v>
      </c>
      <c r="G4778" s="50" t="s">
        <v>12068</v>
      </c>
      <c r="H4778" s="50" t="s">
        <v>2739</v>
      </c>
      <c r="I4778" s="50" t="s">
        <v>12069</v>
      </c>
      <c r="J4778" s="50" t="s">
        <v>2741</v>
      </c>
      <c r="K4778" s="50" t="s">
        <v>292</v>
      </c>
      <c r="L4778" s="50" t="s">
        <v>189</v>
      </c>
      <c r="M4778" s="54">
        <v>2</v>
      </c>
      <c r="N4778" s="51" t="str">
        <f t="shared" si="309"/>
        <v>晃華学園</v>
      </c>
    </row>
    <row r="4779" spans="1:14" x14ac:dyDescent="0.2">
      <c r="A4779" s="50">
        <f t="shared" si="306"/>
        <v>53864</v>
      </c>
      <c r="B4779" s="50">
        <f t="shared" si="307"/>
        <v>5</v>
      </c>
      <c r="C4779" s="51">
        <f t="shared" si="308"/>
        <v>38</v>
      </c>
      <c r="D4779" s="50">
        <v>53864</v>
      </c>
      <c r="E4779" s="50" t="s">
        <v>12070</v>
      </c>
      <c r="F4779" s="50" t="s">
        <v>4414</v>
      </c>
      <c r="G4779" s="50" t="s">
        <v>12071</v>
      </c>
      <c r="H4779" s="50" t="s">
        <v>3251</v>
      </c>
      <c r="I4779" s="50" t="s">
        <v>12072</v>
      </c>
      <c r="J4779" s="50" t="s">
        <v>3253</v>
      </c>
      <c r="K4779" s="50" t="s">
        <v>292</v>
      </c>
      <c r="L4779" s="50" t="s">
        <v>188</v>
      </c>
      <c r="M4779" s="54">
        <v>2</v>
      </c>
      <c r="N4779" s="51" t="str">
        <f t="shared" si="309"/>
        <v>晃華学園</v>
      </c>
    </row>
    <row r="4780" spans="1:14" x14ac:dyDescent="0.2">
      <c r="A4780" s="50">
        <f t="shared" ref="A4780:A4843" si="310">D4780</f>
        <v>53865</v>
      </c>
      <c r="B4780" s="50">
        <f t="shared" ref="B4780:B4843" si="311">ROUNDDOWN(D4780/10000,0)</f>
        <v>5</v>
      </c>
      <c r="C4780" s="51">
        <f t="shared" ref="C4780:C4843" si="312">ROUNDDOWN((D4780-B4780*10000)/100,0)</f>
        <v>38</v>
      </c>
      <c r="D4780" s="50">
        <v>53865</v>
      </c>
      <c r="E4780" s="50" t="s">
        <v>12073</v>
      </c>
      <c r="F4780" s="50" t="s">
        <v>4979</v>
      </c>
      <c r="G4780" s="50" t="s">
        <v>12074</v>
      </c>
      <c r="H4780" s="50" t="s">
        <v>4698</v>
      </c>
      <c r="I4780" s="50" t="s">
        <v>12075</v>
      </c>
      <c r="J4780" s="50" t="s">
        <v>4700</v>
      </c>
      <c r="K4780" s="50" t="s">
        <v>292</v>
      </c>
      <c r="L4780" s="50" t="s">
        <v>189</v>
      </c>
      <c r="M4780" s="54">
        <v>2</v>
      </c>
      <c r="N4780" s="51" t="str">
        <f t="shared" si="309"/>
        <v>晃華学園</v>
      </c>
    </row>
    <row r="4781" spans="1:14" x14ac:dyDescent="0.2">
      <c r="A4781" s="50">
        <f t="shared" si="310"/>
        <v>53866</v>
      </c>
      <c r="B4781" s="50">
        <f t="shared" si="311"/>
        <v>5</v>
      </c>
      <c r="C4781" s="51">
        <f t="shared" si="312"/>
        <v>38</v>
      </c>
      <c r="D4781" s="50">
        <v>53866</v>
      </c>
      <c r="E4781" s="50" t="s">
        <v>4409</v>
      </c>
      <c r="F4781" s="50" t="s">
        <v>3458</v>
      </c>
      <c r="G4781" s="50" t="s">
        <v>1037</v>
      </c>
      <c r="H4781" s="50" t="s">
        <v>3460</v>
      </c>
      <c r="I4781" s="50" t="s">
        <v>4412</v>
      </c>
      <c r="J4781" s="50" t="s">
        <v>3462</v>
      </c>
      <c r="K4781" s="50" t="s">
        <v>292</v>
      </c>
      <c r="L4781" s="50" t="s">
        <v>188</v>
      </c>
      <c r="M4781" s="54">
        <v>2</v>
      </c>
      <c r="N4781" s="51" t="str">
        <f t="shared" si="309"/>
        <v>晃華学園</v>
      </c>
    </row>
    <row r="4782" spans="1:14" x14ac:dyDescent="0.2">
      <c r="A4782" s="50">
        <f t="shared" si="310"/>
        <v>53867</v>
      </c>
      <c r="B4782" s="50">
        <f t="shared" si="311"/>
        <v>5</v>
      </c>
      <c r="C4782" s="51">
        <f t="shared" si="312"/>
        <v>38</v>
      </c>
      <c r="D4782" s="50">
        <v>53867</v>
      </c>
      <c r="E4782" s="50" t="s">
        <v>2436</v>
      </c>
      <c r="F4782" s="50" t="s">
        <v>12076</v>
      </c>
      <c r="G4782" s="50" t="s">
        <v>2437</v>
      </c>
      <c r="H4782" s="50" t="s">
        <v>1333</v>
      </c>
      <c r="I4782" s="50" t="s">
        <v>2438</v>
      </c>
      <c r="J4782" s="50" t="s">
        <v>1334</v>
      </c>
      <c r="K4782" s="50" t="s">
        <v>292</v>
      </c>
      <c r="L4782" s="50" t="s">
        <v>189</v>
      </c>
      <c r="M4782" s="54">
        <v>2</v>
      </c>
      <c r="N4782" s="51" t="str">
        <f t="shared" si="309"/>
        <v>晃華学園</v>
      </c>
    </row>
    <row r="4783" spans="1:14" x14ac:dyDescent="0.2">
      <c r="A4783" s="50">
        <f t="shared" si="310"/>
        <v>53911</v>
      </c>
      <c r="B4783" s="50">
        <f t="shared" si="311"/>
        <v>5</v>
      </c>
      <c r="C4783" s="51">
        <f t="shared" si="312"/>
        <v>39</v>
      </c>
      <c r="D4783" s="50">
        <v>53911</v>
      </c>
      <c r="E4783" s="50" t="s">
        <v>12077</v>
      </c>
      <c r="F4783" s="50" t="s">
        <v>3801</v>
      </c>
      <c r="G4783" s="50" t="s">
        <v>12078</v>
      </c>
      <c r="H4783" s="50" t="s">
        <v>1009</v>
      </c>
      <c r="I4783" s="50" t="s">
        <v>12079</v>
      </c>
      <c r="J4783" s="50" t="s">
        <v>1011</v>
      </c>
      <c r="K4783" s="50" t="s">
        <v>291</v>
      </c>
      <c r="L4783" s="50" t="s">
        <v>188</v>
      </c>
      <c r="M4783" s="54">
        <v>2</v>
      </c>
      <c r="N4783" s="51" t="str">
        <f t="shared" si="309"/>
        <v>都狛江</v>
      </c>
    </row>
    <row r="4784" spans="1:14" x14ac:dyDescent="0.2">
      <c r="A4784" s="50">
        <f t="shared" si="310"/>
        <v>53912</v>
      </c>
      <c r="B4784" s="50">
        <f t="shared" si="311"/>
        <v>5</v>
      </c>
      <c r="C4784" s="51">
        <f t="shared" si="312"/>
        <v>39</v>
      </c>
      <c r="D4784" s="50">
        <v>53912</v>
      </c>
      <c r="E4784" s="50" t="s">
        <v>12080</v>
      </c>
      <c r="F4784" s="50" t="s">
        <v>8531</v>
      </c>
      <c r="G4784" s="50" t="s">
        <v>12081</v>
      </c>
      <c r="H4784" s="50" t="s">
        <v>1875</v>
      </c>
      <c r="I4784" s="50" t="s">
        <v>12082</v>
      </c>
      <c r="J4784" s="50" t="s">
        <v>1877</v>
      </c>
      <c r="K4784" s="50" t="s">
        <v>291</v>
      </c>
      <c r="L4784" s="50" t="s">
        <v>188</v>
      </c>
      <c r="M4784" s="54">
        <v>2</v>
      </c>
      <c r="N4784" s="51" t="str">
        <f t="shared" si="309"/>
        <v>都狛江</v>
      </c>
    </row>
    <row r="4785" spans="1:14" x14ac:dyDescent="0.2">
      <c r="A4785" s="50">
        <f t="shared" si="310"/>
        <v>53913</v>
      </c>
      <c r="B4785" s="50">
        <f t="shared" si="311"/>
        <v>5</v>
      </c>
      <c r="C4785" s="51">
        <f t="shared" si="312"/>
        <v>39</v>
      </c>
      <c r="D4785" s="50">
        <v>53913</v>
      </c>
      <c r="E4785" s="50" t="s">
        <v>97</v>
      </c>
      <c r="F4785" s="50" t="s">
        <v>910</v>
      </c>
      <c r="G4785" s="50" t="s">
        <v>1838</v>
      </c>
      <c r="H4785" s="50" t="s">
        <v>1875</v>
      </c>
      <c r="I4785" s="50" t="s">
        <v>1840</v>
      </c>
      <c r="J4785" s="50" t="s">
        <v>1877</v>
      </c>
      <c r="K4785" s="50" t="s">
        <v>291</v>
      </c>
      <c r="L4785" s="50" t="s">
        <v>188</v>
      </c>
      <c r="M4785" s="54">
        <v>2</v>
      </c>
      <c r="N4785" s="51" t="str">
        <f t="shared" si="309"/>
        <v>都狛江</v>
      </c>
    </row>
    <row r="4786" spans="1:14" x14ac:dyDescent="0.2">
      <c r="A4786" s="50">
        <f t="shared" si="310"/>
        <v>53914</v>
      </c>
      <c r="B4786" s="50">
        <f t="shared" si="311"/>
        <v>5</v>
      </c>
      <c r="C4786" s="51">
        <f t="shared" si="312"/>
        <v>39</v>
      </c>
      <c r="D4786" s="50">
        <v>53914</v>
      </c>
      <c r="E4786" s="50" t="s">
        <v>12083</v>
      </c>
      <c r="F4786" s="50" t="s">
        <v>12084</v>
      </c>
      <c r="G4786" s="50" t="s">
        <v>12085</v>
      </c>
      <c r="H4786" s="50" t="s">
        <v>9060</v>
      </c>
      <c r="I4786" s="50" t="s">
        <v>12086</v>
      </c>
      <c r="J4786" s="50" t="s">
        <v>3737</v>
      </c>
      <c r="K4786" s="50" t="s">
        <v>291</v>
      </c>
      <c r="L4786" s="50" t="s">
        <v>188</v>
      </c>
      <c r="M4786" s="54">
        <v>2</v>
      </c>
      <c r="N4786" s="51" t="str">
        <f t="shared" si="309"/>
        <v>都狛江</v>
      </c>
    </row>
    <row r="4787" spans="1:14" x14ac:dyDescent="0.2">
      <c r="A4787" s="50">
        <f t="shared" si="310"/>
        <v>53915</v>
      </c>
      <c r="B4787" s="50">
        <f t="shared" si="311"/>
        <v>5</v>
      </c>
      <c r="C4787" s="51">
        <f t="shared" si="312"/>
        <v>39</v>
      </c>
      <c r="D4787" s="50">
        <v>53915</v>
      </c>
      <c r="E4787" s="50" t="s">
        <v>8338</v>
      </c>
      <c r="F4787" s="50" t="s">
        <v>12087</v>
      </c>
      <c r="G4787" s="50" t="s">
        <v>8339</v>
      </c>
      <c r="H4787" s="50" t="s">
        <v>1669</v>
      </c>
      <c r="I4787" s="50" t="s">
        <v>8340</v>
      </c>
      <c r="J4787" s="50" t="s">
        <v>1670</v>
      </c>
      <c r="K4787" s="50" t="s">
        <v>291</v>
      </c>
      <c r="L4787" s="50" t="s">
        <v>188</v>
      </c>
      <c r="M4787" s="54">
        <v>2</v>
      </c>
      <c r="N4787" s="51" t="str">
        <f t="shared" si="309"/>
        <v>都狛江</v>
      </c>
    </row>
    <row r="4788" spans="1:14" x14ac:dyDescent="0.2">
      <c r="A4788" s="50">
        <f t="shared" si="310"/>
        <v>53916</v>
      </c>
      <c r="B4788" s="50">
        <f t="shared" si="311"/>
        <v>5</v>
      </c>
      <c r="C4788" s="51">
        <f t="shared" si="312"/>
        <v>39</v>
      </c>
      <c r="D4788" s="50">
        <v>53916</v>
      </c>
      <c r="E4788" s="50" t="s">
        <v>12088</v>
      </c>
      <c r="F4788" s="50" t="s">
        <v>11439</v>
      </c>
      <c r="G4788" s="50" t="s">
        <v>12089</v>
      </c>
      <c r="H4788" s="50" t="s">
        <v>6392</v>
      </c>
      <c r="I4788" s="50" t="s">
        <v>12090</v>
      </c>
      <c r="J4788" s="50" t="s">
        <v>6393</v>
      </c>
      <c r="K4788" s="50" t="s">
        <v>291</v>
      </c>
      <c r="L4788" s="50" t="s">
        <v>189</v>
      </c>
      <c r="M4788" s="54">
        <v>2</v>
      </c>
      <c r="N4788" s="51" t="str">
        <f t="shared" si="309"/>
        <v>都狛江</v>
      </c>
    </row>
    <row r="4789" spans="1:14" x14ac:dyDescent="0.2">
      <c r="A4789" s="50">
        <f t="shared" si="310"/>
        <v>53917</v>
      </c>
      <c r="B4789" s="50">
        <f t="shared" si="311"/>
        <v>5</v>
      </c>
      <c r="C4789" s="51">
        <f t="shared" si="312"/>
        <v>39</v>
      </c>
      <c r="D4789" s="50">
        <v>53917</v>
      </c>
      <c r="E4789" s="50" t="s">
        <v>463</v>
      </c>
      <c r="F4789" s="50" t="s">
        <v>12091</v>
      </c>
      <c r="G4789" s="50" t="s">
        <v>2518</v>
      </c>
      <c r="H4789" s="50" t="s">
        <v>3862</v>
      </c>
      <c r="I4789" s="50" t="s">
        <v>2520</v>
      </c>
      <c r="J4789" s="50" t="s">
        <v>12092</v>
      </c>
      <c r="K4789" s="50" t="s">
        <v>291</v>
      </c>
      <c r="L4789" s="50" t="s">
        <v>188</v>
      </c>
      <c r="M4789" s="54">
        <v>2</v>
      </c>
      <c r="N4789" s="51" t="str">
        <f t="shared" si="309"/>
        <v>都狛江</v>
      </c>
    </row>
    <row r="4790" spans="1:14" x14ac:dyDescent="0.2">
      <c r="A4790" s="50">
        <f t="shared" si="310"/>
        <v>53918</v>
      </c>
      <c r="B4790" s="50">
        <f t="shared" si="311"/>
        <v>5</v>
      </c>
      <c r="C4790" s="51">
        <f t="shared" si="312"/>
        <v>39</v>
      </c>
      <c r="D4790" s="50">
        <v>53918</v>
      </c>
      <c r="E4790" s="50" t="s">
        <v>60</v>
      </c>
      <c r="F4790" s="50" t="s">
        <v>12093</v>
      </c>
      <c r="G4790" s="50" t="s">
        <v>1313</v>
      </c>
      <c r="H4790" s="50" t="s">
        <v>4167</v>
      </c>
      <c r="I4790" s="50" t="s">
        <v>1315</v>
      </c>
      <c r="J4790" s="50" t="s">
        <v>4168</v>
      </c>
      <c r="K4790" s="50" t="s">
        <v>291</v>
      </c>
      <c r="L4790" s="50" t="s">
        <v>188</v>
      </c>
      <c r="M4790" s="54">
        <v>2</v>
      </c>
      <c r="N4790" s="51" t="str">
        <f t="shared" si="309"/>
        <v>都狛江</v>
      </c>
    </row>
    <row r="4791" spans="1:14" x14ac:dyDescent="0.2">
      <c r="A4791" s="50">
        <f t="shared" si="310"/>
        <v>53919</v>
      </c>
      <c r="B4791" s="50">
        <f t="shared" si="311"/>
        <v>5</v>
      </c>
      <c r="C4791" s="51">
        <f t="shared" si="312"/>
        <v>39</v>
      </c>
      <c r="D4791" s="50">
        <v>53919</v>
      </c>
      <c r="E4791" s="50" t="s">
        <v>11078</v>
      </c>
      <c r="F4791" s="50" t="s">
        <v>10110</v>
      </c>
      <c r="G4791" s="50" t="s">
        <v>11079</v>
      </c>
      <c r="H4791" s="50" t="s">
        <v>1491</v>
      </c>
      <c r="I4791" s="50" t="s">
        <v>11080</v>
      </c>
      <c r="J4791" s="50" t="s">
        <v>1493</v>
      </c>
      <c r="K4791" s="50" t="s">
        <v>291</v>
      </c>
      <c r="L4791" s="50" t="s">
        <v>189</v>
      </c>
      <c r="M4791" s="54">
        <v>1</v>
      </c>
      <c r="N4791" s="51" t="str">
        <f t="shared" si="309"/>
        <v>都狛江</v>
      </c>
    </row>
    <row r="4792" spans="1:14" x14ac:dyDescent="0.2">
      <c r="A4792" s="50">
        <f t="shared" si="310"/>
        <v>53920</v>
      </c>
      <c r="B4792" s="50">
        <f t="shared" si="311"/>
        <v>5</v>
      </c>
      <c r="C4792" s="51">
        <f t="shared" si="312"/>
        <v>39</v>
      </c>
      <c r="D4792" s="50">
        <v>53920</v>
      </c>
      <c r="E4792" s="50" t="s">
        <v>660</v>
      </c>
      <c r="F4792" s="50" t="s">
        <v>12094</v>
      </c>
      <c r="G4792" s="50" t="s">
        <v>2535</v>
      </c>
      <c r="H4792" s="50" t="s">
        <v>1669</v>
      </c>
      <c r="I4792" s="50" t="s">
        <v>6011</v>
      </c>
      <c r="J4792" s="50" t="s">
        <v>1670</v>
      </c>
      <c r="K4792" s="50" t="s">
        <v>291</v>
      </c>
      <c r="L4792" s="50" t="s">
        <v>185</v>
      </c>
      <c r="M4792" s="54">
        <v>1</v>
      </c>
      <c r="N4792" s="51" t="str">
        <f t="shared" si="309"/>
        <v>都狛江</v>
      </c>
    </row>
    <row r="4793" spans="1:14" x14ac:dyDescent="0.2">
      <c r="A4793" s="50">
        <f t="shared" si="310"/>
        <v>53921</v>
      </c>
      <c r="B4793" s="50">
        <f t="shared" si="311"/>
        <v>5</v>
      </c>
      <c r="C4793" s="51">
        <f t="shared" si="312"/>
        <v>39</v>
      </c>
      <c r="D4793" s="50">
        <v>53921</v>
      </c>
      <c r="E4793" s="50" t="s">
        <v>26</v>
      </c>
      <c r="F4793" s="50" t="s">
        <v>12095</v>
      </c>
      <c r="G4793" s="50" t="s">
        <v>1451</v>
      </c>
      <c r="H4793" s="50" t="s">
        <v>5198</v>
      </c>
      <c r="I4793" s="50" t="s">
        <v>1544</v>
      </c>
      <c r="J4793" s="50" t="s">
        <v>5425</v>
      </c>
      <c r="K4793" s="50" t="s">
        <v>291</v>
      </c>
      <c r="L4793" s="50" t="s">
        <v>189</v>
      </c>
      <c r="M4793" s="54">
        <v>1</v>
      </c>
      <c r="N4793" s="51" t="str">
        <f t="shared" si="309"/>
        <v>都狛江</v>
      </c>
    </row>
    <row r="4794" spans="1:14" x14ac:dyDescent="0.2">
      <c r="A4794" s="50">
        <f t="shared" si="310"/>
        <v>53922</v>
      </c>
      <c r="B4794" s="50">
        <f t="shared" si="311"/>
        <v>5</v>
      </c>
      <c r="C4794" s="51">
        <f t="shared" si="312"/>
        <v>39</v>
      </c>
      <c r="D4794" s="50">
        <v>53922</v>
      </c>
      <c r="E4794" s="50" t="s">
        <v>52</v>
      </c>
      <c r="F4794" s="50" t="s">
        <v>12096</v>
      </c>
      <c r="G4794" s="50" t="s">
        <v>1842</v>
      </c>
      <c r="H4794" s="50" t="s">
        <v>1764</v>
      </c>
      <c r="I4794" s="50" t="s">
        <v>1843</v>
      </c>
      <c r="J4794" s="50" t="s">
        <v>1766</v>
      </c>
      <c r="K4794" s="50" t="s">
        <v>291</v>
      </c>
      <c r="L4794" s="50" t="s">
        <v>189</v>
      </c>
      <c r="M4794" s="54">
        <v>1</v>
      </c>
      <c r="N4794" s="51" t="str">
        <f t="shared" si="309"/>
        <v>都狛江</v>
      </c>
    </row>
    <row r="4795" spans="1:14" x14ac:dyDescent="0.2">
      <c r="A4795" s="50">
        <f t="shared" si="310"/>
        <v>53923</v>
      </c>
      <c r="B4795" s="50">
        <f t="shared" si="311"/>
        <v>5</v>
      </c>
      <c r="C4795" s="51">
        <f t="shared" si="312"/>
        <v>39</v>
      </c>
      <c r="D4795" s="50">
        <v>53923</v>
      </c>
      <c r="E4795" s="50" t="s">
        <v>2644</v>
      </c>
      <c r="F4795" s="50" t="s">
        <v>12097</v>
      </c>
      <c r="G4795" s="50" t="s">
        <v>2646</v>
      </c>
      <c r="H4795" s="50" t="s">
        <v>7498</v>
      </c>
      <c r="I4795" s="50" t="s">
        <v>2648</v>
      </c>
      <c r="J4795" s="50" t="s">
        <v>7500</v>
      </c>
      <c r="K4795" s="50" t="s">
        <v>291</v>
      </c>
      <c r="L4795" s="50" t="s">
        <v>189</v>
      </c>
      <c r="M4795" s="54">
        <v>1</v>
      </c>
      <c r="N4795" s="51" t="str">
        <f t="shared" si="309"/>
        <v>都狛江</v>
      </c>
    </row>
    <row r="4796" spans="1:14" x14ac:dyDescent="0.2">
      <c r="A4796" s="50">
        <f t="shared" si="310"/>
        <v>53924</v>
      </c>
      <c r="B4796" s="50">
        <f t="shared" si="311"/>
        <v>5</v>
      </c>
      <c r="C4796" s="51">
        <f t="shared" si="312"/>
        <v>39</v>
      </c>
      <c r="D4796" s="50">
        <v>53924</v>
      </c>
      <c r="E4796" s="50" t="s">
        <v>12098</v>
      </c>
      <c r="F4796" s="50" t="s">
        <v>12099</v>
      </c>
      <c r="G4796" s="50" t="s">
        <v>12100</v>
      </c>
      <c r="H4796" s="50" t="s">
        <v>12101</v>
      </c>
      <c r="I4796" s="50" t="s">
        <v>12102</v>
      </c>
      <c r="J4796" s="50" t="s">
        <v>12103</v>
      </c>
      <c r="K4796" s="50" t="s">
        <v>291</v>
      </c>
      <c r="L4796" s="50" t="s">
        <v>189</v>
      </c>
      <c r="M4796" s="54">
        <v>1</v>
      </c>
      <c r="N4796" s="51" t="str">
        <f t="shared" si="309"/>
        <v>都狛江</v>
      </c>
    </row>
    <row r="4797" spans="1:14" x14ac:dyDescent="0.2">
      <c r="A4797" s="50">
        <f t="shared" si="310"/>
        <v>53925</v>
      </c>
      <c r="B4797" s="50">
        <f t="shared" si="311"/>
        <v>5</v>
      </c>
      <c r="C4797" s="51">
        <f t="shared" si="312"/>
        <v>39</v>
      </c>
      <c r="D4797" s="50">
        <v>53925</v>
      </c>
      <c r="E4797" s="50" t="s">
        <v>7581</v>
      </c>
      <c r="F4797" s="50" t="s">
        <v>12104</v>
      </c>
      <c r="G4797" s="50" t="s">
        <v>7582</v>
      </c>
      <c r="H4797" s="50" t="s">
        <v>1121</v>
      </c>
      <c r="I4797" s="50" t="s">
        <v>7583</v>
      </c>
      <c r="J4797" s="50" t="s">
        <v>4717</v>
      </c>
      <c r="K4797" s="50" t="s">
        <v>291</v>
      </c>
      <c r="L4797" s="50" t="s">
        <v>185</v>
      </c>
      <c r="M4797" s="54">
        <v>1</v>
      </c>
      <c r="N4797" s="51" t="str">
        <f t="shared" si="309"/>
        <v>都狛江</v>
      </c>
    </row>
    <row r="4798" spans="1:14" x14ac:dyDescent="0.2">
      <c r="A4798" s="50">
        <f t="shared" si="310"/>
        <v>53926</v>
      </c>
      <c r="B4798" s="50">
        <f t="shared" si="311"/>
        <v>5</v>
      </c>
      <c r="C4798" s="51">
        <f t="shared" si="312"/>
        <v>39</v>
      </c>
      <c r="D4798" s="50">
        <v>53926</v>
      </c>
      <c r="E4798" s="50" t="s">
        <v>12105</v>
      </c>
      <c r="F4798" s="50" t="s">
        <v>12106</v>
      </c>
      <c r="G4798" s="50" t="s">
        <v>12107</v>
      </c>
      <c r="H4798" s="50" t="s">
        <v>4492</v>
      </c>
      <c r="I4798" s="50" t="s">
        <v>12108</v>
      </c>
      <c r="J4798" s="50" t="s">
        <v>4494</v>
      </c>
      <c r="K4798" s="50" t="s">
        <v>291</v>
      </c>
      <c r="L4798" s="50" t="s">
        <v>189</v>
      </c>
      <c r="M4798" s="54">
        <v>1</v>
      </c>
      <c r="N4798" s="51" t="str">
        <f t="shared" si="309"/>
        <v>都狛江</v>
      </c>
    </row>
    <row r="4799" spans="1:14" x14ac:dyDescent="0.2">
      <c r="A4799" s="50">
        <f t="shared" si="310"/>
        <v>53927</v>
      </c>
      <c r="B4799" s="50">
        <f t="shared" si="311"/>
        <v>5</v>
      </c>
      <c r="C4799" s="51">
        <f t="shared" si="312"/>
        <v>39</v>
      </c>
      <c r="D4799" s="50">
        <v>53927</v>
      </c>
      <c r="E4799" s="50" t="s">
        <v>12109</v>
      </c>
      <c r="F4799" s="50" t="s">
        <v>10840</v>
      </c>
      <c r="G4799" s="50" t="s">
        <v>12110</v>
      </c>
      <c r="H4799" s="50" t="s">
        <v>5974</v>
      </c>
      <c r="I4799" s="50" t="s">
        <v>12111</v>
      </c>
      <c r="J4799" s="50" t="s">
        <v>5976</v>
      </c>
      <c r="K4799" s="50" t="s">
        <v>291</v>
      </c>
      <c r="L4799" s="50" t="s">
        <v>189</v>
      </c>
      <c r="M4799" s="54">
        <v>1</v>
      </c>
      <c r="N4799" s="51" t="str">
        <f t="shared" si="309"/>
        <v>都狛江</v>
      </c>
    </row>
    <row r="4800" spans="1:14" x14ac:dyDescent="0.2">
      <c r="A4800" s="50">
        <f t="shared" si="310"/>
        <v>53928</v>
      </c>
      <c r="B4800" s="50">
        <f t="shared" si="311"/>
        <v>5</v>
      </c>
      <c r="C4800" s="51">
        <f t="shared" si="312"/>
        <v>39</v>
      </c>
      <c r="D4800" s="50">
        <v>53928</v>
      </c>
      <c r="E4800" s="50" t="s">
        <v>12112</v>
      </c>
      <c r="F4800" s="50" t="s">
        <v>12113</v>
      </c>
      <c r="G4800" s="50" t="s">
        <v>12114</v>
      </c>
      <c r="H4800" s="50" t="s">
        <v>1294</v>
      </c>
      <c r="I4800" s="50" t="s">
        <v>12115</v>
      </c>
      <c r="J4800" s="50" t="s">
        <v>2009</v>
      </c>
      <c r="K4800" s="50" t="s">
        <v>291</v>
      </c>
      <c r="L4800" s="50" t="s">
        <v>189</v>
      </c>
      <c r="M4800" s="54">
        <v>1</v>
      </c>
      <c r="N4800" s="51" t="str">
        <f t="shared" si="309"/>
        <v>都狛江</v>
      </c>
    </row>
    <row r="4801" spans="1:14" x14ac:dyDescent="0.2">
      <c r="A4801" s="50">
        <f t="shared" si="310"/>
        <v>53929</v>
      </c>
      <c r="B4801" s="50">
        <f t="shared" si="311"/>
        <v>5</v>
      </c>
      <c r="C4801" s="51">
        <f t="shared" si="312"/>
        <v>39</v>
      </c>
      <c r="D4801" s="50">
        <v>53929</v>
      </c>
      <c r="E4801" s="50" t="s">
        <v>4784</v>
      </c>
      <c r="F4801" s="50" t="s">
        <v>12116</v>
      </c>
      <c r="G4801" s="50" t="s">
        <v>4785</v>
      </c>
      <c r="H4801" s="50" t="s">
        <v>2108</v>
      </c>
      <c r="I4801" s="50" t="s">
        <v>4786</v>
      </c>
      <c r="J4801" s="50" t="s">
        <v>2110</v>
      </c>
      <c r="K4801" s="50" t="s">
        <v>291</v>
      </c>
      <c r="L4801" s="50" t="s">
        <v>185</v>
      </c>
      <c r="M4801" s="54">
        <v>1</v>
      </c>
      <c r="N4801" s="51" t="str">
        <f t="shared" si="309"/>
        <v>都狛江</v>
      </c>
    </row>
    <row r="4802" spans="1:14" x14ac:dyDescent="0.2">
      <c r="A4802" s="50">
        <f t="shared" si="310"/>
        <v>53930</v>
      </c>
      <c r="B4802" s="50">
        <f t="shared" si="311"/>
        <v>5</v>
      </c>
      <c r="C4802" s="51">
        <f t="shared" si="312"/>
        <v>39</v>
      </c>
      <c r="D4802" s="50">
        <v>53930</v>
      </c>
      <c r="E4802" s="50" t="s">
        <v>6223</v>
      </c>
      <c r="F4802" s="50" t="s">
        <v>12117</v>
      </c>
      <c r="G4802" s="50" t="s">
        <v>12118</v>
      </c>
      <c r="H4802" s="50" t="s">
        <v>12119</v>
      </c>
      <c r="I4802" s="50" t="s">
        <v>12120</v>
      </c>
      <c r="J4802" s="50" t="s">
        <v>12121</v>
      </c>
      <c r="K4802" s="50" t="s">
        <v>291</v>
      </c>
      <c r="L4802" s="50" t="s">
        <v>189</v>
      </c>
      <c r="M4802" s="54">
        <v>1</v>
      </c>
      <c r="N4802" s="51" t="str">
        <f t="shared" ref="N4802:N4865" si="313">VLOOKUP(B4802*100+C4802,$AB$2:$AF$400,2,0)</f>
        <v>都狛江</v>
      </c>
    </row>
    <row r="4803" spans="1:14" x14ac:dyDescent="0.2">
      <c r="A4803" s="50">
        <f t="shared" si="310"/>
        <v>53971</v>
      </c>
      <c r="B4803" s="50">
        <f t="shared" si="311"/>
        <v>5</v>
      </c>
      <c r="C4803" s="51">
        <f t="shared" si="312"/>
        <v>39</v>
      </c>
      <c r="D4803" s="50">
        <v>53971</v>
      </c>
      <c r="E4803" s="50" t="s">
        <v>12122</v>
      </c>
      <c r="F4803" s="50" t="s">
        <v>607</v>
      </c>
      <c r="G4803" s="50" t="s">
        <v>12123</v>
      </c>
      <c r="H4803" s="50" t="s">
        <v>5940</v>
      </c>
      <c r="I4803" s="50" t="s">
        <v>12124</v>
      </c>
      <c r="J4803" s="50" t="s">
        <v>5942</v>
      </c>
      <c r="K4803" s="50" t="s">
        <v>292</v>
      </c>
      <c r="L4803" s="50" t="s">
        <v>188</v>
      </c>
      <c r="M4803" s="54">
        <v>2</v>
      </c>
      <c r="N4803" s="51" t="str">
        <f t="shared" si="313"/>
        <v>都狛江</v>
      </c>
    </row>
    <row r="4804" spans="1:14" x14ac:dyDescent="0.2">
      <c r="A4804" s="50">
        <f t="shared" si="310"/>
        <v>53972</v>
      </c>
      <c r="B4804" s="50">
        <f t="shared" si="311"/>
        <v>5</v>
      </c>
      <c r="C4804" s="51">
        <f t="shared" si="312"/>
        <v>39</v>
      </c>
      <c r="D4804" s="50">
        <v>53972</v>
      </c>
      <c r="E4804" s="50" t="s">
        <v>28</v>
      </c>
      <c r="F4804" s="50" t="s">
        <v>12125</v>
      </c>
      <c r="G4804" s="50" t="s">
        <v>1083</v>
      </c>
      <c r="H4804" s="50" t="s">
        <v>2223</v>
      </c>
      <c r="I4804" s="50" t="s">
        <v>1084</v>
      </c>
      <c r="J4804" s="50" t="s">
        <v>2225</v>
      </c>
      <c r="K4804" s="50" t="s">
        <v>292</v>
      </c>
      <c r="L4804" s="50" t="s">
        <v>188</v>
      </c>
      <c r="M4804" s="54">
        <v>2</v>
      </c>
      <c r="N4804" s="51" t="str">
        <f t="shared" si="313"/>
        <v>都狛江</v>
      </c>
    </row>
    <row r="4805" spans="1:14" x14ac:dyDescent="0.2">
      <c r="A4805" s="50">
        <f t="shared" si="310"/>
        <v>53973</v>
      </c>
      <c r="B4805" s="50">
        <f t="shared" si="311"/>
        <v>5</v>
      </c>
      <c r="C4805" s="51">
        <f t="shared" si="312"/>
        <v>39</v>
      </c>
      <c r="D4805" s="50">
        <v>53973</v>
      </c>
      <c r="E4805" s="50" t="s">
        <v>24</v>
      </c>
      <c r="F4805" s="50" t="s">
        <v>98</v>
      </c>
      <c r="G4805" s="50" t="s">
        <v>2538</v>
      </c>
      <c r="H4805" s="50" t="s">
        <v>1185</v>
      </c>
      <c r="I4805" s="50" t="s">
        <v>2539</v>
      </c>
      <c r="J4805" s="50" t="s">
        <v>1305</v>
      </c>
      <c r="K4805" s="50" t="s">
        <v>292</v>
      </c>
      <c r="L4805" s="50" t="s">
        <v>188</v>
      </c>
      <c r="M4805" s="54">
        <v>2</v>
      </c>
      <c r="N4805" s="51" t="str">
        <f t="shared" si="313"/>
        <v>都狛江</v>
      </c>
    </row>
    <row r="4806" spans="1:14" x14ac:dyDescent="0.2">
      <c r="A4806" s="50">
        <f t="shared" si="310"/>
        <v>53974</v>
      </c>
      <c r="B4806" s="50">
        <f t="shared" si="311"/>
        <v>5</v>
      </c>
      <c r="C4806" s="51">
        <f t="shared" si="312"/>
        <v>39</v>
      </c>
      <c r="D4806" s="50">
        <v>53974</v>
      </c>
      <c r="E4806" s="50" t="s">
        <v>71</v>
      </c>
      <c r="F4806" s="50" t="s">
        <v>2557</v>
      </c>
      <c r="G4806" s="50" t="s">
        <v>2815</v>
      </c>
      <c r="H4806" s="50" t="s">
        <v>2277</v>
      </c>
      <c r="I4806" s="50" t="s">
        <v>2816</v>
      </c>
      <c r="J4806" s="50" t="s">
        <v>2279</v>
      </c>
      <c r="K4806" s="50" t="s">
        <v>292</v>
      </c>
      <c r="L4806" s="50" t="s">
        <v>188</v>
      </c>
      <c r="M4806" s="54">
        <v>2</v>
      </c>
      <c r="N4806" s="51" t="str">
        <f t="shared" si="313"/>
        <v>都狛江</v>
      </c>
    </row>
    <row r="4807" spans="1:14" x14ac:dyDescent="0.2">
      <c r="A4807" s="50">
        <f t="shared" si="310"/>
        <v>53975</v>
      </c>
      <c r="B4807" s="50">
        <f t="shared" si="311"/>
        <v>5</v>
      </c>
      <c r="C4807" s="51">
        <f t="shared" si="312"/>
        <v>39</v>
      </c>
      <c r="D4807" s="50">
        <v>53975</v>
      </c>
      <c r="E4807" s="50" t="s">
        <v>51</v>
      </c>
      <c r="F4807" s="50" t="s">
        <v>603</v>
      </c>
      <c r="G4807" s="50" t="s">
        <v>1303</v>
      </c>
      <c r="H4807" s="50" t="s">
        <v>1131</v>
      </c>
      <c r="I4807" s="50" t="s">
        <v>1304</v>
      </c>
      <c r="J4807" s="50" t="s">
        <v>1132</v>
      </c>
      <c r="K4807" s="50" t="s">
        <v>292</v>
      </c>
      <c r="L4807" s="50" t="s">
        <v>188</v>
      </c>
      <c r="M4807" s="54">
        <v>2</v>
      </c>
      <c r="N4807" s="51" t="str">
        <f t="shared" si="313"/>
        <v>都狛江</v>
      </c>
    </row>
    <row r="4808" spans="1:14" x14ac:dyDescent="0.2">
      <c r="A4808" s="50">
        <f t="shared" si="310"/>
        <v>53976</v>
      </c>
      <c r="B4808" s="50">
        <f t="shared" si="311"/>
        <v>5</v>
      </c>
      <c r="C4808" s="51">
        <f t="shared" si="312"/>
        <v>39</v>
      </c>
      <c r="D4808" s="50">
        <v>53976</v>
      </c>
      <c r="E4808" s="50" t="s">
        <v>1932</v>
      </c>
      <c r="F4808" s="50" t="s">
        <v>11213</v>
      </c>
      <c r="G4808" s="50" t="s">
        <v>1934</v>
      </c>
      <c r="H4808" s="50" t="s">
        <v>4504</v>
      </c>
      <c r="I4808" s="50" t="s">
        <v>1935</v>
      </c>
      <c r="J4808" s="50" t="s">
        <v>4505</v>
      </c>
      <c r="K4808" s="50" t="s">
        <v>292</v>
      </c>
      <c r="L4808" s="50" t="s">
        <v>189</v>
      </c>
      <c r="M4808" s="54">
        <v>1</v>
      </c>
      <c r="N4808" s="51" t="str">
        <f t="shared" si="313"/>
        <v>都狛江</v>
      </c>
    </row>
    <row r="4809" spans="1:14" x14ac:dyDescent="0.2">
      <c r="A4809" s="50">
        <f t="shared" si="310"/>
        <v>53977</v>
      </c>
      <c r="B4809" s="50">
        <f t="shared" si="311"/>
        <v>5</v>
      </c>
      <c r="C4809" s="51">
        <f t="shared" si="312"/>
        <v>39</v>
      </c>
      <c r="D4809" s="50">
        <v>53977</v>
      </c>
      <c r="E4809" s="50" t="s">
        <v>8232</v>
      </c>
      <c r="F4809" s="50" t="s">
        <v>12126</v>
      </c>
      <c r="G4809" s="50" t="s">
        <v>8234</v>
      </c>
      <c r="H4809" s="50" t="s">
        <v>1167</v>
      </c>
      <c r="I4809" s="50" t="s">
        <v>8235</v>
      </c>
      <c r="J4809" s="50" t="s">
        <v>1168</v>
      </c>
      <c r="K4809" s="50" t="s">
        <v>292</v>
      </c>
      <c r="L4809" s="50" t="s">
        <v>189</v>
      </c>
      <c r="M4809" s="54">
        <v>1</v>
      </c>
      <c r="N4809" s="51" t="str">
        <f t="shared" si="313"/>
        <v>都狛江</v>
      </c>
    </row>
    <row r="4810" spans="1:14" x14ac:dyDescent="0.2">
      <c r="A4810" s="50">
        <f t="shared" si="310"/>
        <v>54020</v>
      </c>
      <c r="B4810" s="50">
        <f t="shared" si="311"/>
        <v>5</v>
      </c>
      <c r="C4810" s="51">
        <f t="shared" si="312"/>
        <v>40</v>
      </c>
      <c r="D4810" s="50">
        <v>54020</v>
      </c>
      <c r="E4810" s="50" t="s">
        <v>54</v>
      </c>
      <c r="F4810" s="50" t="s">
        <v>12127</v>
      </c>
      <c r="G4810" s="50" t="s">
        <v>2364</v>
      </c>
      <c r="H4810" s="50" t="s">
        <v>1875</v>
      </c>
      <c r="I4810" s="50" t="s">
        <v>2365</v>
      </c>
      <c r="J4810" s="50" t="s">
        <v>1877</v>
      </c>
      <c r="K4810" s="50" t="s">
        <v>291</v>
      </c>
      <c r="L4810" s="50" t="s">
        <v>188</v>
      </c>
      <c r="M4810" s="54">
        <v>2</v>
      </c>
      <c r="N4810" s="51" t="str">
        <f t="shared" si="313"/>
        <v>都若葉総合</v>
      </c>
    </row>
    <row r="4811" spans="1:14" x14ac:dyDescent="0.2">
      <c r="A4811" s="50">
        <f t="shared" si="310"/>
        <v>54021</v>
      </c>
      <c r="B4811" s="50">
        <f t="shared" si="311"/>
        <v>5</v>
      </c>
      <c r="C4811" s="51">
        <f t="shared" si="312"/>
        <v>40</v>
      </c>
      <c r="D4811" s="50">
        <v>54021</v>
      </c>
      <c r="E4811" s="50" t="s">
        <v>12128</v>
      </c>
      <c r="F4811" s="50" t="s">
        <v>12129</v>
      </c>
      <c r="G4811" s="50" t="s">
        <v>12130</v>
      </c>
      <c r="H4811" s="50" t="s">
        <v>6879</v>
      </c>
      <c r="I4811" s="50" t="s">
        <v>15461</v>
      </c>
      <c r="J4811" s="50" t="s">
        <v>6880</v>
      </c>
      <c r="K4811" s="50" t="s">
        <v>291</v>
      </c>
      <c r="L4811" s="50" t="s">
        <v>188</v>
      </c>
      <c r="M4811" s="54">
        <v>2</v>
      </c>
      <c r="N4811" s="51" t="str">
        <f t="shared" si="313"/>
        <v>都若葉総合</v>
      </c>
    </row>
    <row r="4812" spans="1:14" x14ac:dyDescent="0.2">
      <c r="A4812" s="50">
        <f t="shared" si="310"/>
        <v>54023</v>
      </c>
      <c r="B4812" s="50">
        <f t="shared" si="311"/>
        <v>5</v>
      </c>
      <c r="C4812" s="51">
        <f t="shared" si="312"/>
        <v>40</v>
      </c>
      <c r="D4812" s="50">
        <v>54023</v>
      </c>
      <c r="E4812" s="50" t="s">
        <v>8119</v>
      </c>
      <c r="F4812" s="50" t="s">
        <v>11489</v>
      </c>
      <c r="G4812" s="50" t="s">
        <v>8121</v>
      </c>
      <c r="H4812" s="50" t="s">
        <v>4298</v>
      </c>
      <c r="I4812" s="50" t="s">
        <v>8122</v>
      </c>
      <c r="J4812" s="50" t="s">
        <v>4299</v>
      </c>
      <c r="K4812" s="50" t="s">
        <v>291</v>
      </c>
      <c r="L4812" s="50" t="s">
        <v>189</v>
      </c>
      <c r="M4812" s="54">
        <v>2</v>
      </c>
      <c r="N4812" s="51" t="str">
        <f t="shared" si="313"/>
        <v>都若葉総合</v>
      </c>
    </row>
    <row r="4813" spans="1:14" x14ac:dyDescent="0.2">
      <c r="A4813" s="50">
        <f t="shared" si="310"/>
        <v>54030</v>
      </c>
      <c r="B4813" s="50">
        <f t="shared" si="311"/>
        <v>5</v>
      </c>
      <c r="C4813" s="51">
        <f t="shared" si="312"/>
        <v>40</v>
      </c>
      <c r="D4813" s="50">
        <v>54030</v>
      </c>
      <c r="E4813" s="50" t="s">
        <v>678</v>
      </c>
      <c r="F4813" s="50" t="s">
        <v>4108</v>
      </c>
      <c r="G4813" s="50" t="s">
        <v>2771</v>
      </c>
      <c r="H4813" s="50" t="s">
        <v>1172</v>
      </c>
      <c r="I4813" s="50" t="s">
        <v>2772</v>
      </c>
      <c r="J4813" s="50" t="s">
        <v>1174</v>
      </c>
      <c r="K4813" s="50" t="s">
        <v>291</v>
      </c>
      <c r="L4813" s="50" t="s">
        <v>189</v>
      </c>
      <c r="M4813" s="54">
        <v>1</v>
      </c>
      <c r="N4813" s="51" t="str">
        <f t="shared" si="313"/>
        <v>都若葉総合</v>
      </c>
    </row>
    <row r="4814" spans="1:14" x14ac:dyDescent="0.2">
      <c r="A4814" s="50">
        <f t="shared" si="310"/>
        <v>54051</v>
      </c>
      <c r="B4814" s="50">
        <f t="shared" si="311"/>
        <v>5</v>
      </c>
      <c r="C4814" s="51">
        <f t="shared" si="312"/>
        <v>40</v>
      </c>
      <c r="D4814" s="50">
        <v>54051</v>
      </c>
      <c r="E4814" s="50" t="s">
        <v>12131</v>
      </c>
      <c r="F4814" s="50" t="s">
        <v>12132</v>
      </c>
      <c r="G4814" s="50" t="s">
        <v>12133</v>
      </c>
      <c r="H4814" s="50" t="s">
        <v>12134</v>
      </c>
      <c r="I4814" s="50" t="s">
        <v>12135</v>
      </c>
      <c r="J4814" s="50" t="s">
        <v>12136</v>
      </c>
      <c r="K4814" s="50" t="s">
        <v>292</v>
      </c>
      <c r="L4814" s="50" t="s">
        <v>189</v>
      </c>
      <c r="M4814" s="54">
        <v>2</v>
      </c>
      <c r="N4814" s="51" t="str">
        <f t="shared" si="313"/>
        <v>都若葉総合</v>
      </c>
    </row>
    <row r="4815" spans="1:14" x14ac:dyDescent="0.2">
      <c r="A4815" s="50">
        <f t="shared" si="310"/>
        <v>54060</v>
      </c>
      <c r="B4815" s="50">
        <f t="shared" si="311"/>
        <v>5</v>
      </c>
      <c r="C4815" s="51">
        <f t="shared" si="312"/>
        <v>40</v>
      </c>
      <c r="D4815" s="50">
        <v>54060</v>
      </c>
      <c r="E4815" s="50" t="s">
        <v>7125</v>
      </c>
      <c r="F4815" s="50" t="s">
        <v>3293</v>
      </c>
      <c r="G4815" s="50" t="s">
        <v>7127</v>
      </c>
      <c r="H4815" s="50" t="s">
        <v>1341</v>
      </c>
      <c r="I4815" s="50" t="s">
        <v>7129</v>
      </c>
      <c r="J4815" s="50" t="s">
        <v>1343</v>
      </c>
      <c r="K4815" s="50" t="s">
        <v>292</v>
      </c>
      <c r="L4815" s="50" t="s">
        <v>189</v>
      </c>
      <c r="M4815" s="54">
        <v>1</v>
      </c>
      <c r="N4815" s="51" t="str">
        <f t="shared" si="313"/>
        <v>都若葉総合</v>
      </c>
    </row>
    <row r="4816" spans="1:14" x14ac:dyDescent="0.2">
      <c r="A4816" s="50">
        <f t="shared" si="310"/>
        <v>54061</v>
      </c>
      <c r="B4816" s="50">
        <f t="shared" si="311"/>
        <v>5</v>
      </c>
      <c r="C4816" s="51">
        <f t="shared" si="312"/>
        <v>40</v>
      </c>
      <c r="D4816" s="50">
        <v>54061</v>
      </c>
      <c r="E4816" s="50" t="s">
        <v>12137</v>
      </c>
      <c r="F4816" s="50" t="s">
        <v>12138</v>
      </c>
      <c r="G4816" s="50" t="s">
        <v>12139</v>
      </c>
      <c r="H4816" s="50" t="s">
        <v>1131</v>
      </c>
      <c r="I4816" s="50" t="s">
        <v>12140</v>
      </c>
      <c r="J4816" s="50" t="s">
        <v>1132</v>
      </c>
      <c r="K4816" s="50" t="s">
        <v>292</v>
      </c>
      <c r="L4816" s="50" t="s">
        <v>189</v>
      </c>
      <c r="M4816" s="54">
        <v>1</v>
      </c>
      <c r="N4816" s="51" t="str">
        <f t="shared" si="313"/>
        <v>都若葉総合</v>
      </c>
    </row>
    <row r="4817" spans="1:14" x14ac:dyDescent="0.2">
      <c r="A4817" s="50">
        <f t="shared" si="310"/>
        <v>54164</v>
      </c>
      <c r="B4817" s="50">
        <f t="shared" si="311"/>
        <v>5</v>
      </c>
      <c r="C4817" s="51">
        <f t="shared" si="312"/>
        <v>41</v>
      </c>
      <c r="D4817" s="50">
        <v>54164</v>
      </c>
      <c r="E4817" s="50" t="s">
        <v>9251</v>
      </c>
      <c r="F4817" s="50" t="s">
        <v>12141</v>
      </c>
      <c r="G4817" s="50" t="s">
        <v>1572</v>
      </c>
      <c r="H4817" s="50" t="s">
        <v>1381</v>
      </c>
      <c r="I4817" s="50" t="s">
        <v>2182</v>
      </c>
      <c r="J4817" s="50" t="s">
        <v>1383</v>
      </c>
      <c r="K4817" s="50" t="s">
        <v>292</v>
      </c>
      <c r="L4817" s="50" t="s">
        <v>188</v>
      </c>
      <c r="M4817" s="54">
        <v>2</v>
      </c>
      <c r="N4817" s="51" t="str">
        <f t="shared" si="313"/>
        <v>駒沢女</v>
      </c>
    </row>
    <row r="4818" spans="1:14" x14ac:dyDescent="0.2">
      <c r="A4818" s="50">
        <f t="shared" si="310"/>
        <v>54165</v>
      </c>
      <c r="B4818" s="50">
        <f t="shared" si="311"/>
        <v>5</v>
      </c>
      <c r="C4818" s="51">
        <f t="shared" si="312"/>
        <v>41</v>
      </c>
      <c r="D4818" s="50">
        <v>54165</v>
      </c>
      <c r="E4818" s="50" t="s">
        <v>9131</v>
      </c>
      <c r="F4818" s="50" t="s">
        <v>701</v>
      </c>
      <c r="G4818" s="50" t="s">
        <v>9133</v>
      </c>
      <c r="H4818" s="50" t="s">
        <v>1167</v>
      </c>
      <c r="I4818" s="50" t="s">
        <v>9135</v>
      </c>
      <c r="J4818" s="50" t="s">
        <v>1168</v>
      </c>
      <c r="K4818" s="50" t="s">
        <v>292</v>
      </c>
      <c r="L4818" s="50" t="s">
        <v>189</v>
      </c>
      <c r="M4818" s="54">
        <v>2</v>
      </c>
      <c r="N4818" s="51" t="str">
        <f t="shared" si="313"/>
        <v>駒沢女</v>
      </c>
    </row>
    <row r="4819" spans="1:14" x14ac:dyDescent="0.2">
      <c r="A4819" s="50">
        <f t="shared" si="310"/>
        <v>54166</v>
      </c>
      <c r="B4819" s="50">
        <f t="shared" si="311"/>
        <v>5</v>
      </c>
      <c r="C4819" s="51">
        <f t="shared" si="312"/>
        <v>41</v>
      </c>
      <c r="D4819" s="50">
        <v>54166</v>
      </c>
      <c r="E4819" s="50" t="s">
        <v>26</v>
      </c>
      <c r="F4819" s="50" t="s">
        <v>12142</v>
      </c>
      <c r="G4819" s="50" t="s">
        <v>1451</v>
      </c>
      <c r="H4819" s="50" t="s">
        <v>12143</v>
      </c>
      <c r="I4819" s="50" t="s">
        <v>4795</v>
      </c>
      <c r="J4819" s="50" t="s">
        <v>12144</v>
      </c>
      <c r="K4819" s="50" t="s">
        <v>292</v>
      </c>
      <c r="L4819" s="50" t="s">
        <v>188</v>
      </c>
      <c r="M4819" s="54">
        <v>2</v>
      </c>
      <c r="N4819" s="51" t="str">
        <f t="shared" si="313"/>
        <v>駒沢女</v>
      </c>
    </row>
    <row r="4820" spans="1:14" x14ac:dyDescent="0.2">
      <c r="A4820" s="50">
        <f t="shared" si="310"/>
        <v>54167</v>
      </c>
      <c r="B4820" s="50">
        <f t="shared" si="311"/>
        <v>5</v>
      </c>
      <c r="C4820" s="51">
        <f t="shared" si="312"/>
        <v>41</v>
      </c>
      <c r="D4820" s="50">
        <v>54167</v>
      </c>
      <c r="E4820" s="50" t="s">
        <v>8652</v>
      </c>
      <c r="F4820" s="50" t="s">
        <v>12145</v>
      </c>
      <c r="G4820" s="50" t="s">
        <v>8654</v>
      </c>
      <c r="H4820" s="50" t="s">
        <v>10443</v>
      </c>
      <c r="I4820" s="50" t="s">
        <v>8655</v>
      </c>
      <c r="J4820" s="50" t="s">
        <v>10445</v>
      </c>
      <c r="K4820" s="50" t="s">
        <v>292</v>
      </c>
      <c r="L4820" s="50" t="s">
        <v>189</v>
      </c>
      <c r="M4820" s="54">
        <v>1</v>
      </c>
      <c r="N4820" s="51" t="str">
        <f t="shared" si="313"/>
        <v>駒沢女</v>
      </c>
    </row>
    <row r="4821" spans="1:14" x14ac:dyDescent="0.2">
      <c r="A4821" s="50">
        <f t="shared" si="310"/>
        <v>54201</v>
      </c>
      <c r="B4821" s="50">
        <f t="shared" si="311"/>
        <v>5</v>
      </c>
      <c r="C4821" s="51">
        <f t="shared" si="312"/>
        <v>42</v>
      </c>
      <c r="D4821" s="50">
        <v>54201</v>
      </c>
      <c r="E4821" s="50" t="s">
        <v>12146</v>
      </c>
      <c r="F4821" s="50" t="s">
        <v>92</v>
      </c>
      <c r="G4821" s="50" t="s">
        <v>12147</v>
      </c>
      <c r="H4821" s="50" t="s">
        <v>1049</v>
      </c>
      <c r="I4821" s="50" t="s">
        <v>12148</v>
      </c>
      <c r="J4821" s="50" t="s">
        <v>1885</v>
      </c>
      <c r="K4821" s="50" t="s">
        <v>291</v>
      </c>
      <c r="L4821" s="50" t="s">
        <v>188</v>
      </c>
      <c r="M4821" s="54">
        <v>2</v>
      </c>
      <c r="N4821" s="51" t="str">
        <f t="shared" si="313"/>
        <v>都田無</v>
      </c>
    </row>
    <row r="4822" spans="1:14" x14ac:dyDescent="0.2">
      <c r="A4822" s="50">
        <f t="shared" si="310"/>
        <v>54206</v>
      </c>
      <c r="B4822" s="50">
        <f t="shared" si="311"/>
        <v>5</v>
      </c>
      <c r="C4822" s="51">
        <f t="shared" si="312"/>
        <v>42</v>
      </c>
      <c r="D4822" s="50">
        <v>54206</v>
      </c>
      <c r="E4822" s="50" t="s">
        <v>742</v>
      </c>
      <c r="F4822" s="50" t="s">
        <v>12149</v>
      </c>
      <c r="G4822" s="50" t="s">
        <v>1726</v>
      </c>
      <c r="H4822" s="50" t="s">
        <v>2652</v>
      </c>
      <c r="I4822" s="50" t="s">
        <v>1727</v>
      </c>
      <c r="J4822" s="50" t="s">
        <v>12150</v>
      </c>
      <c r="K4822" s="50" t="s">
        <v>291</v>
      </c>
      <c r="L4822" s="50" t="s">
        <v>189</v>
      </c>
      <c r="M4822" s="54">
        <v>2</v>
      </c>
      <c r="N4822" s="51" t="str">
        <f t="shared" si="313"/>
        <v>都田無</v>
      </c>
    </row>
    <row r="4823" spans="1:14" x14ac:dyDescent="0.2">
      <c r="A4823" s="50">
        <f t="shared" si="310"/>
        <v>54207</v>
      </c>
      <c r="B4823" s="50">
        <f t="shared" si="311"/>
        <v>5</v>
      </c>
      <c r="C4823" s="51">
        <f t="shared" si="312"/>
        <v>42</v>
      </c>
      <c r="D4823" s="50">
        <v>54207</v>
      </c>
      <c r="E4823" s="50" t="s">
        <v>12151</v>
      </c>
      <c r="F4823" s="50" t="s">
        <v>12152</v>
      </c>
      <c r="G4823" s="50" t="s">
        <v>12153</v>
      </c>
      <c r="H4823" s="50" t="s">
        <v>12154</v>
      </c>
      <c r="I4823" s="50" t="s">
        <v>12155</v>
      </c>
      <c r="J4823" s="50" t="s">
        <v>12156</v>
      </c>
      <c r="K4823" s="50" t="s">
        <v>291</v>
      </c>
      <c r="L4823" s="50" t="s">
        <v>188</v>
      </c>
      <c r="M4823" s="54">
        <v>2</v>
      </c>
      <c r="N4823" s="51" t="str">
        <f t="shared" si="313"/>
        <v>都田無</v>
      </c>
    </row>
    <row r="4824" spans="1:14" x14ac:dyDescent="0.2">
      <c r="A4824" s="50">
        <f t="shared" si="310"/>
        <v>54208</v>
      </c>
      <c r="B4824" s="50">
        <f t="shared" si="311"/>
        <v>5</v>
      </c>
      <c r="C4824" s="51">
        <f t="shared" si="312"/>
        <v>42</v>
      </c>
      <c r="D4824" s="50">
        <v>54208</v>
      </c>
      <c r="E4824" s="50" t="s">
        <v>12157</v>
      </c>
      <c r="F4824" s="50" t="s">
        <v>659</v>
      </c>
      <c r="G4824" s="50" t="s">
        <v>12158</v>
      </c>
      <c r="H4824" s="50" t="s">
        <v>1930</v>
      </c>
      <c r="I4824" s="50" t="s">
        <v>12159</v>
      </c>
      <c r="J4824" s="50" t="s">
        <v>1931</v>
      </c>
      <c r="K4824" s="50" t="s">
        <v>291</v>
      </c>
      <c r="L4824" s="50" t="s">
        <v>189</v>
      </c>
      <c r="M4824" s="54">
        <v>2</v>
      </c>
      <c r="N4824" s="51" t="str">
        <f t="shared" si="313"/>
        <v>都田無</v>
      </c>
    </row>
    <row r="4825" spans="1:14" x14ac:dyDescent="0.2">
      <c r="A4825" s="50">
        <f t="shared" si="310"/>
        <v>54209</v>
      </c>
      <c r="B4825" s="50">
        <f t="shared" si="311"/>
        <v>5</v>
      </c>
      <c r="C4825" s="51">
        <f t="shared" si="312"/>
        <v>42</v>
      </c>
      <c r="D4825" s="50">
        <v>54209</v>
      </c>
      <c r="E4825" s="50" t="s">
        <v>3956</v>
      </c>
      <c r="F4825" s="50" t="s">
        <v>616</v>
      </c>
      <c r="G4825" s="50" t="s">
        <v>3958</v>
      </c>
      <c r="H4825" s="50" t="s">
        <v>1125</v>
      </c>
      <c r="I4825" s="50" t="s">
        <v>3960</v>
      </c>
      <c r="J4825" s="50" t="s">
        <v>2830</v>
      </c>
      <c r="K4825" s="50" t="s">
        <v>291</v>
      </c>
      <c r="L4825" s="50" t="s">
        <v>189</v>
      </c>
      <c r="M4825" s="54">
        <v>2</v>
      </c>
      <c r="N4825" s="51" t="str">
        <f t="shared" si="313"/>
        <v>都田無</v>
      </c>
    </row>
    <row r="4826" spans="1:14" x14ac:dyDescent="0.2">
      <c r="A4826" s="50">
        <f t="shared" si="310"/>
        <v>54210</v>
      </c>
      <c r="B4826" s="50">
        <f t="shared" si="311"/>
        <v>5</v>
      </c>
      <c r="C4826" s="51">
        <f t="shared" si="312"/>
        <v>42</v>
      </c>
      <c r="D4826" s="50">
        <v>54210</v>
      </c>
      <c r="E4826" s="50" t="s">
        <v>12160</v>
      </c>
      <c r="F4826" s="50" t="s">
        <v>12161</v>
      </c>
      <c r="G4826" s="50" t="s">
        <v>12162</v>
      </c>
      <c r="H4826" s="50" t="s">
        <v>12163</v>
      </c>
      <c r="I4826" s="50" t="s">
        <v>12164</v>
      </c>
      <c r="J4826" s="50" t="s">
        <v>12165</v>
      </c>
      <c r="K4826" s="50" t="s">
        <v>291</v>
      </c>
      <c r="L4826" s="50" t="s">
        <v>188</v>
      </c>
      <c r="M4826" s="54">
        <v>2</v>
      </c>
      <c r="N4826" s="51" t="str">
        <f t="shared" si="313"/>
        <v>都田無</v>
      </c>
    </row>
    <row r="4827" spans="1:14" x14ac:dyDescent="0.2">
      <c r="A4827" s="50">
        <f t="shared" si="310"/>
        <v>54211</v>
      </c>
      <c r="B4827" s="50">
        <f t="shared" si="311"/>
        <v>5</v>
      </c>
      <c r="C4827" s="51">
        <f t="shared" si="312"/>
        <v>42</v>
      </c>
      <c r="D4827" s="50">
        <v>54211</v>
      </c>
      <c r="E4827" s="50" t="s">
        <v>118</v>
      </c>
      <c r="F4827" s="50" t="s">
        <v>12166</v>
      </c>
      <c r="G4827" s="50" t="s">
        <v>1135</v>
      </c>
      <c r="H4827" s="50" t="s">
        <v>1662</v>
      </c>
      <c r="I4827" s="50" t="s">
        <v>1136</v>
      </c>
      <c r="J4827" s="50" t="s">
        <v>1663</v>
      </c>
      <c r="K4827" s="50" t="s">
        <v>291</v>
      </c>
      <c r="L4827" s="50" t="s">
        <v>189</v>
      </c>
      <c r="M4827" s="54">
        <v>1</v>
      </c>
      <c r="N4827" s="51" t="str">
        <f t="shared" si="313"/>
        <v>都田無</v>
      </c>
    </row>
    <row r="4828" spans="1:14" x14ac:dyDescent="0.2">
      <c r="A4828" s="50">
        <f t="shared" si="310"/>
        <v>54212</v>
      </c>
      <c r="B4828" s="50">
        <f t="shared" si="311"/>
        <v>5</v>
      </c>
      <c r="C4828" s="51">
        <f t="shared" si="312"/>
        <v>42</v>
      </c>
      <c r="D4828" s="50">
        <v>54212</v>
      </c>
      <c r="E4828" s="50" t="s">
        <v>28</v>
      </c>
      <c r="F4828" s="50" t="s">
        <v>12167</v>
      </c>
      <c r="G4828" s="50" t="s">
        <v>1083</v>
      </c>
      <c r="H4828" s="50" t="s">
        <v>9553</v>
      </c>
      <c r="I4828" s="50" t="s">
        <v>1084</v>
      </c>
      <c r="J4828" s="50" t="s">
        <v>12168</v>
      </c>
      <c r="K4828" s="50" t="s">
        <v>291</v>
      </c>
      <c r="L4828" s="50" t="s">
        <v>189</v>
      </c>
      <c r="M4828" s="54">
        <v>1</v>
      </c>
      <c r="N4828" s="51" t="str">
        <f t="shared" si="313"/>
        <v>都田無</v>
      </c>
    </row>
    <row r="4829" spans="1:14" x14ac:dyDescent="0.2">
      <c r="A4829" s="50">
        <f t="shared" si="310"/>
        <v>54213</v>
      </c>
      <c r="B4829" s="50">
        <f t="shared" si="311"/>
        <v>5</v>
      </c>
      <c r="C4829" s="51">
        <f t="shared" si="312"/>
        <v>42</v>
      </c>
      <c r="D4829" s="50">
        <v>54213</v>
      </c>
      <c r="E4829" s="50" t="s">
        <v>10946</v>
      </c>
      <c r="F4829" s="50" t="s">
        <v>2148</v>
      </c>
      <c r="G4829" s="50" t="s">
        <v>10948</v>
      </c>
      <c r="H4829" s="50" t="s">
        <v>5124</v>
      </c>
      <c r="I4829" s="50" t="s">
        <v>10949</v>
      </c>
      <c r="J4829" s="50" t="s">
        <v>5125</v>
      </c>
      <c r="K4829" s="50" t="s">
        <v>291</v>
      </c>
      <c r="L4829" s="50" t="s">
        <v>189</v>
      </c>
      <c r="M4829" s="54">
        <v>1</v>
      </c>
      <c r="N4829" s="51" t="str">
        <f t="shared" si="313"/>
        <v>都田無</v>
      </c>
    </row>
    <row r="4830" spans="1:14" x14ac:dyDescent="0.2">
      <c r="A4830" s="50">
        <f t="shared" si="310"/>
        <v>54214</v>
      </c>
      <c r="B4830" s="50">
        <f t="shared" si="311"/>
        <v>5</v>
      </c>
      <c r="C4830" s="51">
        <f t="shared" si="312"/>
        <v>42</v>
      </c>
      <c r="D4830" s="50">
        <v>54214</v>
      </c>
      <c r="E4830" s="50" t="s">
        <v>99</v>
      </c>
      <c r="F4830" s="50" t="s">
        <v>12169</v>
      </c>
      <c r="G4830" s="50" t="s">
        <v>1822</v>
      </c>
      <c r="H4830" s="50" t="s">
        <v>4450</v>
      </c>
      <c r="I4830" s="50" t="s">
        <v>1824</v>
      </c>
      <c r="J4830" s="50" t="s">
        <v>4451</v>
      </c>
      <c r="K4830" s="50" t="s">
        <v>291</v>
      </c>
      <c r="L4830" s="50" t="s">
        <v>189</v>
      </c>
      <c r="M4830" s="54">
        <v>1</v>
      </c>
      <c r="N4830" s="51" t="str">
        <f t="shared" si="313"/>
        <v>都田無</v>
      </c>
    </row>
    <row r="4831" spans="1:14" x14ac:dyDescent="0.2">
      <c r="A4831" s="50">
        <f t="shared" si="310"/>
        <v>54215</v>
      </c>
      <c r="B4831" s="50">
        <f t="shared" si="311"/>
        <v>5</v>
      </c>
      <c r="C4831" s="51">
        <f t="shared" si="312"/>
        <v>42</v>
      </c>
      <c r="D4831" s="50">
        <v>54215</v>
      </c>
      <c r="E4831" s="50" t="s">
        <v>12170</v>
      </c>
      <c r="F4831" s="50" t="s">
        <v>12169</v>
      </c>
      <c r="G4831" s="50" t="s">
        <v>12171</v>
      </c>
      <c r="H4831" s="50" t="s">
        <v>4450</v>
      </c>
      <c r="I4831" s="50" t="s">
        <v>12172</v>
      </c>
      <c r="J4831" s="50" t="s">
        <v>4451</v>
      </c>
      <c r="K4831" s="50" t="s">
        <v>291</v>
      </c>
      <c r="L4831" s="50" t="s">
        <v>189</v>
      </c>
      <c r="M4831" s="54">
        <v>1</v>
      </c>
      <c r="N4831" s="51" t="str">
        <f t="shared" si="313"/>
        <v>都田無</v>
      </c>
    </row>
    <row r="4832" spans="1:14" x14ac:dyDescent="0.2">
      <c r="A4832" s="50">
        <f t="shared" si="310"/>
        <v>54216</v>
      </c>
      <c r="B4832" s="50">
        <f t="shared" si="311"/>
        <v>5</v>
      </c>
      <c r="C4832" s="51">
        <f t="shared" si="312"/>
        <v>42</v>
      </c>
      <c r="D4832" s="50">
        <v>54216</v>
      </c>
      <c r="E4832" s="50" t="s">
        <v>35</v>
      </c>
      <c r="F4832" s="50" t="s">
        <v>8081</v>
      </c>
      <c r="G4832" s="50" t="s">
        <v>1239</v>
      </c>
      <c r="H4832" s="50" t="s">
        <v>2761</v>
      </c>
      <c r="I4832" s="50" t="s">
        <v>12173</v>
      </c>
      <c r="J4832" s="50" t="s">
        <v>4170</v>
      </c>
      <c r="K4832" s="50" t="s">
        <v>291</v>
      </c>
      <c r="L4832" s="50" t="s">
        <v>185</v>
      </c>
      <c r="M4832" s="54">
        <v>1</v>
      </c>
      <c r="N4832" s="51" t="str">
        <f t="shared" si="313"/>
        <v>都田無</v>
      </c>
    </row>
    <row r="4833" spans="1:14" x14ac:dyDescent="0.2">
      <c r="A4833" s="50">
        <f t="shared" si="310"/>
        <v>54217</v>
      </c>
      <c r="B4833" s="50">
        <f t="shared" si="311"/>
        <v>5</v>
      </c>
      <c r="C4833" s="51">
        <f t="shared" si="312"/>
        <v>42</v>
      </c>
      <c r="D4833" s="50">
        <v>54217</v>
      </c>
      <c r="E4833" s="50" t="s">
        <v>706</v>
      </c>
      <c r="F4833" s="50" t="s">
        <v>2868</v>
      </c>
      <c r="G4833" s="50" t="s">
        <v>1335</v>
      </c>
      <c r="H4833" s="50" t="s">
        <v>1003</v>
      </c>
      <c r="I4833" s="50" t="s">
        <v>4316</v>
      </c>
      <c r="J4833" s="50" t="s">
        <v>1005</v>
      </c>
      <c r="K4833" s="50" t="s">
        <v>291</v>
      </c>
      <c r="L4833" s="50" t="s">
        <v>189</v>
      </c>
      <c r="M4833" s="54">
        <v>1</v>
      </c>
      <c r="N4833" s="51" t="str">
        <f t="shared" si="313"/>
        <v>都田無</v>
      </c>
    </row>
    <row r="4834" spans="1:14" x14ac:dyDescent="0.2">
      <c r="A4834" s="50">
        <f t="shared" si="310"/>
        <v>54218</v>
      </c>
      <c r="B4834" s="50">
        <f t="shared" si="311"/>
        <v>5</v>
      </c>
      <c r="C4834" s="51">
        <f t="shared" si="312"/>
        <v>42</v>
      </c>
      <c r="D4834" s="50">
        <v>54218</v>
      </c>
      <c r="E4834" s="50" t="s">
        <v>72</v>
      </c>
      <c r="F4834" s="50" t="s">
        <v>4031</v>
      </c>
      <c r="G4834" s="50" t="s">
        <v>1983</v>
      </c>
      <c r="H4834" s="50" t="s">
        <v>1930</v>
      </c>
      <c r="I4834" s="50" t="s">
        <v>1984</v>
      </c>
      <c r="J4834" s="50" t="s">
        <v>1931</v>
      </c>
      <c r="K4834" s="50" t="s">
        <v>291</v>
      </c>
      <c r="L4834" s="50" t="s">
        <v>185</v>
      </c>
      <c r="M4834" s="54">
        <v>1</v>
      </c>
      <c r="N4834" s="51" t="str">
        <f t="shared" si="313"/>
        <v>都田無</v>
      </c>
    </row>
    <row r="4835" spans="1:14" x14ac:dyDescent="0.2">
      <c r="A4835" s="50">
        <f t="shared" si="310"/>
        <v>54219</v>
      </c>
      <c r="B4835" s="50">
        <f t="shared" si="311"/>
        <v>5</v>
      </c>
      <c r="C4835" s="51">
        <f t="shared" si="312"/>
        <v>42</v>
      </c>
      <c r="D4835" s="50">
        <v>54219</v>
      </c>
      <c r="E4835" s="50" t="s">
        <v>6268</v>
      </c>
      <c r="F4835" s="50" t="s">
        <v>910</v>
      </c>
      <c r="G4835" s="50" t="s">
        <v>6270</v>
      </c>
      <c r="H4835" s="50" t="s">
        <v>1875</v>
      </c>
      <c r="I4835" s="50" t="s">
        <v>6271</v>
      </c>
      <c r="J4835" s="50" t="s">
        <v>1877</v>
      </c>
      <c r="K4835" s="50" t="s">
        <v>291</v>
      </c>
      <c r="L4835" s="50" t="s">
        <v>189</v>
      </c>
      <c r="M4835" s="54">
        <v>1</v>
      </c>
      <c r="N4835" s="51" t="str">
        <f t="shared" si="313"/>
        <v>都田無</v>
      </c>
    </row>
    <row r="4836" spans="1:14" x14ac:dyDescent="0.2">
      <c r="A4836" s="50">
        <f t="shared" si="310"/>
        <v>54220</v>
      </c>
      <c r="B4836" s="50">
        <f t="shared" si="311"/>
        <v>5</v>
      </c>
      <c r="C4836" s="51">
        <f t="shared" si="312"/>
        <v>42</v>
      </c>
      <c r="D4836" s="50">
        <v>54220</v>
      </c>
      <c r="E4836" s="50" t="s">
        <v>12174</v>
      </c>
      <c r="F4836" s="50" t="s">
        <v>12175</v>
      </c>
      <c r="G4836" s="50" t="s">
        <v>12176</v>
      </c>
      <c r="H4836" s="50" t="s">
        <v>12177</v>
      </c>
      <c r="I4836" s="50" t="s">
        <v>12178</v>
      </c>
      <c r="J4836" s="50" t="s">
        <v>12179</v>
      </c>
      <c r="K4836" s="50" t="s">
        <v>291</v>
      </c>
      <c r="L4836" s="50" t="s">
        <v>189</v>
      </c>
      <c r="M4836" s="54">
        <v>1</v>
      </c>
      <c r="N4836" s="51" t="str">
        <f t="shared" si="313"/>
        <v>都田無</v>
      </c>
    </row>
    <row r="4837" spans="1:14" x14ac:dyDescent="0.2">
      <c r="A4837" s="50">
        <f t="shared" si="310"/>
        <v>54221</v>
      </c>
      <c r="B4837" s="50">
        <f t="shared" si="311"/>
        <v>5</v>
      </c>
      <c r="C4837" s="51">
        <f t="shared" si="312"/>
        <v>42</v>
      </c>
      <c r="D4837" s="50">
        <v>54221</v>
      </c>
      <c r="E4837" s="50" t="s">
        <v>31</v>
      </c>
      <c r="F4837" s="50" t="s">
        <v>119</v>
      </c>
      <c r="G4837" s="50" t="s">
        <v>1202</v>
      </c>
      <c r="H4837" s="50" t="s">
        <v>1662</v>
      </c>
      <c r="I4837" s="50" t="s">
        <v>1204</v>
      </c>
      <c r="J4837" s="50" t="s">
        <v>1663</v>
      </c>
      <c r="K4837" s="50" t="s">
        <v>291</v>
      </c>
      <c r="L4837" s="50" t="s">
        <v>189</v>
      </c>
      <c r="M4837" s="54">
        <v>1</v>
      </c>
      <c r="N4837" s="51" t="str">
        <f t="shared" si="313"/>
        <v>都田無</v>
      </c>
    </row>
    <row r="4838" spans="1:14" x14ac:dyDescent="0.2">
      <c r="A4838" s="50">
        <f t="shared" si="310"/>
        <v>54222</v>
      </c>
      <c r="B4838" s="50">
        <f t="shared" si="311"/>
        <v>5</v>
      </c>
      <c r="C4838" s="51">
        <f t="shared" si="312"/>
        <v>42</v>
      </c>
      <c r="D4838" s="50">
        <v>54222</v>
      </c>
      <c r="E4838" s="50" t="s">
        <v>12180</v>
      </c>
      <c r="F4838" s="50" t="s">
        <v>2680</v>
      </c>
      <c r="G4838" s="50" t="s">
        <v>12181</v>
      </c>
      <c r="H4838" s="50" t="s">
        <v>2682</v>
      </c>
      <c r="I4838" s="50" t="s">
        <v>12182</v>
      </c>
      <c r="J4838" s="50" t="s">
        <v>2684</v>
      </c>
      <c r="K4838" s="50" t="s">
        <v>291</v>
      </c>
      <c r="L4838" s="50" t="s">
        <v>185</v>
      </c>
      <c r="M4838" s="54">
        <v>1</v>
      </c>
      <c r="N4838" s="51" t="str">
        <f t="shared" si="313"/>
        <v>都田無</v>
      </c>
    </row>
    <row r="4839" spans="1:14" x14ac:dyDescent="0.2">
      <c r="A4839" s="50">
        <f t="shared" si="310"/>
        <v>54223</v>
      </c>
      <c r="B4839" s="50">
        <f t="shared" si="311"/>
        <v>5</v>
      </c>
      <c r="C4839" s="51">
        <f t="shared" si="312"/>
        <v>42</v>
      </c>
      <c r="D4839" s="50">
        <v>54223</v>
      </c>
      <c r="E4839" s="50" t="s">
        <v>39</v>
      </c>
      <c r="F4839" s="50" t="s">
        <v>12183</v>
      </c>
      <c r="G4839" s="50" t="s">
        <v>1317</v>
      </c>
      <c r="H4839" s="50" t="s">
        <v>1195</v>
      </c>
      <c r="I4839" s="50" t="s">
        <v>1318</v>
      </c>
      <c r="J4839" s="50" t="s">
        <v>1196</v>
      </c>
      <c r="K4839" s="50" t="s">
        <v>291</v>
      </c>
      <c r="L4839" s="50" t="s">
        <v>185</v>
      </c>
      <c r="M4839" s="54">
        <v>1</v>
      </c>
      <c r="N4839" s="51" t="str">
        <f t="shared" si="313"/>
        <v>都田無</v>
      </c>
    </row>
    <row r="4840" spans="1:14" x14ac:dyDescent="0.2">
      <c r="A4840" s="50">
        <f t="shared" si="310"/>
        <v>54224</v>
      </c>
      <c r="B4840" s="50">
        <f t="shared" si="311"/>
        <v>5</v>
      </c>
      <c r="C4840" s="51">
        <f t="shared" si="312"/>
        <v>42</v>
      </c>
      <c r="D4840" s="50">
        <v>54224</v>
      </c>
      <c r="E4840" s="50" t="s">
        <v>15462</v>
      </c>
      <c r="F4840" s="50" t="s">
        <v>15463</v>
      </c>
      <c r="G4840" s="50" t="s">
        <v>15464</v>
      </c>
      <c r="H4840" s="50" t="s">
        <v>15465</v>
      </c>
      <c r="I4840" s="50" t="s">
        <v>15466</v>
      </c>
      <c r="J4840" s="50" t="s">
        <v>15467</v>
      </c>
      <c r="K4840" s="50" t="s">
        <v>291</v>
      </c>
      <c r="L4840" s="50" t="s">
        <v>189</v>
      </c>
      <c r="M4840" s="54">
        <v>1</v>
      </c>
      <c r="N4840" s="51" t="str">
        <f t="shared" si="313"/>
        <v>都田無</v>
      </c>
    </row>
    <row r="4841" spans="1:14" x14ac:dyDescent="0.2">
      <c r="A4841" s="50">
        <f t="shared" si="310"/>
        <v>54239</v>
      </c>
      <c r="B4841" s="50">
        <f t="shared" si="311"/>
        <v>5</v>
      </c>
      <c r="C4841" s="51">
        <f t="shared" si="312"/>
        <v>42</v>
      </c>
      <c r="D4841" s="50">
        <v>54239</v>
      </c>
      <c r="E4841" s="50" t="s">
        <v>12184</v>
      </c>
      <c r="F4841" s="50" t="s">
        <v>12185</v>
      </c>
      <c r="G4841" s="50" t="s">
        <v>12186</v>
      </c>
      <c r="H4841" s="50" t="s">
        <v>12187</v>
      </c>
      <c r="I4841" s="50" t="s">
        <v>12188</v>
      </c>
      <c r="J4841" s="50" t="s">
        <v>12189</v>
      </c>
      <c r="K4841" s="50" t="s">
        <v>291</v>
      </c>
      <c r="L4841" s="50" t="s">
        <v>1029</v>
      </c>
      <c r="M4841" s="54">
        <v>3</v>
      </c>
      <c r="N4841" s="51" t="str">
        <f t="shared" si="313"/>
        <v>都田無</v>
      </c>
    </row>
    <row r="4842" spans="1:14" x14ac:dyDescent="0.2">
      <c r="A4842" s="50">
        <f t="shared" si="310"/>
        <v>54240</v>
      </c>
      <c r="B4842" s="50">
        <f t="shared" si="311"/>
        <v>5</v>
      </c>
      <c r="C4842" s="51">
        <f t="shared" si="312"/>
        <v>42</v>
      </c>
      <c r="D4842" s="50">
        <v>54240</v>
      </c>
      <c r="E4842" s="50" t="s">
        <v>33</v>
      </c>
      <c r="F4842" s="50" t="s">
        <v>2481</v>
      </c>
      <c r="G4842" s="50" t="s">
        <v>1457</v>
      </c>
      <c r="H4842" s="50" t="s">
        <v>1122</v>
      </c>
      <c r="I4842" s="50" t="s">
        <v>1683</v>
      </c>
      <c r="J4842" s="50" t="s">
        <v>1918</v>
      </c>
      <c r="K4842" s="50" t="s">
        <v>291</v>
      </c>
      <c r="L4842" s="50" t="s">
        <v>1029</v>
      </c>
      <c r="M4842" s="54">
        <v>3</v>
      </c>
      <c r="N4842" s="51" t="str">
        <f t="shared" si="313"/>
        <v>都田無</v>
      </c>
    </row>
    <row r="4843" spans="1:14" x14ac:dyDescent="0.2">
      <c r="A4843" s="50">
        <f t="shared" si="310"/>
        <v>54242</v>
      </c>
      <c r="B4843" s="50">
        <f t="shared" si="311"/>
        <v>5</v>
      </c>
      <c r="C4843" s="51">
        <f t="shared" si="312"/>
        <v>42</v>
      </c>
      <c r="D4843" s="50">
        <v>54242</v>
      </c>
      <c r="E4843" s="50" t="s">
        <v>5603</v>
      </c>
      <c r="F4843" s="50" t="s">
        <v>3952</v>
      </c>
      <c r="G4843" s="50" t="s">
        <v>5605</v>
      </c>
      <c r="H4843" s="50" t="s">
        <v>1042</v>
      </c>
      <c r="I4843" s="50" t="s">
        <v>5606</v>
      </c>
      <c r="J4843" s="50" t="s">
        <v>1043</v>
      </c>
      <c r="K4843" s="50" t="s">
        <v>291</v>
      </c>
      <c r="L4843" s="50" t="s">
        <v>1029</v>
      </c>
      <c r="M4843" s="54">
        <v>3</v>
      </c>
      <c r="N4843" s="51" t="str">
        <f t="shared" si="313"/>
        <v>都田無</v>
      </c>
    </row>
    <row r="4844" spans="1:14" x14ac:dyDescent="0.2">
      <c r="A4844" s="50">
        <f t="shared" ref="A4844:A4907" si="314">D4844</f>
        <v>54243</v>
      </c>
      <c r="B4844" s="50">
        <f t="shared" ref="B4844:B4907" si="315">ROUNDDOWN(D4844/10000,0)</f>
        <v>5</v>
      </c>
      <c r="C4844" s="51">
        <f t="shared" ref="C4844:C4907" si="316">ROUNDDOWN((D4844-B4844*10000)/100,0)</f>
        <v>42</v>
      </c>
      <c r="D4844" s="50">
        <v>54243</v>
      </c>
      <c r="E4844" s="50" t="s">
        <v>115</v>
      </c>
      <c r="F4844" s="50" t="s">
        <v>67</v>
      </c>
      <c r="G4844" s="50" t="s">
        <v>1124</v>
      </c>
      <c r="H4844" s="50" t="s">
        <v>1160</v>
      </c>
      <c r="I4844" s="50" t="s">
        <v>1126</v>
      </c>
      <c r="J4844" s="50" t="s">
        <v>6332</v>
      </c>
      <c r="K4844" s="50" t="s">
        <v>291</v>
      </c>
      <c r="L4844" s="50" t="s">
        <v>1029</v>
      </c>
      <c r="M4844" s="54">
        <v>3</v>
      </c>
      <c r="N4844" s="51" t="str">
        <f t="shared" si="313"/>
        <v>都田無</v>
      </c>
    </row>
    <row r="4845" spans="1:14" x14ac:dyDescent="0.2">
      <c r="A4845" s="50">
        <f t="shared" si="314"/>
        <v>54248</v>
      </c>
      <c r="B4845" s="50">
        <f t="shared" si="315"/>
        <v>5</v>
      </c>
      <c r="C4845" s="51">
        <f t="shared" si="316"/>
        <v>42</v>
      </c>
      <c r="D4845" s="50">
        <v>54248</v>
      </c>
      <c r="E4845" s="50" t="s">
        <v>28</v>
      </c>
      <c r="F4845" s="50" t="s">
        <v>8965</v>
      </c>
      <c r="G4845" s="50" t="s">
        <v>1083</v>
      </c>
      <c r="H4845" s="50" t="s">
        <v>1847</v>
      </c>
      <c r="I4845" s="50" t="s">
        <v>1084</v>
      </c>
      <c r="J4845" s="50" t="s">
        <v>1849</v>
      </c>
      <c r="K4845" s="50" t="s">
        <v>291</v>
      </c>
      <c r="L4845" s="50" t="s">
        <v>1029</v>
      </c>
      <c r="M4845" s="54">
        <v>3</v>
      </c>
      <c r="N4845" s="51" t="str">
        <f t="shared" si="313"/>
        <v>都田無</v>
      </c>
    </row>
    <row r="4846" spans="1:14" x14ac:dyDescent="0.2">
      <c r="A4846" s="50">
        <f t="shared" si="314"/>
        <v>54249</v>
      </c>
      <c r="B4846" s="50">
        <f t="shared" si="315"/>
        <v>5</v>
      </c>
      <c r="C4846" s="51">
        <f t="shared" si="316"/>
        <v>42</v>
      </c>
      <c r="D4846" s="50">
        <v>54249</v>
      </c>
      <c r="E4846" s="50" t="s">
        <v>83</v>
      </c>
      <c r="F4846" s="50" t="s">
        <v>12190</v>
      </c>
      <c r="G4846" s="50" t="s">
        <v>12191</v>
      </c>
      <c r="H4846" s="50" t="s">
        <v>651</v>
      </c>
      <c r="I4846" s="50" t="s">
        <v>1211</v>
      </c>
      <c r="J4846" s="50" t="s">
        <v>1948</v>
      </c>
      <c r="K4846" s="50" t="s">
        <v>291</v>
      </c>
      <c r="L4846" s="50" t="s">
        <v>1029</v>
      </c>
      <c r="M4846" s="54">
        <v>3</v>
      </c>
      <c r="N4846" s="51" t="str">
        <f t="shared" si="313"/>
        <v>都田無</v>
      </c>
    </row>
    <row r="4847" spans="1:14" x14ac:dyDescent="0.2">
      <c r="A4847" s="50">
        <f t="shared" si="314"/>
        <v>54285</v>
      </c>
      <c r="B4847" s="50">
        <f t="shared" si="315"/>
        <v>5</v>
      </c>
      <c r="C4847" s="51">
        <f t="shared" si="316"/>
        <v>42</v>
      </c>
      <c r="D4847" s="50">
        <v>54285</v>
      </c>
      <c r="E4847" s="50" t="s">
        <v>733</v>
      </c>
      <c r="F4847" s="50" t="s">
        <v>12192</v>
      </c>
      <c r="G4847" s="50" t="s">
        <v>12193</v>
      </c>
      <c r="H4847" s="50" t="s">
        <v>7750</v>
      </c>
      <c r="I4847" s="50" t="s">
        <v>12194</v>
      </c>
      <c r="J4847" s="50" t="s">
        <v>7752</v>
      </c>
      <c r="K4847" s="50" t="s">
        <v>292</v>
      </c>
      <c r="L4847" s="50" t="s">
        <v>188</v>
      </c>
      <c r="M4847" s="54">
        <v>3</v>
      </c>
      <c r="N4847" s="51" t="str">
        <f t="shared" si="313"/>
        <v>都田無</v>
      </c>
    </row>
    <row r="4848" spans="1:14" x14ac:dyDescent="0.2">
      <c r="A4848" s="50">
        <f t="shared" si="314"/>
        <v>54286</v>
      </c>
      <c r="B4848" s="50">
        <f t="shared" si="315"/>
        <v>5</v>
      </c>
      <c r="C4848" s="51">
        <f t="shared" si="316"/>
        <v>42</v>
      </c>
      <c r="D4848" s="50">
        <v>54286</v>
      </c>
      <c r="E4848" s="50" t="s">
        <v>579</v>
      </c>
      <c r="F4848" s="50" t="s">
        <v>7087</v>
      </c>
      <c r="G4848" s="50" t="s">
        <v>2347</v>
      </c>
      <c r="H4848" s="50" t="s">
        <v>1878</v>
      </c>
      <c r="I4848" s="50" t="s">
        <v>2348</v>
      </c>
      <c r="J4848" s="50" t="s">
        <v>1879</v>
      </c>
      <c r="K4848" s="50" t="s">
        <v>292</v>
      </c>
      <c r="L4848" s="50" t="s">
        <v>1029</v>
      </c>
      <c r="M4848" s="54">
        <v>3</v>
      </c>
      <c r="N4848" s="51" t="str">
        <f t="shared" si="313"/>
        <v>都田無</v>
      </c>
    </row>
    <row r="4849" spans="1:14" x14ac:dyDescent="0.2">
      <c r="A4849" s="50">
        <f t="shared" si="314"/>
        <v>54289</v>
      </c>
      <c r="B4849" s="50">
        <f t="shared" si="315"/>
        <v>5</v>
      </c>
      <c r="C4849" s="51">
        <f t="shared" si="316"/>
        <v>42</v>
      </c>
      <c r="D4849" s="50">
        <v>54289</v>
      </c>
      <c r="E4849" s="50" t="s">
        <v>62</v>
      </c>
      <c r="F4849" s="50" t="s">
        <v>12195</v>
      </c>
      <c r="G4849" s="50" t="s">
        <v>1615</v>
      </c>
      <c r="H4849" s="50" t="s">
        <v>6070</v>
      </c>
      <c r="I4849" s="50" t="s">
        <v>1616</v>
      </c>
      <c r="J4849" s="50" t="s">
        <v>7352</v>
      </c>
      <c r="K4849" s="50" t="s">
        <v>292</v>
      </c>
      <c r="L4849" s="50" t="s">
        <v>188</v>
      </c>
      <c r="M4849" s="54">
        <v>2</v>
      </c>
      <c r="N4849" s="51" t="str">
        <f t="shared" si="313"/>
        <v>都田無</v>
      </c>
    </row>
    <row r="4850" spans="1:14" x14ac:dyDescent="0.2">
      <c r="A4850" s="50">
        <f t="shared" si="314"/>
        <v>54290</v>
      </c>
      <c r="B4850" s="50">
        <f t="shared" si="315"/>
        <v>5</v>
      </c>
      <c r="C4850" s="51">
        <f t="shared" si="316"/>
        <v>42</v>
      </c>
      <c r="D4850" s="50">
        <v>54290</v>
      </c>
      <c r="E4850" s="50" t="s">
        <v>35</v>
      </c>
      <c r="F4850" s="50" t="s">
        <v>12196</v>
      </c>
      <c r="G4850" s="50" t="s">
        <v>1239</v>
      </c>
      <c r="H4850" s="50" t="s">
        <v>1975</v>
      </c>
      <c r="I4850" s="50" t="s">
        <v>1240</v>
      </c>
      <c r="J4850" s="50" t="s">
        <v>1977</v>
      </c>
      <c r="K4850" s="50" t="s">
        <v>292</v>
      </c>
      <c r="L4850" s="50" t="s">
        <v>188</v>
      </c>
      <c r="M4850" s="54">
        <v>2</v>
      </c>
      <c r="N4850" s="51" t="str">
        <f t="shared" si="313"/>
        <v>都田無</v>
      </c>
    </row>
    <row r="4851" spans="1:14" x14ac:dyDescent="0.2">
      <c r="A4851" s="50">
        <f t="shared" si="314"/>
        <v>54291</v>
      </c>
      <c r="B4851" s="50">
        <f t="shared" si="315"/>
        <v>5</v>
      </c>
      <c r="C4851" s="51">
        <f t="shared" si="316"/>
        <v>42</v>
      </c>
      <c r="D4851" s="50">
        <v>54291</v>
      </c>
      <c r="E4851" s="50" t="s">
        <v>32</v>
      </c>
      <c r="F4851" s="50" t="s">
        <v>1074</v>
      </c>
      <c r="G4851" s="50" t="s">
        <v>1991</v>
      </c>
      <c r="H4851" s="50" t="s">
        <v>12197</v>
      </c>
      <c r="I4851" s="50" t="s">
        <v>1992</v>
      </c>
      <c r="J4851" s="50" t="s">
        <v>12198</v>
      </c>
      <c r="K4851" s="50" t="s">
        <v>292</v>
      </c>
      <c r="L4851" s="50" t="s">
        <v>188</v>
      </c>
      <c r="M4851" s="54">
        <v>2</v>
      </c>
      <c r="N4851" s="51" t="str">
        <f t="shared" si="313"/>
        <v>都田無</v>
      </c>
    </row>
    <row r="4852" spans="1:14" x14ac:dyDescent="0.2">
      <c r="A4852" s="50">
        <f t="shared" si="314"/>
        <v>54292</v>
      </c>
      <c r="B4852" s="50">
        <f t="shared" si="315"/>
        <v>5</v>
      </c>
      <c r="C4852" s="51">
        <f t="shared" si="316"/>
        <v>42</v>
      </c>
      <c r="D4852" s="50">
        <v>54292</v>
      </c>
      <c r="E4852" s="50" t="s">
        <v>22</v>
      </c>
      <c r="F4852" s="50" t="s">
        <v>12199</v>
      </c>
      <c r="G4852" s="50" t="s">
        <v>1070</v>
      </c>
      <c r="H4852" s="50" t="s">
        <v>5308</v>
      </c>
      <c r="I4852" s="50" t="s">
        <v>1610</v>
      </c>
      <c r="J4852" s="50" t="s">
        <v>5310</v>
      </c>
      <c r="K4852" s="50" t="s">
        <v>292</v>
      </c>
      <c r="L4852" s="50" t="s">
        <v>188</v>
      </c>
      <c r="M4852" s="54">
        <v>2</v>
      </c>
      <c r="N4852" s="51" t="str">
        <f t="shared" si="313"/>
        <v>都田無</v>
      </c>
    </row>
    <row r="4853" spans="1:14" x14ac:dyDescent="0.2">
      <c r="A4853" s="50">
        <f t="shared" si="314"/>
        <v>54293</v>
      </c>
      <c r="B4853" s="50">
        <f t="shared" si="315"/>
        <v>5</v>
      </c>
      <c r="C4853" s="51">
        <f t="shared" si="316"/>
        <v>42</v>
      </c>
      <c r="D4853" s="50">
        <v>54293</v>
      </c>
      <c r="E4853" s="50" t="s">
        <v>11691</v>
      </c>
      <c r="F4853" s="50" t="s">
        <v>92</v>
      </c>
      <c r="G4853" s="50" t="s">
        <v>11692</v>
      </c>
      <c r="H4853" s="50" t="s">
        <v>1049</v>
      </c>
      <c r="I4853" s="50" t="s">
        <v>11693</v>
      </c>
      <c r="J4853" s="50" t="s">
        <v>1885</v>
      </c>
      <c r="K4853" s="50" t="s">
        <v>292</v>
      </c>
      <c r="L4853" s="50" t="s">
        <v>189</v>
      </c>
      <c r="M4853" s="54">
        <v>2</v>
      </c>
      <c r="N4853" s="51" t="str">
        <f t="shared" si="313"/>
        <v>都田無</v>
      </c>
    </row>
    <row r="4854" spans="1:14" x14ac:dyDescent="0.2">
      <c r="A4854" s="50">
        <f t="shared" si="314"/>
        <v>54295</v>
      </c>
      <c r="B4854" s="50">
        <f t="shared" si="315"/>
        <v>5</v>
      </c>
      <c r="C4854" s="51">
        <f t="shared" si="316"/>
        <v>42</v>
      </c>
      <c r="D4854" s="50">
        <v>54295</v>
      </c>
      <c r="E4854" s="50" t="s">
        <v>485</v>
      </c>
      <c r="F4854" s="50" t="s">
        <v>12200</v>
      </c>
      <c r="G4854" s="50" t="s">
        <v>1317</v>
      </c>
      <c r="H4854" s="50" t="s">
        <v>2732</v>
      </c>
      <c r="I4854" s="50" t="s">
        <v>1318</v>
      </c>
      <c r="J4854" s="50" t="s">
        <v>2733</v>
      </c>
      <c r="K4854" s="50" t="s">
        <v>292</v>
      </c>
      <c r="L4854" s="50" t="s">
        <v>188</v>
      </c>
      <c r="M4854" s="54">
        <v>2</v>
      </c>
      <c r="N4854" s="51" t="str">
        <f t="shared" si="313"/>
        <v>都田無</v>
      </c>
    </row>
    <row r="4855" spans="1:14" x14ac:dyDescent="0.2">
      <c r="A4855" s="50">
        <f t="shared" si="314"/>
        <v>54297</v>
      </c>
      <c r="B4855" s="50">
        <f t="shared" si="315"/>
        <v>5</v>
      </c>
      <c r="C4855" s="51">
        <f t="shared" si="316"/>
        <v>42</v>
      </c>
      <c r="D4855" s="50">
        <v>54297</v>
      </c>
      <c r="E4855" s="50" t="s">
        <v>82</v>
      </c>
      <c r="F4855" s="50" t="s">
        <v>945</v>
      </c>
      <c r="G4855" s="50" t="s">
        <v>1202</v>
      </c>
      <c r="H4855" s="50" t="s">
        <v>3092</v>
      </c>
      <c r="I4855" s="50" t="s">
        <v>1204</v>
      </c>
      <c r="J4855" s="50" t="s">
        <v>3093</v>
      </c>
      <c r="K4855" s="50" t="s">
        <v>292</v>
      </c>
      <c r="L4855" s="50" t="s">
        <v>189</v>
      </c>
      <c r="M4855" s="54">
        <v>1</v>
      </c>
      <c r="N4855" s="51" t="str">
        <f t="shared" si="313"/>
        <v>都田無</v>
      </c>
    </row>
    <row r="4856" spans="1:14" x14ac:dyDescent="0.2">
      <c r="A4856" s="50">
        <f t="shared" si="314"/>
        <v>54298</v>
      </c>
      <c r="B4856" s="50">
        <f t="shared" si="315"/>
        <v>5</v>
      </c>
      <c r="C4856" s="51">
        <f t="shared" si="316"/>
        <v>42</v>
      </c>
      <c r="D4856" s="50">
        <v>54298</v>
      </c>
      <c r="E4856" s="50" t="s">
        <v>12201</v>
      </c>
      <c r="F4856" s="50" t="s">
        <v>12202</v>
      </c>
      <c r="G4856" s="50" t="s">
        <v>12203</v>
      </c>
      <c r="H4856" s="50" t="s">
        <v>5470</v>
      </c>
      <c r="I4856" s="50" t="s">
        <v>12204</v>
      </c>
      <c r="J4856" s="50" t="s">
        <v>5471</v>
      </c>
      <c r="K4856" s="50" t="s">
        <v>292</v>
      </c>
      <c r="L4856" s="50" t="s">
        <v>189</v>
      </c>
      <c r="M4856" s="54">
        <v>1</v>
      </c>
      <c r="N4856" s="51" t="str">
        <f t="shared" si="313"/>
        <v>都田無</v>
      </c>
    </row>
    <row r="4857" spans="1:14" x14ac:dyDescent="0.2">
      <c r="A4857" s="50">
        <f t="shared" si="314"/>
        <v>54299</v>
      </c>
      <c r="B4857" s="50">
        <f t="shared" si="315"/>
        <v>5</v>
      </c>
      <c r="C4857" s="51">
        <f t="shared" si="316"/>
        <v>42</v>
      </c>
      <c r="D4857" s="50">
        <v>54299</v>
      </c>
      <c r="E4857" s="50" t="s">
        <v>52</v>
      </c>
      <c r="F4857" s="50" t="s">
        <v>3389</v>
      </c>
      <c r="G4857" s="50" t="s">
        <v>1842</v>
      </c>
      <c r="H4857" s="50" t="s">
        <v>4399</v>
      </c>
      <c r="I4857" s="50" t="s">
        <v>1843</v>
      </c>
      <c r="J4857" s="50" t="s">
        <v>4400</v>
      </c>
      <c r="K4857" s="50" t="s">
        <v>292</v>
      </c>
      <c r="L4857" s="50" t="s">
        <v>189</v>
      </c>
      <c r="M4857" s="54">
        <v>1</v>
      </c>
      <c r="N4857" s="51" t="str">
        <f t="shared" si="313"/>
        <v>都田無</v>
      </c>
    </row>
    <row r="4858" spans="1:14" x14ac:dyDescent="0.2">
      <c r="A4858" s="50">
        <f t="shared" si="314"/>
        <v>54324</v>
      </c>
      <c r="B4858" s="50">
        <f t="shared" si="315"/>
        <v>5</v>
      </c>
      <c r="C4858" s="51">
        <f t="shared" si="316"/>
        <v>43</v>
      </c>
      <c r="D4858" s="50">
        <v>54324</v>
      </c>
      <c r="E4858" s="50" t="s">
        <v>6167</v>
      </c>
      <c r="F4858" s="50" t="s">
        <v>27</v>
      </c>
      <c r="G4858" s="50" t="s">
        <v>6169</v>
      </c>
      <c r="H4858" s="50" t="s">
        <v>2123</v>
      </c>
      <c r="I4858" s="50" t="s">
        <v>6170</v>
      </c>
      <c r="J4858" s="50" t="s">
        <v>2790</v>
      </c>
      <c r="K4858" s="50" t="s">
        <v>291</v>
      </c>
      <c r="L4858" s="50" t="s">
        <v>188</v>
      </c>
      <c r="M4858" s="54">
        <v>2</v>
      </c>
      <c r="N4858" s="51" t="str">
        <f t="shared" si="313"/>
        <v>都田無工</v>
      </c>
    </row>
    <row r="4859" spans="1:14" x14ac:dyDescent="0.2">
      <c r="A4859" s="50">
        <f t="shared" si="314"/>
        <v>54325</v>
      </c>
      <c r="B4859" s="50">
        <f t="shared" si="315"/>
        <v>5</v>
      </c>
      <c r="C4859" s="51">
        <f t="shared" si="316"/>
        <v>43</v>
      </c>
      <c r="D4859" s="50">
        <v>54325</v>
      </c>
      <c r="E4859" s="50" t="s">
        <v>15468</v>
      </c>
      <c r="F4859" s="50" t="s">
        <v>2130</v>
      </c>
      <c r="G4859" s="50" t="s">
        <v>15469</v>
      </c>
      <c r="H4859" s="50" t="s">
        <v>2131</v>
      </c>
      <c r="I4859" s="50" t="s">
        <v>15470</v>
      </c>
      <c r="J4859" s="50" t="s">
        <v>2132</v>
      </c>
      <c r="K4859" s="50" t="s">
        <v>291</v>
      </c>
      <c r="L4859" s="50" t="s">
        <v>188</v>
      </c>
      <c r="M4859" s="54">
        <v>2</v>
      </c>
      <c r="N4859" s="51" t="str">
        <f t="shared" si="313"/>
        <v>都田無工</v>
      </c>
    </row>
    <row r="4860" spans="1:14" x14ac:dyDescent="0.2">
      <c r="A4860" s="50">
        <f t="shared" si="314"/>
        <v>54326</v>
      </c>
      <c r="B4860" s="50">
        <f t="shared" si="315"/>
        <v>5</v>
      </c>
      <c r="C4860" s="51">
        <f t="shared" si="316"/>
        <v>43</v>
      </c>
      <c r="D4860" s="50">
        <v>54326</v>
      </c>
      <c r="E4860" s="50" t="s">
        <v>15471</v>
      </c>
      <c r="F4860" s="50" t="s">
        <v>8511</v>
      </c>
      <c r="G4860" s="50" t="s">
        <v>2385</v>
      </c>
      <c r="H4860" s="50" t="s">
        <v>8512</v>
      </c>
      <c r="I4860" s="50" t="s">
        <v>15472</v>
      </c>
      <c r="J4860" s="50" t="s">
        <v>15473</v>
      </c>
      <c r="K4860" s="50" t="s">
        <v>291</v>
      </c>
      <c r="L4860" s="50" t="s">
        <v>189</v>
      </c>
      <c r="M4860" s="54">
        <v>2</v>
      </c>
      <c r="N4860" s="51" t="str">
        <f t="shared" si="313"/>
        <v>都田無工</v>
      </c>
    </row>
    <row r="4861" spans="1:14" x14ac:dyDescent="0.2">
      <c r="A4861" s="50">
        <f t="shared" si="314"/>
        <v>54327</v>
      </c>
      <c r="B4861" s="50">
        <f t="shared" si="315"/>
        <v>5</v>
      </c>
      <c r="C4861" s="51">
        <f t="shared" si="316"/>
        <v>43</v>
      </c>
      <c r="D4861" s="50">
        <v>54327</v>
      </c>
      <c r="E4861" s="50" t="s">
        <v>15474</v>
      </c>
      <c r="F4861" s="50" t="s">
        <v>489</v>
      </c>
      <c r="G4861" s="50" t="s">
        <v>15475</v>
      </c>
      <c r="H4861" s="50" t="s">
        <v>1648</v>
      </c>
      <c r="I4861" s="50" t="s">
        <v>15476</v>
      </c>
      <c r="J4861" s="50" t="s">
        <v>1649</v>
      </c>
      <c r="K4861" s="50" t="s">
        <v>291</v>
      </c>
      <c r="L4861" s="50" t="s">
        <v>189</v>
      </c>
      <c r="M4861" s="54">
        <v>1</v>
      </c>
      <c r="N4861" s="51" t="str">
        <f t="shared" si="313"/>
        <v>都田無工</v>
      </c>
    </row>
    <row r="4862" spans="1:14" x14ac:dyDescent="0.2">
      <c r="A4862" s="50">
        <f t="shared" si="314"/>
        <v>54628</v>
      </c>
      <c r="B4862" s="50">
        <f t="shared" si="315"/>
        <v>5</v>
      </c>
      <c r="C4862" s="51">
        <f t="shared" si="316"/>
        <v>46</v>
      </c>
      <c r="D4862" s="50">
        <v>54628</v>
      </c>
      <c r="E4862" s="50" t="s">
        <v>15477</v>
      </c>
      <c r="F4862" s="50" t="s">
        <v>15478</v>
      </c>
      <c r="G4862" s="50" t="s">
        <v>15477</v>
      </c>
      <c r="H4862" s="50" t="s">
        <v>15478</v>
      </c>
      <c r="I4862" s="50" t="s">
        <v>15479</v>
      </c>
      <c r="J4862" s="50" t="s">
        <v>15480</v>
      </c>
      <c r="K4862" s="50" t="s">
        <v>291</v>
      </c>
      <c r="L4862" s="50" t="s">
        <v>1029</v>
      </c>
      <c r="M4862" s="54">
        <v>3</v>
      </c>
      <c r="N4862" s="51" t="str">
        <f t="shared" si="313"/>
        <v>都府中東</v>
      </c>
    </row>
    <row r="4863" spans="1:14" x14ac:dyDescent="0.2">
      <c r="A4863" s="50">
        <f t="shared" si="314"/>
        <v>54631</v>
      </c>
      <c r="B4863" s="50">
        <f t="shared" si="315"/>
        <v>5</v>
      </c>
      <c r="C4863" s="51">
        <f t="shared" si="316"/>
        <v>46</v>
      </c>
      <c r="D4863" s="50">
        <v>54631</v>
      </c>
      <c r="E4863" s="50" t="s">
        <v>7732</v>
      </c>
      <c r="F4863" s="50" t="s">
        <v>782</v>
      </c>
      <c r="G4863" s="50" t="s">
        <v>7734</v>
      </c>
      <c r="H4863" s="50" t="s">
        <v>2020</v>
      </c>
      <c r="I4863" s="50" t="s">
        <v>7735</v>
      </c>
      <c r="J4863" s="50" t="s">
        <v>10081</v>
      </c>
      <c r="K4863" s="50" t="s">
        <v>291</v>
      </c>
      <c r="L4863" s="50" t="s">
        <v>189</v>
      </c>
      <c r="M4863" s="54">
        <v>2</v>
      </c>
      <c r="N4863" s="51" t="str">
        <f t="shared" si="313"/>
        <v>都府中東</v>
      </c>
    </row>
    <row r="4864" spans="1:14" x14ac:dyDescent="0.2">
      <c r="A4864" s="50">
        <f t="shared" si="314"/>
        <v>54632</v>
      </c>
      <c r="B4864" s="50">
        <f t="shared" si="315"/>
        <v>5</v>
      </c>
      <c r="C4864" s="51">
        <f t="shared" si="316"/>
        <v>46</v>
      </c>
      <c r="D4864" s="50">
        <v>54632</v>
      </c>
      <c r="E4864" s="50" t="s">
        <v>12205</v>
      </c>
      <c r="F4864" s="50" t="s">
        <v>12206</v>
      </c>
      <c r="G4864" s="50" t="s">
        <v>12207</v>
      </c>
      <c r="H4864" s="50" t="s">
        <v>10403</v>
      </c>
      <c r="I4864" s="50" t="s">
        <v>12208</v>
      </c>
      <c r="J4864" s="50" t="s">
        <v>10404</v>
      </c>
      <c r="K4864" s="50" t="s">
        <v>291</v>
      </c>
      <c r="L4864" s="50" t="s">
        <v>188</v>
      </c>
      <c r="M4864" s="54">
        <v>2</v>
      </c>
      <c r="N4864" s="51" t="str">
        <f t="shared" si="313"/>
        <v>都府中東</v>
      </c>
    </row>
    <row r="4865" spans="1:14" x14ac:dyDescent="0.2">
      <c r="A4865" s="50">
        <f t="shared" si="314"/>
        <v>54633</v>
      </c>
      <c r="B4865" s="50">
        <f t="shared" si="315"/>
        <v>5</v>
      </c>
      <c r="C4865" s="51">
        <f t="shared" si="316"/>
        <v>46</v>
      </c>
      <c r="D4865" s="50">
        <v>54633</v>
      </c>
      <c r="E4865" s="50" t="s">
        <v>12209</v>
      </c>
      <c r="F4865" s="50" t="s">
        <v>5794</v>
      </c>
      <c r="G4865" s="50" t="s">
        <v>12210</v>
      </c>
      <c r="H4865" s="50" t="s">
        <v>1185</v>
      </c>
      <c r="I4865" s="50" t="s">
        <v>12211</v>
      </c>
      <c r="J4865" s="50" t="s">
        <v>1187</v>
      </c>
      <c r="K4865" s="50" t="s">
        <v>291</v>
      </c>
      <c r="L4865" s="50" t="s">
        <v>188</v>
      </c>
      <c r="M4865" s="54">
        <v>2</v>
      </c>
      <c r="N4865" s="51" t="str">
        <f t="shared" si="313"/>
        <v>都府中東</v>
      </c>
    </row>
    <row r="4866" spans="1:14" x14ac:dyDescent="0.2">
      <c r="A4866" s="50">
        <f t="shared" si="314"/>
        <v>54634</v>
      </c>
      <c r="B4866" s="50">
        <f t="shared" si="315"/>
        <v>5</v>
      </c>
      <c r="C4866" s="51">
        <f t="shared" si="316"/>
        <v>46</v>
      </c>
      <c r="D4866" s="50">
        <v>54634</v>
      </c>
      <c r="E4866" s="50" t="s">
        <v>57</v>
      </c>
      <c r="F4866" s="50" t="s">
        <v>2669</v>
      </c>
      <c r="G4866" s="50" t="s">
        <v>1202</v>
      </c>
      <c r="H4866" s="50" t="s">
        <v>1669</v>
      </c>
      <c r="I4866" s="50" t="s">
        <v>1204</v>
      </c>
      <c r="J4866" s="50" t="s">
        <v>1670</v>
      </c>
      <c r="K4866" s="50" t="s">
        <v>291</v>
      </c>
      <c r="L4866" s="50" t="s">
        <v>188</v>
      </c>
      <c r="M4866" s="54">
        <v>2</v>
      </c>
      <c r="N4866" s="51" t="str">
        <f t="shared" ref="N4866:N4929" si="317">VLOOKUP(B4866*100+C4866,$AB$2:$AF$400,2,0)</f>
        <v>都府中東</v>
      </c>
    </row>
    <row r="4867" spans="1:14" x14ac:dyDescent="0.2">
      <c r="A4867" s="50">
        <f t="shared" si="314"/>
        <v>54636</v>
      </c>
      <c r="B4867" s="50">
        <f t="shared" si="315"/>
        <v>5</v>
      </c>
      <c r="C4867" s="51">
        <f t="shared" si="316"/>
        <v>46</v>
      </c>
      <c r="D4867" s="50">
        <v>54636</v>
      </c>
      <c r="E4867" s="50" t="s">
        <v>10561</v>
      </c>
      <c r="F4867" s="50" t="s">
        <v>5581</v>
      </c>
      <c r="G4867" s="50" t="s">
        <v>10563</v>
      </c>
      <c r="H4867" s="50" t="s">
        <v>12212</v>
      </c>
      <c r="I4867" s="50" t="s">
        <v>12213</v>
      </c>
      <c r="J4867" s="50" t="s">
        <v>12214</v>
      </c>
      <c r="K4867" s="50" t="s">
        <v>291</v>
      </c>
      <c r="L4867" s="50" t="s">
        <v>189</v>
      </c>
      <c r="M4867" s="54">
        <v>1</v>
      </c>
      <c r="N4867" s="51" t="str">
        <f t="shared" si="317"/>
        <v>都府中東</v>
      </c>
    </row>
    <row r="4868" spans="1:14" x14ac:dyDescent="0.2">
      <c r="A4868" s="50">
        <f t="shared" si="314"/>
        <v>54637</v>
      </c>
      <c r="B4868" s="50">
        <f t="shared" si="315"/>
        <v>5</v>
      </c>
      <c r="C4868" s="51">
        <f t="shared" si="316"/>
        <v>46</v>
      </c>
      <c r="D4868" s="50">
        <v>54637</v>
      </c>
      <c r="E4868" s="50" t="s">
        <v>484</v>
      </c>
      <c r="F4868" s="50" t="s">
        <v>12215</v>
      </c>
      <c r="G4868" s="50" t="s">
        <v>1117</v>
      </c>
      <c r="H4868" s="50" t="s">
        <v>2780</v>
      </c>
      <c r="I4868" s="50" t="s">
        <v>1119</v>
      </c>
      <c r="J4868" s="50" t="s">
        <v>1914</v>
      </c>
      <c r="K4868" s="50" t="s">
        <v>291</v>
      </c>
      <c r="L4868" s="50" t="s">
        <v>189</v>
      </c>
      <c r="M4868" s="54">
        <v>1</v>
      </c>
      <c r="N4868" s="51" t="str">
        <f t="shared" si="317"/>
        <v>都府中東</v>
      </c>
    </row>
    <row r="4869" spans="1:14" x14ac:dyDescent="0.2">
      <c r="A4869" s="50">
        <f t="shared" si="314"/>
        <v>54638</v>
      </c>
      <c r="B4869" s="50">
        <f t="shared" si="315"/>
        <v>5</v>
      </c>
      <c r="C4869" s="51">
        <f t="shared" si="316"/>
        <v>46</v>
      </c>
      <c r="D4869" s="50">
        <v>54638</v>
      </c>
      <c r="E4869" s="50" t="s">
        <v>1109</v>
      </c>
      <c r="F4869" s="50" t="s">
        <v>789</v>
      </c>
      <c r="G4869" s="50" t="s">
        <v>1111</v>
      </c>
      <c r="H4869" s="50" t="s">
        <v>12216</v>
      </c>
      <c r="I4869" s="50" t="s">
        <v>1113</v>
      </c>
      <c r="J4869" s="50" t="s">
        <v>12217</v>
      </c>
      <c r="K4869" s="50" t="s">
        <v>291</v>
      </c>
      <c r="L4869" s="50" t="s">
        <v>189</v>
      </c>
      <c r="M4869" s="54">
        <v>1</v>
      </c>
      <c r="N4869" s="51" t="str">
        <f t="shared" si="317"/>
        <v>都府中東</v>
      </c>
    </row>
    <row r="4870" spans="1:14" x14ac:dyDescent="0.2">
      <c r="A4870" s="50">
        <f t="shared" si="314"/>
        <v>54701</v>
      </c>
      <c r="B4870" s="50">
        <f t="shared" si="315"/>
        <v>5</v>
      </c>
      <c r="C4870" s="51">
        <f t="shared" si="316"/>
        <v>47</v>
      </c>
      <c r="D4870" s="50">
        <v>54701</v>
      </c>
      <c r="E4870" s="50" t="s">
        <v>45</v>
      </c>
      <c r="F4870" s="50" t="s">
        <v>12218</v>
      </c>
      <c r="G4870" s="50" t="s">
        <v>1184</v>
      </c>
      <c r="H4870" s="50" t="s">
        <v>12219</v>
      </c>
      <c r="I4870" s="50" t="s">
        <v>1186</v>
      </c>
      <c r="J4870" s="50" t="s">
        <v>12220</v>
      </c>
      <c r="K4870" s="50" t="s">
        <v>291</v>
      </c>
      <c r="L4870" s="50" t="s">
        <v>189</v>
      </c>
      <c r="M4870" s="54">
        <v>1</v>
      </c>
      <c r="N4870" s="51" t="str">
        <f t="shared" si="317"/>
        <v>都府中西</v>
      </c>
    </row>
    <row r="4871" spans="1:14" x14ac:dyDescent="0.2">
      <c r="A4871" s="50">
        <f t="shared" si="314"/>
        <v>54744</v>
      </c>
      <c r="B4871" s="50">
        <f t="shared" si="315"/>
        <v>5</v>
      </c>
      <c r="C4871" s="51">
        <f t="shared" si="316"/>
        <v>47</v>
      </c>
      <c r="D4871" s="50">
        <v>54744</v>
      </c>
      <c r="E4871" s="50" t="s">
        <v>4707</v>
      </c>
      <c r="F4871" s="50" t="s">
        <v>10062</v>
      </c>
      <c r="G4871" s="50" t="s">
        <v>1117</v>
      </c>
      <c r="H4871" s="50" t="s">
        <v>1198</v>
      </c>
      <c r="I4871" s="50" t="s">
        <v>1119</v>
      </c>
      <c r="J4871" s="50" t="s">
        <v>1200</v>
      </c>
      <c r="K4871" s="50" t="s">
        <v>291</v>
      </c>
      <c r="L4871" s="50" t="s">
        <v>189</v>
      </c>
      <c r="M4871" s="54">
        <v>2</v>
      </c>
      <c r="N4871" s="51" t="str">
        <f t="shared" si="317"/>
        <v>都府中西</v>
      </c>
    </row>
    <row r="4872" spans="1:14" x14ac:dyDescent="0.2">
      <c r="A4872" s="50">
        <f t="shared" si="314"/>
        <v>54746</v>
      </c>
      <c r="B4872" s="50">
        <f t="shared" si="315"/>
        <v>5</v>
      </c>
      <c r="C4872" s="51">
        <f t="shared" si="316"/>
        <v>47</v>
      </c>
      <c r="D4872" s="50">
        <v>54746</v>
      </c>
      <c r="E4872" s="50" t="s">
        <v>9601</v>
      </c>
      <c r="F4872" s="50" t="s">
        <v>12221</v>
      </c>
      <c r="G4872" s="50" t="s">
        <v>9602</v>
      </c>
      <c r="H4872" s="50" t="s">
        <v>12222</v>
      </c>
      <c r="I4872" s="50" t="s">
        <v>9603</v>
      </c>
      <c r="J4872" s="50" t="s">
        <v>12223</v>
      </c>
      <c r="K4872" s="50" t="s">
        <v>291</v>
      </c>
      <c r="L4872" s="50" t="s">
        <v>188</v>
      </c>
      <c r="M4872" s="54">
        <v>2</v>
      </c>
      <c r="N4872" s="51" t="str">
        <f t="shared" si="317"/>
        <v>都府中西</v>
      </c>
    </row>
    <row r="4873" spans="1:14" x14ac:dyDescent="0.2">
      <c r="A4873" s="50">
        <f t="shared" si="314"/>
        <v>54747</v>
      </c>
      <c r="B4873" s="50">
        <f t="shared" si="315"/>
        <v>5</v>
      </c>
      <c r="C4873" s="51">
        <f t="shared" si="316"/>
        <v>47</v>
      </c>
      <c r="D4873" s="50">
        <v>54747</v>
      </c>
      <c r="E4873" s="50" t="s">
        <v>12224</v>
      </c>
      <c r="F4873" s="50" t="s">
        <v>12225</v>
      </c>
      <c r="G4873" s="50" t="s">
        <v>12226</v>
      </c>
      <c r="H4873" s="50" t="s">
        <v>2131</v>
      </c>
      <c r="I4873" s="50" t="s">
        <v>12227</v>
      </c>
      <c r="J4873" s="50" t="s">
        <v>2132</v>
      </c>
      <c r="K4873" s="50" t="s">
        <v>291</v>
      </c>
      <c r="L4873" s="50" t="s">
        <v>189</v>
      </c>
      <c r="M4873" s="54">
        <v>2</v>
      </c>
      <c r="N4873" s="51" t="str">
        <f t="shared" si="317"/>
        <v>都府中西</v>
      </c>
    </row>
    <row r="4874" spans="1:14" x14ac:dyDescent="0.2">
      <c r="A4874" s="50">
        <f t="shared" si="314"/>
        <v>54748</v>
      </c>
      <c r="B4874" s="50">
        <f t="shared" si="315"/>
        <v>5</v>
      </c>
      <c r="C4874" s="51">
        <f t="shared" si="316"/>
        <v>47</v>
      </c>
      <c r="D4874" s="50">
        <v>54748</v>
      </c>
      <c r="E4874" s="50" t="s">
        <v>1469</v>
      </c>
      <c r="F4874" s="50" t="s">
        <v>4295</v>
      </c>
      <c r="G4874" s="50" t="s">
        <v>1471</v>
      </c>
      <c r="H4874" s="50" t="s">
        <v>1232</v>
      </c>
      <c r="I4874" s="50" t="s">
        <v>1473</v>
      </c>
      <c r="J4874" s="50" t="s">
        <v>1233</v>
      </c>
      <c r="K4874" s="50" t="s">
        <v>291</v>
      </c>
      <c r="L4874" s="50" t="s">
        <v>188</v>
      </c>
      <c r="M4874" s="54">
        <v>2</v>
      </c>
      <c r="N4874" s="51" t="str">
        <f t="shared" si="317"/>
        <v>都府中西</v>
      </c>
    </row>
    <row r="4875" spans="1:14" x14ac:dyDescent="0.2">
      <c r="A4875" s="50">
        <f t="shared" si="314"/>
        <v>54749</v>
      </c>
      <c r="B4875" s="50">
        <f t="shared" si="315"/>
        <v>5</v>
      </c>
      <c r="C4875" s="51">
        <f t="shared" si="316"/>
        <v>47</v>
      </c>
      <c r="D4875" s="50">
        <v>54749</v>
      </c>
      <c r="E4875" s="50" t="s">
        <v>12228</v>
      </c>
      <c r="F4875" s="50" t="s">
        <v>12229</v>
      </c>
      <c r="G4875" s="50" t="s">
        <v>7189</v>
      </c>
      <c r="H4875" s="50" t="s">
        <v>3122</v>
      </c>
      <c r="I4875" s="50" t="s">
        <v>7190</v>
      </c>
      <c r="J4875" s="50" t="s">
        <v>3124</v>
      </c>
      <c r="K4875" s="50" t="s">
        <v>291</v>
      </c>
      <c r="L4875" s="50" t="s">
        <v>189</v>
      </c>
      <c r="M4875" s="54">
        <v>1</v>
      </c>
      <c r="N4875" s="51" t="str">
        <f t="shared" si="317"/>
        <v>都府中西</v>
      </c>
    </row>
    <row r="4876" spans="1:14" x14ac:dyDescent="0.2">
      <c r="A4876" s="50">
        <f t="shared" si="314"/>
        <v>54750</v>
      </c>
      <c r="B4876" s="50">
        <f t="shared" si="315"/>
        <v>5</v>
      </c>
      <c r="C4876" s="51">
        <f t="shared" si="316"/>
        <v>47</v>
      </c>
      <c r="D4876" s="50">
        <v>54750</v>
      </c>
      <c r="E4876" s="50" t="s">
        <v>6748</v>
      </c>
      <c r="F4876" s="50" t="s">
        <v>8181</v>
      </c>
      <c r="G4876" s="50" t="s">
        <v>6750</v>
      </c>
      <c r="H4876" s="50" t="s">
        <v>1906</v>
      </c>
      <c r="I4876" s="50" t="s">
        <v>12230</v>
      </c>
      <c r="J4876" s="50" t="s">
        <v>1907</v>
      </c>
      <c r="K4876" s="50" t="s">
        <v>291</v>
      </c>
      <c r="L4876" s="50" t="s">
        <v>189</v>
      </c>
      <c r="M4876" s="54">
        <v>1</v>
      </c>
      <c r="N4876" s="51" t="str">
        <f t="shared" si="317"/>
        <v>都府中西</v>
      </c>
    </row>
    <row r="4877" spans="1:14" x14ac:dyDescent="0.2">
      <c r="A4877" s="50">
        <f t="shared" si="314"/>
        <v>54788</v>
      </c>
      <c r="B4877" s="50">
        <f t="shared" si="315"/>
        <v>5</v>
      </c>
      <c r="C4877" s="51">
        <f t="shared" si="316"/>
        <v>47</v>
      </c>
      <c r="D4877" s="50">
        <v>54788</v>
      </c>
      <c r="E4877" s="50" t="s">
        <v>2967</v>
      </c>
      <c r="F4877" s="50" t="s">
        <v>12231</v>
      </c>
      <c r="G4877" s="50" t="s">
        <v>2968</v>
      </c>
      <c r="H4877" s="50" t="s">
        <v>1392</v>
      </c>
      <c r="I4877" s="50" t="s">
        <v>2969</v>
      </c>
      <c r="J4877" s="50" t="s">
        <v>1393</v>
      </c>
      <c r="K4877" s="50" t="s">
        <v>292</v>
      </c>
      <c r="L4877" s="50" t="s">
        <v>188</v>
      </c>
      <c r="M4877" s="54">
        <v>2</v>
      </c>
      <c r="N4877" s="51" t="str">
        <f t="shared" si="317"/>
        <v>都府中西</v>
      </c>
    </row>
    <row r="4878" spans="1:14" x14ac:dyDescent="0.2">
      <c r="A4878" s="50">
        <f t="shared" si="314"/>
        <v>54811</v>
      </c>
      <c r="B4878" s="50">
        <f t="shared" si="315"/>
        <v>5</v>
      </c>
      <c r="C4878" s="51">
        <f t="shared" si="316"/>
        <v>48</v>
      </c>
      <c r="D4878" s="50">
        <v>54811</v>
      </c>
      <c r="E4878" s="50" t="s">
        <v>47</v>
      </c>
      <c r="F4878" s="50" t="s">
        <v>12232</v>
      </c>
      <c r="G4878" s="50" t="s">
        <v>1087</v>
      </c>
      <c r="H4878" s="50" t="s">
        <v>1810</v>
      </c>
      <c r="I4878" s="50" t="s">
        <v>1089</v>
      </c>
      <c r="J4878" s="50" t="s">
        <v>7973</v>
      </c>
      <c r="K4878" s="50" t="s">
        <v>291</v>
      </c>
      <c r="L4878" s="50" t="s">
        <v>1029</v>
      </c>
      <c r="M4878" s="54">
        <v>3</v>
      </c>
      <c r="N4878" s="51" t="str">
        <f t="shared" si="317"/>
        <v>都府中工</v>
      </c>
    </row>
    <row r="4879" spans="1:14" x14ac:dyDescent="0.2">
      <c r="A4879" s="50">
        <f t="shared" si="314"/>
        <v>54812</v>
      </c>
      <c r="B4879" s="50">
        <f t="shared" si="315"/>
        <v>5</v>
      </c>
      <c r="C4879" s="51">
        <f t="shared" si="316"/>
        <v>48</v>
      </c>
      <c r="D4879" s="50">
        <v>54812</v>
      </c>
      <c r="E4879" s="50" t="s">
        <v>12233</v>
      </c>
      <c r="F4879" s="50" t="s">
        <v>1936</v>
      </c>
      <c r="G4879" s="50" t="s">
        <v>12234</v>
      </c>
      <c r="H4879" s="50" t="s">
        <v>1009</v>
      </c>
      <c r="I4879" s="50" t="s">
        <v>12235</v>
      </c>
      <c r="J4879" s="50" t="s">
        <v>1011</v>
      </c>
      <c r="K4879" s="50" t="s">
        <v>291</v>
      </c>
      <c r="L4879" s="50" t="s">
        <v>1029</v>
      </c>
      <c r="M4879" s="54">
        <v>3</v>
      </c>
      <c r="N4879" s="51" t="str">
        <f t="shared" si="317"/>
        <v>都府中工</v>
      </c>
    </row>
    <row r="4880" spans="1:14" x14ac:dyDescent="0.2">
      <c r="A4880" s="50">
        <f t="shared" si="314"/>
        <v>54814</v>
      </c>
      <c r="B4880" s="50">
        <f t="shared" si="315"/>
        <v>5</v>
      </c>
      <c r="C4880" s="51">
        <f t="shared" si="316"/>
        <v>48</v>
      </c>
      <c r="D4880" s="50">
        <v>54814</v>
      </c>
      <c r="E4880" s="50" t="s">
        <v>5247</v>
      </c>
      <c r="F4880" s="50" t="s">
        <v>12236</v>
      </c>
      <c r="G4880" s="50" t="s">
        <v>5249</v>
      </c>
      <c r="H4880" s="50" t="s">
        <v>1049</v>
      </c>
      <c r="I4880" s="50" t="s">
        <v>12237</v>
      </c>
      <c r="J4880" s="50" t="s">
        <v>1051</v>
      </c>
      <c r="K4880" s="50" t="s">
        <v>291</v>
      </c>
      <c r="L4880" s="50" t="s">
        <v>1029</v>
      </c>
      <c r="M4880" s="54">
        <v>3</v>
      </c>
      <c r="N4880" s="51" t="str">
        <f t="shared" si="317"/>
        <v>都府中工</v>
      </c>
    </row>
    <row r="4881" spans="1:14" x14ac:dyDescent="0.2">
      <c r="A4881" s="50">
        <f t="shared" si="314"/>
        <v>54815</v>
      </c>
      <c r="B4881" s="50">
        <f t="shared" si="315"/>
        <v>5</v>
      </c>
      <c r="C4881" s="51">
        <f t="shared" si="316"/>
        <v>48</v>
      </c>
      <c r="D4881" s="50">
        <v>54815</v>
      </c>
      <c r="E4881" s="50" t="s">
        <v>5772</v>
      </c>
      <c r="F4881" s="50" t="s">
        <v>12238</v>
      </c>
      <c r="G4881" s="50" t="s">
        <v>5774</v>
      </c>
      <c r="H4881" s="50" t="s">
        <v>12239</v>
      </c>
      <c r="I4881" s="50" t="s">
        <v>7096</v>
      </c>
      <c r="J4881" s="50" t="s">
        <v>12240</v>
      </c>
      <c r="K4881" s="50" t="s">
        <v>291</v>
      </c>
      <c r="L4881" s="50" t="s">
        <v>189</v>
      </c>
      <c r="M4881" s="54">
        <v>2</v>
      </c>
      <c r="N4881" s="51" t="str">
        <f t="shared" si="317"/>
        <v>都府中工</v>
      </c>
    </row>
    <row r="4882" spans="1:14" x14ac:dyDescent="0.2">
      <c r="A4882" s="50">
        <f t="shared" si="314"/>
        <v>54816</v>
      </c>
      <c r="B4882" s="50">
        <f t="shared" si="315"/>
        <v>5</v>
      </c>
      <c r="C4882" s="51">
        <f t="shared" si="316"/>
        <v>48</v>
      </c>
      <c r="D4882" s="50">
        <v>54816</v>
      </c>
      <c r="E4882" s="50" t="s">
        <v>87</v>
      </c>
      <c r="F4882" s="50" t="s">
        <v>1194</v>
      </c>
      <c r="G4882" s="50" t="s">
        <v>1117</v>
      </c>
      <c r="H4882" s="50" t="s">
        <v>5822</v>
      </c>
      <c r="I4882" s="50" t="s">
        <v>6154</v>
      </c>
      <c r="J4882" s="50" t="s">
        <v>5823</v>
      </c>
      <c r="K4882" s="50" t="s">
        <v>291</v>
      </c>
      <c r="L4882" s="50" t="s">
        <v>188</v>
      </c>
      <c r="M4882" s="54">
        <v>2</v>
      </c>
      <c r="N4882" s="51" t="str">
        <f t="shared" si="317"/>
        <v>都府中工</v>
      </c>
    </row>
    <row r="4883" spans="1:14" x14ac:dyDescent="0.2">
      <c r="A4883" s="50">
        <f t="shared" si="314"/>
        <v>54817</v>
      </c>
      <c r="B4883" s="50">
        <f t="shared" si="315"/>
        <v>5</v>
      </c>
      <c r="C4883" s="51">
        <f t="shared" si="316"/>
        <v>48</v>
      </c>
      <c r="D4883" s="50">
        <v>54817</v>
      </c>
      <c r="E4883" s="50" t="s">
        <v>45</v>
      </c>
      <c r="F4883" s="50" t="s">
        <v>12241</v>
      </c>
      <c r="G4883" s="50" t="s">
        <v>1184</v>
      </c>
      <c r="H4883" s="50" t="s">
        <v>4753</v>
      </c>
      <c r="I4883" s="50" t="s">
        <v>1186</v>
      </c>
      <c r="J4883" s="50" t="s">
        <v>4755</v>
      </c>
      <c r="K4883" s="50" t="s">
        <v>291</v>
      </c>
      <c r="L4883" s="50" t="s">
        <v>189</v>
      </c>
      <c r="M4883" s="54">
        <v>1</v>
      </c>
      <c r="N4883" s="51" t="str">
        <f t="shared" si="317"/>
        <v>都府中工</v>
      </c>
    </row>
    <row r="4884" spans="1:14" x14ac:dyDescent="0.2">
      <c r="A4884" s="50">
        <f t="shared" si="314"/>
        <v>54818</v>
      </c>
      <c r="B4884" s="50">
        <f t="shared" si="315"/>
        <v>5</v>
      </c>
      <c r="C4884" s="51">
        <f t="shared" si="316"/>
        <v>48</v>
      </c>
      <c r="D4884" s="50">
        <v>54818</v>
      </c>
      <c r="E4884" s="50" t="s">
        <v>12242</v>
      </c>
      <c r="F4884" s="50" t="s">
        <v>67</v>
      </c>
      <c r="G4884" s="50" t="s">
        <v>12243</v>
      </c>
      <c r="H4884" s="50" t="s">
        <v>1160</v>
      </c>
      <c r="I4884" s="50" t="s">
        <v>12244</v>
      </c>
      <c r="J4884" s="50" t="s">
        <v>1162</v>
      </c>
      <c r="K4884" s="50" t="s">
        <v>291</v>
      </c>
      <c r="L4884" s="50" t="s">
        <v>185</v>
      </c>
      <c r="M4884" s="54">
        <v>1</v>
      </c>
      <c r="N4884" s="51" t="str">
        <f t="shared" si="317"/>
        <v>都府中工</v>
      </c>
    </row>
    <row r="4885" spans="1:14" x14ac:dyDescent="0.2">
      <c r="A4885" s="50">
        <f t="shared" si="314"/>
        <v>54819</v>
      </c>
      <c r="B4885" s="50">
        <f t="shared" si="315"/>
        <v>5</v>
      </c>
      <c r="C4885" s="51">
        <f t="shared" si="316"/>
        <v>48</v>
      </c>
      <c r="D4885" s="50">
        <v>54819</v>
      </c>
      <c r="E4885" s="50" t="s">
        <v>366</v>
      </c>
      <c r="F4885" s="50" t="s">
        <v>12245</v>
      </c>
      <c r="G4885" s="50" t="s">
        <v>2562</v>
      </c>
      <c r="H4885" s="50" t="s">
        <v>2099</v>
      </c>
      <c r="I4885" s="50" t="s">
        <v>2563</v>
      </c>
      <c r="J4885" s="50" t="s">
        <v>2960</v>
      </c>
      <c r="K4885" s="50" t="s">
        <v>291</v>
      </c>
      <c r="L4885" s="50" t="s">
        <v>189</v>
      </c>
      <c r="M4885" s="54">
        <v>1</v>
      </c>
      <c r="N4885" s="51" t="str">
        <f t="shared" si="317"/>
        <v>都府中工</v>
      </c>
    </row>
    <row r="4886" spans="1:14" x14ac:dyDescent="0.2">
      <c r="A4886" s="50">
        <f t="shared" si="314"/>
        <v>54820</v>
      </c>
      <c r="B4886" s="50">
        <f t="shared" si="315"/>
        <v>5</v>
      </c>
      <c r="C4886" s="51">
        <f t="shared" si="316"/>
        <v>48</v>
      </c>
      <c r="D4886" s="50">
        <v>54820</v>
      </c>
      <c r="E4886" s="50" t="s">
        <v>87</v>
      </c>
      <c r="F4886" s="50" t="s">
        <v>2310</v>
      </c>
      <c r="G4886" s="50" t="s">
        <v>1117</v>
      </c>
      <c r="H4886" s="50" t="s">
        <v>1916</v>
      </c>
      <c r="I4886" s="50" t="s">
        <v>1119</v>
      </c>
      <c r="J4886" s="50" t="s">
        <v>1917</v>
      </c>
      <c r="K4886" s="50" t="s">
        <v>291</v>
      </c>
      <c r="L4886" s="50" t="s">
        <v>185</v>
      </c>
      <c r="M4886" s="54">
        <v>1</v>
      </c>
      <c r="N4886" s="51" t="str">
        <f t="shared" si="317"/>
        <v>都府中工</v>
      </c>
    </row>
    <row r="4887" spans="1:14" x14ac:dyDescent="0.2">
      <c r="A4887" s="50">
        <f t="shared" si="314"/>
        <v>55005</v>
      </c>
      <c r="B4887" s="50">
        <f t="shared" si="315"/>
        <v>5</v>
      </c>
      <c r="C4887" s="51">
        <f t="shared" si="316"/>
        <v>50</v>
      </c>
      <c r="D4887" s="50">
        <v>55005</v>
      </c>
      <c r="E4887" s="50" t="s">
        <v>12246</v>
      </c>
      <c r="F4887" s="50" t="s">
        <v>12247</v>
      </c>
      <c r="G4887" s="50" t="s">
        <v>1813</v>
      </c>
      <c r="H4887" s="50" t="s">
        <v>12248</v>
      </c>
      <c r="I4887" s="50" t="s">
        <v>1814</v>
      </c>
      <c r="J4887" s="50" t="s">
        <v>12249</v>
      </c>
      <c r="K4887" s="50" t="s">
        <v>291</v>
      </c>
      <c r="L4887" s="50" t="s">
        <v>188</v>
      </c>
      <c r="M4887" s="54">
        <v>3</v>
      </c>
      <c r="N4887" s="51" t="str">
        <f t="shared" si="317"/>
        <v>明星</v>
      </c>
    </row>
    <row r="4888" spans="1:14" x14ac:dyDescent="0.2">
      <c r="A4888" s="50">
        <f t="shared" si="314"/>
        <v>55006</v>
      </c>
      <c r="B4888" s="50">
        <f t="shared" si="315"/>
        <v>5</v>
      </c>
      <c r="C4888" s="51">
        <f t="shared" si="316"/>
        <v>50</v>
      </c>
      <c r="D4888" s="50">
        <v>55006</v>
      </c>
      <c r="E4888" s="50" t="s">
        <v>12250</v>
      </c>
      <c r="F4888" s="50" t="s">
        <v>12251</v>
      </c>
      <c r="G4888" s="50" t="s">
        <v>12252</v>
      </c>
      <c r="H4888" s="50" t="s">
        <v>1916</v>
      </c>
      <c r="I4888" s="50" t="s">
        <v>12253</v>
      </c>
      <c r="J4888" s="50" t="s">
        <v>1917</v>
      </c>
      <c r="K4888" s="50" t="s">
        <v>291</v>
      </c>
      <c r="L4888" s="50" t="s">
        <v>1029</v>
      </c>
      <c r="M4888" s="54">
        <v>3</v>
      </c>
      <c r="N4888" s="51" t="str">
        <f t="shared" si="317"/>
        <v>明星</v>
      </c>
    </row>
    <row r="4889" spans="1:14" x14ac:dyDescent="0.2">
      <c r="A4889" s="50">
        <f t="shared" si="314"/>
        <v>55007</v>
      </c>
      <c r="B4889" s="50">
        <f t="shared" si="315"/>
        <v>5</v>
      </c>
      <c r="C4889" s="51">
        <f t="shared" si="316"/>
        <v>50</v>
      </c>
      <c r="D4889" s="50">
        <v>55007</v>
      </c>
      <c r="E4889" s="50" t="s">
        <v>12254</v>
      </c>
      <c r="F4889" s="50" t="s">
        <v>7580</v>
      </c>
      <c r="G4889" s="50" t="s">
        <v>12255</v>
      </c>
      <c r="H4889" s="50" t="s">
        <v>1428</v>
      </c>
      <c r="I4889" s="50" t="s">
        <v>12256</v>
      </c>
      <c r="J4889" s="50" t="s">
        <v>1430</v>
      </c>
      <c r="K4889" s="50" t="s">
        <v>291</v>
      </c>
      <c r="L4889" s="50" t="s">
        <v>1029</v>
      </c>
      <c r="M4889" s="54">
        <v>3</v>
      </c>
      <c r="N4889" s="51" t="str">
        <f t="shared" si="317"/>
        <v>明星</v>
      </c>
    </row>
    <row r="4890" spans="1:14" x14ac:dyDescent="0.2">
      <c r="A4890" s="50">
        <f t="shared" si="314"/>
        <v>55008</v>
      </c>
      <c r="B4890" s="50">
        <f t="shared" si="315"/>
        <v>5</v>
      </c>
      <c r="C4890" s="51">
        <f t="shared" si="316"/>
        <v>50</v>
      </c>
      <c r="D4890" s="50">
        <v>55008</v>
      </c>
      <c r="E4890" s="50" t="s">
        <v>52</v>
      </c>
      <c r="F4890" s="50" t="s">
        <v>797</v>
      </c>
      <c r="G4890" s="50" t="s">
        <v>1842</v>
      </c>
      <c r="H4890" s="50" t="s">
        <v>1217</v>
      </c>
      <c r="I4890" s="50" t="s">
        <v>1843</v>
      </c>
      <c r="J4890" s="50" t="s">
        <v>1218</v>
      </c>
      <c r="K4890" s="50" t="s">
        <v>291</v>
      </c>
      <c r="L4890" s="50" t="s">
        <v>1029</v>
      </c>
      <c r="M4890" s="54">
        <v>3</v>
      </c>
      <c r="N4890" s="51" t="str">
        <f t="shared" si="317"/>
        <v>明星</v>
      </c>
    </row>
    <row r="4891" spans="1:14" x14ac:dyDescent="0.2">
      <c r="A4891" s="50">
        <f t="shared" si="314"/>
        <v>55009</v>
      </c>
      <c r="B4891" s="50">
        <f t="shared" si="315"/>
        <v>5</v>
      </c>
      <c r="C4891" s="51">
        <f t="shared" si="316"/>
        <v>50</v>
      </c>
      <c r="D4891" s="50">
        <v>55009</v>
      </c>
      <c r="E4891" s="50" t="s">
        <v>83</v>
      </c>
      <c r="F4891" s="50" t="s">
        <v>12257</v>
      </c>
      <c r="G4891" s="50" t="s">
        <v>1210</v>
      </c>
      <c r="H4891" s="50" t="s">
        <v>2099</v>
      </c>
      <c r="I4891" s="50" t="s">
        <v>1211</v>
      </c>
      <c r="J4891" s="50" t="s">
        <v>2960</v>
      </c>
      <c r="K4891" s="50" t="s">
        <v>291</v>
      </c>
      <c r="L4891" s="50" t="s">
        <v>1029</v>
      </c>
      <c r="M4891" s="54">
        <v>3</v>
      </c>
      <c r="N4891" s="51" t="str">
        <f t="shared" si="317"/>
        <v>明星</v>
      </c>
    </row>
    <row r="4892" spans="1:14" x14ac:dyDescent="0.2">
      <c r="A4892" s="50">
        <f t="shared" si="314"/>
        <v>55010</v>
      </c>
      <c r="B4892" s="50">
        <f t="shared" si="315"/>
        <v>5</v>
      </c>
      <c r="C4892" s="51">
        <f t="shared" si="316"/>
        <v>50</v>
      </c>
      <c r="D4892" s="50">
        <v>55010</v>
      </c>
      <c r="E4892" s="50" t="s">
        <v>12258</v>
      </c>
      <c r="F4892" s="50" t="s">
        <v>644</v>
      </c>
      <c r="G4892" s="50" t="s">
        <v>9503</v>
      </c>
      <c r="H4892" s="50" t="s">
        <v>1003</v>
      </c>
      <c r="I4892" s="50" t="s">
        <v>9505</v>
      </c>
      <c r="J4892" s="50" t="s">
        <v>1005</v>
      </c>
      <c r="K4892" s="50" t="s">
        <v>291</v>
      </c>
      <c r="L4892" s="50" t="s">
        <v>1029</v>
      </c>
      <c r="M4892" s="54">
        <v>3</v>
      </c>
      <c r="N4892" s="51" t="str">
        <f t="shared" si="317"/>
        <v>明星</v>
      </c>
    </row>
    <row r="4893" spans="1:14" x14ac:dyDescent="0.2">
      <c r="A4893" s="50">
        <f t="shared" si="314"/>
        <v>55011</v>
      </c>
      <c r="B4893" s="50">
        <f t="shared" si="315"/>
        <v>5</v>
      </c>
      <c r="C4893" s="51">
        <f t="shared" si="316"/>
        <v>50</v>
      </c>
      <c r="D4893" s="50">
        <v>55011</v>
      </c>
      <c r="E4893" s="50" t="s">
        <v>3043</v>
      </c>
      <c r="F4893" s="50" t="s">
        <v>449</v>
      </c>
      <c r="G4893" s="50" t="s">
        <v>3045</v>
      </c>
      <c r="H4893" s="50" t="s">
        <v>1436</v>
      </c>
      <c r="I4893" s="50" t="s">
        <v>3046</v>
      </c>
      <c r="J4893" s="50" t="s">
        <v>1951</v>
      </c>
      <c r="K4893" s="50" t="s">
        <v>291</v>
      </c>
      <c r="L4893" s="50" t="s">
        <v>188</v>
      </c>
      <c r="M4893" s="54">
        <v>2</v>
      </c>
      <c r="N4893" s="51" t="str">
        <f t="shared" si="317"/>
        <v>明星</v>
      </c>
    </row>
    <row r="4894" spans="1:14" x14ac:dyDescent="0.2">
      <c r="A4894" s="50">
        <f t="shared" si="314"/>
        <v>55012</v>
      </c>
      <c r="B4894" s="50">
        <f t="shared" si="315"/>
        <v>5</v>
      </c>
      <c r="C4894" s="51">
        <f t="shared" si="316"/>
        <v>50</v>
      </c>
      <c r="D4894" s="50">
        <v>55012</v>
      </c>
      <c r="E4894" s="50" t="s">
        <v>8832</v>
      </c>
      <c r="F4894" s="50" t="s">
        <v>6609</v>
      </c>
      <c r="G4894" s="50" t="s">
        <v>8833</v>
      </c>
      <c r="H4894" s="50" t="s">
        <v>1230</v>
      </c>
      <c r="I4894" s="50" t="s">
        <v>8834</v>
      </c>
      <c r="J4894" s="50" t="s">
        <v>1231</v>
      </c>
      <c r="K4894" s="50" t="s">
        <v>291</v>
      </c>
      <c r="L4894" s="50" t="s">
        <v>188</v>
      </c>
      <c r="M4894" s="54">
        <v>2</v>
      </c>
      <c r="N4894" s="51" t="str">
        <f t="shared" si="317"/>
        <v>明星</v>
      </c>
    </row>
    <row r="4895" spans="1:14" x14ac:dyDescent="0.2">
      <c r="A4895" s="50">
        <f t="shared" si="314"/>
        <v>55013</v>
      </c>
      <c r="B4895" s="50">
        <f t="shared" si="315"/>
        <v>5</v>
      </c>
      <c r="C4895" s="51">
        <f t="shared" si="316"/>
        <v>50</v>
      </c>
      <c r="D4895" s="50">
        <v>55013</v>
      </c>
      <c r="E4895" s="50" t="s">
        <v>12259</v>
      </c>
      <c r="F4895" s="50" t="s">
        <v>788</v>
      </c>
      <c r="G4895" s="50" t="s">
        <v>12260</v>
      </c>
      <c r="H4895" s="50" t="s">
        <v>1465</v>
      </c>
      <c r="I4895" s="50" t="s">
        <v>12261</v>
      </c>
      <c r="J4895" s="50" t="s">
        <v>1466</v>
      </c>
      <c r="K4895" s="50" t="s">
        <v>291</v>
      </c>
      <c r="L4895" s="50" t="s">
        <v>189</v>
      </c>
      <c r="M4895" s="54">
        <v>2</v>
      </c>
      <c r="N4895" s="51" t="str">
        <f t="shared" si="317"/>
        <v>明星</v>
      </c>
    </row>
    <row r="4896" spans="1:14" x14ac:dyDescent="0.2">
      <c r="A4896" s="50">
        <f t="shared" si="314"/>
        <v>55014</v>
      </c>
      <c r="B4896" s="50">
        <f t="shared" si="315"/>
        <v>5</v>
      </c>
      <c r="C4896" s="51">
        <f t="shared" si="316"/>
        <v>50</v>
      </c>
      <c r="D4896" s="50">
        <v>55014</v>
      </c>
      <c r="E4896" s="50" t="s">
        <v>12262</v>
      </c>
      <c r="F4896" s="50" t="s">
        <v>12263</v>
      </c>
      <c r="G4896" s="50" t="s">
        <v>12264</v>
      </c>
      <c r="H4896" s="50" t="s">
        <v>6755</v>
      </c>
      <c r="I4896" s="50" t="s">
        <v>12265</v>
      </c>
      <c r="J4896" s="50" t="s">
        <v>6756</v>
      </c>
      <c r="K4896" s="50" t="s">
        <v>291</v>
      </c>
      <c r="L4896" s="50" t="s">
        <v>188</v>
      </c>
      <c r="M4896" s="54">
        <v>2</v>
      </c>
      <c r="N4896" s="51" t="str">
        <f t="shared" si="317"/>
        <v>明星</v>
      </c>
    </row>
    <row r="4897" spans="1:14" x14ac:dyDescent="0.2">
      <c r="A4897" s="50">
        <f t="shared" si="314"/>
        <v>55015</v>
      </c>
      <c r="B4897" s="50">
        <f t="shared" si="315"/>
        <v>5</v>
      </c>
      <c r="C4897" s="51">
        <f t="shared" si="316"/>
        <v>50</v>
      </c>
      <c r="D4897" s="50">
        <v>55015</v>
      </c>
      <c r="E4897" s="50" t="s">
        <v>12266</v>
      </c>
      <c r="F4897" s="50" t="s">
        <v>12267</v>
      </c>
      <c r="G4897" s="50" t="s">
        <v>12268</v>
      </c>
      <c r="H4897" s="50" t="s">
        <v>5124</v>
      </c>
      <c r="I4897" s="50" t="s">
        <v>12269</v>
      </c>
      <c r="J4897" s="50" t="s">
        <v>5125</v>
      </c>
      <c r="K4897" s="50" t="s">
        <v>291</v>
      </c>
      <c r="L4897" s="50" t="s">
        <v>189</v>
      </c>
      <c r="M4897" s="54">
        <v>2</v>
      </c>
      <c r="N4897" s="51" t="str">
        <f t="shared" si="317"/>
        <v>明星</v>
      </c>
    </row>
    <row r="4898" spans="1:14" x14ac:dyDescent="0.2">
      <c r="A4898" s="50">
        <f t="shared" si="314"/>
        <v>55016</v>
      </c>
      <c r="B4898" s="50">
        <f t="shared" si="315"/>
        <v>5</v>
      </c>
      <c r="C4898" s="51">
        <f t="shared" si="316"/>
        <v>50</v>
      </c>
      <c r="D4898" s="50">
        <v>55016</v>
      </c>
      <c r="E4898" s="50" t="s">
        <v>6826</v>
      </c>
      <c r="F4898" s="50" t="s">
        <v>84</v>
      </c>
      <c r="G4898" s="50" t="s">
        <v>2364</v>
      </c>
      <c r="H4898" s="50" t="s">
        <v>1491</v>
      </c>
      <c r="I4898" s="50" t="s">
        <v>2365</v>
      </c>
      <c r="J4898" s="50" t="s">
        <v>1493</v>
      </c>
      <c r="K4898" s="50" t="s">
        <v>291</v>
      </c>
      <c r="L4898" s="50" t="s">
        <v>188</v>
      </c>
      <c r="M4898" s="54">
        <v>2</v>
      </c>
      <c r="N4898" s="51" t="str">
        <f t="shared" si="317"/>
        <v>明星</v>
      </c>
    </row>
    <row r="4899" spans="1:14" x14ac:dyDescent="0.2">
      <c r="A4899" s="50">
        <f t="shared" si="314"/>
        <v>55017</v>
      </c>
      <c r="B4899" s="50">
        <f t="shared" si="315"/>
        <v>5</v>
      </c>
      <c r="C4899" s="51">
        <f t="shared" si="316"/>
        <v>50</v>
      </c>
      <c r="D4899" s="50">
        <v>55017</v>
      </c>
      <c r="E4899" s="50" t="s">
        <v>8545</v>
      </c>
      <c r="F4899" s="50" t="s">
        <v>9260</v>
      </c>
      <c r="G4899" s="50" t="s">
        <v>8547</v>
      </c>
      <c r="H4899" s="50" t="s">
        <v>1922</v>
      </c>
      <c r="I4899" s="50" t="s">
        <v>8548</v>
      </c>
      <c r="J4899" s="50" t="s">
        <v>1923</v>
      </c>
      <c r="K4899" s="50" t="s">
        <v>291</v>
      </c>
      <c r="L4899" s="50" t="s">
        <v>188</v>
      </c>
      <c r="M4899" s="54">
        <v>2</v>
      </c>
      <c r="N4899" s="51" t="str">
        <f t="shared" si="317"/>
        <v>明星</v>
      </c>
    </row>
    <row r="4900" spans="1:14" x14ac:dyDescent="0.2">
      <c r="A4900" s="50">
        <f t="shared" si="314"/>
        <v>55018</v>
      </c>
      <c r="B4900" s="50">
        <f t="shared" si="315"/>
        <v>5</v>
      </c>
      <c r="C4900" s="51">
        <f t="shared" si="316"/>
        <v>50</v>
      </c>
      <c r="D4900" s="50">
        <v>55018</v>
      </c>
      <c r="E4900" s="50" t="s">
        <v>12270</v>
      </c>
      <c r="F4900" s="50" t="s">
        <v>4838</v>
      </c>
      <c r="G4900" s="50" t="s">
        <v>12271</v>
      </c>
      <c r="H4900" s="50" t="s">
        <v>1121</v>
      </c>
      <c r="I4900" s="50" t="s">
        <v>12272</v>
      </c>
      <c r="J4900" s="50" t="s">
        <v>1584</v>
      </c>
      <c r="K4900" s="50" t="s">
        <v>291</v>
      </c>
      <c r="L4900" s="50" t="s">
        <v>189</v>
      </c>
      <c r="M4900" s="54">
        <v>2</v>
      </c>
      <c r="N4900" s="51" t="str">
        <f t="shared" si="317"/>
        <v>明星</v>
      </c>
    </row>
    <row r="4901" spans="1:14" x14ac:dyDescent="0.2">
      <c r="A4901" s="50">
        <f t="shared" si="314"/>
        <v>55019</v>
      </c>
      <c r="B4901" s="50">
        <f t="shared" si="315"/>
        <v>5</v>
      </c>
      <c r="C4901" s="51">
        <f t="shared" si="316"/>
        <v>50</v>
      </c>
      <c r="D4901" s="50">
        <v>55019</v>
      </c>
      <c r="E4901" s="50" t="s">
        <v>12273</v>
      </c>
      <c r="F4901" s="50" t="s">
        <v>448</v>
      </c>
      <c r="G4901" s="50" t="s">
        <v>12274</v>
      </c>
      <c r="H4901" s="50" t="s">
        <v>1869</v>
      </c>
      <c r="I4901" s="50" t="s">
        <v>12275</v>
      </c>
      <c r="J4901" s="50" t="s">
        <v>4770</v>
      </c>
      <c r="K4901" s="50" t="s">
        <v>291</v>
      </c>
      <c r="L4901" s="50" t="s">
        <v>188</v>
      </c>
      <c r="M4901" s="54">
        <v>2</v>
      </c>
      <c r="N4901" s="51" t="str">
        <f t="shared" si="317"/>
        <v>明星</v>
      </c>
    </row>
    <row r="4902" spans="1:14" x14ac:dyDescent="0.2">
      <c r="A4902" s="50">
        <f t="shared" si="314"/>
        <v>55020</v>
      </c>
      <c r="B4902" s="50">
        <f t="shared" si="315"/>
        <v>5</v>
      </c>
      <c r="C4902" s="51">
        <f t="shared" si="316"/>
        <v>50</v>
      </c>
      <c r="D4902" s="50">
        <v>55020</v>
      </c>
      <c r="E4902" s="50" t="s">
        <v>932</v>
      </c>
      <c r="F4902" s="50" t="s">
        <v>6321</v>
      </c>
      <c r="G4902" s="50" t="s">
        <v>1970</v>
      </c>
      <c r="H4902" s="50" t="s">
        <v>6323</v>
      </c>
      <c r="I4902" s="50" t="s">
        <v>1971</v>
      </c>
      <c r="J4902" s="50" t="s">
        <v>6325</v>
      </c>
      <c r="K4902" s="50" t="s">
        <v>291</v>
      </c>
      <c r="L4902" s="50" t="s">
        <v>189</v>
      </c>
      <c r="M4902" s="54">
        <v>2</v>
      </c>
      <c r="N4902" s="51" t="str">
        <f t="shared" si="317"/>
        <v>明星</v>
      </c>
    </row>
    <row r="4903" spans="1:14" x14ac:dyDescent="0.2">
      <c r="A4903" s="50">
        <f t="shared" si="314"/>
        <v>55021</v>
      </c>
      <c r="B4903" s="50">
        <f t="shared" si="315"/>
        <v>5</v>
      </c>
      <c r="C4903" s="51">
        <f t="shared" si="316"/>
        <v>50</v>
      </c>
      <c r="D4903" s="50">
        <v>55021</v>
      </c>
      <c r="E4903" s="50" t="s">
        <v>122</v>
      </c>
      <c r="F4903" s="50" t="s">
        <v>7980</v>
      </c>
      <c r="G4903" s="50" t="s">
        <v>3224</v>
      </c>
      <c r="H4903" s="50" t="s">
        <v>3308</v>
      </c>
      <c r="I4903" s="50" t="s">
        <v>3225</v>
      </c>
      <c r="J4903" s="50" t="s">
        <v>7364</v>
      </c>
      <c r="K4903" s="50" t="s">
        <v>291</v>
      </c>
      <c r="L4903" s="50" t="s">
        <v>188</v>
      </c>
      <c r="M4903" s="54">
        <v>2</v>
      </c>
      <c r="N4903" s="51" t="str">
        <f t="shared" si="317"/>
        <v>明星</v>
      </c>
    </row>
    <row r="4904" spans="1:14" x14ac:dyDescent="0.2">
      <c r="A4904" s="50">
        <f t="shared" si="314"/>
        <v>55022</v>
      </c>
      <c r="B4904" s="50">
        <f t="shared" si="315"/>
        <v>5</v>
      </c>
      <c r="C4904" s="51">
        <f t="shared" si="316"/>
        <v>50</v>
      </c>
      <c r="D4904" s="50">
        <v>55022</v>
      </c>
      <c r="E4904" s="50" t="s">
        <v>3189</v>
      </c>
      <c r="F4904" s="50" t="s">
        <v>12276</v>
      </c>
      <c r="G4904" s="50" t="s">
        <v>8112</v>
      </c>
      <c r="H4904" s="50" t="s">
        <v>1217</v>
      </c>
      <c r="I4904" s="50" t="s">
        <v>8113</v>
      </c>
      <c r="J4904" s="50" t="s">
        <v>1234</v>
      </c>
      <c r="K4904" s="50" t="s">
        <v>291</v>
      </c>
      <c r="L4904" s="50" t="s">
        <v>188</v>
      </c>
      <c r="M4904" s="54">
        <v>2</v>
      </c>
      <c r="N4904" s="51" t="str">
        <f t="shared" si="317"/>
        <v>明星</v>
      </c>
    </row>
    <row r="4905" spans="1:14" x14ac:dyDescent="0.2">
      <c r="A4905" s="50">
        <f t="shared" si="314"/>
        <v>55023</v>
      </c>
      <c r="B4905" s="50">
        <f t="shared" si="315"/>
        <v>5</v>
      </c>
      <c r="C4905" s="51">
        <f t="shared" si="316"/>
        <v>50</v>
      </c>
      <c r="D4905" s="50">
        <v>55023</v>
      </c>
      <c r="E4905" s="50" t="s">
        <v>12277</v>
      </c>
      <c r="F4905" s="50" t="s">
        <v>4189</v>
      </c>
      <c r="G4905" s="50" t="s">
        <v>12278</v>
      </c>
      <c r="H4905" s="50" t="s">
        <v>1195</v>
      </c>
      <c r="I4905" s="50" t="s">
        <v>12279</v>
      </c>
      <c r="J4905" s="50" t="s">
        <v>1196</v>
      </c>
      <c r="K4905" s="50" t="s">
        <v>291</v>
      </c>
      <c r="L4905" s="50" t="s">
        <v>188</v>
      </c>
      <c r="M4905" s="54">
        <v>2</v>
      </c>
      <c r="N4905" s="51" t="str">
        <f t="shared" si="317"/>
        <v>明星</v>
      </c>
    </row>
    <row r="4906" spans="1:14" x14ac:dyDescent="0.2">
      <c r="A4906" s="50">
        <f t="shared" si="314"/>
        <v>55024</v>
      </c>
      <c r="B4906" s="50">
        <f t="shared" si="315"/>
        <v>5</v>
      </c>
      <c r="C4906" s="51">
        <f t="shared" si="316"/>
        <v>50</v>
      </c>
      <c r="D4906" s="50">
        <v>55024</v>
      </c>
      <c r="E4906" s="50" t="s">
        <v>34</v>
      </c>
      <c r="F4906" s="50" t="s">
        <v>12280</v>
      </c>
      <c r="G4906" s="50" t="s">
        <v>1285</v>
      </c>
      <c r="H4906" s="50" t="s">
        <v>1764</v>
      </c>
      <c r="I4906" s="50" t="s">
        <v>1287</v>
      </c>
      <c r="J4906" s="50" t="s">
        <v>12281</v>
      </c>
      <c r="K4906" s="50" t="s">
        <v>291</v>
      </c>
      <c r="L4906" s="50" t="s">
        <v>188</v>
      </c>
      <c r="M4906" s="54">
        <v>2</v>
      </c>
      <c r="N4906" s="51" t="str">
        <f t="shared" si="317"/>
        <v>明星</v>
      </c>
    </row>
    <row r="4907" spans="1:14" x14ac:dyDescent="0.2">
      <c r="A4907" s="50">
        <f t="shared" si="314"/>
        <v>55025</v>
      </c>
      <c r="B4907" s="50">
        <f t="shared" si="315"/>
        <v>5</v>
      </c>
      <c r="C4907" s="51">
        <f t="shared" si="316"/>
        <v>50</v>
      </c>
      <c r="D4907" s="50">
        <v>55025</v>
      </c>
      <c r="E4907" s="50" t="s">
        <v>34</v>
      </c>
      <c r="F4907" s="50" t="s">
        <v>12282</v>
      </c>
      <c r="G4907" s="50" t="s">
        <v>1285</v>
      </c>
      <c r="H4907" s="50" t="s">
        <v>10608</v>
      </c>
      <c r="I4907" s="50" t="s">
        <v>1287</v>
      </c>
      <c r="J4907" s="50" t="s">
        <v>11186</v>
      </c>
      <c r="K4907" s="50" t="s">
        <v>291</v>
      </c>
      <c r="L4907" s="50" t="s">
        <v>188</v>
      </c>
      <c r="M4907" s="54">
        <v>2</v>
      </c>
      <c r="N4907" s="51" t="str">
        <f t="shared" si="317"/>
        <v>明星</v>
      </c>
    </row>
    <row r="4908" spans="1:14" x14ac:dyDescent="0.2">
      <c r="A4908" s="50">
        <f t="shared" ref="A4908:A4971" si="318">D4908</f>
        <v>55026</v>
      </c>
      <c r="B4908" s="50">
        <f t="shared" ref="B4908:B4971" si="319">ROUNDDOWN(D4908/10000,0)</f>
        <v>5</v>
      </c>
      <c r="C4908" s="51">
        <f t="shared" ref="C4908:C4971" si="320">ROUNDDOWN((D4908-B4908*10000)/100,0)</f>
        <v>50</v>
      </c>
      <c r="D4908" s="50">
        <v>55026</v>
      </c>
      <c r="E4908" s="50" t="s">
        <v>45</v>
      </c>
      <c r="F4908" s="50" t="s">
        <v>6488</v>
      </c>
      <c r="G4908" s="50" t="s">
        <v>1184</v>
      </c>
      <c r="H4908" s="50" t="s">
        <v>1185</v>
      </c>
      <c r="I4908" s="50" t="s">
        <v>1186</v>
      </c>
      <c r="J4908" s="50" t="s">
        <v>1187</v>
      </c>
      <c r="K4908" s="50" t="s">
        <v>291</v>
      </c>
      <c r="L4908" s="50" t="s">
        <v>188</v>
      </c>
      <c r="M4908" s="54">
        <v>2</v>
      </c>
      <c r="N4908" s="51" t="str">
        <f t="shared" si="317"/>
        <v>明星</v>
      </c>
    </row>
    <row r="4909" spans="1:14" x14ac:dyDescent="0.2">
      <c r="A4909" s="50">
        <f t="shared" si="318"/>
        <v>55027</v>
      </c>
      <c r="B4909" s="50">
        <f t="shared" si="319"/>
        <v>5</v>
      </c>
      <c r="C4909" s="51">
        <f t="shared" si="320"/>
        <v>50</v>
      </c>
      <c r="D4909" s="50">
        <v>55027</v>
      </c>
      <c r="E4909" s="50" t="s">
        <v>6692</v>
      </c>
      <c r="F4909" s="50" t="s">
        <v>86</v>
      </c>
      <c r="G4909" s="50" t="s">
        <v>6694</v>
      </c>
      <c r="H4909" s="50" t="s">
        <v>1286</v>
      </c>
      <c r="I4909" s="50" t="s">
        <v>6695</v>
      </c>
      <c r="J4909" s="50" t="s">
        <v>1288</v>
      </c>
      <c r="K4909" s="50" t="s">
        <v>291</v>
      </c>
      <c r="L4909" s="50" t="s">
        <v>189</v>
      </c>
      <c r="M4909" s="54">
        <v>2</v>
      </c>
      <c r="N4909" s="51" t="str">
        <f t="shared" si="317"/>
        <v>明星</v>
      </c>
    </row>
    <row r="4910" spans="1:14" x14ac:dyDescent="0.2">
      <c r="A4910" s="50">
        <f t="shared" si="318"/>
        <v>55028</v>
      </c>
      <c r="B4910" s="50">
        <f t="shared" si="319"/>
        <v>5</v>
      </c>
      <c r="C4910" s="51">
        <f t="shared" si="320"/>
        <v>50</v>
      </c>
      <c r="D4910" s="50">
        <v>55028</v>
      </c>
      <c r="E4910" s="50" t="s">
        <v>12283</v>
      </c>
      <c r="F4910" s="50" t="s">
        <v>12284</v>
      </c>
      <c r="G4910" s="50" t="s">
        <v>12285</v>
      </c>
      <c r="H4910" s="50" t="s">
        <v>11799</v>
      </c>
      <c r="I4910" s="50" t="s">
        <v>12286</v>
      </c>
      <c r="J4910" s="50" t="s">
        <v>11800</v>
      </c>
      <c r="K4910" s="50" t="s">
        <v>291</v>
      </c>
      <c r="L4910" s="50" t="s">
        <v>188</v>
      </c>
      <c r="M4910" s="54">
        <v>1</v>
      </c>
      <c r="N4910" s="51" t="str">
        <f t="shared" si="317"/>
        <v>明星</v>
      </c>
    </row>
    <row r="4911" spans="1:14" x14ac:dyDescent="0.2">
      <c r="A4911" s="50">
        <f t="shared" si="318"/>
        <v>55029</v>
      </c>
      <c r="B4911" s="50">
        <f t="shared" si="319"/>
        <v>5</v>
      </c>
      <c r="C4911" s="51">
        <f t="shared" si="320"/>
        <v>50</v>
      </c>
      <c r="D4911" s="50">
        <v>55029</v>
      </c>
      <c r="E4911" s="50" t="s">
        <v>12287</v>
      </c>
      <c r="F4911" s="50" t="s">
        <v>12288</v>
      </c>
      <c r="G4911" s="50" t="s">
        <v>12289</v>
      </c>
      <c r="H4911" s="50" t="s">
        <v>651</v>
      </c>
      <c r="I4911" s="50" t="s">
        <v>12290</v>
      </c>
      <c r="J4911" s="50" t="s">
        <v>1948</v>
      </c>
      <c r="K4911" s="50" t="s">
        <v>291</v>
      </c>
      <c r="L4911" s="50" t="s">
        <v>185</v>
      </c>
      <c r="M4911" s="54">
        <v>1</v>
      </c>
      <c r="N4911" s="51" t="str">
        <f t="shared" si="317"/>
        <v>明星</v>
      </c>
    </row>
    <row r="4912" spans="1:14" x14ac:dyDescent="0.2">
      <c r="A4912" s="50">
        <f t="shared" si="318"/>
        <v>55030</v>
      </c>
      <c r="B4912" s="50">
        <f t="shared" si="319"/>
        <v>5</v>
      </c>
      <c r="C4912" s="51">
        <f t="shared" si="320"/>
        <v>50</v>
      </c>
      <c r="D4912" s="50">
        <v>55030</v>
      </c>
      <c r="E4912" s="50" t="s">
        <v>12291</v>
      </c>
      <c r="F4912" s="50" t="s">
        <v>12292</v>
      </c>
      <c r="G4912" s="50" t="s">
        <v>12293</v>
      </c>
      <c r="H4912" s="50" t="s">
        <v>1723</v>
      </c>
      <c r="I4912" s="50" t="s">
        <v>12294</v>
      </c>
      <c r="J4912" s="50" t="s">
        <v>1725</v>
      </c>
      <c r="K4912" s="50" t="s">
        <v>291</v>
      </c>
      <c r="L4912" s="50" t="s">
        <v>189</v>
      </c>
      <c r="M4912" s="54">
        <v>1</v>
      </c>
      <c r="N4912" s="51" t="str">
        <f t="shared" si="317"/>
        <v>明星</v>
      </c>
    </row>
    <row r="4913" spans="1:14" x14ac:dyDescent="0.2">
      <c r="A4913" s="50">
        <f t="shared" si="318"/>
        <v>55031</v>
      </c>
      <c r="B4913" s="50">
        <f t="shared" si="319"/>
        <v>5</v>
      </c>
      <c r="C4913" s="51">
        <f t="shared" si="320"/>
        <v>50</v>
      </c>
      <c r="D4913" s="50">
        <v>55031</v>
      </c>
      <c r="E4913" s="50" t="s">
        <v>12295</v>
      </c>
      <c r="F4913" s="50" t="s">
        <v>2079</v>
      </c>
      <c r="G4913" s="50" t="s">
        <v>12296</v>
      </c>
      <c r="H4913" s="50" t="s">
        <v>1049</v>
      </c>
      <c r="I4913" s="50" t="s">
        <v>12297</v>
      </c>
      <c r="J4913" s="50" t="s">
        <v>1885</v>
      </c>
      <c r="K4913" s="50" t="s">
        <v>291</v>
      </c>
      <c r="L4913" s="50" t="s">
        <v>189</v>
      </c>
      <c r="M4913" s="54">
        <v>1</v>
      </c>
      <c r="N4913" s="51" t="str">
        <f t="shared" si="317"/>
        <v>明星</v>
      </c>
    </row>
    <row r="4914" spans="1:14" x14ac:dyDescent="0.2">
      <c r="A4914" s="50">
        <f t="shared" si="318"/>
        <v>55032</v>
      </c>
      <c r="B4914" s="50">
        <f t="shared" si="319"/>
        <v>5</v>
      </c>
      <c r="C4914" s="51">
        <f t="shared" si="320"/>
        <v>50</v>
      </c>
      <c r="D4914" s="50">
        <v>55032</v>
      </c>
      <c r="E4914" s="50" t="s">
        <v>4695</v>
      </c>
      <c r="F4914" s="50" t="s">
        <v>12298</v>
      </c>
      <c r="G4914" s="50" t="s">
        <v>4697</v>
      </c>
      <c r="H4914" s="50" t="s">
        <v>2432</v>
      </c>
      <c r="I4914" s="50" t="s">
        <v>4699</v>
      </c>
      <c r="J4914" s="50" t="s">
        <v>2433</v>
      </c>
      <c r="K4914" s="50" t="s">
        <v>291</v>
      </c>
      <c r="L4914" s="50" t="s">
        <v>185</v>
      </c>
      <c r="M4914" s="54">
        <v>1</v>
      </c>
      <c r="N4914" s="51" t="str">
        <f t="shared" si="317"/>
        <v>明星</v>
      </c>
    </row>
    <row r="4915" spans="1:14" x14ac:dyDescent="0.2">
      <c r="A4915" s="50">
        <f t="shared" si="318"/>
        <v>55033</v>
      </c>
      <c r="B4915" s="50">
        <f t="shared" si="319"/>
        <v>5</v>
      </c>
      <c r="C4915" s="51">
        <f t="shared" si="320"/>
        <v>50</v>
      </c>
      <c r="D4915" s="50">
        <v>55033</v>
      </c>
      <c r="E4915" s="50" t="s">
        <v>12299</v>
      </c>
      <c r="F4915" s="50" t="s">
        <v>672</v>
      </c>
      <c r="G4915" s="50" t="s">
        <v>12300</v>
      </c>
      <c r="H4915" s="50" t="s">
        <v>1125</v>
      </c>
      <c r="I4915" s="50" t="s">
        <v>12301</v>
      </c>
      <c r="J4915" s="50" t="s">
        <v>1914</v>
      </c>
      <c r="K4915" s="50" t="s">
        <v>291</v>
      </c>
      <c r="L4915" s="50" t="s">
        <v>189</v>
      </c>
      <c r="M4915" s="54">
        <v>1</v>
      </c>
      <c r="N4915" s="51" t="str">
        <f t="shared" si="317"/>
        <v>明星</v>
      </c>
    </row>
    <row r="4916" spans="1:14" x14ac:dyDescent="0.2">
      <c r="A4916" s="50">
        <f t="shared" si="318"/>
        <v>55088</v>
      </c>
      <c r="B4916" s="50">
        <f t="shared" si="319"/>
        <v>5</v>
      </c>
      <c r="C4916" s="51">
        <f t="shared" si="320"/>
        <v>50</v>
      </c>
      <c r="D4916" s="50">
        <v>55088</v>
      </c>
      <c r="E4916" s="50" t="s">
        <v>66</v>
      </c>
      <c r="F4916" s="50" t="s">
        <v>12302</v>
      </c>
      <c r="G4916" s="50" t="s">
        <v>1266</v>
      </c>
      <c r="H4916" s="50" t="s">
        <v>12303</v>
      </c>
      <c r="I4916" s="50" t="s">
        <v>1268</v>
      </c>
      <c r="J4916" s="50" t="s">
        <v>12304</v>
      </c>
      <c r="K4916" s="50" t="s">
        <v>292</v>
      </c>
      <c r="L4916" s="50" t="s">
        <v>1029</v>
      </c>
      <c r="M4916" s="54">
        <v>3</v>
      </c>
      <c r="N4916" s="51" t="str">
        <f t="shared" si="317"/>
        <v>明星</v>
      </c>
    </row>
    <row r="4917" spans="1:14" x14ac:dyDescent="0.2">
      <c r="A4917" s="50">
        <f t="shared" si="318"/>
        <v>55089</v>
      </c>
      <c r="B4917" s="50">
        <f t="shared" si="319"/>
        <v>5</v>
      </c>
      <c r="C4917" s="51">
        <f t="shared" si="320"/>
        <v>50</v>
      </c>
      <c r="D4917" s="50">
        <v>55089</v>
      </c>
      <c r="E4917" s="50" t="s">
        <v>12305</v>
      </c>
      <c r="F4917" s="50" t="s">
        <v>1534</v>
      </c>
      <c r="G4917" s="50" t="s">
        <v>12306</v>
      </c>
      <c r="H4917" s="50" t="s">
        <v>1220</v>
      </c>
      <c r="I4917" s="50" t="s">
        <v>12307</v>
      </c>
      <c r="J4917" s="50" t="s">
        <v>1221</v>
      </c>
      <c r="K4917" s="50" t="s">
        <v>292</v>
      </c>
      <c r="L4917" s="50" t="s">
        <v>1029</v>
      </c>
      <c r="M4917" s="54">
        <v>3</v>
      </c>
      <c r="N4917" s="51" t="str">
        <f t="shared" si="317"/>
        <v>明星</v>
      </c>
    </row>
    <row r="4918" spans="1:14" x14ac:dyDescent="0.2">
      <c r="A4918" s="50">
        <f t="shared" si="318"/>
        <v>55090</v>
      </c>
      <c r="B4918" s="50">
        <f t="shared" si="319"/>
        <v>5</v>
      </c>
      <c r="C4918" s="51">
        <f t="shared" si="320"/>
        <v>50</v>
      </c>
      <c r="D4918" s="50">
        <v>55090</v>
      </c>
      <c r="E4918" s="50" t="s">
        <v>45</v>
      </c>
      <c r="F4918" s="50" t="s">
        <v>12308</v>
      </c>
      <c r="G4918" s="50" t="s">
        <v>1184</v>
      </c>
      <c r="H4918" s="50" t="s">
        <v>12309</v>
      </c>
      <c r="I4918" s="50" t="s">
        <v>1186</v>
      </c>
      <c r="J4918" s="50" t="s">
        <v>12310</v>
      </c>
      <c r="K4918" s="50" t="s">
        <v>292</v>
      </c>
      <c r="L4918" s="50" t="s">
        <v>1029</v>
      </c>
      <c r="M4918" s="54">
        <v>3</v>
      </c>
      <c r="N4918" s="51" t="str">
        <f t="shared" si="317"/>
        <v>明星</v>
      </c>
    </row>
    <row r="4919" spans="1:14" x14ac:dyDescent="0.2">
      <c r="A4919" s="50">
        <f t="shared" si="318"/>
        <v>55091</v>
      </c>
      <c r="B4919" s="50">
        <f t="shared" si="319"/>
        <v>5</v>
      </c>
      <c r="C4919" s="51">
        <f t="shared" si="320"/>
        <v>50</v>
      </c>
      <c r="D4919" s="50">
        <v>55091</v>
      </c>
      <c r="E4919" s="50" t="s">
        <v>3587</v>
      </c>
      <c r="F4919" s="50" t="s">
        <v>1534</v>
      </c>
      <c r="G4919" s="50" t="s">
        <v>3589</v>
      </c>
      <c r="H4919" s="50" t="s">
        <v>1220</v>
      </c>
      <c r="I4919" s="50" t="s">
        <v>3590</v>
      </c>
      <c r="J4919" s="50" t="s">
        <v>1221</v>
      </c>
      <c r="K4919" s="50" t="s">
        <v>292</v>
      </c>
      <c r="L4919" s="50" t="s">
        <v>1029</v>
      </c>
      <c r="M4919" s="54">
        <v>3</v>
      </c>
      <c r="N4919" s="51" t="str">
        <f t="shared" si="317"/>
        <v>明星</v>
      </c>
    </row>
    <row r="4920" spans="1:14" x14ac:dyDescent="0.2">
      <c r="A4920" s="50">
        <f t="shared" si="318"/>
        <v>55092</v>
      </c>
      <c r="B4920" s="50">
        <f t="shared" si="319"/>
        <v>5</v>
      </c>
      <c r="C4920" s="51">
        <f t="shared" si="320"/>
        <v>50</v>
      </c>
      <c r="D4920" s="50">
        <v>55092</v>
      </c>
      <c r="E4920" s="50" t="s">
        <v>5661</v>
      </c>
      <c r="F4920" s="50" t="s">
        <v>12311</v>
      </c>
      <c r="G4920" s="50" t="s">
        <v>1758</v>
      </c>
      <c r="H4920" s="50" t="s">
        <v>1066</v>
      </c>
      <c r="I4920" s="50" t="s">
        <v>1759</v>
      </c>
      <c r="J4920" s="50" t="s">
        <v>1068</v>
      </c>
      <c r="K4920" s="50" t="s">
        <v>292</v>
      </c>
      <c r="L4920" s="50" t="s">
        <v>188</v>
      </c>
      <c r="M4920" s="54">
        <v>2</v>
      </c>
      <c r="N4920" s="51" t="str">
        <f t="shared" si="317"/>
        <v>明星</v>
      </c>
    </row>
    <row r="4921" spans="1:14" x14ac:dyDescent="0.2">
      <c r="A4921" s="50">
        <f t="shared" si="318"/>
        <v>55093</v>
      </c>
      <c r="B4921" s="50">
        <f t="shared" si="319"/>
        <v>5</v>
      </c>
      <c r="C4921" s="51">
        <f t="shared" si="320"/>
        <v>50</v>
      </c>
      <c r="D4921" s="50">
        <v>55093</v>
      </c>
      <c r="E4921" s="50" t="s">
        <v>454</v>
      </c>
      <c r="F4921" s="50" t="s">
        <v>5852</v>
      </c>
      <c r="G4921" s="50" t="s">
        <v>1379</v>
      </c>
      <c r="H4921" s="50" t="s">
        <v>1957</v>
      </c>
      <c r="I4921" s="50" t="s">
        <v>3616</v>
      </c>
      <c r="J4921" s="50" t="s">
        <v>1959</v>
      </c>
      <c r="K4921" s="50" t="s">
        <v>292</v>
      </c>
      <c r="L4921" s="50" t="s">
        <v>188</v>
      </c>
      <c r="M4921" s="54">
        <v>2</v>
      </c>
      <c r="N4921" s="51" t="str">
        <f t="shared" si="317"/>
        <v>明星</v>
      </c>
    </row>
    <row r="4922" spans="1:14" x14ac:dyDescent="0.2">
      <c r="A4922" s="50">
        <f t="shared" si="318"/>
        <v>55094</v>
      </c>
      <c r="B4922" s="50">
        <f t="shared" si="319"/>
        <v>5</v>
      </c>
      <c r="C4922" s="51">
        <f t="shared" si="320"/>
        <v>50</v>
      </c>
      <c r="D4922" s="50">
        <v>55094</v>
      </c>
      <c r="E4922" s="50" t="s">
        <v>12312</v>
      </c>
      <c r="F4922" s="50" t="s">
        <v>12313</v>
      </c>
      <c r="G4922" s="50" t="s">
        <v>12314</v>
      </c>
      <c r="H4922" s="50" t="s">
        <v>4219</v>
      </c>
      <c r="I4922" s="50" t="s">
        <v>12315</v>
      </c>
      <c r="J4922" s="50" t="s">
        <v>4220</v>
      </c>
      <c r="K4922" s="50" t="s">
        <v>292</v>
      </c>
      <c r="L4922" s="50" t="s">
        <v>189</v>
      </c>
      <c r="M4922" s="54">
        <v>2</v>
      </c>
      <c r="N4922" s="51" t="str">
        <f t="shared" si="317"/>
        <v>明星</v>
      </c>
    </row>
    <row r="4923" spans="1:14" x14ac:dyDescent="0.2">
      <c r="A4923" s="50">
        <f t="shared" si="318"/>
        <v>55095</v>
      </c>
      <c r="B4923" s="50">
        <f t="shared" si="319"/>
        <v>5</v>
      </c>
      <c r="C4923" s="51">
        <f t="shared" si="320"/>
        <v>50</v>
      </c>
      <c r="D4923" s="50">
        <v>55095</v>
      </c>
      <c r="E4923" s="50" t="s">
        <v>5577</v>
      </c>
      <c r="F4923" s="50" t="s">
        <v>870</v>
      </c>
      <c r="G4923" s="50" t="s">
        <v>5578</v>
      </c>
      <c r="H4923" s="50" t="s">
        <v>1226</v>
      </c>
      <c r="I4923" s="50" t="s">
        <v>5579</v>
      </c>
      <c r="J4923" s="50" t="s">
        <v>1227</v>
      </c>
      <c r="K4923" s="50" t="s">
        <v>292</v>
      </c>
      <c r="L4923" s="50" t="s">
        <v>189</v>
      </c>
      <c r="M4923" s="54">
        <v>2</v>
      </c>
      <c r="N4923" s="51" t="str">
        <f t="shared" si="317"/>
        <v>明星</v>
      </c>
    </row>
    <row r="4924" spans="1:14" x14ac:dyDescent="0.2">
      <c r="A4924" s="50">
        <f t="shared" si="318"/>
        <v>55096</v>
      </c>
      <c r="B4924" s="50">
        <f t="shared" si="319"/>
        <v>5</v>
      </c>
      <c r="C4924" s="51">
        <f t="shared" si="320"/>
        <v>50</v>
      </c>
      <c r="D4924" s="50">
        <v>55096</v>
      </c>
      <c r="E4924" s="50" t="s">
        <v>856</v>
      </c>
      <c r="F4924" s="50" t="s">
        <v>10329</v>
      </c>
      <c r="G4924" s="50" t="s">
        <v>2469</v>
      </c>
      <c r="H4924" s="50" t="s">
        <v>10331</v>
      </c>
      <c r="I4924" s="50" t="s">
        <v>2470</v>
      </c>
      <c r="J4924" s="50" t="s">
        <v>10333</v>
      </c>
      <c r="K4924" s="50" t="s">
        <v>292</v>
      </c>
      <c r="L4924" s="50" t="s">
        <v>189</v>
      </c>
      <c r="M4924" s="54">
        <v>1</v>
      </c>
      <c r="N4924" s="51" t="str">
        <f t="shared" si="317"/>
        <v>明星</v>
      </c>
    </row>
    <row r="4925" spans="1:14" x14ac:dyDescent="0.2">
      <c r="A4925" s="50">
        <f t="shared" si="318"/>
        <v>55097</v>
      </c>
      <c r="B4925" s="50">
        <f t="shared" si="319"/>
        <v>5</v>
      </c>
      <c r="C4925" s="51">
        <f t="shared" si="320"/>
        <v>50</v>
      </c>
      <c r="D4925" s="50">
        <v>55097</v>
      </c>
      <c r="E4925" s="50" t="s">
        <v>122</v>
      </c>
      <c r="F4925" s="50" t="s">
        <v>12316</v>
      </c>
      <c r="G4925" s="50" t="s">
        <v>3224</v>
      </c>
      <c r="H4925" s="50" t="s">
        <v>1818</v>
      </c>
      <c r="I4925" s="50" t="s">
        <v>3225</v>
      </c>
      <c r="J4925" s="50" t="s">
        <v>1820</v>
      </c>
      <c r="K4925" s="50" t="s">
        <v>292</v>
      </c>
      <c r="L4925" s="50" t="s">
        <v>189</v>
      </c>
      <c r="M4925" s="54">
        <v>1</v>
      </c>
      <c r="N4925" s="51" t="str">
        <f t="shared" si="317"/>
        <v>明星</v>
      </c>
    </row>
    <row r="4926" spans="1:14" x14ac:dyDescent="0.2">
      <c r="A4926" s="50">
        <f t="shared" si="318"/>
        <v>55098</v>
      </c>
      <c r="B4926" s="50">
        <f t="shared" si="319"/>
        <v>5</v>
      </c>
      <c r="C4926" s="51">
        <f t="shared" si="320"/>
        <v>50</v>
      </c>
      <c r="D4926" s="50">
        <v>55098</v>
      </c>
      <c r="E4926" s="50" t="s">
        <v>118</v>
      </c>
      <c r="F4926" s="50" t="s">
        <v>591</v>
      </c>
      <c r="G4926" s="50" t="s">
        <v>1135</v>
      </c>
      <c r="H4926" s="50" t="s">
        <v>1226</v>
      </c>
      <c r="I4926" s="50" t="s">
        <v>1136</v>
      </c>
      <c r="J4926" s="50" t="s">
        <v>1227</v>
      </c>
      <c r="K4926" s="50" t="s">
        <v>292</v>
      </c>
      <c r="L4926" s="50" t="s">
        <v>189</v>
      </c>
      <c r="M4926" s="54">
        <v>1</v>
      </c>
      <c r="N4926" s="51" t="str">
        <f t="shared" si="317"/>
        <v>明星</v>
      </c>
    </row>
    <row r="4927" spans="1:14" x14ac:dyDescent="0.2">
      <c r="A4927" s="50">
        <f t="shared" si="318"/>
        <v>55099</v>
      </c>
      <c r="B4927" s="50">
        <f t="shared" si="319"/>
        <v>5</v>
      </c>
      <c r="C4927" s="51">
        <f t="shared" si="320"/>
        <v>50</v>
      </c>
      <c r="D4927" s="50">
        <v>55099</v>
      </c>
      <c r="E4927" s="50" t="s">
        <v>22</v>
      </c>
      <c r="F4927" s="50" t="s">
        <v>12317</v>
      </c>
      <c r="G4927" s="50" t="s">
        <v>1070</v>
      </c>
      <c r="H4927" s="50" t="s">
        <v>1414</v>
      </c>
      <c r="I4927" s="50" t="s">
        <v>1610</v>
      </c>
      <c r="J4927" s="50" t="s">
        <v>1415</v>
      </c>
      <c r="K4927" s="50" t="s">
        <v>292</v>
      </c>
      <c r="L4927" s="50" t="s">
        <v>189</v>
      </c>
      <c r="M4927" s="54">
        <v>1</v>
      </c>
      <c r="N4927" s="51" t="str">
        <f t="shared" si="317"/>
        <v>明星</v>
      </c>
    </row>
    <row r="4928" spans="1:14" x14ac:dyDescent="0.2">
      <c r="A4928" s="50">
        <f t="shared" si="318"/>
        <v>55201</v>
      </c>
      <c r="B4928" s="50">
        <f t="shared" si="319"/>
        <v>5</v>
      </c>
      <c r="C4928" s="51">
        <f t="shared" si="320"/>
        <v>52</v>
      </c>
      <c r="D4928" s="50">
        <v>55201</v>
      </c>
      <c r="E4928" s="50" t="s">
        <v>53</v>
      </c>
      <c r="F4928" s="50" t="s">
        <v>15481</v>
      </c>
      <c r="G4928" s="50" t="s">
        <v>1239</v>
      </c>
      <c r="H4928" s="50" t="s">
        <v>15482</v>
      </c>
      <c r="I4928" s="50" t="s">
        <v>1240</v>
      </c>
      <c r="J4928" s="50" t="s">
        <v>15483</v>
      </c>
      <c r="K4928" s="50" t="s">
        <v>291</v>
      </c>
      <c r="L4928" s="50" t="s">
        <v>185</v>
      </c>
      <c r="M4928" s="54">
        <v>1</v>
      </c>
      <c r="N4928" s="51" t="str">
        <f t="shared" si="317"/>
        <v>都保谷</v>
      </c>
    </row>
    <row r="4929" spans="1:14" x14ac:dyDescent="0.2">
      <c r="A4929" s="50">
        <f t="shared" si="318"/>
        <v>55202</v>
      </c>
      <c r="B4929" s="50">
        <f t="shared" si="319"/>
        <v>5</v>
      </c>
      <c r="C4929" s="51">
        <f t="shared" si="320"/>
        <v>52</v>
      </c>
      <c r="D4929" s="50">
        <v>55202</v>
      </c>
      <c r="E4929" s="50" t="s">
        <v>15484</v>
      </c>
      <c r="F4929" s="50" t="s">
        <v>15485</v>
      </c>
      <c r="G4929" s="50" t="s">
        <v>15484</v>
      </c>
      <c r="H4929" s="50" t="s">
        <v>15485</v>
      </c>
      <c r="I4929" s="50" t="s">
        <v>15486</v>
      </c>
      <c r="J4929" s="50" t="s">
        <v>15487</v>
      </c>
      <c r="K4929" s="50" t="s">
        <v>291</v>
      </c>
      <c r="L4929" s="50" t="s">
        <v>189</v>
      </c>
      <c r="M4929" s="54">
        <v>1</v>
      </c>
      <c r="N4929" s="51" t="str">
        <f t="shared" si="317"/>
        <v>都保谷</v>
      </c>
    </row>
    <row r="4930" spans="1:14" x14ac:dyDescent="0.2">
      <c r="A4930" s="50">
        <f t="shared" si="318"/>
        <v>55203</v>
      </c>
      <c r="B4930" s="50">
        <f t="shared" si="319"/>
        <v>5</v>
      </c>
      <c r="C4930" s="51">
        <f t="shared" si="320"/>
        <v>52</v>
      </c>
      <c r="D4930" s="50">
        <v>55203</v>
      </c>
      <c r="E4930" s="50" t="s">
        <v>6941</v>
      </c>
      <c r="F4930" s="50" t="s">
        <v>10927</v>
      </c>
      <c r="G4930" s="50" t="s">
        <v>6943</v>
      </c>
      <c r="H4930" s="50" t="s">
        <v>1112</v>
      </c>
      <c r="I4930" s="50" t="s">
        <v>6944</v>
      </c>
      <c r="J4930" s="50" t="s">
        <v>1114</v>
      </c>
      <c r="K4930" s="50" t="s">
        <v>291</v>
      </c>
      <c r="L4930" s="50" t="s">
        <v>189</v>
      </c>
      <c r="M4930" s="54">
        <v>1</v>
      </c>
      <c r="N4930" s="51" t="str">
        <f t="shared" ref="N4930:N4993" si="321">VLOOKUP(B4930*100+C4930,$AB$2:$AF$400,2,0)</f>
        <v>都保谷</v>
      </c>
    </row>
    <row r="4931" spans="1:14" x14ac:dyDescent="0.2">
      <c r="A4931" s="50">
        <f t="shared" si="318"/>
        <v>55235</v>
      </c>
      <c r="B4931" s="50">
        <f t="shared" si="319"/>
        <v>5</v>
      </c>
      <c r="C4931" s="51">
        <f t="shared" si="320"/>
        <v>52</v>
      </c>
      <c r="D4931" s="50">
        <v>55235</v>
      </c>
      <c r="E4931" s="50" t="s">
        <v>932</v>
      </c>
      <c r="F4931" s="50" t="s">
        <v>4646</v>
      </c>
      <c r="G4931" s="50" t="s">
        <v>1970</v>
      </c>
      <c r="H4931" s="50" t="s">
        <v>1222</v>
      </c>
      <c r="I4931" s="50" t="s">
        <v>1971</v>
      </c>
      <c r="J4931" s="50" t="s">
        <v>1223</v>
      </c>
      <c r="K4931" s="50" t="s">
        <v>291</v>
      </c>
      <c r="L4931" s="50" t="s">
        <v>188</v>
      </c>
      <c r="M4931" s="54">
        <v>2</v>
      </c>
      <c r="N4931" s="51" t="str">
        <f t="shared" si="321"/>
        <v>都保谷</v>
      </c>
    </row>
    <row r="4932" spans="1:14" x14ac:dyDescent="0.2">
      <c r="A4932" s="50">
        <f t="shared" si="318"/>
        <v>55236</v>
      </c>
      <c r="B4932" s="50">
        <f t="shared" si="319"/>
        <v>5</v>
      </c>
      <c r="C4932" s="51">
        <f t="shared" si="320"/>
        <v>52</v>
      </c>
      <c r="D4932" s="50">
        <v>55236</v>
      </c>
      <c r="E4932" s="50" t="s">
        <v>15488</v>
      </c>
      <c r="F4932" s="50" t="s">
        <v>15489</v>
      </c>
      <c r="G4932" s="50" t="s">
        <v>15490</v>
      </c>
      <c r="H4932" s="50" t="s">
        <v>1930</v>
      </c>
      <c r="I4932" s="50" t="s">
        <v>15491</v>
      </c>
      <c r="J4932" s="50" t="s">
        <v>1931</v>
      </c>
      <c r="K4932" s="50" t="s">
        <v>291</v>
      </c>
      <c r="L4932" s="50" t="s">
        <v>188</v>
      </c>
      <c r="M4932" s="54">
        <v>2</v>
      </c>
      <c r="N4932" s="51" t="str">
        <f t="shared" si="321"/>
        <v>都保谷</v>
      </c>
    </row>
    <row r="4933" spans="1:14" x14ac:dyDescent="0.2">
      <c r="A4933" s="50">
        <f t="shared" si="318"/>
        <v>55237</v>
      </c>
      <c r="B4933" s="50">
        <f t="shared" si="319"/>
        <v>5</v>
      </c>
      <c r="C4933" s="51">
        <f t="shared" si="320"/>
        <v>52</v>
      </c>
      <c r="D4933" s="50">
        <v>55237</v>
      </c>
      <c r="E4933" s="50" t="s">
        <v>5154</v>
      </c>
      <c r="F4933" s="50" t="s">
        <v>15492</v>
      </c>
      <c r="G4933" s="50" t="s">
        <v>5155</v>
      </c>
      <c r="H4933" s="50" t="s">
        <v>1428</v>
      </c>
      <c r="I4933" s="50" t="s">
        <v>5156</v>
      </c>
      <c r="J4933" s="50" t="s">
        <v>1430</v>
      </c>
      <c r="K4933" s="50" t="s">
        <v>291</v>
      </c>
      <c r="L4933" s="50" t="s">
        <v>188</v>
      </c>
      <c r="M4933" s="54">
        <v>2</v>
      </c>
      <c r="N4933" s="51" t="str">
        <f t="shared" si="321"/>
        <v>都保谷</v>
      </c>
    </row>
    <row r="4934" spans="1:14" x14ac:dyDescent="0.2">
      <c r="A4934" s="50">
        <f t="shared" si="318"/>
        <v>55238</v>
      </c>
      <c r="B4934" s="50">
        <f t="shared" si="319"/>
        <v>5</v>
      </c>
      <c r="C4934" s="51">
        <f t="shared" si="320"/>
        <v>52</v>
      </c>
      <c r="D4934" s="50">
        <v>55238</v>
      </c>
      <c r="E4934" s="50" t="s">
        <v>15493</v>
      </c>
      <c r="F4934" s="50" t="s">
        <v>15494</v>
      </c>
      <c r="G4934" s="50" t="s">
        <v>15495</v>
      </c>
      <c r="H4934" s="50" t="s">
        <v>1810</v>
      </c>
      <c r="I4934" s="50" t="s">
        <v>15496</v>
      </c>
      <c r="J4934" s="50" t="s">
        <v>1811</v>
      </c>
      <c r="K4934" s="50" t="s">
        <v>291</v>
      </c>
      <c r="L4934" s="50" t="s">
        <v>188</v>
      </c>
      <c r="M4934" s="54">
        <v>2</v>
      </c>
      <c r="N4934" s="51" t="str">
        <f t="shared" si="321"/>
        <v>都保谷</v>
      </c>
    </row>
    <row r="4935" spans="1:14" x14ac:dyDescent="0.2">
      <c r="A4935" s="50">
        <f t="shared" si="318"/>
        <v>55239</v>
      </c>
      <c r="B4935" s="50">
        <f t="shared" si="319"/>
        <v>5</v>
      </c>
      <c r="C4935" s="51">
        <f t="shared" si="320"/>
        <v>52</v>
      </c>
      <c r="D4935" s="50">
        <v>55239</v>
      </c>
      <c r="E4935" s="50" t="s">
        <v>15497</v>
      </c>
      <c r="F4935" s="50" t="s">
        <v>84</v>
      </c>
      <c r="G4935" s="50" t="s">
        <v>15498</v>
      </c>
      <c r="H4935" s="50" t="s">
        <v>1491</v>
      </c>
      <c r="I4935" s="50" t="s">
        <v>15499</v>
      </c>
      <c r="J4935" s="50" t="s">
        <v>1493</v>
      </c>
      <c r="K4935" s="50" t="s">
        <v>291</v>
      </c>
      <c r="L4935" s="50" t="s">
        <v>188</v>
      </c>
      <c r="M4935" s="54">
        <v>2</v>
      </c>
      <c r="N4935" s="51" t="str">
        <f t="shared" si="321"/>
        <v>都保谷</v>
      </c>
    </row>
    <row r="4936" spans="1:14" x14ac:dyDescent="0.2">
      <c r="A4936" s="50">
        <f t="shared" si="318"/>
        <v>55241</v>
      </c>
      <c r="B4936" s="50">
        <f t="shared" si="319"/>
        <v>5</v>
      </c>
      <c r="C4936" s="51">
        <f t="shared" si="320"/>
        <v>52</v>
      </c>
      <c r="D4936" s="50">
        <v>55241</v>
      </c>
      <c r="E4936" s="50" t="s">
        <v>15500</v>
      </c>
      <c r="F4936" s="50" t="s">
        <v>15501</v>
      </c>
      <c r="G4936" s="50" t="s">
        <v>15502</v>
      </c>
      <c r="H4936" s="50" t="s">
        <v>1484</v>
      </c>
      <c r="I4936" s="50" t="s">
        <v>15503</v>
      </c>
      <c r="J4936" s="50" t="s">
        <v>1485</v>
      </c>
      <c r="K4936" s="50" t="s">
        <v>291</v>
      </c>
      <c r="L4936" s="50" t="s">
        <v>189</v>
      </c>
      <c r="M4936" s="54">
        <v>2</v>
      </c>
      <c r="N4936" s="51" t="str">
        <f t="shared" si="321"/>
        <v>都保谷</v>
      </c>
    </row>
    <row r="4937" spans="1:14" x14ac:dyDescent="0.2">
      <c r="A4937" s="50">
        <f t="shared" si="318"/>
        <v>55242</v>
      </c>
      <c r="B4937" s="50">
        <f t="shared" si="319"/>
        <v>5</v>
      </c>
      <c r="C4937" s="51">
        <f t="shared" si="320"/>
        <v>52</v>
      </c>
      <c r="D4937" s="50">
        <v>55242</v>
      </c>
      <c r="E4937" s="50" t="s">
        <v>15504</v>
      </c>
      <c r="F4937" s="50" t="s">
        <v>5007</v>
      </c>
      <c r="G4937" s="50" t="s">
        <v>2795</v>
      </c>
      <c r="H4937" s="50" t="s">
        <v>2336</v>
      </c>
      <c r="I4937" s="50" t="s">
        <v>2796</v>
      </c>
      <c r="J4937" s="50" t="s">
        <v>2337</v>
      </c>
      <c r="K4937" s="50" t="s">
        <v>291</v>
      </c>
      <c r="L4937" s="50" t="s">
        <v>188</v>
      </c>
      <c r="M4937" s="54">
        <v>2</v>
      </c>
      <c r="N4937" s="51" t="str">
        <f t="shared" si="321"/>
        <v>都保谷</v>
      </c>
    </row>
    <row r="4938" spans="1:14" x14ac:dyDescent="0.2">
      <c r="A4938" s="50">
        <f t="shared" si="318"/>
        <v>55243</v>
      </c>
      <c r="B4938" s="50">
        <f t="shared" si="319"/>
        <v>5</v>
      </c>
      <c r="C4938" s="51">
        <f t="shared" si="320"/>
        <v>52</v>
      </c>
      <c r="D4938" s="50">
        <v>55243</v>
      </c>
      <c r="E4938" s="50" t="s">
        <v>45</v>
      </c>
      <c r="F4938" s="50" t="s">
        <v>15505</v>
      </c>
      <c r="G4938" s="50" t="s">
        <v>1184</v>
      </c>
      <c r="H4938" s="50" t="s">
        <v>15506</v>
      </c>
      <c r="I4938" s="50" t="s">
        <v>1186</v>
      </c>
      <c r="J4938" s="50" t="s">
        <v>15507</v>
      </c>
      <c r="K4938" s="50" t="s">
        <v>291</v>
      </c>
      <c r="L4938" s="50" t="s">
        <v>188</v>
      </c>
      <c r="M4938" s="54">
        <v>2</v>
      </c>
      <c r="N4938" s="51" t="str">
        <f t="shared" si="321"/>
        <v>都保谷</v>
      </c>
    </row>
    <row r="4939" spans="1:14" x14ac:dyDescent="0.2">
      <c r="A4939" s="50">
        <f t="shared" si="318"/>
        <v>55244</v>
      </c>
      <c r="B4939" s="50">
        <f t="shared" si="319"/>
        <v>5</v>
      </c>
      <c r="C4939" s="51">
        <f t="shared" si="320"/>
        <v>52</v>
      </c>
      <c r="D4939" s="50">
        <v>55244</v>
      </c>
      <c r="E4939" s="50" t="s">
        <v>15508</v>
      </c>
      <c r="F4939" s="50" t="s">
        <v>15509</v>
      </c>
      <c r="G4939" s="50" t="s">
        <v>15510</v>
      </c>
      <c r="H4939" s="50" t="s">
        <v>9060</v>
      </c>
      <c r="I4939" s="50" t="s">
        <v>15511</v>
      </c>
      <c r="J4939" s="50" t="s">
        <v>3737</v>
      </c>
      <c r="K4939" s="50" t="s">
        <v>291</v>
      </c>
      <c r="L4939" s="50" t="s">
        <v>188</v>
      </c>
      <c r="M4939" s="54">
        <v>2</v>
      </c>
      <c r="N4939" s="51" t="str">
        <f t="shared" si="321"/>
        <v>都保谷</v>
      </c>
    </row>
    <row r="4940" spans="1:14" x14ac:dyDescent="0.2">
      <c r="A4940" s="50">
        <f t="shared" si="318"/>
        <v>55245</v>
      </c>
      <c r="B4940" s="50">
        <f t="shared" si="319"/>
        <v>5</v>
      </c>
      <c r="C4940" s="51">
        <f t="shared" si="320"/>
        <v>52</v>
      </c>
      <c r="D4940" s="50">
        <v>55245</v>
      </c>
      <c r="E4940" s="50" t="s">
        <v>5772</v>
      </c>
      <c r="F4940" s="50" t="s">
        <v>15512</v>
      </c>
      <c r="G4940" s="50" t="s">
        <v>5774</v>
      </c>
      <c r="H4940" s="50" t="s">
        <v>1241</v>
      </c>
      <c r="I4940" s="50" t="s">
        <v>7096</v>
      </c>
      <c r="J4940" s="50" t="s">
        <v>1242</v>
      </c>
      <c r="K4940" s="50" t="s">
        <v>291</v>
      </c>
      <c r="L4940" s="50" t="s">
        <v>189</v>
      </c>
      <c r="M4940" s="54">
        <v>1</v>
      </c>
      <c r="N4940" s="51" t="str">
        <f t="shared" si="321"/>
        <v>都保谷</v>
      </c>
    </row>
    <row r="4941" spans="1:14" x14ac:dyDescent="0.2">
      <c r="A4941" s="50">
        <f t="shared" si="318"/>
        <v>55246</v>
      </c>
      <c r="B4941" s="50">
        <f t="shared" si="319"/>
        <v>5</v>
      </c>
      <c r="C4941" s="51">
        <f t="shared" si="320"/>
        <v>52</v>
      </c>
      <c r="D4941" s="50">
        <v>55246</v>
      </c>
      <c r="E4941" s="50" t="s">
        <v>3804</v>
      </c>
      <c r="F4941" s="50" t="s">
        <v>15513</v>
      </c>
      <c r="G4941" s="50" t="s">
        <v>3806</v>
      </c>
      <c r="H4941" s="50" t="s">
        <v>15514</v>
      </c>
      <c r="I4941" s="50" t="s">
        <v>15515</v>
      </c>
      <c r="J4941" s="50" t="s">
        <v>15516</v>
      </c>
      <c r="K4941" s="50" t="s">
        <v>291</v>
      </c>
      <c r="L4941" s="50" t="s">
        <v>189</v>
      </c>
      <c r="M4941" s="54">
        <v>1</v>
      </c>
      <c r="N4941" s="51" t="str">
        <f t="shared" si="321"/>
        <v>都保谷</v>
      </c>
    </row>
    <row r="4942" spans="1:14" x14ac:dyDescent="0.2">
      <c r="A4942" s="50">
        <f t="shared" si="318"/>
        <v>55249</v>
      </c>
      <c r="B4942" s="50">
        <f t="shared" si="319"/>
        <v>5</v>
      </c>
      <c r="C4942" s="51">
        <f t="shared" si="320"/>
        <v>52</v>
      </c>
      <c r="D4942" s="50">
        <v>55249</v>
      </c>
      <c r="E4942" s="50" t="s">
        <v>2045</v>
      </c>
      <c r="F4942" s="50" t="s">
        <v>15517</v>
      </c>
      <c r="G4942" s="50" t="s">
        <v>2047</v>
      </c>
      <c r="H4942" s="50" t="s">
        <v>9438</v>
      </c>
      <c r="I4942" s="50" t="s">
        <v>2049</v>
      </c>
      <c r="J4942" s="50" t="s">
        <v>9440</v>
      </c>
      <c r="K4942" s="50" t="s">
        <v>291</v>
      </c>
      <c r="L4942" s="50" t="s">
        <v>189</v>
      </c>
      <c r="M4942" s="54">
        <v>1</v>
      </c>
      <c r="N4942" s="51" t="str">
        <f t="shared" si="321"/>
        <v>都保谷</v>
      </c>
    </row>
    <row r="4943" spans="1:14" x14ac:dyDescent="0.2">
      <c r="A4943" s="50">
        <f t="shared" si="318"/>
        <v>55250</v>
      </c>
      <c r="B4943" s="50">
        <f t="shared" si="319"/>
        <v>5</v>
      </c>
      <c r="C4943" s="51">
        <f t="shared" si="320"/>
        <v>52</v>
      </c>
      <c r="D4943" s="50">
        <v>55250</v>
      </c>
      <c r="E4943" s="50" t="s">
        <v>8682</v>
      </c>
      <c r="F4943" s="50" t="s">
        <v>15518</v>
      </c>
      <c r="G4943" s="50" t="s">
        <v>8684</v>
      </c>
      <c r="H4943" s="50" t="s">
        <v>2429</v>
      </c>
      <c r="I4943" s="50" t="s">
        <v>15519</v>
      </c>
      <c r="J4943" s="50" t="s">
        <v>2431</v>
      </c>
      <c r="K4943" s="50" t="s">
        <v>291</v>
      </c>
      <c r="L4943" s="50" t="s">
        <v>189</v>
      </c>
      <c r="M4943" s="54">
        <v>1</v>
      </c>
      <c r="N4943" s="51" t="str">
        <f t="shared" si="321"/>
        <v>都保谷</v>
      </c>
    </row>
    <row r="4944" spans="1:14" x14ac:dyDescent="0.2">
      <c r="A4944" s="50">
        <f t="shared" si="318"/>
        <v>55268</v>
      </c>
      <c r="B4944" s="50">
        <f t="shared" si="319"/>
        <v>5</v>
      </c>
      <c r="C4944" s="51">
        <f t="shared" si="320"/>
        <v>52</v>
      </c>
      <c r="D4944" s="50">
        <v>55268</v>
      </c>
      <c r="E4944" s="50" t="s">
        <v>8254</v>
      </c>
      <c r="F4944" s="50" t="s">
        <v>791</v>
      </c>
      <c r="G4944" s="50" t="s">
        <v>8255</v>
      </c>
      <c r="H4944" s="50" t="s">
        <v>1439</v>
      </c>
      <c r="I4944" s="50" t="s">
        <v>8256</v>
      </c>
      <c r="J4944" s="50" t="s">
        <v>1440</v>
      </c>
      <c r="K4944" s="50" t="s">
        <v>292</v>
      </c>
      <c r="L4944" s="50" t="s">
        <v>188</v>
      </c>
      <c r="M4944" s="54">
        <v>2</v>
      </c>
      <c r="N4944" s="51" t="str">
        <f t="shared" si="321"/>
        <v>都保谷</v>
      </c>
    </row>
    <row r="4945" spans="1:14" x14ac:dyDescent="0.2">
      <c r="A4945" s="50">
        <f t="shared" si="318"/>
        <v>55270</v>
      </c>
      <c r="B4945" s="50">
        <f t="shared" si="319"/>
        <v>5</v>
      </c>
      <c r="C4945" s="51">
        <f t="shared" si="320"/>
        <v>52</v>
      </c>
      <c r="D4945" s="50">
        <v>55270</v>
      </c>
      <c r="E4945" s="50" t="s">
        <v>15520</v>
      </c>
      <c r="F4945" s="50" t="s">
        <v>6383</v>
      </c>
      <c r="G4945" s="50" t="s">
        <v>15521</v>
      </c>
      <c r="H4945" s="50" t="s">
        <v>6385</v>
      </c>
      <c r="I4945" s="50" t="s">
        <v>15522</v>
      </c>
      <c r="J4945" s="50" t="s">
        <v>6387</v>
      </c>
      <c r="K4945" s="50" t="s">
        <v>292</v>
      </c>
      <c r="L4945" s="50" t="s">
        <v>188</v>
      </c>
      <c r="M4945" s="54">
        <v>2</v>
      </c>
      <c r="N4945" s="51" t="str">
        <f t="shared" si="321"/>
        <v>都保谷</v>
      </c>
    </row>
    <row r="4946" spans="1:14" x14ac:dyDescent="0.2">
      <c r="A4946" s="50">
        <f t="shared" si="318"/>
        <v>55271</v>
      </c>
      <c r="B4946" s="50">
        <f t="shared" si="319"/>
        <v>5</v>
      </c>
      <c r="C4946" s="51">
        <f t="shared" si="320"/>
        <v>52</v>
      </c>
      <c r="D4946" s="50">
        <v>55271</v>
      </c>
      <c r="E4946" s="50" t="s">
        <v>31</v>
      </c>
      <c r="F4946" s="50" t="s">
        <v>12615</v>
      </c>
      <c r="G4946" s="50" t="s">
        <v>1202</v>
      </c>
      <c r="H4946" s="50" t="s">
        <v>2269</v>
      </c>
      <c r="I4946" s="50" t="s">
        <v>1204</v>
      </c>
      <c r="J4946" s="50" t="s">
        <v>2271</v>
      </c>
      <c r="K4946" s="50" t="s">
        <v>292</v>
      </c>
      <c r="L4946" s="50" t="s">
        <v>188</v>
      </c>
      <c r="M4946" s="54">
        <v>2</v>
      </c>
      <c r="N4946" s="51" t="str">
        <f t="shared" si="321"/>
        <v>都保谷</v>
      </c>
    </row>
    <row r="4947" spans="1:14" x14ac:dyDescent="0.2">
      <c r="A4947" s="50">
        <f t="shared" si="318"/>
        <v>55272</v>
      </c>
      <c r="B4947" s="50">
        <f t="shared" si="319"/>
        <v>5</v>
      </c>
      <c r="C4947" s="51">
        <f t="shared" si="320"/>
        <v>52</v>
      </c>
      <c r="D4947" s="50">
        <v>55272</v>
      </c>
      <c r="E4947" s="50" t="s">
        <v>13610</v>
      </c>
      <c r="F4947" s="50" t="s">
        <v>15523</v>
      </c>
      <c r="G4947" s="50" t="s">
        <v>13611</v>
      </c>
      <c r="H4947" s="50" t="s">
        <v>13591</v>
      </c>
      <c r="I4947" s="50" t="s">
        <v>13612</v>
      </c>
      <c r="J4947" s="50" t="s">
        <v>13592</v>
      </c>
      <c r="K4947" s="50" t="s">
        <v>292</v>
      </c>
      <c r="L4947" s="50" t="s">
        <v>188</v>
      </c>
      <c r="M4947" s="54">
        <v>2</v>
      </c>
      <c r="N4947" s="51" t="str">
        <f t="shared" si="321"/>
        <v>都保谷</v>
      </c>
    </row>
    <row r="4948" spans="1:14" x14ac:dyDescent="0.2">
      <c r="A4948" s="50">
        <f t="shared" si="318"/>
        <v>55274</v>
      </c>
      <c r="B4948" s="50">
        <f t="shared" si="319"/>
        <v>5</v>
      </c>
      <c r="C4948" s="51">
        <f t="shared" si="320"/>
        <v>52</v>
      </c>
      <c r="D4948" s="50">
        <v>55274</v>
      </c>
      <c r="E4948" s="50" t="s">
        <v>1856</v>
      </c>
      <c r="F4948" s="50" t="s">
        <v>5857</v>
      </c>
      <c r="G4948" s="50" t="s">
        <v>1858</v>
      </c>
      <c r="H4948" s="50" t="s">
        <v>4963</v>
      </c>
      <c r="I4948" s="50" t="s">
        <v>1860</v>
      </c>
      <c r="J4948" s="50" t="s">
        <v>4965</v>
      </c>
      <c r="K4948" s="50" t="s">
        <v>292</v>
      </c>
      <c r="L4948" s="50" t="s">
        <v>189</v>
      </c>
      <c r="M4948" s="54">
        <v>2</v>
      </c>
      <c r="N4948" s="51" t="str">
        <f t="shared" si="321"/>
        <v>都保谷</v>
      </c>
    </row>
    <row r="4949" spans="1:14" x14ac:dyDescent="0.2">
      <c r="A4949" s="50">
        <f t="shared" si="318"/>
        <v>55275</v>
      </c>
      <c r="B4949" s="50">
        <f t="shared" si="319"/>
        <v>5</v>
      </c>
      <c r="C4949" s="51">
        <f t="shared" si="320"/>
        <v>52</v>
      </c>
      <c r="D4949" s="50">
        <v>55275</v>
      </c>
      <c r="E4949" s="50" t="s">
        <v>9929</v>
      </c>
      <c r="F4949" s="50" t="s">
        <v>15524</v>
      </c>
      <c r="G4949" s="50" t="s">
        <v>9931</v>
      </c>
      <c r="H4949" s="50" t="s">
        <v>15525</v>
      </c>
      <c r="I4949" s="50" t="s">
        <v>9932</v>
      </c>
      <c r="J4949" s="50" t="s">
        <v>15526</v>
      </c>
      <c r="K4949" s="50" t="s">
        <v>292</v>
      </c>
      <c r="L4949" s="50" t="s">
        <v>189</v>
      </c>
      <c r="M4949" s="54">
        <v>1</v>
      </c>
      <c r="N4949" s="51" t="str">
        <f t="shared" si="321"/>
        <v>都保谷</v>
      </c>
    </row>
    <row r="4950" spans="1:14" x14ac:dyDescent="0.2">
      <c r="A4950" s="50">
        <f t="shared" si="318"/>
        <v>55276</v>
      </c>
      <c r="B4950" s="50">
        <f t="shared" si="319"/>
        <v>5</v>
      </c>
      <c r="C4950" s="51">
        <f t="shared" si="320"/>
        <v>52</v>
      </c>
      <c r="D4950" s="50">
        <v>55276</v>
      </c>
      <c r="E4950" s="50" t="s">
        <v>15527</v>
      </c>
      <c r="F4950" s="50" t="s">
        <v>7409</v>
      </c>
      <c r="G4950" s="50" t="s">
        <v>15528</v>
      </c>
      <c r="H4950" s="50" t="s">
        <v>1777</v>
      </c>
      <c r="I4950" s="50" t="s">
        <v>15529</v>
      </c>
      <c r="J4950" s="50" t="s">
        <v>1778</v>
      </c>
      <c r="K4950" s="50" t="s">
        <v>292</v>
      </c>
      <c r="L4950" s="50" t="s">
        <v>189</v>
      </c>
      <c r="M4950" s="54">
        <v>1</v>
      </c>
      <c r="N4950" s="51" t="str">
        <f t="shared" si="321"/>
        <v>都保谷</v>
      </c>
    </row>
    <row r="4951" spans="1:14" x14ac:dyDescent="0.2">
      <c r="A4951" s="50">
        <f t="shared" si="318"/>
        <v>55277</v>
      </c>
      <c r="B4951" s="50">
        <f t="shared" si="319"/>
        <v>5</v>
      </c>
      <c r="C4951" s="51">
        <f t="shared" si="320"/>
        <v>52</v>
      </c>
      <c r="D4951" s="50">
        <v>55277</v>
      </c>
      <c r="E4951" s="50" t="s">
        <v>4649</v>
      </c>
      <c r="F4951" s="50" t="s">
        <v>15530</v>
      </c>
      <c r="G4951" s="50" t="s">
        <v>4651</v>
      </c>
      <c r="H4951" s="50" t="s">
        <v>1407</v>
      </c>
      <c r="I4951" s="50" t="s">
        <v>4652</v>
      </c>
      <c r="J4951" s="50" t="s">
        <v>1409</v>
      </c>
      <c r="K4951" s="50" t="s">
        <v>292</v>
      </c>
      <c r="L4951" s="50" t="s">
        <v>185</v>
      </c>
      <c r="M4951" s="54">
        <v>1</v>
      </c>
      <c r="N4951" s="51" t="str">
        <f t="shared" si="321"/>
        <v>都保谷</v>
      </c>
    </row>
    <row r="4952" spans="1:14" x14ac:dyDescent="0.2">
      <c r="A4952" s="50">
        <f t="shared" si="318"/>
        <v>55278</v>
      </c>
      <c r="B4952" s="50">
        <f t="shared" si="319"/>
        <v>5</v>
      </c>
      <c r="C4952" s="51">
        <f t="shared" si="320"/>
        <v>52</v>
      </c>
      <c r="D4952" s="50">
        <v>55278</v>
      </c>
      <c r="E4952" s="50" t="s">
        <v>4844</v>
      </c>
      <c r="F4952" s="50" t="s">
        <v>9891</v>
      </c>
      <c r="G4952" s="50" t="s">
        <v>4846</v>
      </c>
      <c r="H4952" s="50" t="s">
        <v>1716</v>
      </c>
      <c r="I4952" s="50" t="s">
        <v>15531</v>
      </c>
      <c r="J4952" s="50" t="s">
        <v>1717</v>
      </c>
      <c r="K4952" s="50" t="s">
        <v>292</v>
      </c>
      <c r="L4952" s="50" t="s">
        <v>189</v>
      </c>
      <c r="M4952" s="54">
        <v>1</v>
      </c>
      <c r="N4952" s="51" t="str">
        <f t="shared" si="321"/>
        <v>都保谷</v>
      </c>
    </row>
    <row r="4953" spans="1:14" x14ac:dyDescent="0.2">
      <c r="A4953" s="50">
        <f t="shared" si="318"/>
        <v>55301</v>
      </c>
      <c r="B4953" s="50">
        <f t="shared" si="319"/>
        <v>5</v>
      </c>
      <c r="C4953" s="51">
        <f t="shared" si="320"/>
        <v>53</v>
      </c>
      <c r="D4953" s="50">
        <v>55301</v>
      </c>
      <c r="E4953" s="50" t="s">
        <v>12318</v>
      </c>
      <c r="F4953" s="50" t="s">
        <v>4646</v>
      </c>
      <c r="G4953" s="50" t="s">
        <v>12319</v>
      </c>
      <c r="H4953" s="50" t="s">
        <v>1222</v>
      </c>
      <c r="I4953" s="50" t="s">
        <v>12320</v>
      </c>
      <c r="J4953" s="50" t="s">
        <v>1223</v>
      </c>
      <c r="K4953" s="50" t="s">
        <v>291</v>
      </c>
      <c r="L4953" s="50" t="s">
        <v>185</v>
      </c>
      <c r="M4953" s="54">
        <v>1</v>
      </c>
      <c r="N4953" s="51" t="str">
        <f t="shared" si="321"/>
        <v>武蔵野大</v>
      </c>
    </row>
    <row r="4954" spans="1:14" x14ac:dyDescent="0.2">
      <c r="A4954" s="50">
        <f t="shared" si="318"/>
        <v>55302</v>
      </c>
      <c r="B4954" s="50">
        <f t="shared" si="319"/>
        <v>5</v>
      </c>
      <c r="C4954" s="51">
        <f t="shared" si="320"/>
        <v>53</v>
      </c>
      <c r="D4954" s="50">
        <v>55302</v>
      </c>
      <c r="E4954" s="50" t="s">
        <v>8636</v>
      </c>
      <c r="F4954" s="50" t="s">
        <v>12321</v>
      </c>
      <c r="G4954" s="50" t="s">
        <v>8637</v>
      </c>
      <c r="H4954" s="50" t="s">
        <v>2048</v>
      </c>
      <c r="I4954" s="50" t="s">
        <v>8638</v>
      </c>
      <c r="J4954" s="50" t="s">
        <v>2050</v>
      </c>
      <c r="K4954" s="50" t="s">
        <v>291</v>
      </c>
      <c r="L4954" s="50" t="s">
        <v>189</v>
      </c>
      <c r="M4954" s="54">
        <v>1</v>
      </c>
      <c r="N4954" s="51" t="str">
        <f t="shared" si="321"/>
        <v>武蔵野大</v>
      </c>
    </row>
    <row r="4955" spans="1:14" x14ac:dyDescent="0.2">
      <c r="A4955" s="50">
        <f t="shared" si="318"/>
        <v>55303</v>
      </c>
      <c r="B4955" s="50">
        <f t="shared" si="319"/>
        <v>5</v>
      </c>
      <c r="C4955" s="51">
        <f t="shared" si="320"/>
        <v>53</v>
      </c>
      <c r="D4955" s="50">
        <v>55303</v>
      </c>
      <c r="E4955" s="50" t="s">
        <v>2698</v>
      </c>
      <c r="F4955" s="50" t="s">
        <v>12322</v>
      </c>
      <c r="G4955" s="50" t="s">
        <v>2428</v>
      </c>
      <c r="H4955" s="50" t="s">
        <v>2091</v>
      </c>
      <c r="I4955" s="50" t="s">
        <v>2430</v>
      </c>
      <c r="J4955" s="50" t="s">
        <v>12323</v>
      </c>
      <c r="K4955" s="50" t="s">
        <v>291</v>
      </c>
      <c r="L4955" s="50" t="s">
        <v>189</v>
      </c>
      <c r="M4955" s="54">
        <v>1</v>
      </c>
      <c r="N4955" s="51" t="str">
        <f t="shared" si="321"/>
        <v>武蔵野大</v>
      </c>
    </row>
    <row r="4956" spans="1:14" x14ac:dyDescent="0.2">
      <c r="A4956" s="50">
        <f t="shared" si="318"/>
        <v>55304</v>
      </c>
      <c r="B4956" s="50">
        <f t="shared" si="319"/>
        <v>5</v>
      </c>
      <c r="C4956" s="51">
        <f t="shared" si="320"/>
        <v>53</v>
      </c>
      <c r="D4956" s="50">
        <v>55304</v>
      </c>
      <c r="E4956" s="50" t="s">
        <v>22</v>
      </c>
      <c r="F4956" s="50" t="s">
        <v>780</v>
      </c>
      <c r="G4956" s="50" t="s">
        <v>1070</v>
      </c>
      <c r="H4956" s="50" t="s">
        <v>2017</v>
      </c>
      <c r="I4956" s="50" t="s">
        <v>1610</v>
      </c>
      <c r="J4956" s="50" t="s">
        <v>12324</v>
      </c>
      <c r="K4956" s="50" t="s">
        <v>291</v>
      </c>
      <c r="L4956" s="50" t="s">
        <v>189</v>
      </c>
      <c r="M4956" s="54">
        <v>1</v>
      </c>
      <c r="N4956" s="51" t="str">
        <f t="shared" si="321"/>
        <v>武蔵野大</v>
      </c>
    </row>
    <row r="4957" spans="1:14" x14ac:dyDescent="0.2">
      <c r="A4957" s="50">
        <f t="shared" si="318"/>
        <v>55305</v>
      </c>
      <c r="B4957" s="50">
        <f t="shared" si="319"/>
        <v>5</v>
      </c>
      <c r="C4957" s="51">
        <f t="shared" si="320"/>
        <v>53</v>
      </c>
      <c r="D4957" s="50">
        <v>55305</v>
      </c>
      <c r="E4957" s="50" t="s">
        <v>5938</v>
      </c>
      <c r="F4957" s="50" t="s">
        <v>12325</v>
      </c>
      <c r="G4957" s="50" t="s">
        <v>5939</v>
      </c>
      <c r="H4957" s="50" t="s">
        <v>1930</v>
      </c>
      <c r="I4957" s="50" t="s">
        <v>5941</v>
      </c>
      <c r="J4957" s="50" t="s">
        <v>1931</v>
      </c>
      <c r="K4957" s="50" t="s">
        <v>291</v>
      </c>
      <c r="L4957" s="50" t="s">
        <v>189</v>
      </c>
      <c r="M4957" s="54">
        <v>1</v>
      </c>
      <c r="N4957" s="51" t="str">
        <f t="shared" si="321"/>
        <v>武蔵野大</v>
      </c>
    </row>
    <row r="4958" spans="1:14" x14ac:dyDescent="0.2">
      <c r="A4958" s="50">
        <f t="shared" si="318"/>
        <v>55306</v>
      </c>
      <c r="B4958" s="50">
        <f t="shared" si="319"/>
        <v>5</v>
      </c>
      <c r="C4958" s="51">
        <f t="shared" si="320"/>
        <v>53</v>
      </c>
      <c r="D4958" s="50">
        <v>55306</v>
      </c>
      <c r="E4958" s="50" t="s">
        <v>35</v>
      </c>
      <c r="F4958" s="50" t="s">
        <v>1608</v>
      </c>
      <c r="G4958" s="50" t="s">
        <v>1239</v>
      </c>
      <c r="H4958" s="50" t="s">
        <v>1609</v>
      </c>
      <c r="I4958" s="50" t="s">
        <v>1240</v>
      </c>
      <c r="J4958" s="50" t="s">
        <v>1611</v>
      </c>
      <c r="K4958" s="50" t="s">
        <v>291</v>
      </c>
      <c r="L4958" s="50" t="s">
        <v>185</v>
      </c>
      <c r="M4958" s="54">
        <v>1</v>
      </c>
      <c r="N4958" s="51" t="str">
        <f t="shared" si="321"/>
        <v>武蔵野大</v>
      </c>
    </row>
    <row r="4959" spans="1:14" x14ac:dyDescent="0.2">
      <c r="A4959" s="50">
        <f t="shared" si="318"/>
        <v>55307</v>
      </c>
      <c r="B4959" s="50">
        <f t="shared" si="319"/>
        <v>5</v>
      </c>
      <c r="C4959" s="51">
        <f t="shared" si="320"/>
        <v>53</v>
      </c>
      <c r="D4959" s="50">
        <v>55307</v>
      </c>
      <c r="E4959" s="50" t="s">
        <v>8119</v>
      </c>
      <c r="F4959" s="50" t="s">
        <v>7950</v>
      </c>
      <c r="G4959" s="50" t="s">
        <v>8121</v>
      </c>
      <c r="H4959" s="50" t="s">
        <v>6261</v>
      </c>
      <c r="I4959" s="50" t="s">
        <v>8122</v>
      </c>
      <c r="J4959" s="50" t="s">
        <v>6263</v>
      </c>
      <c r="K4959" s="50" t="s">
        <v>291</v>
      </c>
      <c r="L4959" s="50" t="s">
        <v>189</v>
      </c>
      <c r="M4959" s="54">
        <v>1</v>
      </c>
      <c r="N4959" s="51" t="str">
        <f t="shared" si="321"/>
        <v>武蔵野大</v>
      </c>
    </row>
    <row r="4960" spans="1:14" x14ac:dyDescent="0.2">
      <c r="A4960" s="50">
        <f t="shared" si="318"/>
        <v>55308</v>
      </c>
      <c r="B4960" s="50">
        <f t="shared" si="319"/>
        <v>5</v>
      </c>
      <c r="C4960" s="51">
        <f t="shared" si="320"/>
        <v>53</v>
      </c>
      <c r="D4960" s="50">
        <v>55308</v>
      </c>
      <c r="E4960" s="50" t="s">
        <v>12326</v>
      </c>
      <c r="F4960" s="50" t="s">
        <v>12327</v>
      </c>
      <c r="G4960" s="50" t="s">
        <v>12328</v>
      </c>
      <c r="H4960" s="50" t="s">
        <v>12329</v>
      </c>
      <c r="I4960" s="50" t="s">
        <v>12330</v>
      </c>
      <c r="J4960" s="50" t="s">
        <v>12331</v>
      </c>
      <c r="K4960" s="50" t="s">
        <v>291</v>
      </c>
      <c r="L4960" s="50" t="s">
        <v>189</v>
      </c>
      <c r="M4960" s="54">
        <v>1</v>
      </c>
      <c r="N4960" s="51" t="str">
        <f t="shared" si="321"/>
        <v>武蔵野大</v>
      </c>
    </row>
    <row r="4961" spans="1:14" x14ac:dyDescent="0.2">
      <c r="A4961" s="50">
        <f t="shared" si="318"/>
        <v>55309</v>
      </c>
      <c r="B4961" s="50">
        <f t="shared" si="319"/>
        <v>5</v>
      </c>
      <c r="C4961" s="51">
        <f t="shared" si="320"/>
        <v>53</v>
      </c>
      <c r="D4961" s="50">
        <v>55309</v>
      </c>
      <c r="E4961" s="50" t="s">
        <v>4844</v>
      </c>
      <c r="F4961" s="50" t="s">
        <v>12332</v>
      </c>
      <c r="G4961" s="50" t="s">
        <v>4846</v>
      </c>
      <c r="H4961" s="50" t="s">
        <v>1491</v>
      </c>
      <c r="I4961" s="50" t="s">
        <v>4847</v>
      </c>
      <c r="J4961" s="50" t="s">
        <v>1493</v>
      </c>
      <c r="K4961" s="50" t="s">
        <v>291</v>
      </c>
      <c r="L4961" s="50" t="s">
        <v>185</v>
      </c>
      <c r="M4961" s="54">
        <v>1</v>
      </c>
      <c r="N4961" s="51" t="str">
        <f t="shared" si="321"/>
        <v>武蔵野大</v>
      </c>
    </row>
    <row r="4962" spans="1:14" x14ac:dyDescent="0.2">
      <c r="A4962" s="50">
        <f t="shared" si="318"/>
        <v>55310</v>
      </c>
      <c r="B4962" s="50">
        <f t="shared" si="319"/>
        <v>5</v>
      </c>
      <c r="C4962" s="51">
        <f t="shared" si="320"/>
        <v>53</v>
      </c>
      <c r="D4962" s="50">
        <v>55310</v>
      </c>
      <c r="E4962" s="50" t="s">
        <v>10639</v>
      </c>
      <c r="F4962" s="50" t="s">
        <v>9244</v>
      </c>
      <c r="G4962" s="50" t="s">
        <v>10640</v>
      </c>
      <c r="H4962" s="50" t="s">
        <v>1741</v>
      </c>
      <c r="I4962" s="50" t="s">
        <v>10641</v>
      </c>
      <c r="J4962" s="50" t="s">
        <v>1743</v>
      </c>
      <c r="K4962" s="50" t="s">
        <v>291</v>
      </c>
      <c r="L4962" s="50" t="s">
        <v>189</v>
      </c>
      <c r="M4962" s="54">
        <v>1</v>
      </c>
      <c r="N4962" s="51" t="str">
        <f t="shared" si="321"/>
        <v>武蔵野大</v>
      </c>
    </row>
    <row r="4963" spans="1:14" x14ac:dyDescent="0.2">
      <c r="A4963" s="50">
        <f t="shared" si="318"/>
        <v>55367</v>
      </c>
      <c r="B4963" s="50">
        <f t="shared" si="319"/>
        <v>5</v>
      </c>
      <c r="C4963" s="51">
        <f t="shared" si="320"/>
        <v>53</v>
      </c>
      <c r="D4963" s="50">
        <v>55367</v>
      </c>
      <c r="E4963" s="50" t="s">
        <v>12333</v>
      </c>
      <c r="F4963" s="50" t="s">
        <v>3446</v>
      </c>
      <c r="G4963" s="50" t="s">
        <v>9166</v>
      </c>
      <c r="H4963" s="50" t="s">
        <v>1063</v>
      </c>
      <c r="I4963" s="50" t="s">
        <v>9326</v>
      </c>
      <c r="J4963" s="50" t="s">
        <v>1064</v>
      </c>
      <c r="K4963" s="50" t="s">
        <v>292</v>
      </c>
      <c r="L4963" s="50" t="s">
        <v>189</v>
      </c>
      <c r="M4963" s="54">
        <v>2</v>
      </c>
      <c r="N4963" s="51" t="str">
        <f t="shared" si="321"/>
        <v>武蔵野大</v>
      </c>
    </row>
    <row r="4964" spans="1:14" x14ac:dyDescent="0.2">
      <c r="A4964" s="50">
        <f t="shared" si="318"/>
        <v>55368</v>
      </c>
      <c r="B4964" s="50">
        <f t="shared" si="319"/>
        <v>5</v>
      </c>
      <c r="C4964" s="51">
        <f t="shared" si="320"/>
        <v>53</v>
      </c>
      <c r="D4964" s="50">
        <v>55368</v>
      </c>
      <c r="E4964" s="50" t="s">
        <v>10812</v>
      </c>
      <c r="F4964" s="50" t="s">
        <v>12334</v>
      </c>
      <c r="G4964" s="50" t="s">
        <v>10814</v>
      </c>
      <c r="H4964" s="50" t="s">
        <v>12335</v>
      </c>
      <c r="I4964" s="50" t="s">
        <v>10816</v>
      </c>
      <c r="J4964" s="50" t="s">
        <v>12336</v>
      </c>
      <c r="K4964" s="50" t="s">
        <v>292</v>
      </c>
      <c r="L4964" s="50" t="s">
        <v>188</v>
      </c>
      <c r="M4964" s="54">
        <v>2</v>
      </c>
      <c r="N4964" s="51" t="str">
        <f t="shared" si="321"/>
        <v>武蔵野大</v>
      </c>
    </row>
    <row r="4965" spans="1:14" x14ac:dyDescent="0.2">
      <c r="A4965" s="50">
        <f t="shared" si="318"/>
        <v>55369</v>
      </c>
      <c r="B4965" s="50">
        <f t="shared" si="319"/>
        <v>5</v>
      </c>
      <c r="C4965" s="51">
        <f t="shared" si="320"/>
        <v>53</v>
      </c>
      <c r="D4965" s="50">
        <v>55369</v>
      </c>
      <c r="E4965" s="50" t="s">
        <v>124</v>
      </c>
      <c r="F4965" s="50" t="s">
        <v>12337</v>
      </c>
      <c r="G4965" s="50" t="s">
        <v>1115</v>
      </c>
      <c r="H4965" s="50" t="s">
        <v>6841</v>
      </c>
      <c r="I4965" s="50" t="s">
        <v>1116</v>
      </c>
      <c r="J4965" s="50" t="s">
        <v>6842</v>
      </c>
      <c r="K4965" s="50" t="s">
        <v>292</v>
      </c>
      <c r="L4965" s="50" t="s">
        <v>188</v>
      </c>
      <c r="M4965" s="54">
        <v>2</v>
      </c>
      <c r="N4965" s="51" t="str">
        <f t="shared" si="321"/>
        <v>武蔵野大</v>
      </c>
    </row>
    <row r="4966" spans="1:14" x14ac:dyDescent="0.2">
      <c r="A4966" s="50">
        <f t="shared" si="318"/>
        <v>55371</v>
      </c>
      <c r="B4966" s="50">
        <f t="shared" si="319"/>
        <v>5</v>
      </c>
      <c r="C4966" s="51">
        <f t="shared" si="320"/>
        <v>53</v>
      </c>
      <c r="D4966" s="50">
        <v>55371</v>
      </c>
      <c r="E4966" s="50" t="s">
        <v>12338</v>
      </c>
      <c r="F4966" s="50" t="s">
        <v>12339</v>
      </c>
      <c r="G4966" s="50" t="s">
        <v>12340</v>
      </c>
      <c r="H4966" s="50" t="s">
        <v>8352</v>
      </c>
      <c r="I4966" s="50" t="s">
        <v>12341</v>
      </c>
      <c r="J4966" s="50" t="s">
        <v>8354</v>
      </c>
      <c r="K4966" s="50" t="s">
        <v>292</v>
      </c>
      <c r="L4966" s="50" t="s">
        <v>188</v>
      </c>
      <c r="M4966" s="54">
        <v>2</v>
      </c>
      <c r="N4966" s="51" t="str">
        <f t="shared" si="321"/>
        <v>武蔵野大</v>
      </c>
    </row>
    <row r="4967" spans="1:14" x14ac:dyDescent="0.2">
      <c r="A4967" s="50">
        <f t="shared" si="318"/>
        <v>55372</v>
      </c>
      <c r="B4967" s="50">
        <f t="shared" si="319"/>
        <v>5</v>
      </c>
      <c r="C4967" s="51">
        <f t="shared" si="320"/>
        <v>53</v>
      </c>
      <c r="D4967" s="50">
        <v>55372</v>
      </c>
      <c r="E4967" s="50" t="s">
        <v>61</v>
      </c>
      <c r="F4967" s="50" t="s">
        <v>11259</v>
      </c>
      <c r="G4967" s="50" t="s">
        <v>1901</v>
      </c>
      <c r="H4967" s="50" t="s">
        <v>5308</v>
      </c>
      <c r="I4967" s="50" t="s">
        <v>1902</v>
      </c>
      <c r="J4967" s="50" t="s">
        <v>5310</v>
      </c>
      <c r="K4967" s="50" t="s">
        <v>292</v>
      </c>
      <c r="L4967" s="50" t="s">
        <v>189</v>
      </c>
      <c r="M4967" s="54">
        <v>1</v>
      </c>
      <c r="N4967" s="51" t="str">
        <f t="shared" si="321"/>
        <v>武蔵野大</v>
      </c>
    </row>
    <row r="4968" spans="1:14" x14ac:dyDescent="0.2">
      <c r="A4968" s="50">
        <f t="shared" si="318"/>
        <v>55373</v>
      </c>
      <c r="B4968" s="50">
        <f t="shared" si="319"/>
        <v>5</v>
      </c>
      <c r="C4968" s="51">
        <f t="shared" si="320"/>
        <v>53</v>
      </c>
      <c r="D4968" s="50">
        <v>55373</v>
      </c>
      <c r="E4968" s="50" t="s">
        <v>61</v>
      </c>
      <c r="F4968" s="50" t="s">
        <v>12342</v>
      </c>
      <c r="G4968" s="50" t="s">
        <v>1901</v>
      </c>
      <c r="H4968" s="50" t="s">
        <v>12343</v>
      </c>
      <c r="I4968" s="50" t="s">
        <v>1902</v>
      </c>
      <c r="J4968" s="50" t="s">
        <v>12344</v>
      </c>
      <c r="K4968" s="50" t="s">
        <v>292</v>
      </c>
      <c r="L4968" s="50" t="s">
        <v>189</v>
      </c>
      <c r="M4968" s="54">
        <v>1</v>
      </c>
      <c r="N4968" s="51" t="str">
        <f t="shared" si="321"/>
        <v>武蔵野大</v>
      </c>
    </row>
    <row r="4969" spans="1:14" x14ac:dyDescent="0.2">
      <c r="A4969" s="50">
        <f t="shared" si="318"/>
        <v>55374</v>
      </c>
      <c r="B4969" s="50">
        <f t="shared" si="319"/>
        <v>5</v>
      </c>
      <c r="C4969" s="51">
        <f t="shared" si="320"/>
        <v>53</v>
      </c>
      <c r="D4969" s="50">
        <v>55374</v>
      </c>
      <c r="E4969" s="50" t="s">
        <v>10859</v>
      </c>
      <c r="F4969" s="50" t="s">
        <v>5852</v>
      </c>
      <c r="G4969" s="50" t="s">
        <v>1044</v>
      </c>
      <c r="H4969" s="50" t="s">
        <v>1708</v>
      </c>
      <c r="I4969" s="50" t="s">
        <v>1045</v>
      </c>
      <c r="J4969" s="50" t="s">
        <v>1709</v>
      </c>
      <c r="K4969" s="50" t="s">
        <v>292</v>
      </c>
      <c r="L4969" s="50" t="s">
        <v>189</v>
      </c>
      <c r="M4969" s="54">
        <v>1</v>
      </c>
      <c r="N4969" s="51" t="str">
        <f t="shared" si="321"/>
        <v>武蔵野大</v>
      </c>
    </row>
    <row r="4970" spans="1:14" x14ac:dyDescent="0.2">
      <c r="A4970" s="50">
        <f t="shared" si="318"/>
        <v>55375</v>
      </c>
      <c r="B4970" s="50">
        <f t="shared" si="319"/>
        <v>5</v>
      </c>
      <c r="C4970" s="51">
        <f t="shared" si="320"/>
        <v>53</v>
      </c>
      <c r="D4970" s="50">
        <v>55375</v>
      </c>
      <c r="E4970" s="50" t="s">
        <v>12345</v>
      </c>
      <c r="F4970" s="50" t="s">
        <v>821</v>
      </c>
      <c r="G4970" s="50" t="s">
        <v>12346</v>
      </c>
      <c r="H4970" s="50" t="s">
        <v>2256</v>
      </c>
      <c r="I4970" s="50" t="s">
        <v>12347</v>
      </c>
      <c r="J4970" s="50" t="s">
        <v>2257</v>
      </c>
      <c r="K4970" s="50" t="s">
        <v>292</v>
      </c>
      <c r="L4970" s="50" t="s">
        <v>189</v>
      </c>
      <c r="M4970" s="54">
        <v>1</v>
      </c>
      <c r="N4970" s="51" t="str">
        <f t="shared" si="321"/>
        <v>武蔵野大</v>
      </c>
    </row>
    <row r="4971" spans="1:14" x14ac:dyDescent="0.2">
      <c r="A4971" s="50">
        <f t="shared" si="318"/>
        <v>55376</v>
      </c>
      <c r="B4971" s="50">
        <f t="shared" si="319"/>
        <v>5</v>
      </c>
      <c r="C4971" s="51">
        <f t="shared" si="320"/>
        <v>53</v>
      </c>
      <c r="D4971" s="50">
        <v>55376</v>
      </c>
      <c r="E4971" s="50" t="s">
        <v>12348</v>
      </c>
      <c r="F4971" s="50" t="s">
        <v>12349</v>
      </c>
      <c r="G4971" s="50" t="s">
        <v>12350</v>
      </c>
      <c r="H4971" s="50" t="s">
        <v>1172</v>
      </c>
      <c r="I4971" s="50" t="s">
        <v>12351</v>
      </c>
      <c r="J4971" s="50" t="s">
        <v>1174</v>
      </c>
      <c r="K4971" s="50" t="s">
        <v>292</v>
      </c>
      <c r="L4971" s="50" t="s">
        <v>189</v>
      </c>
      <c r="M4971" s="54">
        <v>1</v>
      </c>
      <c r="N4971" s="51" t="str">
        <f t="shared" si="321"/>
        <v>武蔵野大</v>
      </c>
    </row>
    <row r="4972" spans="1:14" x14ac:dyDescent="0.2">
      <c r="A4972" s="50">
        <f t="shared" ref="A4972:A5035" si="322">D4972</f>
        <v>55377</v>
      </c>
      <c r="B4972" s="50">
        <f t="shared" ref="B4972:B5035" si="323">ROUNDDOWN(D4972/10000,0)</f>
        <v>5</v>
      </c>
      <c r="C4972" s="51">
        <f t="shared" ref="C4972:C5035" si="324">ROUNDDOWN((D4972-B4972*10000)/100,0)</f>
        <v>53</v>
      </c>
      <c r="D4972" s="50">
        <v>55377</v>
      </c>
      <c r="E4972" s="50" t="s">
        <v>8737</v>
      </c>
      <c r="F4972" s="50" t="s">
        <v>12352</v>
      </c>
      <c r="G4972" s="50" t="s">
        <v>8739</v>
      </c>
      <c r="H4972" s="50" t="s">
        <v>6828</v>
      </c>
      <c r="I4972" s="50" t="s">
        <v>8740</v>
      </c>
      <c r="J4972" s="50" t="s">
        <v>6829</v>
      </c>
      <c r="K4972" s="50" t="s">
        <v>292</v>
      </c>
      <c r="L4972" s="50" t="s">
        <v>189</v>
      </c>
      <c r="M4972" s="54">
        <v>1</v>
      </c>
      <c r="N4972" s="51" t="str">
        <f t="shared" si="321"/>
        <v>武蔵野大</v>
      </c>
    </row>
    <row r="4973" spans="1:14" x14ac:dyDescent="0.2">
      <c r="A4973" s="50">
        <f t="shared" si="322"/>
        <v>55378</v>
      </c>
      <c r="B4973" s="50">
        <f t="shared" si="323"/>
        <v>5</v>
      </c>
      <c r="C4973" s="51">
        <f t="shared" si="324"/>
        <v>53</v>
      </c>
      <c r="D4973" s="50">
        <v>55378</v>
      </c>
      <c r="E4973" s="50" t="s">
        <v>488</v>
      </c>
      <c r="F4973" s="50" t="s">
        <v>12353</v>
      </c>
      <c r="G4973" s="50" t="s">
        <v>1915</v>
      </c>
      <c r="H4973" s="50" t="s">
        <v>4976</v>
      </c>
      <c r="I4973" s="50" t="s">
        <v>5406</v>
      </c>
      <c r="J4973" s="50" t="s">
        <v>4977</v>
      </c>
      <c r="K4973" s="50" t="s">
        <v>292</v>
      </c>
      <c r="L4973" s="50" t="s">
        <v>189</v>
      </c>
      <c r="M4973" s="54">
        <v>1</v>
      </c>
      <c r="N4973" s="51" t="str">
        <f t="shared" si="321"/>
        <v>武蔵野大</v>
      </c>
    </row>
    <row r="4974" spans="1:14" x14ac:dyDescent="0.2">
      <c r="A4974" s="50">
        <f t="shared" si="322"/>
        <v>55379</v>
      </c>
      <c r="B4974" s="50">
        <f t="shared" si="323"/>
        <v>5</v>
      </c>
      <c r="C4974" s="51">
        <f t="shared" si="324"/>
        <v>53</v>
      </c>
      <c r="D4974" s="50">
        <v>55379</v>
      </c>
      <c r="E4974" s="50" t="s">
        <v>12354</v>
      </c>
      <c r="F4974" s="50" t="s">
        <v>2458</v>
      </c>
      <c r="G4974" s="50" t="s">
        <v>7120</v>
      </c>
      <c r="H4974" s="50" t="s">
        <v>1815</v>
      </c>
      <c r="I4974" s="50" t="s">
        <v>12355</v>
      </c>
      <c r="J4974" s="50" t="s">
        <v>1816</v>
      </c>
      <c r="K4974" s="50" t="s">
        <v>292</v>
      </c>
      <c r="L4974" s="50" t="s">
        <v>189</v>
      </c>
      <c r="M4974" s="54">
        <v>1</v>
      </c>
      <c r="N4974" s="51" t="str">
        <f t="shared" si="321"/>
        <v>武蔵野大</v>
      </c>
    </row>
    <row r="4975" spans="1:14" x14ac:dyDescent="0.2">
      <c r="A4975" s="50">
        <f t="shared" si="322"/>
        <v>55380</v>
      </c>
      <c r="B4975" s="50">
        <f t="shared" si="323"/>
        <v>5</v>
      </c>
      <c r="C4975" s="51">
        <f t="shared" si="324"/>
        <v>53</v>
      </c>
      <c r="D4975" s="50">
        <v>55380</v>
      </c>
      <c r="E4975" s="50" t="s">
        <v>12356</v>
      </c>
      <c r="F4975" s="50" t="s">
        <v>12357</v>
      </c>
      <c r="G4975" s="50" t="s">
        <v>12358</v>
      </c>
      <c r="H4975" s="50" t="s">
        <v>12359</v>
      </c>
      <c r="I4975" s="50" t="s">
        <v>12360</v>
      </c>
      <c r="J4975" s="50" t="s">
        <v>12361</v>
      </c>
      <c r="K4975" s="50" t="s">
        <v>292</v>
      </c>
      <c r="L4975" s="50" t="s">
        <v>189</v>
      </c>
      <c r="M4975" s="54">
        <v>1</v>
      </c>
      <c r="N4975" s="51" t="str">
        <f t="shared" si="321"/>
        <v>武蔵野大</v>
      </c>
    </row>
    <row r="4976" spans="1:14" x14ac:dyDescent="0.2">
      <c r="A4976" s="50">
        <f t="shared" si="322"/>
        <v>55381</v>
      </c>
      <c r="B4976" s="50">
        <f t="shared" si="323"/>
        <v>5</v>
      </c>
      <c r="C4976" s="51">
        <f t="shared" si="324"/>
        <v>53</v>
      </c>
      <c r="D4976" s="50">
        <v>55381</v>
      </c>
      <c r="E4976" s="50" t="s">
        <v>12362</v>
      </c>
      <c r="F4976" s="50" t="s">
        <v>12363</v>
      </c>
      <c r="G4976" s="50" t="s">
        <v>12364</v>
      </c>
      <c r="H4976" s="50" t="s">
        <v>12365</v>
      </c>
      <c r="I4976" s="50" t="s">
        <v>12366</v>
      </c>
      <c r="J4976" s="50" t="s">
        <v>12367</v>
      </c>
      <c r="K4976" s="50" t="s">
        <v>292</v>
      </c>
      <c r="L4976" s="50" t="s">
        <v>189</v>
      </c>
      <c r="M4976" s="54">
        <v>1</v>
      </c>
      <c r="N4976" s="51" t="str">
        <f t="shared" si="321"/>
        <v>武蔵野大</v>
      </c>
    </row>
    <row r="4977" spans="1:14" x14ac:dyDescent="0.2">
      <c r="A4977" s="50">
        <f t="shared" si="322"/>
        <v>55484</v>
      </c>
      <c r="B4977" s="50">
        <f t="shared" si="323"/>
        <v>5</v>
      </c>
      <c r="C4977" s="51">
        <f t="shared" si="324"/>
        <v>54</v>
      </c>
      <c r="D4977" s="50">
        <v>55484</v>
      </c>
      <c r="E4977" s="50" t="s">
        <v>12368</v>
      </c>
      <c r="F4977" s="50" t="s">
        <v>12369</v>
      </c>
      <c r="G4977" s="50" t="s">
        <v>12370</v>
      </c>
      <c r="H4977" s="50" t="s">
        <v>5981</v>
      </c>
      <c r="I4977" s="50" t="s">
        <v>12371</v>
      </c>
      <c r="J4977" s="50" t="s">
        <v>5982</v>
      </c>
      <c r="K4977" s="50" t="s">
        <v>292</v>
      </c>
      <c r="L4977" s="50" t="s">
        <v>189</v>
      </c>
      <c r="M4977" s="54">
        <v>2</v>
      </c>
      <c r="N4977" s="51" t="str">
        <f t="shared" si="321"/>
        <v>都清瀬</v>
      </c>
    </row>
    <row r="4978" spans="1:14" x14ac:dyDescent="0.2">
      <c r="A4978" s="50">
        <f t="shared" si="322"/>
        <v>55485</v>
      </c>
      <c r="B4978" s="50">
        <f t="shared" si="323"/>
        <v>5</v>
      </c>
      <c r="C4978" s="51">
        <f t="shared" si="324"/>
        <v>54</v>
      </c>
      <c r="D4978" s="50">
        <v>55485</v>
      </c>
      <c r="E4978" s="50" t="s">
        <v>54</v>
      </c>
      <c r="F4978" s="50" t="s">
        <v>5857</v>
      </c>
      <c r="G4978" s="50" t="s">
        <v>2364</v>
      </c>
      <c r="H4978" s="50" t="s">
        <v>4963</v>
      </c>
      <c r="I4978" s="50" t="s">
        <v>2365</v>
      </c>
      <c r="J4978" s="50" t="s">
        <v>4965</v>
      </c>
      <c r="K4978" s="50" t="s">
        <v>292</v>
      </c>
      <c r="L4978" s="50" t="s">
        <v>188</v>
      </c>
      <c r="M4978" s="54">
        <v>2</v>
      </c>
      <c r="N4978" s="51" t="str">
        <f t="shared" si="321"/>
        <v>都清瀬</v>
      </c>
    </row>
    <row r="4979" spans="1:14" x14ac:dyDescent="0.2">
      <c r="A4979" s="50">
        <f t="shared" si="322"/>
        <v>55486</v>
      </c>
      <c r="B4979" s="50">
        <f t="shared" si="323"/>
        <v>5</v>
      </c>
      <c r="C4979" s="51">
        <f t="shared" si="324"/>
        <v>54</v>
      </c>
      <c r="D4979" s="50">
        <v>55486</v>
      </c>
      <c r="E4979" s="50" t="s">
        <v>12372</v>
      </c>
      <c r="F4979" s="50" t="s">
        <v>12028</v>
      </c>
      <c r="G4979" s="50" t="s">
        <v>12373</v>
      </c>
      <c r="H4979" s="50" t="s">
        <v>1716</v>
      </c>
      <c r="I4979" s="50" t="s">
        <v>12374</v>
      </c>
      <c r="J4979" s="50" t="s">
        <v>1717</v>
      </c>
      <c r="K4979" s="50" t="s">
        <v>292</v>
      </c>
      <c r="L4979" s="50" t="s">
        <v>188</v>
      </c>
      <c r="M4979" s="54">
        <v>2</v>
      </c>
      <c r="N4979" s="51" t="str">
        <f t="shared" si="321"/>
        <v>都清瀬</v>
      </c>
    </row>
    <row r="4980" spans="1:14" x14ac:dyDescent="0.2">
      <c r="A4980" s="50">
        <f t="shared" si="322"/>
        <v>55487</v>
      </c>
      <c r="B4980" s="50">
        <f t="shared" si="323"/>
        <v>5</v>
      </c>
      <c r="C4980" s="51">
        <f t="shared" si="324"/>
        <v>54</v>
      </c>
      <c r="D4980" s="50">
        <v>55487</v>
      </c>
      <c r="E4980" s="50" t="s">
        <v>7495</v>
      </c>
      <c r="F4980" s="50" t="s">
        <v>12311</v>
      </c>
      <c r="G4980" s="50" t="s">
        <v>7497</v>
      </c>
      <c r="H4980" s="50" t="s">
        <v>1066</v>
      </c>
      <c r="I4980" s="50" t="s">
        <v>7499</v>
      </c>
      <c r="J4980" s="50" t="s">
        <v>1068</v>
      </c>
      <c r="K4980" s="50" t="s">
        <v>292</v>
      </c>
      <c r="L4980" s="50" t="s">
        <v>188</v>
      </c>
      <c r="M4980" s="54">
        <v>2</v>
      </c>
      <c r="N4980" s="51" t="str">
        <f t="shared" si="321"/>
        <v>都清瀬</v>
      </c>
    </row>
    <row r="4981" spans="1:14" x14ac:dyDescent="0.2">
      <c r="A4981" s="50">
        <f t="shared" si="322"/>
        <v>55488</v>
      </c>
      <c r="B4981" s="50">
        <f t="shared" si="323"/>
        <v>5</v>
      </c>
      <c r="C4981" s="51">
        <f t="shared" si="324"/>
        <v>54</v>
      </c>
      <c r="D4981" s="50">
        <v>55488</v>
      </c>
      <c r="E4981" s="50" t="s">
        <v>863</v>
      </c>
      <c r="F4981" s="50" t="s">
        <v>12375</v>
      </c>
      <c r="G4981" s="50" t="s">
        <v>2362</v>
      </c>
      <c r="H4981" s="50" t="s">
        <v>9583</v>
      </c>
      <c r="I4981" s="50" t="s">
        <v>2363</v>
      </c>
      <c r="J4981" s="50" t="s">
        <v>1820</v>
      </c>
      <c r="K4981" s="50" t="s">
        <v>292</v>
      </c>
      <c r="L4981" s="50" t="s">
        <v>189</v>
      </c>
      <c r="M4981" s="54">
        <v>2</v>
      </c>
      <c r="N4981" s="51" t="str">
        <f t="shared" si="321"/>
        <v>都清瀬</v>
      </c>
    </row>
    <row r="4982" spans="1:14" x14ac:dyDescent="0.2">
      <c r="A4982" s="50">
        <f t="shared" si="322"/>
        <v>55489</v>
      </c>
      <c r="B4982" s="50">
        <f t="shared" si="323"/>
        <v>5</v>
      </c>
      <c r="C4982" s="51">
        <f t="shared" si="324"/>
        <v>54</v>
      </c>
      <c r="D4982" s="50">
        <v>55489</v>
      </c>
      <c r="E4982" s="50" t="s">
        <v>12376</v>
      </c>
      <c r="F4982" s="50" t="s">
        <v>5950</v>
      </c>
      <c r="G4982" s="50" t="s">
        <v>12377</v>
      </c>
      <c r="H4982" s="50" t="s">
        <v>5380</v>
      </c>
      <c r="I4982" s="50" t="s">
        <v>12378</v>
      </c>
      <c r="J4982" s="50" t="s">
        <v>5381</v>
      </c>
      <c r="K4982" s="50" t="s">
        <v>292</v>
      </c>
      <c r="L4982" s="50" t="s">
        <v>189</v>
      </c>
      <c r="M4982" s="54">
        <v>1</v>
      </c>
      <c r="N4982" s="51" t="str">
        <f t="shared" si="321"/>
        <v>都清瀬</v>
      </c>
    </row>
    <row r="4983" spans="1:14" x14ac:dyDescent="0.2">
      <c r="A4983" s="50">
        <f t="shared" si="322"/>
        <v>55702</v>
      </c>
      <c r="B4983" s="50">
        <f t="shared" si="323"/>
        <v>5</v>
      </c>
      <c r="C4983" s="51">
        <f t="shared" si="324"/>
        <v>57</v>
      </c>
      <c r="D4983" s="50">
        <v>55702</v>
      </c>
      <c r="E4983" s="50" t="s">
        <v>14384</v>
      </c>
      <c r="F4983" s="50" t="s">
        <v>15532</v>
      </c>
      <c r="G4983" s="50" t="s">
        <v>14385</v>
      </c>
      <c r="H4983" s="50" t="s">
        <v>3515</v>
      </c>
      <c r="I4983" s="50" t="s">
        <v>14386</v>
      </c>
      <c r="J4983" s="50" t="s">
        <v>15460</v>
      </c>
      <c r="K4983" s="50" t="s">
        <v>291</v>
      </c>
      <c r="L4983" s="50" t="s">
        <v>188</v>
      </c>
      <c r="M4983" s="54">
        <v>2</v>
      </c>
      <c r="N4983" s="51" t="str">
        <f t="shared" si="321"/>
        <v>都東久留米総</v>
      </c>
    </row>
    <row r="4984" spans="1:14" x14ac:dyDescent="0.2">
      <c r="A4984" s="50">
        <f t="shared" si="322"/>
        <v>55703</v>
      </c>
      <c r="B4984" s="50">
        <f t="shared" si="323"/>
        <v>5</v>
      </c>
      <c r="C4984" s="51">
        <f t="shared" si="324"/>
        <v>57</v>
      </c>
      <c r="D4984" s="50">
        <v>55703</v>
      </c>
      <c r="E4984" s="50" t="s">
        <v>10975</v>
      </c>
      <c r="F4984" s="50" t="s">
        <v>4163</v>
      </c>
      <c r="G4984" s="50" t="s">
        <v>8767</v>
      </c>
      <c r="H4984" s="50" t="s">
        <v>2105</v>
      </c>
      <c r="I4984" s="50" t="s">
        <v>8768</v>
      </c>
      <c r="J4984" s="50" t="s">
        <v>3208</v>
      </c>
      <c r="K4984" s="50" t="s">
        <v>291</v>
      </c>
      <c r="L4984" s="50" t="s">
        <v>188</v>
      </c>
      <c r="M4984" s="54">
        <v>2</v>
      </c>
      <c r="N4984" s="51" t="str">
        <f t="shared" si="321"/>
        <v>都東久留米総</v>
      </c>
    </row>
    <row r="4985" spans="1:14" x14ac:dyDescent="0.2">
      <c r="A4985" s="50">
        <f t="shared" si="322"/>
        <v>55704</v>
      </c>
      <c r="B4985" s="50">
        <f t="shared" si="323"/>
        <v>5</v>
      </c>
      <c r="C4985" s="51">
        <f t="shared" si="324"/>
        <v>57</v>
      </c>
      <c r="D4985" s="50">
        <v>55704</v>
      </c>
      <c r="E4985" s="50" t="s">
        <v>580</v>
      </c>
      <c r="F4985" s="50" t="s">
        <v>5286</v>
      </c>
      <c r="G4985" s="50" t="s">
        <v>1749</v>
      </c>
      <c r="H4985" s="50" t="s">
        <v>1289</v>
      </c>
      <c r="I4985" s="50" t="s">
        <v>1751</v>
      </c>
      <c r="J4985" s="50" t="s">
        <v>7015</v>
      </c>
      <c r="K4985" s="50" t="s">
        <v>291</v>
      </c>
      <c r="L4985" s="50" t="s">
        <v>189</v>
      </c>
      <c r="M4985" s="54">
        <v>2</v>
      </c>
      <c r="N4985" s="51" t="str">
        <f t="shared" si="321"/>
        <v>都東久留米総</v>
      </c>
    </row>
    <row r="4986" spans="1:14" x14ac:dyDescent="0.2">
      <c r="A4986" s="50">
        <f t="shared" si="322"/>
        <v>55707</v>
      </c>
      <c r="B4986" s="50">
        <f t="shared" si="323"/>
        <v>5</v>
      </c>
      <c r="C4986" s="51">
        <f t="shared" si="324"/>
        <v>57</v>
      </c>
      <c r="D4986" s="50">
        <v>55707</v>
      </c>
      <c r="E4986" s="50" t="s">
        <v>5014</v>
      </c>
      <c r="F4986" s="50" t="s">
        <v>15533</v>
      </c>
      <c r="G4986" s="50" t="s">
        <v>5015</v>
      </c>
      <c r="H4986" s="50" t="s">
        <v>1491</v>
      </c>
      <c r="I4986" s="50" t="s">
        <v>5016</v>
      </c>
      <c r="J4986" s="50" t="s">
        <v>1493</v>
      </c>
      <c r="K4986" s="50" t="s">
        <v>291</v>
      </c>
      <c r="L4986" s="50" t="s">
        <v>188</v>
      </c>
      <c r="M4986" s="54">
        <v>2</v>
      </c>
      <c r="N4986" s="51" t="str">
        <f t="shared" si="321"/>
        <v>都東久留米総</v>
      </c>
    </row>
    <row r="4987" spans="1:14" x14ac:dyDescent="0.2">
      <c r="A4987" s="50">
        <f t="shared" si="322"/>
        <v>55708</v>
      </c>
      <c r="B4987" s="50">
        <f t="shared" si="323"/>
        <v>5</v>
      </c>
      <c r="C4987" s="51">
        <f t="shared" si="324"/>
        <v>57</v>
      </c>
      <c r="D4987" s="50">
        <v>55708</v>
      </c>
      <c r="E4987" s="50" t="s">
        <v>464</v>
      </c>
      <c r="F4987" s="50" t="s">
        <v>4031</v>
      </c>
      <c r="G4987" s="50" t="s">
        <v>2627</v>
      </c>
      <c r="H4987" s="50" t="s">
        <v>1930</v>
      </c>
      <c r="I4987" s="50" t="s">
        <v>2628</v>
      </c>
      <c r="J4987" s="50" t="s">
        <v>1931</v>
      </c>
      <c r="K4987" s="50" t="s">
        <v>291</v>
      </c>
      <c r="L4987" s="50" t="s">
        <v>189</v>
      </c>
      <c r="M4987" s="54">
        <v>1</v>
      </c>
      <c r="N4987" s="51" t="str">
        <f t="shared" si="321"/>
        <v>都東久留米総</v>
      </c>
    </row>
    <row r="4988" spans="1:14" x14ac:dyDescent="0.2">
      <c r="A4988" s="50">
        <f t="shared" si="322"/>
        <v>55751</v>
      </c>
      <c r="B4988" s="50">
        <f t="shared" si="323"/>
        <v>5</v>
      </c>
      <c r="C4988" s="51">
        <f t="shared" si="324"/>
        <v>57</v>
      </c>
      <c r="D4988" s="50">
        <v>55751</v>
      </c>
      <c r="E4988" s="50" t="s">
        <v>3587</v>
      </c>
      <c r="F4988" s="50" t="s">
        <v>15534</v>
      </c>
      <c r="G4988" s="50" t="s">
        <v>3589</v>
      </c>
      <c r="H4988" s="50" t="s">
        <v>1079</v>
      </c>
      <c r="I4988" s="50" t="s">
        <v>3590</v>
      </c>
      <c r="J4988" s="50" t="s">
        <v>1080</v>
      </c>
      <c r="K4988" s="50" t="s">
        <v>292</v>
      </c>
      <c r="L4988" s="50" t="s">
        <v>185</v>
      </c>
      <c r="M4988" s="54">
        <v>1</v>
      </c>
      <c r="N4988" s="51" t="str">
        <f t="shared" si="321"/>
        <v>都東久留米総</v>
      </c>
    </row>
    <row r="4989" spans="1:14" x14ac:dyDescent="0.2">
      <c r="A4989" s="50">
        <f t="shared" si="322"/>
        <v>55752</v>
      </c>
      <c r="B4989" s="50">
        <f t="shared" si="323"/>
        <v>5</v>
      </c>
      <c r="C4989" s="51">
        <f t="shared" si="324"/>
        <v>57</v>
      </c>
      <c r="D4989" s="50">
        <v>55752</v>
      </c>
      <c r="E4989" s="50" t="s">
        <v>15535</v>
      </c>
      <c r="F4989" s="50" t="s">
        <v>7298</v>
      </c>
      <c r="G4989" s="50" t="s">
        <v>6586</v>
      </c>
      <c r="H4989" s="50" t="s">
        <v>2540</v>
      </c>
      <c r="I4989" s="50" t="s">
        <v>15536</v>
      </c>
      <c r="J4989" s="50" t="s">
        <v>2541</v>
      </c>
      <c r="K4989" s="50" t="s">
        <v>292</v>
      </c>
      <c r="L4989" s="50" t="s">
        <v>189</v>
      </c>
      <c r="M4989" s="54">
        <v>1</v>
      </c>
      <c r="N4989" s="51" t="str">
        <f t="shared" si="321"/>
        <v>都東久留米総</v>
      </c>
    </row>
    <row r="4990" spans="1:14" x14ac:dyDescent="0.2">
      <c r="A4990" s="50">
        <f t="shared" si="322"/>
        <v>55753</v>
      </c>
      <c r="B4990" s="50">
        <f t="shared" si="323"/>
        <v>5</v>
      </c>
      <c r="C4990" s="51">
        <f t="shared" si="324"/>
        <v>57</v>
      </c>
      <c r="D4990" s="50">
        <v>55753</v>
      </c>
      <c r="E4990" s="50" t="s">
        <v>15537</v>
      </c>
      <c r="F4990" s="50" t="s">
        <v>15538</v>
      </c>
      <c r="G4990" s="50" t="s">
        <v>15539</v>
      </c>
      <c r="H4990" s="50" t="s">
        <v>9002</v>
      </c>
      <c r="I4990" s="50" t="s">
        <v>15540</v>
      </c>
      <c r="J4990" s="50" t="s">
        <v>9004</v>
      </c>
      <c r="K4990" s="50" t="s">
        <v>292</v>
      </c>
      <c r="L4990" s="50" t="s">
        <v>189</v>
      </c>
      <c r="M4990" s="54">
        <v>1</v>
      </c>
      <c r="N4990" s="51" t="str">
        <f t="shared" si="321"/>
        <v>都東久留米総</v>
      </c>
    </row>
    <row r="4991" spans="1:14" x14ac:dyDescent="0.2">
      <c r="A4991" s="50">
        <f t="shared" si="322"/>
        <v>55754</v>
      </c>
      <c r="B4991" s="50">
        <f t="shared" si="323"/>
        <v>5</v>
      </c>
      <c r="C4991" s="51">
        <f t="shared" si="324"/>
        <v>57</v>
      </c>
      <c r="D4991" s="50">
        <v>55754</v>
      </c>
      <c r="E4991" s="50" t="s">
        <v>15541</v>
      </c>
      <c r="F4991" s="50" t="s">
        <v>1550</v>
      </c>
      <c r="G4991" s="50" t="s">
        <v>15542</v>
      </c>
      <c r="H4991" s="50" t="s">
        <v>1079</v>
      </c>
      <c r="I4991" s="50" t="s">
        <v>15543</v>
      </c>
      <c r="J4991" s="50" t="s">
        <v>1080</v>
      </c>
      <c r="K4991" s="50" t="s">
        <v>292</v>
      </c>
      <c r="L4991" s="50" t="s">
        <v>185</v>
      </c>
      <c r="M4991" s="54">
        <v>1</v>
      </c>
      <c r="N4991" s="51" t="str">
        <f t="shared" si="321"/>
        <v>都東久留米総</v>
      </c>
    </row>
    <row r="4992" spans="1:14" x14ac:dyDescent="0.2">
      <c r="A4992" s="50">
        <f t="shared" si="322"/>
        <v>55755</v>
      </c>
      <c r="B4992" s="50">
        <f t="shared" si="323"/>
        <v>5</v>
      </c>
      <c r="C4992" s="51">
        <f t="shared" si="324"/>
        <v>57</v>
      </c>
      <c r="D4992" s="50">
        <v>55755</v>
      </c>
      <c r="E4992" s="50" t="s">
        <v>6374</v>
      </c>
      <c r="F4992" s="50" t="s">
        <v>15544</v>
      </c>
      <c r="G4992" s="50" t="s">
        <v>6375</v>
      </c>
      <c r="H4992" s="50" t="s">
        <v>7718</v>
      </c>
      <c r="I4992" s="50" t="s">
        <v>6376</v>
      </c>
      <c r="J4992" s="50" t="s">
        <v>7719</v>
      </c>
      <c r="K4992" s="50" t="s">
        <v>292</v>
      </c>
      <c r="L4992" s="50" t="s">
        <v>189</v>
      </c>
      <c r="M4992" s="54">
        <v>1</v>
      </c>
      <c r="N4992" s="51" t="str">
        <f t="shared" si="321"/>
        <v>都東久留米総</v>
      </c>
    </row>
    <row r="4993" spans="1:14" x14ac:dyDescent="0.2">
      <c r="A4993" s="50">
        <f t="shared" si="322"/>
        <v>55756</v>
      </c>
      <c r="B4993" s="50">
        <f t="shared" si="323"/>
        <v>5</v>
      </c>
      <c r="C4993" s="51">
        <f t="shared" si="324"/>
        <v>57</v>
      </c>
      <c r="D4993" s="50">
        <v>55756</v>
      </c>
      <c r="E4993" s="50" t="s">
        <v>10480</v>
      </c>
      <c r="F4993" s="50" t="s">
        <v>15545</v>
      </c>
      <c r="G4993" s="50" t="s">
        <v>10481</v>
      </c>
      <c r="H4993" s="50" t="s">
        <v>8465</v>
      </c>
      <c r="I4993" s="50" t="s">
        <v>10482</v>
      </c>
      <c r="J4993" s="50" t="s">
        <v>8467</v>
      </c>
      <c r="K4993" s="50" t="s">
        <v>292</v>
      </c>
      <c r="L4993" s="50" t="s">
        <v>189</v>
      </c>
      <c r="M4993" s="54">
        <v>1</v>
      </c>
      <c r="N4993" s="51" t="str">
        <f t="shared" si="321"/>
        <v>都東久留米総</v>
      </c>
    </row>
    <row r="4994" spans="1:14" x14ac:dyDescent="0.2">
      <c r="A4994" s="50">
        <f t="shared" si="322"/>
        <v>55831</v>
      </c>
      <c r="B4994" s="50">
        <f t="shared" si="323"/>
        <v>5</v>
      </c>
      <c r="C4994" s="51">
        <f t="shared" si="324"/>
        <v>58</v>
      </c>
      <c r="D4994" s="50">
        <v>55831</v>
      </c>
      <c r="E4994" s="50" t="s">
        <v>12379</v>
      </c>
      <c r="F4994" s="50" t="s">
        <v>119</v>
      </c>
      <c r="G4994" s="50" t="s">
        <v>12380</v>
      </c>
      <c r="H4994" s="50" t="s">
        <v>1662</v>
      </c>
      <c r="I4994" s="50" t="s">
        <v>12381</v>
      </c>
      <c r="J4994" s="50" t="s">
        <v>1663</v>
      </c>
      <c r="K4994" s="50" t="s">
        <v>291</v>
      </c>
      <c r="L4994" s="50" t="s">
        <v>1029</v>
      </c>
      <c r="M4994" s="54">
        <v>3</v>
      </c>
      <c r="N4994" s="51" t="str">
        <f t="shared" ref="N4994:N5057" si="325">VLOOKUP(B4994*100+C4994,$AB$2:$AF$400,2,0)</f>
        <v>都久留米西</v>
      </c>
    </row>
    <row r="4995" spans="1:14" x14ac:dyDescent="0.2">
      <c r="A4995" s="50">
        <f t="shared" si="322"/>
        <v>55832</v>
      </c>
      <c r="B4995" s="50">
        <f t="shared" si="323"/>
        <v>5</v>
      </c>
      <c r="C4995" s="51">
        <f t="shared" si="324"/>
        <v>58</v>
      </c>
      <c r="D4995" s="50">
        <v>55832</v>
      </c>
      <c r="E4995" s="50" t="s">
        <v>12382</v>
      </c>
      <c r="F4995" s="50" t="s">
        <v>12383</v>
      </c>
      <c r="G4995" s="50" t="s">
        <v>7004</v>
      </c>
      <c r="H4995" s="50" t="s">
        <v>5243</v>
      </c>
      <c r="I4995" s="50" t="s">
        <v>7005</v>
      </c>
      <c r="J4995" s="50" t="s">
        <v>5245</v>
      </c>
      <c r="K4995" s="50" t="s">
        <v>291</v>
      </c>
      <c r="L4995" s="50" t="s">
        <v>1029</v>
      </c>
      <c r="M4995" s="54">
        <v>3</v>
      </c>
      <c r="N4995" s="51" t="str">
        <f t="shared" si="325"/>
        <v>都久留米西</v>
      </c>
    </row>
    <row r="4996" spans="1:14" x14ac:dyDescent="0.2">
      <c r="A4996" s="50">
        <f t="shared" si="322"/>
        <v>55833</v>
      </c>
      <c r="B4996" s="50">
        <f t="shared" si="323"/>
        <v>5</v>
      </c>
      <c r="C4996" s="51">
        <f t="shared" si="324"/>
        <v>58</v>
      </c>
      <c r="D4996" s="50">
        <v>55833</v>
      </c>
      <c r="E4996" s="50" t="s">
        <v>12384</v>
      </c>
      <c r="F4996" s="50" t="s">
        <v>391</v>
      </c>
      <c r="G4996" s="50" t="s">
        <v>12385</v>
      </c>
      <c r="H4996" s="50" t="s">
        <v>1930</v>
      </c>
      <c r="I4996" s="50" t="s">
        <v>12386</v>
      </c>
      <c r="J4996" s="50" t="s">
        <v>1931</v>
      </c>
      <c r="K4996" s="50" t="s">
        <v>291</v>
      </c>
      <c r="L4996" s="50" t="s">
        <v>188</v>
      </c>
      <c r="M4996" s="54">
        <v>3</v>
      </c>
      <c r="N4996" s="51" t="str">
        <f t="shared" si="325"/>
        <v>都久留米西</v>
      </c>
    </row>
    <row r="4997" spans="1:14" x14ac:dyDescent="0.2">
      <c r="A4997" s="50">
        <f t="shared" si="322"/>
        <v>55834</v>
      </c>
      <c r="B4997" s="50">
        <f t="shared" si="323"/>
        <v>5</v>
      </c>
      <c r="C4997" s="51">
        <f t="shared" si="324"/>
        <v>58</v>
      </c>
      <c r="D4997" s="50">
        <v>55834</v>
      </c>
      <c r="E4997" s="50" t="s">
        <v>121</v>
      </c>
      <c r="F4997" s="50" t="s">
        <v>624</v>
      </c>
      <c r="G4997" s="50" t="s">
        <v>1952</v>
      </c>
      <c r="H4997" s="50" t="s">
        <v>1428</v>
      </c>
      <c r="I4997" s="50" t="s">
        <v>1953</v>
      </c>
      <c r="J4997" s="50" t="s">
        <v>1430</v>
      </c>
      <c r="K4997" s="50" t="s">
        <v>291</v>
      </c>
      <c r="L4997" s="50" t="s">
        <v>188</v>
      </c>
      <c r="M4997" s="54">
        <v>2</v>
      </c>
      <c r="N4997" s="51" t="str">
        <f t="shared" si="325"/>
        <v>都久留米西</v>
      </c>
    </row>
    <row r="4998" spans="1:14" x14ac:dyDescent="0.2">
      <c r="A4998" s="50">
        <f t="shared" si="322"/>
        <v>55835</v>
      </c>
      <c r="B4998" s="50">
        <f t="shared" si="323"/>
        <v>5</v>
      </c>
      <c r="C4998" s="51">
        <f t="shared" si="324"/>
        <v>58</v>
      </c>
      <c r="D4998" s="50">
        <v>55835</v>
      </c>
      <c r="E4998" s="50" t="s">
        <v>3583</v>
      </c>
      <c r="F4998" s="50" t="s">
        <v>12387</v>
      </c>
      <c r="G4998" s="50" t="s">
        <v>3585</v>
      </c>
      <c r="H4998" s="50" t="s">
        <v>1916</v>
      </c>
      <c r="I4998" s="50" t="s">
        <v>3586</v>
      </c>
      <c r="J4998" s="50" t="s">
        <v>1917</v>
      </c>
      <c r="K4998" s="50" t="s">
        <v>291</v>
      </c>
      <c r="L4998" s="50" t="s">
        <v>189</v>
      </c>
      <c r="M4998" s="54">
        <v>2</v>
      </c>
      <c r="N4998" s="51" t="str">
        <f t="shared" si="325"/>
        <v>都久留米西</v>
      </c>
    </row>
    <row r="4999" spans="1:14" x14ac:dyDescent="0.2">
      <c r="A4999" s="50">
        <f t="shared" si="322"/>
        <v>55837</v>
      </c>
      <c r="B4999" s="50">
        <f t="shared" si="323"/>
        <v>5</v>
      </c>
      <c r="C4999" s="51">
        <f t="shared" si="324"/>
        <v>58</v>
      </c>
      <c r="D4999" s="50">
        <v>55837</v>
      </c>
      <c r="E4999" s="50" t="s">
        <v>10859</v>
      </c>
      <c r="F4999" s="50" t="s">
        <v>12388</v>
      </c>
      <c r="G4999" s="50" t="s">
        <v>1044</v>
      </c>
      <c r="H4999" s="50" t="s">
        <v>1436</v>
      </c>
      <c r="I4999" s="50" t="s">
        <v>1045</v>
      </c>
      <c r="J4999" s="50" t="s">
        <v>1438</v>
      </c>
      <c r="K4999" s="50" t="s">
        <v>291</v>
      </c>
      <c r="L4999" s="50" t="s">
        <v>188</v>
      </c>
      <c r="M4999" s="54">
        <v>2</v>
      </c>
      <c r="N4999" s="51" t="str">
        <f t="shared" si="325"/>
        <v>都久留米西</v>
      </c>
    </row>
    <row r="5000" spans="1:14" x14ac:dyDescent="0.2">
      <c r="A5000" s="50">
        <f t="shared" si="322"/>
        <v>55838</v>
      </c>
      <c r="B5000" s="50">
        <f t="shared" si="323"/>
        <v>5</v>
      </c>
      <c r="C5000" s="51">
        <f t="shared" si="324"/>
        <v>58</v>
      </c>
      <c r="D5000" s="50">
        <v>55838</v>
      </c>
      <c r="E5000" s="50" t="s">
        <v>12389</v>
      </c>
      <c r="F5000" s="50" t="s">
        <v>632</v>
      </c>
      <c r="G5000" s="50" t="s">
        <v>6872</v>
      </c>
      <c r="H5000" s="50" t="s">
        <v>1121</v>
      </c>
      <c r="I5000" s="50" t="s">
        <v>6873</v>
      </c>
      <c r="J5000" s="50" t="s">
        <v>4717</v>
      </c>
      <c r="K5000" s="50" t="s">
        <v>291</v>
      </c>
      <c r="L5000" s="50" t="s">
        <v>188</v>
      </c>
      <c r="M5000" s="54">
        <v>2</v>
      </c>
      <c r="N5000" s="51" t="str">
        <f t="shared" si="325"/>
        <v>都久留米西</v>
      </c>
    </row>
    <row r="5001" spans="1:14" x14ac:dyDescent="0.2">
      <c r="A5001" s="50">
        <f t="shared" si="322"/>
        <v>55839</v>
      </c>
      <c r="B5001" s="50">
        <f t="shared" si="323"/>
        <v>5</v>
      </c>
      <c r="C5001" s="51">
        <f t="shared" si="324"/>
        <v>58</v>
      </c>
      <c r="D5001" s="50">
        <v>55839</v>
      </c>
      <c r="E5001" s="50" t="s">
        <v>4082</v>
      </c>
      <c r="F5001" s="50" t="s">
        <v>27</v>
      </c>
      <c r="G5001" s="50" t="s">
        <v>4084</v>
      </c>
      <c r="H5001" s="50" t="s">
        <v>2123</v>
      </c>
      <c r="I5001" s="50" t="s">
        <v>4085</v>
      </c>
      <c r="J5001" s="50" t="s">
        <v>2790</v>
      </c>
      <c r="K5001" s="50" t="s">
        <v>291</v>
      </c>
      <c r="L5001" s="50" t="s">
        <v>189</v>
      </c>
      <c r="M5001" s="54">
        <v>1</v>
      </c>
      <c r="N5001" s="51" t="str">
        <f t="shared" si="325"/>
        <v>都久留米西</v>
      </c>
    </row>
    <row r="5002" spans="1:14" x14ac:dyDescent="0.2">
      <c r="A5002" s="50">
        <f t="shared" si="322"/>
        <v>55840</v>
      </c>
      <c r="B5002" s="50">
        <f t="shared" si="323"/>
        <v>5</v>
      </c>
      <c r="C5002" s="51">
        <f t="shared" si="324"/>
        <v>58</v>
      </c>
      <c r="D5002" s="50">
        <v>55840</v>
      </c>
      <c r="E5002" s="50" t="s">
        <v>12390</v>
      </c>
      <c r="F5002" s="50" t="s">
        <v>12391</v>
      </c>
      <c r="G5002" s="50" t="s">
        <v>12392</v>
      </c>
      <c r="H5002" s="50" t="s">
        <v>12393</v>
      </c>
      <c r="I5002" s="50" t="s">
        <v>12394</v>
      </c>
      <c r="J5002" s="50" t="s">
        <v>12395</v>
      </c>
      <c r="K5002" s="50" t="s">
        <v>291</v>
      </c>
      <c r="L5002" s="50" t="s">
        <v>189</v>
      </c>
      <c r="M5002" s="54">
        <v>1</v>
      </c>
      <c r="N5002" s="51" t="str">
        <f t="shared" si="325"/>
        <v>都久留米西</v>
      </c>
    </row>
    <row r="5003" spans="1:14" x14ac:dyDescent="0.2">
      <c r="A5003" s="50">
        <f t="shared" si="322"/>
        <v>55841</v>
      </c>
      <c r="B5003" s="50">
        <f t="shared" si="323"/>
        <v>5</v>
      </c>
      <c r="C5003" s="51">
        <f t="shared" si="324"/>
        <v>58</v>
      </c>
      <c r="D5003" s="50">
        <v>55841</v>
      </c>
      <c r="E5003" s="50" t="s">
        <v>3740</v>
      </c>
      <c r="F5003" s="50" t="s">
        <v>12396</v>
      </c>
      <c r="G5003" s="50" t="s">
        <v>3741</v>
      </c>
      <c r="H5003" s="50" t="s">
        <v>1241</v>
      </c>
      <c r="I5003" s="50" t="s">
        <v>3742</v>
      </c>
      <c r="J5003" s="50" t="s">
        <v>1242</v>
      </c>
      <c r="K5003" s="50" t="s">
        <v>291</v>
      </c>
      <c r="L5003" s="50" t="s">
        <v>185</v>
      </c>
      <c r="M5003" s="54">
        <v>1</v>
      </c>
      <c r="N5003" s="51" t="str">
        <f t="shared" si="325"/>
        <v>都久留米西</v>
      </c>
    </row>
    <row r="5004" spans="1:14" x14ac:dyDescent="0.2">
      <c r="A5004" s="50">
        <f t="shared" si="322"/>
        <v>55842</v>
      </c>
      <c r="B5004" s="50">
        <f t="shared" si="323"/>
        <v>5</v>
      </c>
      <c r="C5004" s="51">
        <f t="shared" si="324"/>
        <v>58</v>
      </c>
      <c r="D5004" s="50">
        <v>55842</v>
      </c>
      <c r="E5004" s="50" t="s">
        <v>40</v>
      </c>
      <c r="F5004" s="50" t="s">
        <v>5168</v>
      </c>
      <c r="G5004" s="50" t="s">
        <v>1704</v>
      </c>
      <c r="H5004" s="50" t="s">
        <v>2010</v>
      </c>
      <c r="I5004" s="50" t="s">
        <v>1706</v>
      </c>
      <c r="J5004" s="50" t="s">
        <v>4104</v>
      </c>
      <c r="K5004" s="50" t="s">
        <v>291</v>
      </c>
      <c r="L5004" s="50" t="s">
        <v>189</v>
      </c>
      <c r="M5004" s="54">
        <v>1</v>
      </c>
      <c r="N5004" s="51" t="str">
        <f t="shared" si="325"/>
        <v>都久留米西</v>
      </c>
    </row>
    <row r="5005" spans="1:14" x14ac:dyDescent="0.2">
      <c r="A5005" s="50">
        <f t="shared" si="322"/>
        <v>55884</v>
      </c>
      <c r="B5005" s="50">
        <f t="shared" si="323"/>
        <v>5</v>
      </c>
      <c r="C5005" s="51">
        <f t="shared" si="324"/>
        <v>58</v>
      </c>
      <c r="D5005" s="50">
        <v>55884</v>
      </c>
      <c r="E5005" s="50" t="s">
        <v>118</v>
      </c>
      <c r="F5005" s="50" t="s">
        <v>9900</v>
      </c>
      <c r="G5005" s="50" t="s">
        <v>1135</v>
      </c>
      <c r="H5005" s="50" t="s">
        <v>1079</v>
      </c>
      <c r="I5005" s="50" t="s">
        <v>1136</v>
      </c>
      <c r="J5005" s="50" t="s">
        <v>1080</v>
      </c>
      <c r="K5005" s="50" t="s">
        <v>292</v>
      </c>
      <c r="L5005" s="50" t="s">
        <v>1029</v>
      </c>
      <c r="M5005" s="54">
        <v>3</v>
      </c>
      <c r="N5005" s="51" t="str">
        <f t="shared" si="325"/>
        <v>都久留米西</v>
      </c>
    </row>
    <row r="5006" spans="1:14" x14ac:dyDescent="0.2">
      <c r="A5006" s="50">
        <f t="shared" si="322"/>
        <v>55885</v>
      </c>
      <c r="B5006" s="50">
        <f t="shared" si="323"/>
        <v>5</v>
      </c>
      <c r="C5006" s="51">
        <f t="shared" si="324"/>
        <v>58</v>
      </c>
      <c r="D5006" s="50">
        <v>55885</v>
      </c>
      <c r="E5006" s="50" t="s">
        <v>623</v>
      </c>
      <c r="F5006" s="50" t="s">
        <v>12397</v>
      </c>
      <c r="G5006" s="50" t="s">
        <v>1421</v>
      </c>
      <c r="H5006" s="50" t="s">
        <v>9504</v>
      </c>
      <c r="I5006" s="50" t="s">
        <v>1423</v>
      </c>
      <c r="J5006" s="50" t="s">
        <v>9506</v>
      </c>
      <c r="K5006" s="50" t="s">
        <v>292</v>
      </c>
      <c r="L5006" s="50" t="s">
        <v>188</v>
      </c>
      <c r="M5006" s="54">
        <v>3</v>
      </c>
      <c r="N5006" s="51" t="str">
        <f t="shared" si="325"/>
        <v>都久留米西</v>
      </c>
    </row>
    <row r="5007" spans="1:14" x14ac:dyDescent="0.2">
      <c r="A5007" s="50">
        <f t="shared" si="322"/>
        <v>55886</v>
      </c>
      <c r="B5007" s="50">
        <f t="shared" si="323"/>
        <v>5</v>
      </c>
      <c r="C5007" s="51">
        <f t="shared" si="324"/>
        <v>58</v>
      </c>
      <c r="D5007" s="50">
        <v>55886</v>
      </c>
      <c r="E5007" s="50" t="s">
        <v>25</v>
      </c>
      <c r="F5007" s="50" t="s">
        <v>12398</v>
      </c>
      <c r="G5007" s="50" t="s">
        <v>2603</v>
      </c>
      <c r="H5007" s="50" t="s">
        <v>5954</v>
      </c>
      <c r="I5007" s="50" t="s">
        <v>2604</v>
      </c>
      <c r="J5007" s="50" t="s">
        <v>5956</v>
      </c>
      <c r="K5007" s="50" t="s">
        <v>292</v>
      </c>
      <c r="L5007" s="50" t="s">
        <v>1029</v>
      </c>
      <c r="M5007" s="54">
        <v>3</v>
      </c>
      <c r="N5007" s="51" t="str">
        <f t="shared" si="325"/>
        <v>都久留米西</v>
      </c>
    </row>
    <row r="5008" spans="1:14" x14ac:dyDescent="0.2">
      <c r="A5008" s="50">
        <f t="shared" si="322"/>
        <v>55887</v>
      </c>
      <c r="B5008" s="50">
        <f t="shared" si="323"/>
        <v>5</v>
      </c>
      <c r="C5008" s="51">
        <f t="shared" si="324"/>
        <v>58</v>
      </c>
      <c r="D5008" s="50">
        <v>55887</v>
      </c>
      <c r="E5008" s="50" t="s">
        <v>12399</v>
      </c>
      <c r="F5008" s="50" t="s">
        <v>12400</v>
      </c>
      <c r="G5008" s="50" t="s">
        <v>12401</v>
      </c>
      <c r="H5008" s="50" t="s">
        <v>12402</v>
      </c>
      <c r="I5008" s="50" t="s">
        <v>12403</v>
      </c>
      <c r="J5008" s="50" t="s">
        <v>12404</v>
      </c>
      <c r="K5008" s="50" t="s">
        <v>292</v>
      </c>
      <c r="L5008" s="50" t="s">
        <v>188</v>
      </c>
      <c r="M5008" s="54">
        <v>2</v>
      </c>
      <c r="N5008" s="51" t="str">
        <f t="shared" si="325"/>
        <v>都久留米西</v>
      </c>
    </row>
    <row r="5009" spans="1:14" x14ac:dyDescent="0.2">
      <c r="A5009" s="50">
        <f t="shared" si="322"/>
        <v>55888</v>
      </c>
      <c r="B5009" s="50">
        <f t="shared" si="323"/>
        <v>5</v>
      </c>
      <c r="C5009" s="51">
        <f t="shared" si="324"/>
        <v>58</v>
      </c>
      <c r="D5009" s="50">
        <v>55888</v>
      </c>
      <c r="E5009" s="50" t="s">
        <v>7489</v>
      </c>
      <c r="F5009" s="50" t="s">
        <v>356</v>
      </c>
      <c r="G5009" s="50" t="s">
        <v>7491</v>
      </c>
      <c r="H5009" s="50" t="s">
        <v>1716</v>
      </c>
      <c r="I5009" s="50" t="s">
        <v>7493</v>
      </c>
      <c r="J5009" s="50" t="s">
        <v>1717</v>
      </c>
      <c r="K5009" s="50" t="s">
        <v>292</v>
      </c>
      <c r="L5009" s="50" t="s">
        <v>189</v>
      </c>
      <c r="M5009" s="54">
        <v>1</v>
      </c>
      <c r="N5009" s="51" t="str">
        <f t="shared" si="325"/>
        <v>都久留米西</v>
      </c>
    </row>
    <row r="5010" spans="1:14" x14ac:dyDescent="0.2">
      <c r="A5010" s="50">
        <f t="shared" si="322"/>
        <v>56001</v>
      </c>
      <c r="B5010" s="50">
        <f t="shared" si="323"/>
        <v>5</v>
      </c>
      <c r="C5010" s="51">
        <f t="shared" si="324"/>
        <v>60</v>
      </c>
      <c r="D5010" s="50">
        <v>56001</v>
      </c>
      <c r="E5010" s="50" t="s">
        <v>12405</v>
      </c>
      <c r="F5010" s="50" t="s">
        <v>5703</v>
      </c>
      <c r="G5010" s="50" t="s">
        <v>12406</v>
      </c>
      <c r="H5010" s="50" t="s">
        <v>1237</v>
      </c>
      <c r="I5010" s="50" t="s">
        <v>12407</v>
      </c>
      <c r="J5010" s="50" t="s">
        <v>1238</v>
      </c>
      <c r="K5010" s="50" t="s">
        <v>291</v>
      </c>
      <c r="L5010" s="50" t="s">
        <v>185</v>
      </c>
      <c r="M5010" s="54">
        <v>1</v>
      </c>
      <c r="N5010" s="51" t="str">
        <f t="shared" si="325"/>
        <v>都国立</v>
      </c>
    </row>
    <row r="5011" spans="1:14" x14ac:dyDescent="0.2">
      <c r="A5011" s="50">
        <f t="shared" si="322"/>
        <v>56002</v>
      </c>
      <c r="B5011" s="50">
        <f t="shared" si="323"/>
        <v>5</v>
      </c>
      <c r="C5011" s="51">
        <f t="shared" si="324"/>
        <v>60</v>
      </c>
      <c r="D5011" s="50">
        <v>56002</v>
      </c>
      <c r="E5011" s="50" t="s">
        <v>57</v>
      </c>
      <c r="F5011" s="50" t="s">
        <v>2606</v>
      </c>
      <c r="G5011" s="50" t="s">
        <v>1202</v>
      </c>
      <c r="H5011" s="50" t="s">
        <v>1235</v>
      </c>
      <c r="I5011" s="50" t="s">
        <v>1204</v>
      </c>
      <c r="J5011" s="50" t="s">
        <v>1236</v>
      </c>
      <c r="K5011" s="50" t="s">
        <v>291</v>
      </c>
      <c r="L5011" s="50" t="s">
        <v>189</v>
      </c>
      <c r="M5011" s="54">
        <v>1</v>
      </c>
      <c r="N5011" s="51" t="str">
        <f t="shared" si="325"/>
        <v>都国立</v>
      </c>
    </row>
    <row r="5012" spans="1:14" x14ac:dyDescent="0.2">
      <c r="A5012" s="50">
        <f t="shared" si="322"/>
        <v>56017</v>
      </c>
      <c r="B5012" s="50">
        <f t="shared" si="323"/>
        <v>5</v>
      </c>
      <c r="C5012" s="51">
        <f t="shared" si="324"/>
        <v>60</v>
      </c>
      <c r="D5012" s="50">
        <v>56017</v>
      </c>
      <c r="E5012" s="50" t="s">
        <v>3061</v>
      </c>
      <c r="F5012" s="50" t="s">
        <v>8929</v>
      </c>
      <c r="G5012" s="50" t="s">
        <v>3063</v>
      </c>
      <c r="H5012" s="50" t="s">
        <v>9722</v>
      </c>
      <c r="I5012" s="50" t="s">
        <v>3064</v>
      </c>
      <c r="J5012" s="50" t="s">
        <v>9724</v>
      </c>
      <c r="K5012" s="50" t="s">
        <v>291</v>
      </c>
      <c r="L5012" s="50" t="s">
        <v>1029</v>
      </c>
      <c r="M5012" s="54">
        <v>3</v>
      </c>
      <c r="N5012" s="51" t="str">
        <f t="shared" si="325"/>
        <v>都国立</v>
      </c>
    </row>
    <row r="5013" spans="1:14" x14ac:dyDescent="0.2">
      <c r="A5013" s="50">
        <f t="shared" si="322"/>
        <v>56018</v>
      </c>
      <c r="B5013" s="50">
        <f t="shared" si="323"/>
        <v>5</v>
      </c>
      <c r="C5013" s="51">
        <f t="shared" si="324"/>
        <v>60</v>
      </c>
      <c r="D5013" s="50">
        <v>56018</v>
      </c>
      <c r="E5013" s="50" t="s">
        <v>7525</v>
      </c>
      <c r="F5013" s="50" t="s">
        <v>6663</v>
      </c>
      <c r="G5013" s="50" t="s">
        <v>7527</v>
      </c>
      <c r="H5013" s="50" t="s">
        <v>4721</v>
      </c>
      <c r="I5013" s="50" t="s">
        <v>7528</v>
      </c>
      <c r="J5013" s="50" t="s">
        <v>4723</v>
      </c>
      <c r="K5013" s="50" t="s">
        <v>291</v>
      </c>
      <c r="L5013" s="50" t="s">
        <v>188</v>
      </c>
      <c r="M5013" s="54">
        <v>3</v>
      </c>
      <c r="N5013" s="51" t="str">
        <f t="shared" si="325"/>
        <v>都国立</v>
      </c>
    </row>
    <row r="5014" spans="1:14" x14ac:dyDescent="0.2">
      <c r="A5014" s="50">
        <f t="shared" si="322"/>
        <v>56020</v>
      </c>
      <c r="B5014" s="50">
        <f t="shared" si="323"/>
        <v>5</v>
      </c>
      <c r="C5014" s="51">
        <f t="shared" si="324"/>
        <v>60</v>
      </c>
      <c r="D5014" s="50">
        <v>56020</v>
      </c>
      <c r="E5014" s="50" t="s">
        <v>3471</v>
      </c>
      <c r="F5014" s="50" t="s">
        <v>455</v>
      </c>
      <c r="G5014" s="50" t="s">
        <v>3473</v>
      </c>
      <c r="H5014" s="50" t="s">
        <v>4298</v>
      </c>
      <c r="I5014" s="50" t="s">
        <v>3474</v>
      </c>
      <c r="J5014" s="50" t="s">
        <v>4299</v>
      </c>
      <c r="K5014" s="50" t="s">
        <v>291</v>
      </c>
      <c r="L5014" s="50" t="s">
        <v>1029</v>
      </c>
      <c r="M5014" s="54">
        <v>3</v>
      </c>
      <c r="N5014" s="51" t="str">
        <f t="shared" si="325"/>
        <v>都国立</v>
      </c>
    </row>
    <row r="5015" spans="1:14" x14ac:dyDescent="0.2">
      <c r="A5015" s="50">
        <f t="shared" si="322"/>
        <v>56029</v>
      </c>
      <c r="B5015" s="50">
        <f t="shared" si="323"/>
        <v>5</v>
      </c>
      <c r="C5015" s="51">
        <f t="shared" si="324"/>
        <v>60</v>
      </c>
      <c r="D5015" s="50">
        <v>56029</v>
      </c>
      <c r="E5015" s="50" t="s">
        <v>8066</v>
      </c>
      <c r="F5015" s="50" t="s">
        <v>12408</v>
      </c>
      <c r="G5015" s="50" t="s">
        <v>10355</v>
      </c>
      <c r="H5015" s="50" t="s">
        <v>12409</v>
      </c>
      <c r="I5015" s="50" t="s">
        <v>10528</v>
      </c>
      <c r="J5015" s="50" t="s">
        <v>12410</v>
      </c>
      <c r="K5015" s="50" t="s">
        <v>291</v>
      </c>
      <c r="L5015" s="50" t="s">
        <v>1029</v>
      </c>
      <c r="M5015" s="54">
        <v>3</v>
      </c>
      <c r="N5015" s="51" t="str">
        <f t="shared" si="325"/>
        <v>都国立</v>
      </c>
    </row>
    <row r="5016" spans="1:14" x14ac:dyDescent="0.2">
      <c r="A5016" s="50">
        <f t="shared" si="322"/>
        <v>56034</v>
      </c>
      <c r="B5016" s="50">
        <f t="shared" si="323"/>
        <v>5</v>
      </c>
      <c r="C5016" s="51">
        <f t="shared" si="324"/>
        <v>60</v>
      </c>
      <c r="D5016" s="50">
        <v>56034</v>
      </c>
      <c r="E5016" s="50" t="s">
        <v>12411</v>
      </c>
      <c r="F5016" s="50" t="s">
        <v>12412</v>
      </c>
      <c r="G5016" s="50" t="s">
        <v>12413</v>
      </c>
      <c r="H5016" s="50" t="s">
        <v>3522</v>
      </c>
      <c r="I5016" s="50" t="s">
        <v>12414</v>
      </c>
      <c r="J5016" s="50" t="s">
        <v>7112</v>
      </c>
      <c r="K5016" s="50" t="s">
        <v>291</v>
      </c>
      <c r="L5016" s="50" t="s">
        <v>188</v>
      </c>
      <c r="M5016" s="54">
        <v>2</v>
      </c>
      <c r="N5016" s="51" t="str">
        <f t="shared" si="325"/>
        <v>都国立</v>
      </c>
    </row>
    <row r="5017" spans="1:14" x14ac:dyDescent="0.2">
      <c r="A5017" s="50">
        <f t="shared" si="322"/>
        <v>56035</v>
      </c>
      <c r="B5017" s="50">
        <f t="shared" si="323"/>
        <v>5</v>
      </c>
      <c r="C5017" s="51">
        <f t="shared" si="324"/>
        <v>60</v>
      </c>
      <c r="D5017" s="50">
        <v>56035</v>
      </c>
      <c r="E5017" s="50" t="s">
        <v>6595</v>
      </c>
      <c r="F5017" s="50" t="s">
        <v>119</v>
      </c>
      <c r="G5017" s="50" t="s">
        <v>6597</v>
      </c>
      <c r="H5017" s="50" t="s">
        <v>1662</v>
      </c>
      <c r="I5017" s="50" t="s">
        <v>6599</v>
      </c>
      <c r="J5017" s="50" t="s">
        <v>1663</v>
      </c>
      <c r="K5017" s="50" t="s">
        <v>291</v>
      </c>
      <c r="L5017" s="50" t="s">
        <v>188</v>
      </c>
      <c r="M5017" s="54">
        <v>2</v>
      </c>
      <c r="N5017" s="51" t="str">
        <f t="shared" si="325"/>
        <v>都国立</v>
      </c>
    </row>
    <row r="5018" spans="1:14" x14ac:dyDescent="0.2">
      <c r="A5018" s="50">
        <f t="shared" si="322"/>
        <v>56036</v>
      </c>
      <c r="B5018" s="50">
        <f t="shared" si="323"/>
        <v>5</v>
      </c>
      <c r="C5018" s="51">
        <f t="shared" si="324"/>
        <v>60</v>
      </c>
      <c r="D5018" s="50">
        <v>56036</v>
      </c>
      <c r="E5018" s="50" t="s">
        <v>47</v>
      </c>
      <c r="F5018" s="50" t="s">
        <v>709</v>
      </c>
      <c r="G5018" s="50" t="s">
        <v>1087</v>
      </c>
      <c r="H5018" s="50" t="s">
        <v>5342</v>
      </c>
      <c r="I5018" s="50" t="s">
        <v>1089</v>
      </c>
      <c r="J5018" s="50" t="s">
        <v>5343</v>
      </c>
      <c r="K5018" s="50" t="s">
        <v>291</v>
      </c>
      <c r="L5018" s="50" t="s">
        <v>188</v>
      </c>
      <c r="M5018" s="54">
        <v>2</v>
      </c>
      <c r="N5018" s="51" t="str">
        <f t="shared" si="325"/>
        <v>都国立</v>
      </c>
    </row>
    <row r="5019" spans="1:14" x14ac:dyDescent="0.2">
      <c r="A5019" s="50">
        <f t="shared" si="322"/>
        <v>56037</v>
      </c>
      <c r="B5019" s="50">
        <f t="shared" si="323"/>
        <v>5</v>
      </c>
      <c r="C5019" s="51">
        <f t="shared" si="324"/>
        <v>60</v>
      </c>
      <c r="D5019" s="50">
        <v>56037</v>
      </c>
      <c r="E5019" s="50" t="s">
        <v>33</v>
      </c>
      <c r="F5019" s="50" t="s">
        <v>11415</v>
      </c>
      <c r="G5019" s="50" t="s">
        <v>1457</v>
      </c>
      <c r="H5019" s="50" t="s">
        <v>1185</v>
      </c>
      <c r="I5019" s="50" t="s">
        <v>1683</v>
      </c>
      <c r="J5019" s="50" t="s">
        <v>1187</v>
      </c>
      <c r="K5019" s="50" t="s">
        <v>291</v>
      </c>
      <c r="L5019" s="50" t="s">
        <v>188</v>
      </c>
      <c r="M5019" s="54">
        <v>2</v>
      </c>
      <c r="N5019" s="51" t="str">
        <f t="shared" si="325"/>
        <v>都国立</v>
      </c>
    </row>
    <row r="5020" spans="1:14" x14ac:dyDescent="0.2">
      <c r="A5020" s="50">
        <f t="shared" si="322"/>
        <v>56038</v>
      </c>
      <c r="B5020" s="50">
        <f t="shared" si="323"/>
        <v>5</v>
      </c>
      <c r="C5020" s="51">
        <f t="shared" si="324"/>
        <v>60</v>
      </c>
      <c r="D5020" s="50">
        <v>56038</v>
      </c>
      <c r="E5020" s="50" t="s">
        <v>4940</v>
      </c>
      <c r="F5020" s="50" t="s">
        <v>659</v>
      </c>
      <c r="G5020" s="50" t="s">
        <v>4942</v>
      </c>
      <c r="H5020" s="50" t="s">
        <v>1930</v>
      </c>
      <c r="I5020" s="50" t="s">
        <v>12415</v>
      </c>
      <c r="J5020" s="50" t="s">
        <v>1931</v>
      </c>
      <c r="K5020" s="50" t="s">
        <v>291</v>
      </c>
      <c r="L5020" s="50" t="s">
        <v>188</v>
      </c>
      <c r="M5020" s="54">
        <v>2</v>
      </c>
      <c r="N5020" s="51" t="str">
        <f t="shared" si="325"/>
        <v>都国立</v>
      </c>
    </row>
    <row r="5021" spans="1:14" x14ac:dyDescent="0.2">
      <c r="A5021" s="50">
        <f t="shared" si="322"/>
        <v>56039</v>
      </c>
      <c r="B5021" s="50">
        <f t="shared" si="323"/>
        <v>5</v>
      </c>
      <c r="C5021" s="51">
        <f t="shared" si="324"/>
        <v>60</v>
      </c>
      <c r="D5021" s="50">
        <v>56039</v>
      </c>
      <c r="E5021" s="50" t="s">
        <v>28</v>
      </c>
      <c r="F5021" s="50" t="s">
        <v>2843</v>
      </c>
      <c r="G5021" s="50" t="s">
        <v>12416</v>
      </c>
      <c r="H5021" s="50" t="s">
        <v>2595</v>
      </c>
      <c r="I5021" s="50" t="s">
        <v>1084</v>
      </c>
      <c r="J5021" s="50" t="s">
        <v>6090</v>
      </c>
      <c r="K5021" s="50" t="s">
        <v>291</v>
      </c>
      <c r="L5021" s="50" t="s">
        <v>188</v>
      </c>
      <c r="M5021" s="54">
        <v>2</v>
      </c>
      <c r="N5021" s="51" t="str">
        <f t="shared" si="325"/>
        <v>都国立</v>
      </c>
    </row>
    <row r="5022" spans="1:14" x14ac:dyDescent="0.2">
      <c r="A5022" s="50">
        <f t="shared" si="322"/>
        <v>56040</v>
      </c>
      <c r="B5022" s="50">
        <f t="shared" si="323"/>
        <v>5</v>
      </c>
      <c r="C5022" s="51">
        <f t="shared" si="324"/>
        <v>60</v>
      </c>
      <c r="D5022" s="50">
        <v>56040</v>
      </c>
      <c r="E5022" s="50" t="s">
        <v>12417</v>
      </c>
      <c r="F5022" s="50" t="s">
        <v>12418</v>
      </c>
      <c r="G5022" s="50" t="s">
        <v>9572</v>
      </c>
      <c r="H5022" s="50" t="s">
        <v>12419</v>
      </c>
      <c r="I5022" s="50" t="s">
        <v>12420</v>
      </c>
      <c r="J5022" s="50" t="s">
        <v>12421</v>
      </c>
      <c r="K5022" s="50" t="s">
        <v>291</v>
      </c>
      <c r="L5022" s="50" t="s">
        <v>188</v>
      </c>
      <c r="M5022" s="54">
        <v>2</v>
      </c>
      <c r="N5022" s="51" t="str">
        <f t="shared" si="325"/>
        <v>都国立</v>
      </c>
    </row>
    <row r="5023" spans="1:14" x14ac:dyDescent="0.2">
      <c r="A5023" s="50">
        <f t="shared" si="322"/>
        <v>56041</v>
      </c>
      <c r="B5023" s="50">
        <f t="shared" si="323"/>
        <v>5</v>
      </c>
      <c r="C5023" s="51">
        <f t="shared" si="324"/>
        <v>60</v>
      </c>
      <c r="D5023" s="50">
        <v>56041</v>
      </c>
      <c r="E5023" s="50" t="s">
        <v>4020</v>
      </c>
      <c r="F5023" s="50" t="s">
        <v>67</v>
      </c>
      <c r="G5023" s="50" t="s">
        <v>1991</v>
      </c>
      <c r="H5023" s="50" t="s">
        <v>1160</v>
      </c>
      <c r="I5023" s="50" t="s">
        <v>1992</v>
      </c>
      <c r="J5023" s="50" t="s">
        <v>1767</v>
      </c>
      <c r="K5023" s="50" t="s">
        <v>291</v>
      </c>
      <c r="L5023" s="50" t="s">
        <v>189</v>
      </c>
      <c r="M5023" s="54">
        <v>2</v>
      </c>
      <c r="N5023" s="51" t="str">
        <f t="shared" si="325"/>
        <v>都国立</v>
      </c>
    </row>
    <row r="5024" spans="1:14" x14ac:dyDescent="0.2">
      <c r="A5024" s="50">
        <f t="shared" si="322"/>
        <v>56042</v>
      </c>
      <c r="B5024" s="50">
        <f t="shared" si="323"/>
        <v>5</v>
      </c>
      <c r="C5024" s="51">
        <f t="shared" si="324"/>
        <v>60</v>
      </c>
      <c r="D5024" s="50">
        <v>56042</v>
      </c>
      <c r="E5024" s="50" t="s">
        <v>34</v>
      </c>
      <c r="F5024" s="50" t="s">
        <v>12422</v>
      </c>
      <c r="G5024" s="50" t="s">
        <v>1285</v>
      </c>
      <c r="H5024" s="50" t="s">
        <v>1131</v>
      </c>
      <c r="I5024" s="50" t="s">
        <v>1287</v>
      </c>
      <c r="J5024" s="50" t="s">
        <v>1132</v>
      </c>
      <c r="K5024" s="50" t="s">
        <v>291</v>
      </c>
      <c r="L5024" s="50" t="s">
        <v>188</v>
      </c>
      <c r="M5024" s="54">
        <v>2</v>
      </c>
      <c r="N5024" s="51" t="str">
        <f t="shared" si="325"/>
        <v>都国立</v>
      </c>
    </row>
    <row r="5025" spans="1:14" x14ac:dyDescent="0.2">
      <c r="A5025" s="50">
        <f t="shared" si="322"/>
        <v>56043</v>
      </c>
      <c r="B5025" s="50">
        <f t="shared" si="323"/>
        <v>5</v>
      </c>
      <c r="C5025" s="51">
        <f t="shared" si="324"/>
        <v>60</v>
      </c>
      <c r="D5025" s="50">
        <v>56043</v>
      </c>
      <c r="E5025" s="50" t="s">
        <v>12423</v>
      </c>
      <c r="F5025" s="50" t="s">
        <v>5241</v>
      </c>
      <c r="G5025" s="50" t="s">
        <v>12424</v>
      </c>
      <c r="H5025" s="50" t="s">
        <v>5243</v>
      </c>
      <c r="I5025" s="50" t="s">
        <v>12425</v>
      </c>
      <c r="J5025" s="50" t="s">
        <v>5245</v>
      </c>
      <c r="K5025" s="50" t="s">
        <v>291</v>
      </c>
      <c r="L5025" s="50" t="s">
        <v>189</v>
      </c>
      <c r="M5025" s="54">
        <v>1</v>
      </c>
      <c r="N5025" s="51" t="str">
        <f t="shared" si="325"/>
        <v>都国立</v>
      </c>
    </row>
    <row r="5026" spans="1:14" x14ac:dyDescent="0.2">
      <c r="A5026" s="50">
        <f t="shared" si="322"/>
        <v>56044</v>
      </c>
      <c r="B5026" s="50">
        <f t="shared" si="323"/>
        <v>5</v>
      </c>
      <c r="C5026" s="51">
        <f t="shared" si="324"/>
        <v>60</v>
      </c>
      <c r="D5026" s="50">
        <v>56044</v>
      </c>
      <c r="E5026" s="50" t="s">
        <v>15</v>
      </c>
      <c r="F5026" s="50" t="s">
        <v>12426</v>
      </c>
      <c r="G5026" s="50" t="s">
        <v>1570</v>
      </c>
      <c r="H5026" s="50" t="s">
        <v>12427</v>
      </c>
      <c r="I5026" s="50" t="s">
        <v>1571</v>
      </c>
      <c r="J5026" s="50" t="s">
        <v>12428</v>
      </c>
      <c r="K5026" s="50" t="s">
        <v>291</v>
      </c>
      <c r="L5026" s="50" t="s">
        <v>189</v>
      </c>
      <c r="M5026" s="54">
        <v>1</v>
      </c>
      <c r="N5026" s="51" t="str">
        <f t="shared" si="325"/>
        <v>都国立</v>
      </c>
    </row>
    <row r="5027" spans="1:14" x14ac:dyDescent="0.2">
      <c r="A5027" s="50">
        <f t="shared" si="322"/>
        <v>56045</v>
      </c>
      <c r="B5027" s="50">
        <f t="shared" si="323"/>
        <v>5</v>
      </c>
      <c r="C5027" s="51">
        <f t="shared" si="324"/>
        <v>60</v>
      </c>
      <c r="D5027" s="50">
        <v>56045</v>
      </c>
      <c r="E5027" s="50" t="s">
        <v>6268</v>
      </c>
      <c r="F5027" s="50" t="s">
        <v>12429</v>
      </c>
      <c r="G5027" s="50" t="s">
        <v>6270</v>
      </c>
      <c r="H5027" s="50" t="s">
        <v>3167</v>
      </c>
      <c r="I5027" s="50" t="s">
        <v>6271</v>
      </c>
      <c r="J5027" s="50" t="s">
        <v>3168</v>
      </c>
      <c r="K5027" s="50" t="s">
        <v>291</v>
      </c>
      <c r="L5027" s="50" t="s">
        <v>189</v>
      </c>
      <c r="M5027" s="54">
        <v>1</v>
      </c>
      <c r="N5027" s="51" t="str">
        <f t="shared" si="325"/>
        <v>都国立</v>
      </c>
    </row>
    <row r="5028" spans="1:14" x14ac:dyDescent="0.2">
      <c r="A5028" s="50">
        <f t="shared" si="322"/>
        <v>56046</v>
      </c>
      <c r="B5028" s="50">
        <f t="shared" si="323"/>
        <v>5</v>
      </c>
      <c r="C5028" s="51">
        <f t="shared" si="324"/>
        <v>60</v>
      </c>
      <c r="D5028" s="50">
        <v>56046</v>
      </c>
      <c r="E5028" s="50" t="s">
        <v>12430</v>
      </c>
      <c r="F5028" s="50" t="s">
        <v>2056</v>
      </c>
      <c r="G5028" s="50" t="s">
        <v>1263</v>
      </c>
      <c r="H5028" s="50" t="s">
        <v>1235</v>
      </c>
      <c r="I5028" s="50" t="s">
        <v>12431</v>
      </c>
      <c r="J5028" s="50" t="s">
        <v>1236</v>
      </c>
      <c r="K5028" s="50" t="s">
        <v>291</v>
      </c>
      <c r="L5028" s="50" t="s">
        <v>189</v>
      </c>
      <c r="M5028" s="54">
        <v>1</v>
      </c>
      <c r="N5028" s="51" t="str">
        <f t="shared" si="325"/>
        <v>都国立</v>
      </c>
    </row>
    <row r="5029" spans="1:14" x14ac:dyDescent="0.2">
      <c r="A5029" s="50">
        <f t="shared" si="322"/>
        <v>56047</v>
      </c>
      <c r="B5029" s="50">
        <f t="shared" si="323"/>
        <v>5</v>
      </c>
      <c r="C5029" s="51">
        <f t="shared" si="324"/>
        <v>60</v>
      </c>
      <c r="D5029" s="50">
        <v>56047</v>
      </c>
      <c r="E5029" s="50" t="s">
        <v>3637</v>
      </c>
      <c r="F5029" s="50" t="s">
        <v>4551</v>
      </c>
      <c r="G5029" s="50" t="s">
        <v>12432</v>
      </c>
      <c r="H5029" s="50" t="s">
        <v>4546</v>
      </c>
      <c r="I5029" s="50" t="s">
        <v>12433</v>
      </c>
      <c r="J5029" s="50" t="s">
        <v>4547</v>
      </c>
      <c r="K5029" s="50" t="s">
        <v>291</v>
      </c>
      <c r="L5029" s="50" t="s">
        <v>189</v>
      </c>
      <c r="M5029" s="54">
        <v>1</v>
      </c>
      <c r="N5029" s="51" t="str">
        <f t="shared" si="325"/>
        <v>都国立</v>
      </c>
    </row>
    <row r="5030" spans="1:14" x14ac:dyDescent="0.2">
      <c r="A5030" s="50">
        <f t="shared" si="322"/>
        <v>56048</v>
      </c>
      <c r="B5030" s="50">
        <f t="shared" si="323"/>
        <v>5</v>
      </c>
      <c r="C5030" s="51">
        <f t="shared" si="324"/>
        <v>60</v>
      </c>
      <c r="D5030" s="50">
        <v>56048</v>
      </c>
      <c r="E5030" s="50" t="s">
        <v>12434</v>
      </c>
      <c r="F5030" s="50" t="s">
        <v>12435</v>
      </c>
      <c r="G5030" s="50" t="s">
        <v>12436</v>
      </c>
      <c r="H5030" s="50" t="s">
        <v>1228</v>
      </c>
      <c r="I5030" s="50" t="s">
        <v>12437</v>
      </c>
      <c r="J5030" s="50" t="s">
        <v>1229</v>
      </c>
      <c r="K5030" s="50" t="s">
        <v>291</v>
      </c>
      <c r="L5030" s="50" t="s">
        <v>189</v>
      </c>
      <c r="M5030" s="54">
        <v>1</v>
      </c>
      <c r="N5030" s="51" t="str">
        <f t="shared" si="325"/>
        <v>都国立</v>
      </c>
    </row>
    <row r="5031" spans="1:14" x14ac:dyDescent="0.2">
      <c r="A5031" s="50">
        <f t="shared" si="322"/>
        <v>56049</v>
      </c>
      <c r="B5031" s="50">
        <f t="shared" si="323"/>
        <v>5</v>
      </c>
      <c r="C5031" s="51">
        <f t="shared" si="324"/>
        <v>60</v>
      </c>
      <c r="D5031" s="50">
        <v>56049</v>
      </c>
      <c r="E5031" s="50" t="s">
        <v>11646</v>
      </c>
      <c r="F5031" s="50" t="s">
        <v>12438</v>
      </c>
      <c r="G5031" s="50" t="s">
        <v>11647</v>
      </c>
      <c r="H5031" s="50" t="s">
        <v>12439</v>
      </c>
      <c r="I5031" s="50" t="s">
        <v>11648</v>
      </c>
      <c r="J5031" s="50" t="s">
        <v>12440</v>
      </c>
      <c r="K5031" s="50" t="s">
        <v>291</v>
      </c>
      <c r="L5031" s="50" t="s">
        <v>189</v>
      </c>
      <c r="M5031" s="54">
        <v>1</v>
      </c>
      <c r="N5031" s="51" t="str">
        <f t="shared" si="325"/>
        <v>都国立</v>
      </c>
    </row>
    <row r="5032" spans="1:14" x14ac:dyDescent="0.2">
      <c r="A5032" s="50">
        <f t="shared" si="322"/>
        <v>56050</v>
      </c>
      <c r="B5032" s="50">
        <f t="shared" si="323"/>
        <v>5</v>
      </c>
      <c r="C5032" s="51">
        <f t="shared" si="324"/>
        <v>60</v>
      </c>
      <c r="D5032" s="50">
        <v>56050</v>
      </c>
      <c r="E5032" s="50" t="s">
        <v>357</v>
      </c>
      <c r="F5032" s="50" t="s">
        <v>12441</v>
      </c>
      <c r="G5032" s="50" t="s">
        <v>1301</v>
      </c>
      <c r="H5032" s="50" t="s">
        <v>2973</v>
      </c>
      <c r="I5032" s="50" t="s">
        <v>1431</v>
      </c>
      <c r="J5032" s="50" t="s">
        <v>2974</v>
      </c>
      <c r="K5032" s="50" t="s">
        <v>291</v>
      </c>
      <c r="L5032" s="50" t="s">
        <v>185</v>
      </c>
      <c r="M5032" s="54">
        <v>1</v>
      </c>
      <c r="N5032" s="51" t="str">
        <f t="shared" si="325"/>
        <v>都国立</v>
      </c>
    </row>
    <row r="5033" spans="1:14" x14ac:dyDescent="0.2">
      <c r="A5033" s="50">
        <f t="shared" si="322"/>
        <v>56064</v>
      </c>
      <c r="B5033" s="50">
        <f t="shared" si="323"/>
        <v>5</v>
      </c>
      <c r="C5033" s="51">
        <f t="shared" si="324"/>
        <v>60</v>
      </c>
      <c r="D5033" s="50">
        <v>56064</v>
      </c>
      <c r="E5033" s="50" t="s">
        <v>5211</v>
      </c>
      <c r="F5033" s="50" t="s">
        <v>3911</v>
      </c>
      <c r="G5033" s="50" t="s">
        <v>5213</v>
      </c>
      <c r="H5033" s="50" t="s">
        <v>1356</v>
      </c>
      <c r="I5033" s="50" t="s">
        <v>5214</v>
      </c>
      <c r="J5033" s="50" t="s">
        <v>1358</v>
      </c>
      <c r="K5033" s="50" t="s">
        <v>292</v>
      </c>
      <c r="L5033" s="50" t="s">
        <v>1029</v>
      </c>
      <c r="M5033" s="54">
        <v>3</v>
      </c>
      <c r="N5033" s="51" t="str">
        <f t="shared" si="325"/>
        <v>都国立</v>
      </c>
    </row>
    <row r="5034" spans="1:14" x14ac:dyDescent="0.2">
      <c r="A5034" s="50">
        <f t="shared" si="322"/>
        <v>56068</v>
      </c>
      <c r="B5034" s="50">
        <f t="shared" si="323"/>
        <v>5</v>
      </c>
      <c r="C5034" s="51">
        <f t="shared" si="324"/>
        <v>60</v>
      </c>
      <c r="D5034" s="50">
        <v>56068</v>
      </c>
      <c r="E5034" s="50" t="s">
        <v>45</v>
      </c>
      <c r="F5034" s="50" t="s">
        <v>12442</v>
      </c>
      <c r="G5034" s="50" t="s">
        <v>1184</v>
      </c>
      <c r="H5034" s="50" t="s">
        <v>12443</v>
      </c>
      <c r="I5034" s="50" t="s">
        <v>1186</v>
      </c>
      <c r="J5034" s="50" t="s">
        <v>12444</v>
      </c>
      <c r="K5034" s="50" t="s">
        <v>292</v>
      </c>
      <c r="L5034" s="50" t="s">
        <v>1029</v>
      </c>
      <c r="M5034" s="54">
        <v>3</v>
      </c>
      <c r="N5034" s="51" t="str">
        <f t="shared" si="325"/>
        <v>都国立</v>
      </c>
    </row>
    <row r="5035" spans="1:14" x14ac:dyDescent="0.2">
      <c r="A5035" s="50">
        <f t="shared" si="322"/>
        <v>56073</v>
      </c>
      <c r="B5035" s="50">
        <f t="shared" si="323"/>
        <v>5</v>
      </c>
      <c r="C5035" s="51">
        <f t="shared" si="324"/>
        <v>60</v>
      </c>
      <c r="D5035" s="50">
        <v>56073</v>
      </c>
      <c r="E5035" s="50" t="s">
        <v>12445</v>
      </c>
      <c r="F5035" s="50" t="s">
        <v>12446</v>
      </c>
      <c r="G5035" s="50" t="s">
        <v>12447</v>
      </c>
      <c r="H5035" s="50" t="s">
        <v>3025</v>
      </c>
      <c r="I5035" s="50" t="s">
        <v>12448</v>
      </c>
      <c r="J5035" s="50" t="s">
        <v>3027</v>
      </c>
      <c r="K5035" s="50" t="s">
        <v>292</v>
      </c>
      <c r="L5035" s="50" t="s">
        <v>188</v>
      </c>
      <c r="M5035" s="54">
        <v>2</v>
      </c>
      <c r="N5035" s="51" t="str">
        <f t="shared" si="325"/>
        <v>都国立</v>
      </c>
    </row>
    <row r="5036" spans="1:14" x14ac:dyDescent="0.2">
      <c r="A5036" s="50">
        <f t="shared" ref="A5036:A5099" si="326">D5036</f>
        <v>56074</v>
      </c>
      <c r="B5036" s="50">
        <f t="shared" ref="B5036:B5099" si="327">ROUNDDOWN(D5036/10000,0)</f>
        <v>5</v>
      </c>
      <c r="C5036" s="51">
        <f t="shared" ref="C5036:C5099" si="328">ROUNDDOWN((D5036-B5036*10000)/100,0)</f>
        <v>60</v>
      </c>
      <c r="D5036" s="50">
        <v>56074</v>
      </c>
      <c r="E5036" s="50" t="s">
        <v>12449</v>
      </c>
      <c r="F5036" s="50" t="s">
        <v>12450</v>
      </c>
      <c r="G5036" s="50" t="s">
        <v>12451</v>
      </c>
      <c r="H5036" s="50" t="s">
        <v>12452</v>
      </c>
      <c r="I5036" s="50" t="s">
        <v>7612</v>
      </c>
      <c r="J5036" s="50" t="s">
        <v>12453</v>
      </c>
      <c r="K5036" s="50" t="s">
        <v>292</v>
      </c>
      <c r="L5036" s="50" t="s">
        <v>188</v>
      </c>
      <c r="M5036" s="54">
        <v>2</v>
      </c>
      <c r="N5036" s="51" t="str">
        <f t="shared" si="325"/>
        <v>都国立</v>
      </c>
    </row>
    <row r="5037" spans="1:14" x14ac:dyDescent="0.2">
      <c r="A5037" s="50">
        <f t="shared" si="326"/>
        <v>56075</v>
      </c>
      <c r="B5037" s="50">
        <f t="shared" si="327"/>
        <v>5</v>
      </c>
      <c r="C5037" s="51">
        <f t="shared" si="328"/>
        <v>60</v>
      </c>
      <c r="D5037" s="50">
        <v>56075</v>
      </c>
      <c r="E5037" s="50" t="s">
        <v>456</v>
      </c>
      <c r="F5037" s="50" t="s">
        <v>12454</v>
      </c>
      <c r="G5037" s="50" t="s">
        <v>1722</v>
      </c>
      <c r="H5037" s="50" t="s">
        <v>1542</v>
      </c>
      <c r="I5037" s="50" t="s">
        <v>1724</v>
      </c>
      <c r="J5037" s="50" t="s">
        <v>2161</v>
      </c>
      <c r="K5037" s="50" t="s">
        <v>292</v>
      </c>
      <c r="L5037" s="50" t="s">
        <v>188</v>
      </c>
      <c r="M5037" s="54">
        <v>2</v>
      </c>
      <c r="N5037" s="51" t="str">
        <f t="shared" si="325"/>
        <v>都国立</v>
      </c>
    </row>
    <row r="5038" spans="1:14" x14ac:dyDescent="0.2">
      <c r="A5038" s="50">
        <f t="shared" si="326"/>
        <v>56076</v>
      </c>
      <c r="B5038" s="50">
        <f t="shared" si="327"/>
        <v>5</v>
      </c>
      <c r="C5038" s="51">
        <f t="shared" si="328"/>
        <v>60</v>
      </c>
      <c r="D5038" s="50">
        <v>56076</v>
      </c>
      <c r="E5038" s="50" t="s">
        <v>12455</v>
      </c>
      <c r="F5038" s="50" t="s">
        <v>12456</v>
      </c>
      <c r="G5038" s="50" t="s">
        <v>12457</v>
      </c>
      <c r="H5038" s="50" t="s">
        <v>3018</v>
      </c>
      <c r="I5038" s="50" t="s">
        <v>12458</v>
      </c>
      <c r="J5038" s="50" t="s">
        <v>3019</v>
      </c>
      <c r="K5038" s="50" t="s">
        <v>292</v>
      </c>
      <c r="L5038" s="50" t="s">
        <v>189</v>
      </c>
      <c r="M5038" s="54">
        <v>2</v>
      </c>
      <c r="N5038" s="51" t="str">
        <f t="shared" si="325"/>
        <v>都国立</v>
      </c>
    </row>
    <row r="5039" spans="1:14" x14ac:dyDescent="0.2">
      <c r="A5039" s="50">
        <f t="shared" si="326"/>
        <v>56077</v>
      </c>
      <c r="B5039" s="50">
        <f t="shared" si="327"/>
        <v>5</v>
      </c>
      <c r="C5039" s="51">
        <f t="shared" si="328"/>
        <v>60</v>
      </c>
      <c r="D5039" s="50">
        <v>56077</v>
      </c>
      <c r="E5039" s="50" t="s">
        <v>122</v>
      </c>
      <c r="F5039" s="50" t="s">
        <v>8460</v>
      </c>
      <c r="G5039" s="50" t="s">
        <v>3224</v>
      </c>
      <c r="H5039" s="50" t="s">
        <v>1705</v>
      </c>
      <c r="I5039" s="50" t="s">
        <v>3225</v>
      </c>
      <c r="J5039" s="50" t="s">
        <v>1707</v>
      </c>
      <c r="K5039" s="50" t="s">
        <v>292</v>
      </c>
      <c r="L5039" s="50" t="s">
        <v>189</v>
      </c>
      <c r="M5039" s="54">
        <v>1</v>
      </c>
      <c r="N5039" s="51" t="str">
        <f t="shared" si="325"/>
        <v>都国立</v>
      </c>
    </row>
    <row r="5040" spans="1:14" x14ac:dyDescent="0.2">
      <c r="A5040" s="50">
        <f t="shared" si="326"/>
        <v>56078</v>
      </c>
      <c r="B5040" s="50">
        <f t="shared" si="327"/>
        <v>5</v>
      </c>
      <c r="C5040" s="51">
        <f t="shared" si="328"/>
        <v>60</v>
      </c>
      <c r="D5040" s="50">
        <v>56078</v>
      </c>
      <c r="E5040" s="50" t="s">
        <v>12459</v>
      </c>
      <c r="F5040" s="50" t="s">
        <v>3411</v>
      </c>
      <c r="G5040" s="50" t="s">
        <v>12460</v>
      </c>
      <c r="H5040" s="50" t="s">
        <v>3030</v>
      </c>
      <c r="I5040" s="50" t="s">
        <v>12461</v>
      </c>
      <c r="J5040" s="50" t="s">
        <v>3031</v>
      </c>
      <c r="K5040" s="50" t="s">
        <v>292</v>
      </c>
      <c r="L5040" s="50" t="s">
        <v>189</v>
      </c>
      <c r="M5040" s="54">
        <v>1</v>
      </c>
      <c r="N5040" s="51" t="str">
        <f t="shared" si="325"/>
        <v>都国立</v>
      </c>
    </row>
    <row r="5041" spans="1:14" x14ac:dyDescent="0.2">
      <c r="A5041" s="50">
        <f t="shared" si="326"/>
        <v>56146</v>
      </c>
      <c r="B5041" s="50">
        <f t="shared" si="327"/>
        <v>5</v>
      </c>
      <c r="C5041" s="51">
        <f t="shared" si="328"/>
        <v>61</v>
      </c>
      <c r="D5041" s="50">
        <v>56146</v>
      </c>
      <c r="E5041" s="50" t="s">
        <v>5162</v>
      </c>
      <c r="F5041" s="50" t="s">
        <v>7084</v>
      </c>
      <c r="G5041" s="50" t="s">
        <v>5163</v>
      </c>
      <c r="H5041" s="50" t="s">
        <v>1195</v>
      </c>
      <c r="I5041" s="50" t="s">
        <v>5164</v>
      </c>
      <c r="J5041" s="50" t="s">
        <v>1196</v>
      </c>
      <c r="K5041" s="50" t="s">
        <v>291</v>
      </c>
      <c r="L5041" s="50" t="s">
        <v>188</v>
      </c>
      <c r="M5041" s="54">
        <v>2</v>
      </c>
      <c r="N5041" s="51" t="str">
        <f t="shared" si="325"/>
        <v>都五商</v>
      </c>
    </row>
    <row r="5042" spans="1:14" x14ac:dyDescent="0.2">
      <c r="A5042" s="50">
        <f t="shared" si="326"/>
        <v>56196</v>
      </c>
      <c r="B5042" s="50">
        <f t="shared" si="327"/>
        <v>5</v>
      </c>
      <c r="C5042" s="51">
        <f t="shared" si="328"/>
        <v>61</v>
      </c>
      <c r="D5042" s="50">
        <v>56196</v>
      </c>
      <c r="E5042" s="50" t="s">
        <v>6951</v>
      </c>
      <c r="F5042" s="50" t="s">
        <v>12462</v>
      </c>
      <c r="G5042" s="50" t="s">
        <v>6953</v>
      </c>
      <c r="H5042" s="50" t="s">
        <v>12463</v>
      </c>
      <c r="I5042" s="50" t="s">
        <v>6954</v>
      </c>
      <c r="J5042" s="50" t="s">
        <v>12464</v>
      </c>
      <c r="K5042" s="50" t="s">
        <v>292</v>
      </c>
      <c r="L5042" s="50" t="s">
        <v>188</v>
      </c>
      <c r="M5042" s="54">
        <v>2</v>
      </c>
      <c r="N5042" s="51" t="str">
        <f t="shared" si="325"/>
        <v>都五商</v>
      </c>
    </row>
    <row r="5043" spans="1:14" x14ac:dyDescent="0.2">
      <c r="A5043" s="50">
        <f t="shared" si="326"/>
        <v>56202</v>
      </c>
      <c r="B5043" s="50">
        <f t="shared" si="327"/>
        <v>5</v>
      </c>
      <c r="C5043" s="51">
        <f t="shared" si="328"/>
        <v>62</v>
      </c>
      <c r="D5043" s="50">
        <v>56202</v>
      </c>
      <c r="E5043" s="50" t="s">
        <v>12465</v>
      </c>
      <c r="F5043" s="50" t="s">
        <v>11437</v>
      </c>
      <c r="G5043" s="50" t="s">
        <v>12466</v>
      </c>
      <c r="H5043" s="50" t="s">
        <v>6157</v>
      </c>
      <c r="I5043" s="50" t="s">
        <v>12467</v>
      </c>
      <c r="J5043" s="50" t="s">
        <v>6158</v>
      </c>
      <c r="K5043" s="50" t="s">
        <v>291</v>
      </c>
      <c r="L5043" s="50" t="s">
        <v>189</v>
      </c>
      <c r="M5043" s="54">
        <v>1</v>
      </c>
      <c r="N5043" s="51" t="str">
        <f t="shared" si="325"/>
        <v>桐朋</v>
      </c>
    </row>
    <row r="5044" spans="1:14" x14ac:dyDescent="0.2">
      <c r="A5044" s="50">
        <f t="shared" si="326"/>
        <v>56205</v>
      </c>
      <c r="B5044" s="50">
        <f t="shared" si="327"/>
        <v>5</v>
      </c>
      <c r="C5044" s="51">
        <f t="shared" si="328"/>
        <v>62</v>
      </c>
      <c r="D5044" s="50">
        <v>56205</v>
      </c>
      <c r="E5044" s="50" t="s">
        <v>12468</v>
      </c>
      <c r="F5044" s="50" t="s">
        <v>12469</v>
      </c>
      <c r="G5044" s="50" t="s">
        <v>8900</v>
      </c>
      <c r="H5044" s="50" t="s">
        <v>1484</v>
      </c>
      <c r="I5044" s="50" t="s">
        <v>8901</v>
      </c>
      <c r="J5044" s="50" t="s">
        <v>1485</v>
      </c>
      <c r="K5044" s="50" t="s">
        <v>291</v>
      </c>
      <c r="L5044" s="50" t="s">
        <v>189</v>
      </c>
      <c r="M5044" s="54">
        <v>1</v>
      </c>
      <c r="N5044" s="51" t="str">
        <f t="shared" si="325"/>
        <v>桐朋</v>
      </c>
    </row>
    <row r="5045" spans="1:14" x14ac:dyDescent="0.2">
      <c r="A5045" s="50">
        <f t="shared" si="326"/>
        <v>56206</v>
      </c>
      <c r="B5045" s="50">
        <f t="shared" si="327"/>
        <v>5</v>
      </c>
      <c r="C5045" s="51">
        <f t="shared" si="328"/>
        <v>62</v>
      </c>
      <c r="D5045" s="50">
        <v>56206</v>
      </c>
      <c r="E5045" s="50" t="s">
        <v>12470</v>
      </c>
      <c r="F5045" s="50" t="s">
        <v>4254</v>
      </c>
      <c r="G5045" s="50" t="s">
        <v>12471</v>
      </c>
      <c r="H5045" s="50" t="s">
        <v>1673</v>
      </c>
      <c r="I5045" s="50" t="s">
        <v>12472</v>
      </c>
      <c r="J5045" s="50" t="s">
        <v>1675</v>
      </c>
      <c r="K5045" s="50" t="s">
        <v>291</v>
      </c>
      <c r="L5045" s="50" t="s">
        <v>185</v>
      </c>
      <c r="M5045" s="54">
        <v>1</v>
      </c>
      <c r="N5045" s="51" t="str">
        <f t="shared" si="325"/>
        <v>桐朋</v>
      </c>
    </row>
    <row r="5046" spans="1:14" x14ac:dyDescent="0.2">
      <c r="A5046" s="50">
        <f t="shared" si="326"/>
        <v>56207</v>
      </c>
      <c r="B5046" s="50">
        <f t="shared" si="327"/>
        <v>5</v>
      </c>
      <c r="C5046" s="51">
        <f t="shared" si="328"/>
        <v>62</v>
      </c>
      <c r="D5046" s="50">
        <v>56207</v>
      </c>
      <c r="E5046" s="50" t="s">
        <v>12473</v>
      </c>
      <c r="F5046" s="50" t="s">
        <v>12474</v>
      </c>
      <c r="G5046" s="50" t="s">
        <v>12475</v>
      </c>
      <c r="H5046" s="50" t="s">
        <v>12476</v>
      </c>
      <c r="I5046" s="50" t="s">
        <v>12477</v>
      </c>
      <c r="J5046" s="50" t="s">
        <v>12478</v>
      </c>
      <c r="K5046" s="50" t="s">
        <v>291</v>
      </c>
      <c r="L5046" s="50" t="s">
        <v>189</v>
      </c>
      <c r="M5046" s="54">
        <v>1</v>
      </c>
      <c r="N5046" s="51" t="str">
        <f t="shared" si="325"/>
        <v>桐朋</v>
      </c>
    </row>
    <row r="5047" spans="1:14" x14ac:dyDescent="0.2">
      <c r="A5047" s="50">
        <f t="shared" si="326"/>
        <v>56210</v>
      </c>
      <c r="B5047" s="50">
        <f t="shared" si="327"/>
        <v>5</v>
      </c>
      <c r="C5047" s="51">
        <f t="shared" si="328"/>
        <v>62</v>
      </c>
      <c r="D5047" s="50">
        <v>56210</v>
      </c>
      <c r="E5047" s="50" t="s">
        <v>12479</v>
      </c>
      <c r="F5047" s="50" t="s">
        <v>5988</v>
      </c>
      <c r="G5047" s="50" t="s">
        <v>12480</v>
      </c>
      <c r="H5047" s="50" t="s">
        <v>1283</v>
      </c>
      <c r="I5047" s="50" t="s">
        <v>12481</v>
      </c>
      <c r="J5047" s="50" t="s">
        <v>1284</v>
      </c>
      <c r="K5047" s="50" t="s">
        <v>291</v>
      </c>
      <c r="L5047" s="50" t="s">
        <v>189</v>
      </c>
      <c r="M5047" s="54">
        <v>1</v>
      </c>
      <c r="N5047" s="51" t="str">
        <f t="shared" si="325"/>
        <v>桐朋</v>
      </c>
    </row>
    <row r="5048" spans="1:14" x14ac:dyDescent="0.2">
      <c r="A5048" s="50">
        <f t="shared" si="326"/>
        <v>56212</v>
      </c>
      <c r="B5048" s="50">
        <f t="shared" si="327"/>
        <v>5</v>
      </c>
      <c r="C5048" s="51">
        <f t="shared" si="328"/>
        <v>62</v>
      </c>
      <c r="D5048" s="50">
        <v>56212</v>
      </c>
      <c r="E5048" s="50" t="s">
        <v>12482</v>
      </c>
      <c r="F5048" s="50" t="s">
        <v>5835</v>
      </c>
      <c r="G5048" s="50" t="s">
        <v>12483</v>
      </c>
      <c r="H5048" s="50" t="s">
        <v>5836</v>
      </c>
      <c r="I5048" s="50" t="s">
        <v>12484</v>
      </c>
      <c r="J5048" s="50" t="s">
        <v>5837</v>
      </c>
      <c r="K5048" s="50" t="s">
        <v>291</v>
      </c>
      <c r="L5048" s="50" t="s">
        <v>185</v>
      </c>
      <c r="M5048" s="54">
        <v>1</v>
      </c>
      <c r="N5048" s="51" t="str">
        <f t="shared" si="325"/>
        <v>桐朋</v>
      </c>
    </row>
    <row r="5049" spans="1:14" x14ac:dyDescent="0.2">
      <c r="A5049" s="50">
        <f t="shared" si="326"/>
        <v>56216</v>
      </c>
      <c r="B5049" s="50">
        <f t="shared" si="327"/>
        <v>5</v>
      </c>
      <c r="C5049" s="51">
        <f t="shared" si="328"/>
        <v>62</v>
      </c>
      <c r="D5049" s="50">
        <v>56216</v>
      </c>
      <c r="E5049" s="50" t="s">
        <v>12485</v>
      </c>
      <c r="F5049" s="50" t="s">
        <v>12486</v>
      </c>
      <c r="G5049" s="50" t="s">
        <v>12487</v>
      </c>
      <c r="H5049" s="50" t="s">
        <v>11434</v>
      </c>
      <c r="I5049" s="50" t="s">
        <v>12488</v>
      </c>
      <c r="J5049" s="50" t="s">
        <v>11436</v>
      </c>
      <c r="K5049" s="50" t="s">
        <v>291</v>
      </c>
      <c r="L5049" s="50" t="s">
        <v>189</v>
      </c>
      <c r="M5049" s="54">
        <v>1</v>
      </c>
      <c r="N5049" s="51" t="str">
        <f t="shared" si="325"/>
        <v>桐朋</v>
      </c>
    </row>
    <row r="5050" spans="1:14" x14ac:dyDescent="0.2">
      <c r="A5050" s="50">
        <f t="shared" si="326"/>
        <v>56221</v>
      </c>
      <c r="B5050" s="50">
        <f t="shared" si="327"/>
        <v>5</v>
      </c>
      <c r="C5050" s="51">
        <f t="shared" si="328"/>
        <v>62</v>
      </c>
      <c r="D5050" s="50">
        <v>56221</v>
      </c>
      <c r="E5050" s="50" t="s">
        <v>395</v>
      </c>
      <c r="F5050" s="50" t="s">
        <v>441</v>
      </c>
      <c r="G5050" s="50" t="s">
        <v>1397</v>
      </c>
      <c r="H5050" s="50" t="s">
        <v>1040</v>
      </c>
      <c r="I5050" s="50" t="s">
        <v>1398</v>
      </c>
      <c r="J5050" s="50" t="s">
        <v>1041</v>
      </c>
      <c r="K5050" s="50" t="s">
        <v>291</v>
      </c>
      <c r="L5050" s="50" t="s">
        <v>189</v>
      </c>
      <c r="M5050" s="54">
        <v>1</v>
      </c>
      <c r="N5050" s="51" t="str">
        <f t="shared" si="325"/>
        <v>桐朋</v>
      </c>
    </row>
    <row r="5051" spans="1:14" x14ac:dyDescent="0.2">
      <c r="A5051" s="50">
        <f t="shared" si="326"/>
        <v>56222</v>
      </c>
      <c r="B5051" s="50">
        <f t="shared" si="327"/>
        <v>5</v>
      </c>
      <c r="C5051" s="51">
        <f t="shared" si="328"/>
        <v>62</v>
      </c>
      <c r="D5051" s="50">
        <v>56222</v>
      </c>
      <c r="E5051" s="50" t="s">
        <v>53</v>
      </c>
      <c r="F5051" s="50" t="s">
        <v>5794</v>
      </c>
      <c r="G5051" s="50" t="s">
        <v>1239</v>
      </c>
      <c r="H5051" s="50" t="s">
        <v>1579</v>
      </c>
      <c r="I5051" s="50" t="s">
        <v>1240</v>
      </c>
      <c r="J5051" s="50" t="s">
        <v>1581</v>
      </c>
      <c r="K5051" s="50" t="s">
        <v>291</v>
      </c>
      <c r="L5051" s="50" t="s">
        <v>189</v>
      </c>
      <c r="M5051" s="54">
        <v>1</v>
      </c>
      <c r="N5051" s="51" t="str">
        <f t="shared" si="325"/>
        <v>桐朋</v>
      </c>
    </row>
    <row r="5052" spans="1:14" x14ac:dyDescent="0.2">
      <c r="A5052" s="50">
        <f t="shared" si="326"/>
        <v>56227</v>
      </c>
      <c r="B5052" s="50">
        <f t="shared" si="327"/>
        <v>5</v>
      </c>
      <c r="C5052" s="51">
        <f t="shared" si="328"/>
        <v>62</v>
      </c>
      <c r="D5052" s="50">
        <v>56227</v>
      </c>
      <c r="E5052" s="50" t="s">
        <v>12489</v>
      </c>
      <c r="F5052" s="50" t="s">
        <v>12490</v>
      </c>
      <c r="G5052" s="50" t="s">
        <v>12491</v>
      </c>
      <c r="H5052" s="50" t="s">
        <v>12492</v>
      </c>
      <c r="I5052" s="50" t="s">
        <v>12493</v>
      </c>
      <c r="J5052" s="50" t="s">
        <v>12494</v>
      </c>
      <c r="K5052" s="50" t="s">
        <v>291</v>
      </c>
      <c r="L5052" s="50" t="s">
        <v>188</v>
      </c>
      <c r="M5052" s="54">
        <v>2</v>
      </c>
      <c r="N5052" s="51" t="str">
        <f t="shared" si="325"/>
        <v>桐朋</v>
      </c>
    </row>
    <row r="5053" spans="1:14" x14ac:dyDescent="0.2">
      <c r="A5053" s="50">
        <f t="shared" si="326"/>
        <v>56228</v>
      </c>
      <c r="B5053" s="50">
        <f t="shared" si="327"/>
        <v>5</v>
      </c>
      <c r="C5053" s="51">
        <f t="shared" si="328"/>
        <v>62</v>
      </c>
      <c r="D5053" s="50">
        <v>56228</v>
      </c>
      <c r="E5053" s="50" t="s">
        <v>837</v>
      </c>
      <c r="F5053" s="50" t="s">
        <v>7447</v>
      </c>
      <c r="G5053" s="50" t="s">
        <v>2338</v>
      </c>
      <c r="H5053" s="50" t="s">
        <v>1590</v>
      </c>
      <c r="I5053" s="50" t="s">
        <v>2339</v>
      </c>
      <c r="J5053" s="50" t="s">
        <v>1592</v>
      </c>
      <c r="K5053" s="50" t="s">
        <v>291</v>
      </c>
      <c r="L5053" s="50" t="s">
        <v>188</v>
      </c>
      <c r="M5053" s="54">
        <v>2</v>
      </c>
      <c r="N5053" s="51" t="str">
        <f t="shared" si="325"/>
        <v>桐朋</v>
      </c>
    </row>
    <row r="5054" spans="1:14" x14ac:dyDescent="0.2">
      <c r="A5054" s="50">
        <f t="shared" si="326"/>
        <v>56229</v>
      </c>
      <c r="B5054" s="50">
        <f t="shared" si="327"/>
        <v>5</v>
      </c>
      <c r="C5054" s="51">
        <f t="shared" si="328"/>
        <v>62</v>
      </c>
      <c r="D5054" s="50">
        <v>56229</v>
      </c>
      <c r="E5054" s="50" t="s">
        <v>6167</v>
      </c>
      <c r="F5054" s="50" t="s">
        <v>3358</v>
      </c>
      <c r="G5054" s="50" t="s">
        <v>6169</v>
      </c>
      <c r="H5054" s="50" t="s">
        <v>1579</v>
      </c>
      <c r="I5054" s="50" t="s">
        <v>6170</v>
      </c>
      <c r="J5054" s="50" t="s">
        <v>1581</v>
      </c>
      <c r="K5054" s="50" t="s">
        <v>291</v>
      </c>
      <c r="L5054" s="50" t="s">
        <v>188</v>
      </c>
      <c r="M5054" s="54">
        <v>2</v>
      </c>
      <c r="N5054" s="51" t="str">
        <f t="shared" si="325"/>
        <v>桐朋</v>
      </c>
    </row>
    <row r="5055" spans="1:14" x14ac:dyDescent="0.2">
      <c r="A5055" s="50">
        <f t="shared" si="326"/>
        <v>56230</v>
      </c>
      <c r="B5055" s="50">
        <f t="shared" si="327"/>
        <v>5</v>
      </c>
      <c r="C5055" s="51">
        <f t="shared" si="328"/>
        <v>62</v>
      </c>
      <c r="D5055" s="50">
        <v>56230</v>
      </c>
      <c r="E5055" s="50" t="s">
        <v>838</v>
      </c>
      <c r="F5055" s="50" t="s">
        <v>12495</v>
      </c>
      <c r="G5055" s="50" t="s">
        <v>2340</v>
      </c>
      <c r="H5055" s="50" t="s">
        <v>12496</v>
      </c>
      <c r="I5055" s="50" t="s">
        <v>2341</v>
      </c>
      <c r="J5055" s="50" t="s">
        <v>12497</v>
      </c>
      <c r="K5055" s="50" t="s">
        <v>291</v>
      </c>
      <c r="L5055" s="50" t="s">
        <v>188</v>
      </c>
      <c r="M5055" s="54">
        <v>2</v>
      </c>
      <c r="N5055" s="51" t="str">
        <f t="shared" si="325"/>
        <v>桐朋</v>
      </c>
    </row>
    <row r="5056" spans="1:14" x14ac:dyDescent="0.2">
      <c r="A5056" s="50">
        <f t="shared" si="326"/>
        <v>56231</v>
      </c>
      <c r="B5056" s="50">
        <f t="shared" si="327"/>
        <v>5</v>
      </c>
      <c r="C5056" s="51">
        <f t="shared" si="328"/>
        <v>62</v>
      </c>
      <c r="D5056" s="50">
        <v>56231</v>
      </c>
      <c r="E5056" s="50" t="s">
        <v>399</v>
      </c>
      <c r="F5056" s="50" t="s">
        <v>4532</v>
      </c>
      <c r="G5056" s="50" t="s">
        <v>1517</v>
      </c>
      <c r="H5056" s="50" t="s">
        <v>4533</v>
      </c>
      <c r="I5056" s="50" t="s">
        <v>1518</v>
      </c>
      <c r="J5056" s="50" t="s">
        <v>4534</v>
      </c>
      <c r="K5056" s="50" t="s">
        <v>291</v>
      </c>
      <c r="L5056" s="50" t="s">
        <v>189</v>
      </c>
      <c r="M5056" s="54">
        <v>2</v>
      </c>
      <c r="N5056" s="51" t="str">
        <f t="shared" si="325"/>
        <v>桐朋</v>
      </c>
    </row>
    <row r="5057" spans="1:14" x14ac:dyDescent="0.2">
      <c r="A5057" s="50">
        <f t="shared" si="326"/>
        <v>56233</v>
      </c>
      <c r="B5057" s="50">
        <f t="shared" si="327"/>
        <v>5</v>
      </c>
      <c r="C5057" s="51">
        <f t="shared" si="328"/>
        <v>62</v>
      </c>
      <c r="D5057" s="50">
        <v>56233</v>
      </c>
      <c r="E5057" s="50" t="s">
        <v>828</v>
      </c>
      <c r="F5057" s="50" t="s">
        <v>3275</v>
      </c>
      <c r="G5057" s="50" t="s">
        <v>2272</v>
      </c>
      <c r="H5057" s="50" t="s">
        <v>1847</v>
      </c>
      <c r="I5057" s="50" t="s">
        <v>2273</v>
      </c>
      <c r="J5057" s="50" t="s">
        <v>1849</v>
      </c>
      <c r="K5057" s="50" t="s">
        <v>291</v>
      </c>
      <c r="L5057" s="50" t="s">
        <v>188</v>
      </c>
      <c r="M5057" s="54">
        <v>2</v>
      </c>
      <c r="N5057" s="51" t="str">
        <f t="shared" si="325"/>
        <v>桐朋</v>
      </c>
    </row>
    <row r="5058" spans="1:14" x14ac:dyDescent="0.2">
      <c r="A5058" s="50">
        <f t="shared" si="326"/>
        <v>56262</v>
      </c>
      <c r="B5058" s="50">
        <f t="shared" si="327"/>
        <v>5</v>
      </c>
      <c r="C5058" s="51">
        <f t="shared" si="328"/>
        <v>62</v>
      </c>
      <c r="D5058" s="50">
        <v>56262</v>
      </c>
      <c r="E5058" s="50" t="s">
        <v>592</v>
      </c>
      <c r="F5058" s="50" t="s">
        <v>12498</v>
      </c>
      <c r="G5058" s="50" t="s">
        <v>2052</v>
      </c>
      <c r="H5058" s="50" t="s">
        <v>6438</v>
      </c>
      <c r="I5058" s="50" t="s">
        <v>2053</v>
      </c>
      <c r="J5058" s="50" t="s">
        <v>6440</v>
      </c>
      <c r="K5058" s="50" t="s">
        <v>291</v>
      </c>
      <c r="L5058" s="50" t="s">
        <v>1029</v>
      </c>
      <c r="M5058" s="54">
        <v>3</v>
      </c>
      <c r="N5058" s="51" t="str">
        <f t="shared" ref="N5058:N5121" si="329">VLOOKUP(B5058*100+C5058,$AB$2:$AF$400,2,0)</f>
        <v>桐朋</v>
      </c>
    </row>
    <row r="5059" spans="1:14" x14ac:dyDescent="0.2">
      <c r="A5059" s="50">
        <f t="shared" si="326"/>
        <v>56321</v>
      </c>
      <c r="B5059" s="50">
        <f t="shared" si="327"/>
        <v>5</v>
      </c>
      <c r="C5059" s="51">
        <f t="shared" si="328"/>
        <v>63</v>
      </c>
      <c r="D5059" s="50">
        <v>56321</v>
      </c>
      <c r="E5059" s="50" t="s">
        <v>361</v>
      </c>
      <c r="F5059" s="50" t="s">
        <v>4551</v>
      </c>
      <c r="G5059" s="50" t="s">
        <v>1594</v>
      </c>
      <c r="H5059" s="50" t="s">
        <v>4546</v>
      </c>
      <c r="I5059" s="50" t="s">
        <v>5442</v>
      </c>
      <c r="J5059" s="50" t="s">
        <v>4547</v>
      </c>
      <c r="K5059" s="50" t="s">
        <v>291</v>
      </c>
      <c r="L5059" s="50" t="s">
        <v>188</v>
      </c>
      <c r="M5059" s="54">
        <v>2</v>
      </c>
      <c r="N5059" s="51" t="str">
        <f t="shared" si="329"/>
        <v>都日野</v>
      </c>
    </row>
    <row r="5060" spans="1:14" x14ac:dyDescent="0.2">
      <c r="A5060" s="50">
        <f t="shared" si="326"/>
        <v>56322</v>
      </c>
      <c r="B5060" s="50">
        <f t="shared" si="327"/>
        <v>5</v>
      </c>
      <c r="C5060" s="51">
        <f t="shared" si="328"/>
        <v>63</v>
      </c>
      <c r="D5060" s="50">
        <v>56322</v>
      </c>
      <c r="E5060" s="50" t="s">
        <v>66</v>
      </c>
      <c r="F5060" s="50" t="s">
        <v>1257</v>
      </c>
      <c r="G5060" s="50" t="s">
        <v>1266</v>
      </c>
      <c r="H5060" s="50" t="s">
        <v>1259</v>
      </c>
      <c r="I5060" s="50" t="s">
        <v>5608</v>
      </c>
      <c r="J5060" s="50" t="s">
        <v>1261</v>
      </c>
      <c r="K5060" s="50" t="s">
        <v>291</v>
      </c>
      <c r="L5060" s="50" t="s">
        <v>188</v>
      </c>
      <c r="M5060" s="54">
        <v>2</v>
      </c>
      <c r="N5060" s="51" t="str">
        <f t="shared" si="329"/>
        <v>都日野</v>
      </c>
    </row>
    <row r="5061" spans="1:14" x14ac:dyDescent="0.2">
      <c r="A5061" s="50">
        <f t="shared" si="326"/>
        <v>56323</v>
      </c>
      <c r="B5061" s="50">
        <f t="shared" si="327"/>
        <v>5</v>
      </c>
      <c r="C5061" s="51">
        <f t="shared" si="328"/>
        <v>63</v>
      </c>
      <c r="D5061" s="50">
        <v>56323</v>
      </c>
      <c r="E5061" s="50" t="s">
        <v>51</v>
      </c>
      <c r="F5061" s="50" t="s">
        <v>801</v>
      </c>
      <c r="G5061" s="50" t="s">
        <v>1303</v>
      </c>
      <c r="H5061" s="50" t="s">
        <v>1222</v>
      </c>
      <c r="I5061" s="50" t="s">
        <v>1304</v>
      </c>
      <c r="J5061" s="50" t="s">
        <v>1223</v>
      </c>
      <c r="K5061" s="50" t="s">
        <v>291</v>
      </c>
      <c r="L5061" s="50" t="s">
        <v>188</v>
      </c>
      <c r="M5061" s="54">
        <v>2</v>
      </c>
      <c r="N5061" s="51" t="str">
        <f t="shared" si="329"/>
        <v>都日野</v>
      </c>
    </row>
    <row r="5062" spans="1:14" x14ac:dyDescent="0.2">
      <c r="A5062" s="50">
        <f t="shared" si="326"/>
        <v>56324</v>
      </c>
      <c r="B5062" s="50">
        <f t="shared" si="327"/>
        <v>5</v>
      </c>
      <c r="C5062" s="51">
        <f t="shared" si="328"/>
        <v>63</v>
      </c>
      <c r="D5062" s="50">
        <v>56324</v>
      </c>
      <c r="E5062" s="50" t="s">
        <v>26</v>
      </c>
      <c r="F5062" s="50" t="s">
        <v>4031</v>
      </c>
      <c r="G5062" s="50" t="s">
        <v>1451</v>
      </c>
      <c r="H5062" s="50" t="s">
        <v>1930</v>
      </c>
      <c r="I5062" s="50" t="s">
        <v>1544</v>
      </c>
      <c r="J5062" s="50" t="s">
        <v>10895</v>
      </c>
      <c r="K5062" s="50" t="s">
        <v>291</v>
      </c>
      <c r="L5062" s="50" t="s">
        <v>188</v>
      </c>
      <c r="M5062" s="54">
        <v>2</v>
      </c>
      <c r="N5062" s="51" t="str">
        <f t="shared" si="329"/>
        <v>都日野</v>
      </c>
    </row>
    <row r="5063" spans="1:14" x14ac:dyDescent="0.2">
      <c r="A5063" s="50">
        <f t="shared" si="326"/>
        <v>56326</v>
      </c>
      <c r="B5063" s="50">
        <f t="shared" si="327"/>
        <v>5</v>
      </c>
      <c r="C5063" s="51">
        <f t="shared" si="328"/>
        <v>63</v>
      </c>
      <c r="D5063" s="50">
        <v>56326</v>
      </c>
      <c r="E5063" s="50" t="s">
        <v>7525</v>
      </c>
      <c r="F5063" s="50" t="s">
        <v>9783</v>
      </c>
      <c r="G5063" s="50" t="s">
        <v>7527</v>
      </c>
      <c r="H5063" s="50" t="s">
        <v>12499</v>
      </c>
      <c r="I5063" s="50" t="s">
        <v>7528</v>
      </c>
      <c r="J5063" s="50" t="s">
        <v>12500</v>
      </c>
      <c r="K5063" s="50" t="s">
        <v>291</v>
      </c>
      <c r="L5063" s="50" t="s">
        <v>188</v>
      </c>
      <c r="M5063" s="54">
        <v>2</v>
      </c>
      <c r="N5063" s="51" t="str">
        <f t="shared" si="329"/>
        <v>都日野</v>
      </c>
    </row>
    <row r="5064" spans="1:14" x14ac:dyDescent="0.2">
      <c r="A5064" s="50">
        <f t="shared" si="326"/>
        <v>56327</v>
      </c>
      <c r="B5064" s="50">
        <f t="shared" si="327"/>
        <v>5</v>
      </c>
      <c r="C5064" s="51">
        <f t="shared" si="328"/>
        <v>63</v>
      </c>
      <c r="D5064" s="50">
        <v>56327</v>
      </c>
      <c r="E5064" s="50" t="s">
        <v>5786</v>
      </c>
      <c r="F5064" s="50" t="s">
        <v>11903</v>
      </c>
      <c r="G5064" s="50" t="s">
        <v>5788</v>
      </c>
      <c r="H5064" s="50" t="s">
        <v>2041</v>
      </c>
      <c r="I5064" s="50" t="s">
        <v>5789</v>
      </c>
      <c r="J5064" s="50" t="s">
        <v>2042</v>
      </c>
      <c r="K5064" s="50" t="s">
        <v>291</v>
      </c>
      <c r="L5064" s="50" t="s">
        <v>189</v>
      </c>
      <c r="M5064" s="54">
        <v>1</v>
      </c>
      <c r="N5064" s="51" t="str">
        <f t="shared" si="329"/>
        <v>都日野</v>
      </c>
    </row>
    <row r="5065" spans="1:14" x14ac:dyDescent="0.2">
      <c r="A5065" s="50">
        <f t="shared" si="326"/>
        <v>56328</v>
      </c>
      <c r="B5065" s="50">
        <f t="shared" si="327"/>
        <v>5</v>
      </c>
      <c r="C5065" s="51">
        <f t="shared" si="328"/>
        <v>63</v>
      </c>
      <c r="D5065" s="50">
        <v>56328</v>
      </c>
      <c r="E5065" s="50" t="s">
        <v>605</v>
      </c>
      <c r="F5065" s="50" t="s">
        <v>15546</v>
      </c>
      <c r="G5065" s="50" t="s">
        <v>1685</v>
      </c>
      <c r="H5065" s="50" t="s">
        <v>7027</v>
      </c>
      <c r="I5065" s="50" t="s">
        <v>1686</v>
      </c>
      <c r="J5065" s="50" t="s">
        <v>15547</v>
      </c>
      <c r="K5065" s="50" t="s">
        <v>291</v>
      </c>
      <c r="L5065" s="50" t="s">
        <v>189</v>
      </c>
      <c r="M5065" s="54">
        <v>1</v>
      </c>
      <c r="N5065" s="51" t="str">
        <f t="shared" si="329"/>
        <v>都日野</v>
      </c>
    </row>
    <row r="5066" spans="1:14" x14ac:dyDescent="0.2">
      <c r="A5066" s="50">
        <f t="shared" si="326"/>
        <v>56329</v>
      </c>
      <c r="B5066" s="50">
        <f t="shared" si="327"/>
        <v>5</v>
      </c>
      <c r="C5066" s="51">
        <f t="shared" si="328"/>
        <v>63</v>
      </c>
      <c r="D5066" s="50">
        <v>56329</v>
      </c>
      <c r="E5066" s="50" t="s">
        <v>7883</v>
      </c>
      <c r="F5066" s="50" t="s">
        <v>15489</v>
      </c>
      <c r="G5066" s="50" t="s">
        <v>7885</v>
      </c>
      <c r="H5066" s="50" t="s">
        <v>1930</v>
      </c>
      <c r="I5066" s="50" t="s">
        <v>15548</v>
      </c>
      <c r="J5066" s="50" t="s">
        <v>1931</v>
      </c>
      <c r="K5066" s="50" t="s">
        <v>291</v>
      </c>
      <c r="L5066" s="50" t="s">
        <v>189</v>
      </c>
      <c r="M5066" s="54">
        <v>1</v>
      </c>
      <c r="N5066" s="51" t="str">
        <f t="shared" si="329"/>
        <v>都日野</v>
      </c>
    </row>
    <row r="5067" spans="1:14" x14ac:dyDescent="0.2">
      <c r="A5067" s="50">
        <f t="shared" si="326"/>
        <v>56330</v>
      </c>
      <c r="B5067" s="50">
        <f t="shared" si="327"/>
        <v>5</v>
      </c>
      <c r="C5067" s="51">
        <f t="shared" si="328"/>
        <v>63</v>
      </c>
      <c r="D5067" s="50">
        <v>56330</v>
      </c>
      <c r="E5067" s="50" t="s">
        <v>15549</v>
      </c>
      <c r="F5067" s="50" t="s">
        <v>13794</v>
      </c>
      <c r="G5067" s="50" t="s">
        <v>15550</v>
      </c>
      <c r="H5067" s="50" t="s">
        <v>1875</v>
      </c>
      <c r="I5067" s="50" t="s">
        <v>15551</v>
      </c>
      <c r="J5067" s="50" t="s">
        <v>1877</v>
      </c>
      <c r="K5067" s="50" t="s">
        <v>291</v>
      </c>
      <c r="L5067" s="50" t="s">
        <v>189</v>
      </c>
      <c r="M5067" s="54">
        <v>1</v>
      </c>
      <c r="N5067" s="51" t="str">
        <f t="shared" si="329"/>
        <v>都日野</v>
      </c>
    </row>
    <row r="5068" spans="1:14" x14ac:dyDescent="0.2">
      <c r="A5068" s="50">
        <f t="shared" si="326"/>
        <v>56331</v>
      </c>
      <c r="B5068" s="50">
        <f t="shared" si="327"/>
        <v>5</v>
      </c>
      <c r="C5068" s="51">
        <f t="shared" si="328"/>
        <v>63</v>
      </c>
      <c r="D5068" s="50">
        <v>56331</v>
      </c>
      <c r="E5068" s="50" t="s">
        <v>15552</v>
      </c>
      <c r="F5068" s="50" t="s">
        <v>15553</v>
      </c>
      <c r="G5068" s="50" t="s">
        <v>15554</v>
      </c>
      <c r="H5068" s="50" t="s">
        <v>15555</v>
      </c>
      <c r="I5068" s="50" t="s">
        <v>15556</v>
      </c>
      <c r="J5068" s="50" t="s">
        <v>15557</v>
      </c>
      <c r="K5068" s="50" t="s">
        <v>291</v>
      </c>
      <c r="L5068" s="50" t="s">
        <v>189</v>
      </c>
      <c r="M5068" s="54">
        <v>1</v>
      </c>
      <c r="N5068" s="51" t="str">
        <f t="shared" si="329"/>
        <v>都日野</v>
      </c>
    </row>
    <row r="5069" spans="1:14" x14ac:dyDescent="0.2">
      <c r="A5069" s="50">
        <f t="shared" si="326"/>
        <v>56332</v>
      </c>
      <c r="B5069" s="50">
        <f t="shared" si="327"/>
        <v>5</v>
      </c>
      <c r="C5069" s="51">
        <f t="shared" si="328"/>
        <v>63</v>
      </c>
      <c r="D5069" s="50">
        <v>56332</v>
      </c>
      <c r="E5069" s="50" t="s">
        <v>45</v>
      </c>
      <c r="F5069" s="50" t="s">
        <v>15558</v>
      </c>
      <c r="G5069" s="50" t="s">
        <v>1184</v>
      </c>
      <c r="H5069" s="50" t="s">
        <v>2326</v>
      </c>
      <c r="I5069" s="50" t="s">
        <v>1186</v>
      </c>
      <c r="J5069" s="50" t="s">
        <v>2328</v>
      </c>
      <c r="K5069" s="50" t="s">
        <v>291</v>
      </c>
      <c r="L5069" s="50" t="s">
        <v>189</v>
      </c>
      <c r="M5069" s="54">
        <v>1</v>
      </c>
      <c r="N5069" s="51" t="str">
        <f t="shared" si="329"/>
        <v>都日野</v>
      </c>
    </row>
    <row r="5070" spans="1:14" x14ac:dyDescent="0.2">
      <c r="A5070" s="50">
        <f t="shared" si="326"/>
        <v>56333</v>
      </c>
      <c r="B5070" s="50">
        <f t="shared" si="327"/>
        <v>5</v>
      </c>
      <c r="C5070" s="51">
        <f t="shared" si="328"/>
        <v>63</v>
      </c>
      <c r="D5070" s="50">
        <v>56333</v>
      </c>
      <c r="E5070" s="50" t="s">
        <v>2764</v>
      </c>
      <c r="F5070" s="50" t="s">
        <v>7568</v>
      </c>
      <c r="G5070" s="50" t="s">
        <v>1377</v>
      </c>
      <c r="H5070" s="50" t="s">
        <v>1122</v>
      </c>
      <c r="I5070" s="50" t="s">
        <v>1378</v>
      </c>
      <c r="J5070" s="50" t="s">
        <v>1918</v>
      </c>
      <c r="K5070" s="50" t="s">
        <v>291</v>
      </c>
      <c r="L5070" s="50" t="s">
        <v>189</v>
      </c>
      <c r="M5070" s="54">
        <v>1</v>
      </c>
      <c r="N5070" s="51" t="str">
        <f t="shared" si="329"/>
        <v>都日野</v>
      </c>
    </row>
    <row r="5071" spans="1:14" x14ac:dyDescent="0.2">
      <c r="A5071" s="50">
        <f t="shared" si="326"/>
        <v>56334</v>
      </c>
      <c r="B5071" s="50">
        <f t="shared" si="327"/>
        <v>5</v>
      </c>
      <c r="C5071" s="51">
        <f t="shared" si="328"/>
        <v>63</v>
      </c>
      <c r="D5071" s="50">
        <v>56334</v>
      </c>
      <c r="E5071" s="50" t="s">
        <v>60</v>
      </c>
      <c r="F5071" s="50" t="s">
        <v>3801</v>
      </c>
      <c r="G5071" s="50" t="s">
        <v>1313</v>
      </c>
      <c r="H5071" s="50" t="s">
        <v>1009</v>
      </c>
      <c r="I5071" s="50" t="s">
        <v>1315</v>
      </c>
      <c r="J5071" s="50" t="s">
        <v>1011</v>
      </c>
      <c r="K5071" s="50" t="s">
        <v>291</v>
      </c>
      <c r="L5071" s="50" t="s">
        <v>185</v>
      </c>
      <c r="M5071" s="54">
        <v>1</v>
      </c>
      <c r="N5071" s="51" t="str">
        <f t="shared" si="329"/>
        <v>都日野</v>
      </c>
    </row>
    <row r="5072" spans="1:14" x14ac:dyDescent="0.2">
      <c r="A5072" s="50">
        <f t="shared" si="326"/>
        <v>56369</v>
      </c>
      <c r="B5072" s="50">
        <f t="shared" si="327"/>
        <v>5</v>
      </c>
      <c r="C5072" s="51">
        <f t="shared" si="328"/>
        <v>63</v>
      </c>
      <c r="D5072" s="50">
        <v>56369</v>
      </c>
      <c r="E5072" s="50" t="s">
        <v>12501</v>
      </c>
      <c r="F5072" s="50" t="s">
        <v>591</v>
      </c>
      <c r="G5072" s="50" t="s">
        <v>12502</v>
      </c>
      <c r="H5072" s="50" t="s">
        <v>1226</v>
      </c>
      <c r="I5072" s="50" t="s">
        <v>12503</v>
      </c>
      <c r="J5072" s="50" t="s">
        <v>1227</v>
      </c>
      <c r="K5072" s="50" t="s">
        <v>292</v>
      </c>
      <c r="L5072" s="50" t="s">
        <v>188</v>
      </c>
      <c r="M5072" s="54">
        <v>2</v>
      </c>
      <c r="N5072" s="51" t="str">
        <f t="shared" si="329"/>
        <v>都日野</v>
      </c>
    </row>
    <row r="5073" spans="1:14" x14ac:dyDescent="0.2">
      <c r="A5073" s="50">
        <f t="shared" si="326"/>
        <v>56370</v>
      </c>
      <c r="B5073" s="50">
        <f t="shared" si="327"/>
        <v>5</v>
      </c>
      <c r="C5073" s="51">
        <f t="shared" si="328"/>
        <v>63</v>
      </c>
      <c r="D5073" s="50">
        <v>56370</v>
      </c>
      <c r="E5073" s="50" t="s">
        <v>15559</v>
      </c>
      <c r="F5073" s="50" t="s">
        <v>14141</v>
      </c>
      <c r="G5073" s="50" t="s">
        <v>15560</v>
      </c>
      <c r="H5073" s="50" t="s">
        <v>1818</v>
      </c>
      <c r="I5073" s="50" t="s">
        <v>15561</v>
      </c>
      <c r="J5073" s="50" t="s">
        <v>1820</v>
      </c>
      <c r="K5073" s="50" t="s">
        <v>292</v>
      </c>
      <c r="L5073" s="50" t="s">
        <v>189</v>
      </c>
      <c r="M5073" s="54">
        <v>1</v>
      </c>
      <c r="N5073" s="51" t="str">
        <f t="shared" si="329"/>
        <v>都日野</v>
      </c>
    </row>
    <row r="5074" spans="1:14" x14ac:dyDescent="0.2">
      <c r="A5074" s="50">
        <f t="shared" si="326"/>
        <v>56371</v>
      </c>
      <c r="B5074" s="50">
        <f t="shared" si="327"/>
        <v>5</v>
      </c>
      <c r="C5074" s="51">
        <f t="shared" si="328"/>
        <v>63</v>
      </c>
      <c r="D5074" s="50">
        <v>56371</v>
      </c>
      <c r="E5074" s="50" t="s">
        <v>484</v>
      </c>
      <c r="F5074" s="50" t="s">
        <v>15447</v>
      </c>
      <c r="G5074" s="50" t="s">
        <v>1117</v>
      </c>
      <c r="H5074" s="50" t="s">
        <v>2744</v>
      </c>
      <c r="I5074" s="50" t="s">
        <v>1119</v>
      </c>
      <c r="J5074" s="50" t="s">
        <v>2745</v>
      </c>
      <c r="K5074" s="50" t="s">
        <v>292</v>
      </c>
      <c r="L5074" s="50" t="s">
        <v>189</v>
      </c>
      <c r="M5074" s="54">
        <v>1</v>
      </c>
      <c r="N5074" s="51" t="str">
        <f t="shared" si="329"/>
        <v>都日野</v>
      </c>
    </row>
    <row r="5075" spans="1:14" x14ac:dyDescent="0.2">
      <c r="A5075" s="50">
        <f t="shared" si="326"/>
        <v>56372</v>
      </c>
      <c r="B5075" s="50">
        <f t="shared" si="327"/>
        <v>5</v>
      </c>
      <c r="C5075" s="51">
        <f t="shared" si="328"/>
        <v>63</v>
      </c>
      <c r="D5075" s="50">
        <v>56372</v>
      </c>
      <c r="E5075" s="50" t="s">
        <v>57</v>
      </c>
      <c r="F5075" s="50" t="s">
        <v>15562</v>
      </c>
      <c r="G5075" s="50" t="s">
        <v>1202</v>
      </c>
      <c r="H5075" s="50" t="s">
        <v>2277</v>
      </c>
      <c r="I5075" s="50" t="s">
        <v>1204</v>
      </c>
      <c r="J5075" s="50" t="s">
        <v>2279</v>
      </c>
      <c r="K5075" s="50" t="s">
        <v>292</v>
      </c>
      <c r="L5075" s="50" t="s">
        <v>189</v>
      </c>
      <c r="M5075" s="54">
        <v>1</v>
      </c>
      <c r="N5075" s="51" t="str">
        <f t="shared" si="329"/>
        <v>都日野</v>
      </c>
    </row>
    <row r="5076" spans="1:14" x14ac:dyDescent="0.2">
      <c r="A5076" s="50">
        <f t="shared" si="326"/>
        <v>56401</v>
      </c>
      <c r="B5076" s="50">
        <f t="shared" si="327"/>
        <v>5</v>
      </c>
      <c r="C5076" s="51">
        <f t="shared" si="328"/>
        <v>64</v>
      </c>
      <c r="D5076" s="50">
        <v>56401</v>
      </c>
      <c r="E5076" s="50" t="s">
        <v>118</v>
      </c>
      <c r="F5076" s="50" t="s">
        <v>3871</v>
      </c>
      <c r="G5076" s="50" t="s">
        <v>1135</v>
      </c>
      <c r="H5076" s="50" t="s">
        <v>1667</v>
      </c>
      <c r="I5076" s="50" t="s">
        <v>1136</v>
      </c>
      <c r="J5076" s="50" t="s">
        <v>1668</v>
      </c>
      <c r="K5076" s="50" t="s">
        <v>291</v>
      </c>
      <c r="L5076" s="50" t="s">
        <v>189</v>
      </c>
      <c r="M5076" s="54">
        <v>1</v>
      </c>
      <c r="N5076" s="51" t="str">
        <f t="shared" si="329"/>
        <v>都日野台</v>
      </c>
    </row>
    <row r="5077" spans="1:14" x14ac:dyDescent="0.2">
      <c r="A5077" s="50">
        <f t="shared" si="326"/>
        <v>56402</v>
      </c>
      <c r="B5077" s="50">
        <f t="shared" si="327"/>
        <v>5</v>
      </c>
      <c r="C5077" s="51">
        <f t="shared" si="328"/>
        <v>64</v>
      </c>
      <c r="D5077" s="50">
        <v>56402</v>
      </c>
      <c r="E5077" s="50" t="s">
        <v>7604</v>
      </c>
      <c r="F5077" s="50" t="s">
        <v>5901</v>
      </c>
      <c r="G5077" s="50" t="s">
        <v>7606</v>
      </c>
      <c r="H5077" s="50" t="s">
        <v>3006</v>
      </c>
      <c r="I5077" s="50" t="s">
        <v>7608</v>
      </c>
      <c r="J5077" s="50" t="s">
        <v>3007</v>
      </c>
      <c r="K5077" s="50" t="s">
        <v>291</v>
      </c>
      <c r="L5077" s="50" t="s">
        <v>189</v>
      </c>
      <c r="M5077" s="54">
        <v>1</v>
      </c>
      <c r="N5077" s="51" t="str">
        <f t="shared" si="329"/>
        <v>都日野台</v>
      </c>
    </row>
    <row r="5078" spans="1:14" x14ac:dyDescent="0.2">
      <c r="A5078" s="50">
        <f t="shared" si="326"/>
        <v>56403</v>
      </c>
      <c r="B5078" s="50">
        <f t="shared" si="327"/>
        <v>5</v>
      </c>
      <c r="C5078" s="51">
        <f t="shared" si="328"/>
        <v>64</v>
      </c>
      <c r="D5078" s="50">
        <v>56403</v>
      </c>
      <c r="E5078" s="50" t="s">
        <v>83</v>
      </c>
      <c r="F5078" s="50" t="s">
        <v>9971</v>
      </c>
      <c r="G5078" s="50" t="s">
        <v>9788</v>
      </c>
      <c r="H5078" s="50" t="s">
        <v>9972</v>
      </c>
      <c r="I5078" s="50" t="s">
        <v>9789</v>
      </c>
      <c r="J5078" s="50" t="s">
        <v>12504</v>
      </c>
      <c r="K5078" s="50" t="s">
        <v>291</v>
      </c>
      <c r="L5078" s="50" t="s">
        <v>189</v>
      </c>
      <c r="M5078" s="54">
        <v>1</v>
      </c>
      <c r="N5078" s="51" t="str">
        <f t="shared" si="329"/>
        <v>都日野台</v>
      </c>
    </row>
    <row r="5079" spans="1:14" x14ac:dyDescent="0.2">
      <c r="A5079" s="50">
        <f t="shared" si="326"/>
        <v>56404</v>
      </c>
      <c r="B5079" s="50">
        <f t="shared" si="327"/>
        <v>5</v>
      </c>
      <c r="C5079" s="51">
        <f t="shared" si="328"/>
        <v>64</v>
      </c>
      <c r="D5079" s="50">
        <v>56404</v>
      </c>
      <c r="E5079" s="50" t="s">
        <v>12505</v>
      </c>
      <c r="F5079" s="50" t="s">
        <v>92</v>
      </c>
      <c r="G5079" s="50" t="s">
        <v>12506</v>
      </c>
      <c r="H5079" s="50" t="s">
        <v>1049</v>
      </c>
      <c r="I5079" s="50" t="s">
        <v>12507</v>
      </c>
      <c r="J5079" s="50" t="s">
        <v>1885</v>
      </c>
      <c r="K5079" s="50" t="s">
        <v>291</v>
      </c>
      <c r="L5079" s="50" t="s">
        <v>189</v>
      </c>
      <c r="M5079" s="54">
        <v>1</v>
      </c>
      <c r="N5079" s="51" t="str">
        <f t="shared" si="329"/>
        <v>都日野台</v>
      </c>
    </row>
    <row r="5080" spans="1:14" x14ac:dyDescent="0.2">
      <c r="A5080" s="50">
        <f t="shared" si="326"/>
        <v>56405</v>
      </c>
      <c r="B5080" s="50">
        <f t="shared" si="327"/>
        <v>5</v>
      </c>
      <c r="C5080" s="51">
        <f t="shared" si="328"/>
        <v>64</v>
      </c>
      <c r="D5080" s="50">
        <v>56405</v>
      </c>
      <c r="E5080" s="50" t="s">
        <v>12508</v>
      </c>
      <c r="F5080" s="50" t="s">
        <v>12509</v>
      </c>
      <c r="G5080" s="50" t="s">
        <v>12510</v>
      </c>
      <c r="H5080" s="50" t="s">
        <v>12511</v>
      </c>
      <c r="I5080" s="50" t="s">
        <v>12512</v>
      </c>
      <c r="J5080" s="50" t="s">
        <v>12513</v>
      </c>
      <c r="K5080" s="50" t="s">
        <v>291</v>
      </c>
      <c r="L5080" s="50" t="s">
        <v>189</v>
      </c>
      <c r="M5080" s="54">
        <v>1</v>
      </c>
      <c r="N5080" s="51" t="str">
        <f t="shared" si="329"/>
        <v>都日野台</v>
      </c>
    </row>
    <row r="5081" spans="1:14" x14ac:dyDescent="0.2">
      <c r="A5081" s="50">
        <f t="shared" si="326"/>
        <v>56406</v>
      </c>
      <c r="B5081" s="50">
        <f t="shared" si="327"/>
        <v>5</v>
      </c>
      <c r="C5081" s="51">
        <f t="shared" si="328"/>
        <v>64</v>
      </c>
      <c r="D5081" s="50">
        <v>56406</v>
      </c>
      <c r="E5081" s="50" t="s">
        <v>12514</v>
      </c>
      <c r="F5081" s="50" t="s">
        <v>10740</v>
      </c>
      <c r="G5081" s="50" t="s">
        <v>12515</v>
      </c>
      <c r="H5081" s="50" t="s">
        <v>1198</v>
      </c>
      <c r="I5081" s="50" t="s">
        <v>12516</v>
      </c>
      <c r="J5081" s="50" t="s">
        <v>1200</v>
      </c>
      <c r="K5081" s="50" t="s">
        <v>291</v>
      </c>
      <c r="L5081" s="50" t="s">
        <v>189</v>
      </c>
      <c r="M5081" s="54">
        <v>1</v>
      </c>
      <c r="N5081" s="51" t="str">
        <f t="shared" si="329"/>
        <v>都日野台</v>
      </c>
    </row>
    <row r="5082" spans="1:14" x14ac:dyDescent="0.2">
      <c r="A5082" s="50">
        <f t="shared" si="326"/>
        <v>56407</v>
      </c>
      <c r="B5082" s="50">
        <f t="shared" si="327"/>
        <v>5</v>
      </c>
      <c r="C5082" s="51">
        <f t="shared" si="328"/>
        <v>64</v>
      </c>
      <c r="D5082" s="50">
        <v>56407</v>
      </c>
      <c r="E5082" s="50" t="s">
        <v>12517</v>
      </c>
      <c r="F5082" s="50" t="s">
        <v>883</v>
      </c>
      <c r="G5082" s="50" t="s">
        <v>12518</v>
      </c>
      <c r="H5082" s="50" t="s">
        <v>2598</v>
      </c>
      <c r="I5082" s="50" t="s">
        <v>12519</v>
      </c>
      <c r="J5082" s="50" t="s">
        <v>2599</v>
      </c>
      <c r="K5082" s="50" t="s">
        <v>291</v>
      </c>
      <c r="L5082" s="50" t="s">
        <v>189</v>
      </c>
      <c r="M5082" s="54">
        <v>1</v>
      </c>
      <c r="N5082" s="51" t="str">
        <f t="shared" si="329"/>
        <v>都日野台</v>
      </c>
    </row>
    <row r="5083" spans="1:14" x14ac:dyDescent="0.2">
      <c r="A5083" s="50">
        <f t="shared" si="326"/>
        <v>56408</v>
      </c>
      <c r="B5083" s="50">
        <f t="shared" si="327"/>
        <v>5</v>
      </c>
      <c r="C5083" s="51">
        <f t="shared" si="328"/>
        <v>64</v>
      </c>
      <c r="D5083" s="50">
        <v>56408</v>
      </c>
      <c r="E5083" s="50" t="s">
        <v>7317</v>
      </c>
      <c r="F5083" s="50" t="s">
        <v>983</v>
      </c>
      <c r="G5083" s="50" t="s">
        <v>7318</v>
      </c>
      <c r="H5083" s="50" t="s">
        <v>1875</v>
      </c>
      <c r="I5083" s="50" t="s">
        <v>7319</v>
      </c>
      <c r="J5083" s="50" t="s">
        <v>1877</v>
      </c>
      <c r="K5083" s="50" t="s">
        <v>291</v>
      </c>
      <c r="L5083" s="50" t="s">
        <v>189</v>
      </c>
      <c r="M5083" s="54">
        <v>1</v>
      </c>
      <c r="N5083" s="51" t="str">
        <f t="shared" si="329"/>
        <v>都日野台</v>
      </c>
    </row>
    <row r="5084" spans="1:14" x14ac:dyDescent="0.2">
      <c r="A5084" s="50">
        <f t="shared" si="326"/>
        <v>56431</v>
      </c>
      <c r="B5084" s="50">
        <f t="shared" si="327"/>
        <v>5</v>
      </c>
      <c r="C5084" s="51">
        <f t="shared" si="328"/>
        <v>64</v>
      </c>
      <c r="D5084" s="50">
        <v>56431</v>
      </c>
      <c r="E5084" s="50" t="s">
        <v>806</v>
      </c>
      <c r="F5084" s="50" t="s">
        <v>12520</v>
      </c>
      <c r="G5084" s="50" t="s">
        <v>2168</v>
      </c>
      <c r="H5084" s="50" t="s">
        <v>1030</v>
      </c>
      <c r="I5084" s="50" t="s">
        <v>2170</v>
      </c>
      <c r="J5084" s="50" t="s">
        <v>1282</v>
      </c>
      <c r="K5084" s="50" t="s">
        <v>291</v>
      </c>
      <c r="L5084" s="50" t="s">
        <v>1029</v>
      </c>
      <c r="M5084" s="54">
        <v>3</v>
      </c>
      <c r="N5084" s="51" t="str">
        <f t="shared" si="329"/>
        <v>都日野台</v>
      </c>
    </row>
    <row r="5085" spans="1:14" x14ac:dyDescent="0.2">
      <c r="A5085" s="50">
        <f t="shared" si="326"/>
        <v>56432</v>
      </c>
      <c r="B5085" s="50">
        <f t="shared" si="327"/>
        <v>5</v>
      </c>
      <c r="C5085" s="51">
        <f t="shared" si="328"/>
        <v>64</v>
      </c>
      <c r="D5085" s="50">
        <v>56432</v>
      </c>
      <c r="E5085" s="50" t="s">
        <v>28</v>
      </c>
      <c r="F5085" s="50" t="s">
        <v>2985</v>
      </c>
      <c r="G5085" s="50" t="s">
        <v>1083</v>
      </c>
      <c r="H5085" s="50" t="s">
        <v>1810</v>
      </c>
      <c r="I5085" s="50" t="s">
        <v>1084</v>
      </c>
      <c r="J5085" s="50" t="s">
        <v>1811</v>
      </c>
      <c r="K5085" s="50" t="s">
        <v>291</v>
      </c>
      <c r="L5085" s="50" t="s">
        <v>1029</v>
      </c>
      <c r="M5085" s="54">
        <v>3</v>
      </c>
      <c r="N5085" s="51" t="str">
        <f t="shared" si="329"/>
        <v>都日野台</v>
      </c>
    </row>
    <row r="5086" spans="1:14" x14ac:dyDescent="0.2">
      <c r="A5086" s="50">
        <f t="shared" si="326"/>
        <v>56437</v>
      </c>
      <c r="B5086" s="50">
        <f t="shared" si="327"/>
        <v>5</v>
      </c>
      <c r="C5086" s="51">
        <f t="shared" si="328"/>
        <v>64</v>
      </c>
      <c r="D5086" s="50">
        <v>56437</v>
      </c>
      <c r="E5086" s="50" t="s">
        <v>63</v>
      </c>
      <c r="F5086" s="50" t="s">
        <v>7807</v>
      </c>
      <c r="G5086" s="50" t="s">
        <v>1406</v>
      </c>
      <c r="H5086" s="50" t="s">
        <v>2097</v>
      </c>
      <c r="I5086" s="50" t="s">
        <v>1796</v>
      </c>
      <c r="J5086" s="50" t="s">
        <v>2098</v>
      </c>
      <c r="K5086" s="50" t="s">
        <v>291</v>
      </c>
      <c r="L5086" s="50" t="s">
        <v>188</v>
      </c>
      <c r="M5086" s="54">
        <v>2</v>
      </c>
      <c r="N5086" s="51" t="str">
        <f t="shared" si="329"/>
        <v>都日野台</v>
      </c>
    </row>
    <row r="5087" spans="1:14" x14ac:dyDescent="0.2">
      <c r="A5087" s="50">
        <f t="shared" si="326"/>
        <v>56438</v>
      </c>
      <c r="B5087" s="50">
        <f t="shared" si="327"/>
        <v>5</v>
      </c>
      <c r="C5087" s="51">
        <f t="shared" si="328"/>
        <v>64</v>
      </c>
      <c r="D5087" s="50">
        <v>56438</v>
      </c>
      <c r="E5087" s="50" t="s">
        <v>3968</v>
      </c>
      <c r="F5087" s="50" t="s">
        <v>12521</v>
      </c>
      <c r="G5087" s="50" t="s">
        <v>3970</v>
      </c>
      <c r="H5087" s="50" t="s">
        <v>12522</v>
      </c>
      <c r="I5087" s="50" t="s">
        <v>3972</v>
      </c>
      <c r="J5087" s="50" t="s">
        <v>12523</v>
      </c>
      <c r="K5087" s="50" t="s">
        <v>291</v>
      </c>
      <c r="L5087" s="50" t="s">
        <v>189</v>
      </c>
      <c r="M5087" s="54">
        <v>2</v>
      </c>
      <c r="N5087" s="51" t="str">
        <f t="shared" si="329"/>
        <v>都日野台</v>
      </c>
    </row>
    <row r="5088" spans="1:14" x14ac:dyDescent="0.2">
      <c r="A5088" s="50">
        <f t="shared" si="326"/>
        <v>56439</v>
      </c>
      <c r="B5088" s="50">
        <f t="shared" si="327"/>
        <v>5</v>
      </c>
      <c r="C5088" s="51">
        <f t="shared" si="328"/>
        <v>64</v>
      </c>
      <c r="D5088" s="50">
        <v>56439</v>
      </c>
      <c r="E5088" s="50" t="s">
        <v>12524</v>
      </c>
      <c r="F5088" s="50" t="s">
        <v>12525</v>
      </c>
      <c r="G5088" s="50" t="s">
        <v>12526</v>
      </c>
      <c r="H5088" s="50" t="s">
        <v>2322</v>
      </c>
      <c r="I5088" s="50" t="s">
        <v>12527</v>
      </c>
      <c r="J5088" s="50" t="s">
        <v>2324</v>
      </c>
      <c r="K5088" s="50" t="s">
        <v>291</v>
      </c>
      <c r="L5088" s="50" t="s">
        <v>188</v>
      </c>
      <c r="M5088" s="54">
        <v>2</v>
      </c>
      <c r="N5088" s="51" t="str">
        <f t="shared" si="329"/>
        <v>都日野台</v>
      </c>
    </row>
    <row r="5089" spans="1:14" x14ac:dyDescent="0.2">
      <c r="A5089" s="50">
        <f t="shared" si="326"/>
        <v>56440</v>
      </c>
      <c r="B5089" s="50">
        <f t="shared" si="327"/>
        <v>5</v>
      </c>
      <c r="C5089" s="51">
        <f t="shared" si="328"/>
        <v>64</v>
      </c>
      <c r="D5089" s="50">
        <v>56440</v>
      </c>
      <c r="E5089" s="50" t="s">
        <v>7779</v>
      </c>
      <c r="F5089" s="50" t="s">
        <v>12528</v>
      </c>
      <c r="G5089" s="50" t="s">
        <v>7780</v>
      </c>
      <c r="H5089" s="50" t="s">
        <v>12529</v>
      </c>
      <c r="I5089" s="50" t="s">
        <v>12530</v>
      </c>
      <c r="J5089" s="50" t="s">
        <v>12531</v>
      </c>
      <c r="K5089" s="50" t="s">
        <v>291</v>
      </c>
      <c r="L5089" s="50" t="s">
        <v>188</v>
      </c>
      <c r="M5089" s="54">
        <v>2</v>
      </c>
      <c r="N5089" s="51" t="str">
        <f t="shared" si="329"/>
        <v>都日野台</v>
      </c>
    </row>
    <row r="5090" spans="1:14" x14ac:dyDescent="0.2">
      <c r="A5090" s="50">
        <f t="shared" si="326"/>
        <v>56442</v>
      </c>
      <c r="B5090" s="50">
        <f t="shared" si="327"/>
        <v>5</v>
      </c>
      <c r="C5090" s="51">
        <f t="shared" si="328"/>
        <v>64</v>
      </c>
      <c r="D5090" s="50">
        <v>56442</v>
      </c>
      <c r="E5090" s="50" t="s">
        <v>66</v>
      </c>
      <c r="F5090" s="50" t="s">
        <v>12532</v>
      </c>
      <c r="G5090" s="50" t="s">
        <v>1266</v>
      </c>
      <c r="H5090" s="50" t="s">
        <v>12533</v>
      </c>
      <c r="I5090" s="50" t="s">
        <v>1268</v>
      </c>
      <c r="J5090" s="50" t="s">
        <v>12534</v>
      </c>
      <c r="K5090" s="50" t="s">
        <v>291</v>
      </c>
      <c r="L5090" s="50" t="s">
        <v>188</v>
      </c>
      <c r="M5090" s="54">
        <v>2</v>
      </c>
      <c r="N5090" s="51" t="str">
        <f t="shared" si="329"/>
        <v>都日野台</v>
      </c>
    </row>
    <row r="5091" spans="1:14" x14ac:dyDescent="0.2">
      <c r="A5091" s="50">
        <f t="shared" si="326"/>
        <v>56443</v>
      </c>
      <c r="B5091" s="50">
        <f t="shared" si="327"/>
        <v>5</v>
      </c>
      <c r="C5091" s="51">
        <f t="shared" si="328"/>
        <v>64</v>
      </c>
      <c r="D5091" s="50">
        <v>56443</v>
      </c>
      <c r="E5091" s="50" t="s">
        <v>53</v>
      </c>
      <c r="F5091" s="50" t="s">
        <v>590</v>
      </c>
      <c r="G5091" s="50" t="s">
        <v>1239</v>
      </c>
      <c r="H5091" s="50" t="s">
        <v>1122</v>
      </c>
      <c r="I5091" s="50" t="s">
        <v>1240</v>
      </c>
      <c r="J5091" s="50" t="s">
        <v>1918</v>
      </c>
      <c r="K5091" s="50" t="s">
        <v>291</v>
      </c>
      <c r="L5091" s="50" t="s">
        <v>188</v>
      </c>
      <c r="M5091" s="54">
        <v>2</v>
      </c>
      <c r="N5091" s="51" t="str">
        <f t="shared" si="329"/>
        <v>都日野台</v>
      </c>
    </row>
    <row r="5092" spans="1:14" x14ac:dyDescent="0.2">
      <c r="A5092" s="50">
        <f t="shared" si="326"/>
        <v>56444</v>
      </c>
      <c r="B5092" s="50">
        <f t="shared" si="327"/>
        <v>5</v>
      </c>
      <c r="C5092" s="51">
        <f t="shared" si="328"/>
        <v>64</v>
      </c>
      <c r="D5092" s="50">
        <v>56444</v>
      </c>
      <c r="E5092" s="50" t="s">
        <v>7532</v>
      </c>
      <c r="F5092" s="50" t="s">
        <v>11731</v>
      </c>
      <c r="G5092" s="50" t="s">
        <v>7534</v>
      </c>
      <c r="H5092" s="50" t="s">
        <v>1160</v>
      </c>
      <c r="I5092" s="50" t="s">
        <v>7536</v>
      </c>
      <c r="J5092" s="50" t="s">
        <v>1767</v>
      </c>
      <c r="K5092" s="50" t="s">
        <v>291</v>
      </c>
      <c r="L5092" s="50" t="s">
        <v>188</v>
      </c>
      <c r="M5092" s="54">
        <v>2</v>
      </c>
      <c r="N5092" s="51" t="str">
        <f t="shared" si="329"/>
        <v>都日野台</v>
      </c>
    </row>
    <row r="5093" spans="1:14" x14ac:dyDescent="0.2">
      <c r="A5093" s="50">
        <f t="shared" si="326"/>
        <v>56445</v>
      </c>
      <c r="B5093" s="50">
        <f t="shared" si="327"/>
        <v>5</v>
      </c>
      <c r="C5093" s="51">
        <f t="shared" si="328"/>
        <v>64</v>
      </c>
      <c r="D5093" s="50">
        <v>56445</v>
      </c>
      <c r="E5093" s="50" t="s">
        <v>63</v>
      </c>
      <c r="F5093" s="50" t="s">
        <v>12535</v>
      </c>
      <c r="G5093" s="50" t="s">
        <v>1406</v>
      </c>
      <c r="H5093" s="50" t="s">
        <v>12536</v>
      </c>
      <c r="I5093" s="50" t="s">
        <v>1796</v>
      </c>
      <c r="J5093" s="50" t="s">
        <v>12537</v>
      </c>
      <c r="K5093" s="50" t="s">
        <v>291</v>
      </c>
      <c r="L5093" s="50" t="s">
        <v>188</v>
      </c>
      <c r="M5093" s="54">
        <v>2</v>
      </c>
      <c r="N5093" s="51" t="str">
        <f t="shared" si="329"/>
        <v>都日野台</v>
      </c>
    </row>
    <row r="5094" spans="1:14" x14ac:dyDescent="0.2">
      <c r="A5094" s="50">
        <f t="shared" si="326"/>
        <v>56446</v>
      </c>
      <c r="B5094" s="50">
        <f t="shared" si="327"/>
        <v>5</v>
      </c>
      <c r="C5094" s="51">
        <f t="shared" si="328"/>
        <v>64</v>
      </c>
      <c r="D5094" s="50">
        <v>56446</v>
      </c>
      <c r="E5094" s="50" t="s">
        <v>12538</v>
      </c>
      <c r="F5094" s="50" t="s">
        <v>12539</v>
      </c>
      <c r="G5094" s="50" t="s">
        <v>12540</v>
      </c>
      <c r="H5094" s="50" t="s">
        <v>6038</v>
      </c>
      <c r="I5094" s="50" t="s">
        <v>12541</v>
      </c>
      <c r="J5094" s="50" t="s">
        <v>6039</v>
      </c>
      <c r="K5094" s="50" t="s">
        <v>291</v>
      </c>
      <c r="L5094" s="50" t="s">
        <v>188</v>
      </c>
      <c r="M5094" s="54">
        <v>2</v>
      </c>
      <c r="N5094" s="51" t="str">
        <f t="shared" si="329"/>
        <v>都日野台</v>
      </c>
    </row>
    <row r="5095" spans="1:14" x14ac:dyDescent="0.2">
      <c r="A5095" s="50">
        <f t="shared" si="326"/>
        <v>56447</v>
      </c>
      <c r="B5095" s="50">
        <f t="shared" si="327"/>
        <v>5</v>
      </c>
      <c r="C5095" s="51">
        <f t="shared" si="328"/>
        <v>64</v>
      </c>
      <c r="D5095" s="50">
        <v>56447</v>
      </c>
      <c r="E5095" s="50" t="s">
        <v>12542</v>
      </c>
      <c r="F5095" s="50" t="s">
        <v>12543</v>
      </c>
      <c r="G5095" s="50" t="s">
        <v>12544</v>
      </c>
      <c r="H5095" s="50" t="s">
        <v>1491</v>
      </c>
      <c r="I5095" s="50" t="s">
        <v>12545</v>
      </c>
      <c r="J5095" s="50" t="s">
        <v>1493</v>
      </c>
      <c r="K5095" s="50" t="s">
        <v>291</v>
      </c>
      <c r="L5095" s="50" t="s">
        <v>188</v>
      </c>
      <c r="M5095" s="54">
        <v>2</v>
      </c>
      <c r="N5095" s="51" t="str">
        <f t="shared" si="329"/>
        <v>都日野台</v>
      </c>
    </row>
    <row r="5096" spans="1:14" x14ac:dyDescent="0.2">
      <c r="A5096" s="50">
        <f t="shared" si="326"/>
        <v>56448</v>
      </c>
      <c r="B5096" s="50">
        <f t="shared" si="327"/>
        <v>5</v>
      </c>
      <c r="C5096" s="51">
        <f t="shared" si="328"/>
        <v>64</v>
      </c>
      <c r="D5096" s="50">
        <v>56448</v>
      </c>
      <c r="E5096" s="50" t="s">
        <v>52</v>
      </c>
      <c r="F5096" s="50" t="s">
        <v>3181</v>
      </c>
      <c r="G5096" s="50" t="s">
        <v>1842</v>
      </c>
      <c r="H5096" s="50" t="s">
        <v>3182</v>
      </c>
      <c r="I5096" s="50" t="s">
        <v>1843</v>
      </c>
      <c r="J5096" s="50" t="s">
        <v>12546</v>
      </c>
      <c r="K5096" s="50" t="s">
        <v>291</v>
      </c>
      <c r="L5096" s="50" t="s">
        <v>188</v>
      </c>
      <c r="M5096" s="54">
        <v>2</v>
      </c>
      <c r="N5096" s="51" t="str">
        <f t="shared" si="329"/>
        <v>都日野台</v>
      </c>
    </row>
    <row r="5097" spans="1:14" x14ac:dyDescent="0.2">
      <c r="A5097" s="50">
        <f t="shared" si="326"/>
        <v>56449</v>
      </c>
      <c r="B5097" s="50">
        <f t="shared" si="327"/>
        <v>5</v>
      </c>
      <c r="C5097" s="51">
        <f t="shared" si="328"/>
        <v>64</v>
      </c>
      <c r="D5097" s="50">
        <v>56449</v>
      </c>
      <c r="E5097" s="50" t="s">
        <v>6835</v>
      </c>
      <c r="F5097" s="50" t="s">
        <v>12547</v>
      </c>
      <c r="G5097" s="50" t="s">
        <v>6837</v>
      </c>
      <c r="H5097" s="50" t="s">
        <v>1688</v>
      </c>
      <c r="I5097" s="50" t="s">
        <v>6839</v>
      </c>
      <c r="J5097" s="50" t="s">
        <v>1689</v>
      </c>
      <c r="K5097" s="50" t="s">
        <v>291</v>
      </c>
      <c r="L5097" s="50" t="s">
        <v>189</v>
      </c>
      <c r="M5097" s="54">
        <v>1</v>
      </c>
      <c r="N5097" s="51" t="str">
        <f t="shared" si="329"/>
        <v>都日野台</v>
      </c>
    </row>
    <row r="5098" spans="1:14" x14ac:dyDescent="0.2">
      <c r="A5098" s="50">
        <f t="shared" si="326"/>
        <v>56479</v>
      </c>
      <c r="B5098" s="50">
        <f t="shared" si="327"/>
        <v>5</v>
      </c>
      <c r="C5098" s="51">
        <f t="shared" si="328"/>
        <v>64</v>
      </c>
      <c r="D5098" s="50">
        <v>56479</v>
      </c>
      <c r="E5098" s="50" t="s">
        <v>2045</v>
      </c>
      <c r="F5098" s="50" t="s">
        <v>607</v>
      </c>
      <c r="G5098" s="50" t="s">
        <v>2047</v>
      </c>
      <c r="H5098" s="50" t="s">
        <v>5940</v>
      </c>
      <c r="I5098" s="50" t="s">
        <v>2049</v>
      </c>
      <c r="J5098" s="50" t="s">
        <v>5942</v>
      </c>
      <c r="K5098" s="50" t="s">
        <v>292</v>
      </c>
      <c r="L5098" s="50" t="s">
        <v>1029</v>
      </c>
      <c r="M5098" s="54">
        <v>3</v>
      </c>
      <c r="N5098" s="51" t="str">
        <f t="shared" si="329"/>
        <v>都日野台</v>
      </c>
    </row>
    <row r="5099" spans="1:14" x14ac:dyDescent="0.2">
      <c r="A5099" s="50">
        <f t="shared" si="326"/>
        <v>56485</v>
      </c>
      <c r="B5099" s="50">
        <f t="shared" si="327"/>
        <v>5</v>
      </c>
      <c r="C5099" s="51">
        <f t="shared" si="328"/>
        <v>64</v>
      </c>
      <c r="D5099" s="50">
        <v>56485</v>
      </c>
      <c r="E5099" s="50" t="s">
        <v>66</v>
      </c>
      <c r="F5099" s="50" t="s">
        <v>12548</v>
      </c>
      <c r="G5099" s="50" t="s">
        <v>1266</v>
      </c>
      <c r="H5099" s="50" t="s">
        <v>5756</v>
      </c>
      <c r="I5099" s="50" t="s">
        <v>1268</v>
      </c>
      <c r="J5099" s="50" t="s">
        <v>5757</v>
      </c>
      <c r="K5099" s="50" t="s">
        <v>292</v>
      </c>
      <c r="L5099" s="50" t="s">
        <v>1029</v>
      </c>
      <c r="M5099" s="54">
        <v>3</v>
      </c>
      <c r="N5099" s="51" t="str">
        <f t="shared" si="329"/>
        <v>都日野台</v>
      </c>
    </row>
    <row r="5100" spans="1:14" x14ac:dyDescent="0.2">
      <c r="A5100" s="50">
        <f t="shared" ref="A5100:A5163" si="330">D5100</f>
        <v>56486</v>
      </c>
      <c r="B5100" s="50">
        <f t="shared" ref="B5100:B5163" si="331">ROUNDDOWN(D5100/10000,0)</f>
        <v>5</v>
      </c>
      <c r="C5100" s="51">
        <f t="shared" ref="C5100:C5163" si="332">ROUNDDOWN((D5100-B5100*10000)/100,0)</f>
        <v>64</v>
      </c>
      <c r="D5100" s="50">
        <v>56486</v>
      </c>
      <c r="E5100" s="50" t="s">
        <v>12549</v>
      </c>
      <c r="F5100" s="50" t="s">
        <v>5852</v>
      </c>
      <c r="G5100" s="50" t="s">
        <v>12550</v>
      </c>
      <c r="H5100" s="50" t="s">
        <v>1708</v>
      </c>
      <c r="I5100" s="50" t="s">
        <v>12551</v>
      </c>
      <c r="J5100" s="50" t="s">
        <v>1709</v>
      </c>
      <c r="K5100" s="50" t="s">
        <v>292</v>
      </c>
      <c r="L5100" s="50" t="s">
        <v>188</v>
      </c>
      <c r="M5100" s="54">
        <v>2</v>
      </c>
      <c r="N5100" s="51" t="str">
        <f t="shared" si="329"/>
        <v>都日野台</v>
      </c>
    </row>
    <row r="5101" spans="1:14" x14ac:dyDescent="0.2">
      <c r="A5101" s="50">
        <f t="shared" si="330"/>
        <v>56487</v>
      </c>
      <c r="B5101" s="50">
        <f t="shared" si="331"/>
        <v>5</v>
      </c>
      <c r="C5101" s="51">
        <f t="shared" si="332"/>
        <v>64</v>
      </c>
      <c r="D5101" s="50">
        <v>56487</v>
      </c>
      <c r="E5101" s="50" t="s">
        <v>12552</v>
      </c>
      <c r="F5101" s="50" t="s">
        <v>12553</v>
      </c>
      <c r="G5101" s="50" t="s">
        <v>12554</v>
      </c>
      <c r="H5101" s="50" t="s">
        <v>12555</v>
      </c>
      <c r="I5101" s="50" t="s">
        <v>12556</v>
      </c>
      <c r="J5101" s="50" t="s">
        <v>12557</v>
      </c>
      <c r="K5101" s="50" t="s">
        <v>292</v>
      </c>
      <c r="L5101" s="50" t="s">
        <v>188</v>
      </c>
      <c r="M5101" s="54">
        <v>2</v>
      </c>
      <c r="N5101" s="51" t="str">
        <f t="shared" si="329"/>
        <v>都日野台</v>
      </c>
    </row>
    <row r="5102" spans="1:14" x14ac:dyDescent="0.2">
      <c r="A5102" s="50">
        <f t="shared" si="330"/>
        <v>56488</v>
      </c>
      <c r="B5102" s="50">
        <f t="shared" si="331"/>
        <v>5</v>
      </c>
      <c r="C5102" s="51">
        <f t="shared" si="332"/>
        <v>64</v>
      </c>
      <c r="D5102" s="50">
        <v>56488</v>
      </c>
      <c r="E5102" s="50" t="s">
        <v>56</v>
      </c>
      <c r="F5102" s="50" t="s">
        <v>12558</v>
      </c>
      <c r="G5102" s="50" t="s">
        <v>2851</v>
      </c>
      <c r="H5102" s="50" t="s">
        <v>9002</v>
      </c>
      <c r="I5102" s="50" t="s">
        <v>2852</v>
      </c>
      <c r="J5102" s="50" t="s">
        <v>9004</v>
      </c>
      <c r="K5102" s="50" t="s">
        <v>292</v>
      </c>
      <c r="L5102" s="50" t="s">
        <v>188</v>
      </c>
      <c r="M5102" s="54">
        <v>2</v>
      </c>
      <c r="N5102" s="51" t="str">
        <f t="shared" si="329"/>
        <v>都日野台</v>
      </c>
    </row>
    <row r="5103" spans="1:14" x14ac:dyDescent="0.2">
      <c r="A5103" s="50">
        <f t="shared" si="330"/>
        <v>56489</v>
      </c>
      <c r="B5103" s="50">
        <f t="shared" si="331"/>
        <v>5</v>
      </c>
      <c r="C5103" s="51">
        <f t="shared" si="332"/>
        <v>64</v>
      </c>
      <c r="D5103" s="50">
        <v>56489</v>
      </c>
      <c r="E5103" s="50" t="s">
        <v>12559</v>
      </c>
      <c r="F5103" s="50" t="s">
        <v>4821</v>
      </c>
      <c r="G5103" s="50" t="s">
        <v>12560</v>
      </c>
      <c r="H5103" s="50" t="s">
        <v>1131</v>
      </c>
      <c r="I5103" s="50" t="s">
        <v>12561</v>
      </c>
      <c r="J5103" s="50" t="s">
        <v>1132</v>
      </c>
      <c r="K5103" s="50" t="s">
        <v>292</v>
      </c>
      <c r="L5103" s="50" t="s">
        <v>189</v>
      </c>
      <c r="M5103" s="54">
        <v>2</v>
      </c>
      <c r="N5103" s="51" t="str">
        <f t="shared" si="329"/>
        <v>都日野台</v>
      </c>
    </row>
    <row r="5104" spans="1:14" x14ac:dyDescent="0.2">
      <c r="A5104" s="50">
        <f t="shared" si="330"/>
        <v>56491</v>
      </c>
      <c r="B5104" s="50">
        <f t="shared" si="331"/>
        <v>5</v>
      </c>
      <c r="C5104" s="51">
        <f t="shared" si="332"/>
        <v>64</v>
      </c>
      <c r="D5104" s="50">
        <v>56491</v>
      </c>
      <c r="E5104" s="50" t="s">
        <v>12562</v>
      </c>
      <c r="F5104" s="50" t="s">
        <v>5157</v>
      </c>
      <c r="G5104" s="50" t="s">
        <v>12563</v>
      </c>
      <c r="H5104" s="50" t="s">
        <v>5158</v>
      </c>
      <c r="I5104" s="50" t="s">
        <v>12564</v>
      </c>
      <c r="J5104" s="50" t="s">
        <v>5160</v>
      </c>
      <c r="K5104" s="50" t="s">
        <v>292</v>
      </c>
      <c r="L5104" s="50" t="s">
        <v>185</v>
      </c>
      <c r="M5104" s="54">
        <v>1</v>
      </c>
      <c r="N5104" s="51" t="str">
        <f t="shared" si="329"/>
        <v>都日野台</v>
      </c>
    </row>
    <row r="5105" spans="1:14" x14ac:dyDescent="0.2">
      <c r="A5105" s="50">
        <f t="shared" si="330"/>
        <v>56492</v>
      </c>
      <c r="B5105" s="50">
        <f t="shared" si="331"/>
        <v>5</v>
      </c>
      <c r="C5105" s="51">
        <f t="shared" si="332"/>
        <v>64</v>
      </c>
      <c r="D5105" s="50">
        <v>56492</v>
      </c>
      <c r="E5105" s="50" t="s">
        <v>12565</v>
      </c>
      <c r="F5105" s="50" t="s">
        <v>6092</v>
      </c>
      <c r="G5105" s="50" t="s">
        <v>12566</v>
      </c>
      <c r="H5105" s="50" t="s">
        <v>12567</v>
      </c>
      <c r="I5105" s="50" t="s">
        <v>12568</v>
      </c>
      <c r="J5105" s="50" t="s">
        <v>12569</v>
      </c>
      <c r="K5105" s="50" t="s">
        <v>292</v>
      </c>
      <c r="L5105" s="50" t="s">
        <v>189</v>
      </c>
      <c r="M5105" s="54">
        <v>1</v>
      </c>
      <c r="N5105" s="51" t="str">
        <f t="shared" si="329"/>
        <v>都日野台</v>
      </c>
    </row>
    <row r="5106" spans="1:14" x14ac:dyDescent="0.2">
      <c r="A5106" s="50">
        <f t="shared" si="330"/>
        <v>56493</v>
      </c>
      <c r="B5106" s="50">
        <f t="shared" si="331"/>
        <v>5</v>
      </c>
      <c r="C5106" s="51">
        <f t="shared" si="332"/>
        <v>64</v>
      </c>
      <c r="D5106" s="50">
        <v>56493</v>
      </c>
      <c r="E5106" s="50" t="s">
        <v>12570</v>
      </c>
      <c r="F5106" s="50" t="s">
        <v>4979</v>
      </c>
      <c r="G5106" s="50" t="s">
        <v>11615</v>
      </c>
      <c r="H5106" s="50" t="s">
        <v>4698</v>
      </c>
      <c r="I5106" s="50" t="s">
        <v>11616</v>
      </c>
      <c r="J5106" s="50" t="s">
        <v>4700</v>
      </c>
      <c r="K5106" s="50" t="s">
        <v>292</v>
      </c>
      <c r="L5106" s="50" t="s">
        <v>189</v>
      </c>
      <c r="M5106" s="54">
        <v>1</v>
      </c>
      <c r="N5106" s="51" t="str">
        <f t="shared" si="329"/>
        <v>都日野台</v>
      </c>
    </row>
    <row r="5107" spans="1:14" x14ac:dyDescent="0.2">
      <c r="A5107" s="50">
        <f t="shared" si="330"/>
        <v>56494</v>
      </c>
      <c r="B5107" s="50">
        <f t="shared" si="331"/>
        <v>5</v>
      </c>
      <c r="C5107" s="51">
        <f t="shared" si="332"/>
        <v>64</v>
      </c>
      <c r="D5107" s="50">
        <v>56494</v>
      </c>
      <c r="E5107" s="50" t="s">
        <v>33</v>
      </c>
      <c r="F5107" s="50" t="s">
        <v>12571</v>
      </c>
      <c r="G5107" s="50" t="s">
        <v>1457</v>
      </c>
      <c r="H5107" s="50" t="s">
        <v>3647</v>
      </c>
      <c r="I5107" s="50" t="s">
        <v>1683</v>
      </c>
      <c r="J5107" s="50" t="s">
        <v>3648</v>
      </c>
      <c r="K5107" s="50" t="s">
        <v>292</v>
      </c>
      <c r="L5107" s="50" t="s">
        <v>189</v>
      </c>
      <c r="M5107" s="54">
        <v>1</v>
      </c>
      <c r="N5107" s="51" t="str">
        <f t="shared" si="329"/>
        <v>都日野台</v>
      </c>
    </row>
    <row r="5108" spans="1:14" x14ac:dyDescent="0.2">
      <c r="A5108" s="50">
        <f t="shared" si="330"/>
        <v>56501</v>
      </c>
      <c r="B5108" s="50">
        <f t="shared" si="331"/>
        <v>5</v>
      </c>
      <c r="C5108" s="51">
        <f t="shared" si="332"/>
        <v>65</v>
      </c>
      <c r="D5108" s="50">
        <v>56501</v>
      </c>
      <c r="E5108" s="50" t="s">
        <v>12572</v>
      </c>
      <c r="F5108" s="50" t="s">
        <v>12573</v>
      </c>
      <c r="G5108" s="50" t="s">
        <v>12574</v>
      </c>
      <c r="H5108" s="50" t="s">
        <v>10925</v>
      </c>
      <c r="I5108" s="50" t="s">
        <v>12575</v>
      </c>
      <c r="J5108" s="50" t="s">
        <v>10926</v>
      </c>
      <c r="K5108" s="50" t="s">
        <v>291</v>
      </c>
      <c r="L5108" s="50" t="s">
        <v>188</v>
      </c>
      <c r="M5108" s="54">
        <v>2</v>
      </c>
      <c r="N5108" s="51" t="str">
        <f t="shared" si="329"/>
        <v>都南平</v>
      </c>
    </row>
    <row r="5109" spans="1:14" x14ac:dyDescent="0.2">
      <c r="A5109" s="50">
        <f t="shared" si="330"/>
        <v>56502</v>
      </c>
      <c r="B5109" s="50">
        <f t="shared" si="331"/>
        <v>5</v>
      </c>
      <c r="C5109" s="51">
        <f t="shared" si="332"/>
        <v>65</v>
      </c>
      <c r="D5109" s="50">
        <v>56502</v>
      </c>
      <c r="E5109" s="50" t="s">
        <v>1932</v>
      </c>
      <c r="F5109" s="50" t="s">
        <v>8799</v>
      </c>
      <c r="G5109" s="50" t="s">
        <v>1934</v>
      </c>
      <c r="H5109" s="50" t="s">
        <v>1844</v>
      </c>
      <c r="I5109" s="50" t="s">
        <v>1935</v>
      </c>
      <c r="J5109" s="50" t="s">
        <v>1845</v>
      </c>
      <c r="K5109" s="50" t="s">
        <v>291</v>
      </c>
      <c r="L5109" s="50" t="s">
        <v>189</v>
      </c>
      <c r="M5109" s="54">
        <v>2</v>
      </c>
      <c r="N5109" s="51" t="str">
        <f t="shared" si="329"/>
        <v>都南平</v>
      </c>
    </row>
    <row r="5110" spans="1:14" x14ac:dyDescent="0.2">
      <c r="A5110" s="50">
        <f t="shared" si="330"/>
        <v>56503</v>
      </c>
      <c r="B5110" s="50">
        <f t="shared" si="331"/>
        <v>5</v>
      </c>
      <c r="C5110" s="51">
        <f t="shared" si="332"/>
        <v>65</v>
      </c>
      <c r="D5110" s="50">
        <v>56503</v>
      </c>
      <c r="E5110" s="50" t="s">
        <v>12576</v>
      </c>
      <c r="F5110" s="50" t="s">
        <v>842</v>
      </c>
      <c r="G5110" s="50" t="s">
        <v>12577</v>
      </c>
      <c r="H5110" s="50" t="s">
        <v>1448</v>
      </c>
      <c r="I5110" s="50" t="s">
        <v>12578</v>
      </c>
      <c r="J5110" s="50" t="s">
        <v>1450</v>
      </c>
      <c r="K5110" s="50" t="s">
        <v>291</v>
      </c>
      <c r="L5110" s="50" t="s">
        <v>189</v>
      </c>
      <c r="M5110" s="54">
        <v>2</v>
      </c>
      <c r="N5110" s="51" t="str">
        <f t="shared" si="329"/>
        <v>都南平</v>
      </c>
    </row>
    <row r="5111" spans="1:14" x14ac:dyDescent="0.2">
      <c r="A5111" s="50">
        <f t="shared" si="330"/>
        <v>56504</v>
      </c>
      <c r="B5111" s="50">
        <f t="shared" si="331"/>
        <v>5</v>
      </c>
      <c r="C5111" s="51">
        <f t="shared" si="332"/>
        <v>65</v>
      </c>
      <c r="D5111" s="50">
        <v>56504</v>
      </c>
      <c r="E5111" s="50" t="s">
        <v>117</v>
      </c>
      <c r="F5111" s="50" t="s">
        <v>12579</v>
      </c>
      <c r="G5111" s="50" t="s">
        <v>1197</v>
      </c>
      <c r="H5111" s="50" t="s">
        <v>1930</v>
      </c>
      <c r="I5111" s="50" t="s">
        <v>1199</v>
      </c>
      <c r="J5111" s="50" t="s">
        <v>1931</v>
      </c>
      <c r="K5111" s="50" t="s">
        <v>291</v>
      </c>
      <c r="L5111" s="50" t="s">
        <v>189</v>
      </c>
      <c r="M5111" s="54">
        <v>1</v>
      </c>
      <c r="N5111" s="51" t="str">
        <f t="shared" si="329"/>
        <v>都南平</v>
      </c>
    </row>
    <row r="5112" spans="1:14" x14ac:dyDescent="0.2">
      <c r="A5112" s="50">
        <f t="shared" si="330"/>
        <v>56505</v>
      </c>
      <c r="B5112" s="50">
        <f t="shared" si="331"/>
        <v>5</v>
      </c>
      <c r="C5112" s="51">
        <f t="shared" si="332"/>
        <v>65</v>
      </c>
      <c r="D5112" s="50">
        <v>56505</v>
      </c>
      <c r="E5112" s="50" t="s">
        <v>12580</v>
      </c>
      <c r="F5112" s="50" t="s">
        <v>448</v>
      </c>
      <c r="G5112" s="50" t="s">
        <v>5071</v>
      </c>
      <c r="H5112" s="50" t="s">
        <v>1869</v>
      </c>
      <c r="I5112" s="50" t="s">
        <v>5072</v>
      </c>
      <c r="J5112" s="50" t="s">
        <v>1870</v>
      </c>
      <c r="K5112" s="50" t="s">
        <v>291</v>
      </c>
      <c r="L5112" s="50" t="s">
        <v>189</v>
      </c>
      <c r="M5112" s="54">
        <v>1</v>
      </c>
      <c r="N5112" s="51" t="str">
        <f t="shared" si="329"/>
        <v>都南平</v>
      </c>
    </row>
    <row r="5113" spans="1:14" x14ac:dyDescent="0.2">
      <c r="A5113" s="50">
        <f t="shared" si="330"/>
        <v>56506</v>
      </c>
      <c r="B5113" s="50">
        <f t="shared" si="331"/>
        <v>5</v>
      </c>
      <c r="C5113" s="51">
        <f t="shared" si="332"/>
        <v>65</v>
      </c>
      <c r="D5113" s="50">
        <v>56506</v>
      </c>
      <c r="E5113" s="50" t="s">
        <v>12581</v>
      </c>
      <c r="F5113" s="50" t="s">
        <v>9284</v>
      </c>
      <c r="G5113" s="50" t="s">
        <v>12582</v>
      </c>
      <c r="H5113" s="50" t="s">
        <v>1847</v>
      </c>
      <c r="I5113" s="50" t="s">
        <v>12583</v>
      </c>
      <c r="J5113" s="50" t="s">
        <v>1849</v>
      </c>
      <c r="K5113" s="50" t="s">
        <v>291</v>
      </c>
      <c r="L5113" s="50" t="s">
        <v>185</v>
      </c>
      <c r="M5113" s="54">
        <v>1</v>
      </c>
      <c r="N5113" s="51" t="str">
        <f t="shared" si="329"/>
        <v>都南平</v>
      </c>
    </row>
    <row r="5114" spans="1:14" x14ac:dyDescent="0.2">
      <c r="A5114" s="50">
        <f t="shared" si="330"/>
        <v>56507</v>
      </c>
      <c r="B5114" s="50">
        <f t="shared" si="331"/>
        <v>5</v>
      </c>
      <c r="C5114" s="51">
        <f t="shared" si="332"/>
        <v>65</v>
      </c>
      <c r="D5114" s="50">
        <v>56507</v>
      </c>
      <c r="E5114" s="50" t="s">
        <v>12584</v>
      </c>
      <c r="F5114" s="50" t="s">
        <v>12585</v>
      </c>
      <c r="G5114" s="50" t="s">
        <v>12586</v>
      </c>
      <c r="H5114" s="50" t="s">
        <v>12587</v>
      </c>
      <c r="I5114" s="50" t="s">
        <v>12588</v>
      </c>
      <c r="J5114" s="50" t="s">
        <v>12589</v>
      </c>
      <c r="K5114" s="50" t="s">
        <v>291</v>
      </c>
      <c r="L5114" s="50" t="s">
        <v>189</v>
      </c>
      <c r="M5114" s="54">
        <v>1</v>
      </c>
      <c r="N5114" s="51" t="str">
        <f t="shared" si="329"/>
        <v>都南平</v>
      </c>
    </row>
    <row r="5115" spans="1:14" x14ac:dyDescent="0.2">
      <c r="A5115" s="50">
        <f t="shared" si="330"/>
        <v>56508</v>
      </c>
      <c r="B5115" s="50">
        <f t="shared" si="331"/>
        <v>5</v>
      </c>
      <c r="C5115" s="51">
        <f t="shared" si="332"/>
        <v>65</v>
      </c>
      <c r="D5115" s="50">
        <v>56508</v>
      </c>
      <c r="E5115" s="50" t="s">
        <v>4844</v>
      </c>
      <c r="F5115" s="50" t="s">
        <v>10186</v>
      </c>
      <c r="G5115" s="50" t="s">
        <v>4846</v>
      </c>
      <c r="H5115" s="50" t="s">
        <v>2595</v>
      </c>
      <c r="I5115" s="50" t="s">
        <v>4847</v>
      </c>
      <c r="J5115" s="50" t="s">
        <v>6090</v>
      </c>
      <c r="K5115" s="50" t="s">
        <v>291</v>
      </c>
      <c r="L5115" s="50" t="s">
        <v>185</v>
      </c>
      <c r="M5115" s="54">
        <v>1</v>
      </c>
      <c r="N5115" s="51" t="str">
        <f t="shared" si="329"/>
        <v>都南平</v>
      </c>
    </row>
    <row r="5116" spans="1:14" x14ac:dyDescent="0.2">
      <c r="A5116" s="50">
        <f t="shared" si="330"/>
        <v>56509</v>
      </c>
      <c r="B5116" s="50">
        <f t="shared" si="331"/>
        <v>5</v>
      </c>
      <c r="C5116" s="51">
        <f t="shared" si="332"/>
        <v>65</v>
      </c>
      <c r="D5116" s="50">
        <v>56509</v>
      </c>
      <c r="E5116" s="50" t="s">
        <v>12590</v>
      </c>
      <c r="F5116" s="50" t="s">
        <v>12591</v>
      </c>
      <c r="G5116" s="50" t="s">
        <v>12592</v>
      </c>
      <c r="H5116" s="50" t="s">
        <v>1195</v>
      </c>
      <c r="I5116" s="50" t="s">
        <v>12593</v>
      </c>
      <c r="J5116" s="50" t="s">
        <v>1196</v>
      </c>
      <c r="K5116" s="50" t="s">
        <v>291</v>
      </c>
      <c r="L5116" s="50" t="s">
        <v>189</v>
      </c>
      <c r="M5116" s="54">
        <v>1</v>
      </c>
      <c r="N5116" s="51" t="str">
        <f t="shared" si="329"/>
        <v>都南平</v>
      </c>
    </row>
    <row r="5117" spans="1:14" x14ac:dyDescent="0.2">
      <c r="A5117" s="50">
        <f t="shared" si="330"/>
        <v>56510</v>
      </c>
      <c r="B5117" s="50">
        <f t="shared" si="331"/>
        <v>5</v>
      </c>
      <c r="C5117" s="51">
        <f t="shared" si="332"/>
        <v>65</v>
      </c>
      <c r="D5117" s="50">
        <v>56510</v>
      </c>
      <c r="E5117" s="50" t="s">
        <v>12594</v>
      </c>
      <c r="F5117" s="50" t="s">
        <v>12595</v>
      </c>
      <c r="G5117" s="50" t="s">
        <v>12596</v>
      </c>
      <c r="H5117" s="50" t="s">
        <v>12597</v>
      </c>
      <c r="I5117" s="50" t="s">
        <v>12598</v>
      </c>
      <c r="J5117" s="50" t="s">
        <v>12599</v>
      </c>
      <c r="K5117" s="50" t="s">
        <v>291</v>
      </c>
      <c r="L5117" s="50" t="s">
        <v>189</v>
      </c>
      <c r="M5117" s="54">
        <v>1</v>
      </c>
      <c r="N5117" s="51" t="str">
        <f t="shared" si="329"/>
        <v>都南平</v>
      </c>
    </row>
    <row r="5118" spans="1:14" x14ac:dyDescent="0.2">
      <c r="A5118" s="50">
        <f t="shared" si="330"/>
        <v>56511</v>
      </c>
      <c r="B5118" s="50">
        <f t="shared" si="331"/>
        <v>5</v>
      </c>
      <c r="C5118" s="51">
        <f t="shared" si="332"/>
        <v>65</v>
      </c>
      <c r="D5118" s="50">
        <v>56511</v>
      </c>
      <c r="E5118" s="50" t="s">
        <v>35</v>
      </c>
      <c r="F5118" s="50" t="s">
        <v>12600</v>
      </c>
      <c r="G5118" s="50" t="s">
        <v>1239</v>
      </c>
      <c r="H5118" s="50" t="s">
        <v>1217</v>
      </c>
      <c r="I5118" s="50" t="s">
        <v>1240</v>
      </c>
      <c r="J5118" s="50" t="s">
        <v>1218</v>
      </c>
      <c r="K5118" s="50" t="s">
        <v>291</v>
      </c>
      <c r="L5118" s="50" t="s">
        <v>189</v>
      </c>
      <c r="M5118" s="54">
        <v>1</v>
      </c>
      <c r="N5118" s="51" t="str">
        <f t="shared" si="329"/>
        <v>都南平</v>
      </c>
    </row>
    <row r="5119" spans="1:14" x14ac:dyDescent="0.2">
      <c r="A5119" s="50">
        <f t="shared" si="330"/>
        <v>56512</v>
      </c>
      <c r="B5119" s="50">
        <f t="shared" si="331"/>
        <v>5</v>
      </c>
      <c r="C5119" s="51">
        <f t="shared" si="332"/>
        <v>65</v>
      </c>
      <c r="D5119" s="50">
        <v>56512</v>
      </c>
      <c r="E5119" s="50" t="s">
        <v>399</v>
      </c>
      <c r="F5119" s="50" t="s">
        <v>4787</v>
      </c>
      <c r="G5119" s="50" t="s">
        <v>1517</v>
      </c>
      <c r="H5119" s="50" t="s">
        <v>1432</v>
      </c>
      <c r="I5119" s="50" t="s">
        <v>1518</v>
      </c>
      <c r="J5119" s="50" t="s">
        <v>1433</v>
      </c>
      <c r="K5119" s="50" t="s">
        <v>291</v>
      </c>
      <c r="L5119" s="50" t="s">
        <v>189</v>
      </c>
      <c r="M5119" s="54">
        <v>1</v>
      </c>
      <c r="N5119" s="51" t="str">
        <f t="shared" si="329"/>
        <v>都南平</v>
      </c>
    </row>
    <row r="5120" spans="1:14" x14ac:dyDescent="0.2">
      <c r="A5120" s="50">
        <f t="shared" si="330"/>
        <v>56533</v>
      </c>
      <c r="B5120" s="50">
        <f t="shared" si="331"/>
        <v>5</v>
      </c>
      <c r="C5120" s="51">
        <f t="shared" si="332"/>
        <v>65</v>
      </c>
      <c r="D5120" s="50">
        <v>56533</v>
      </c>
      <c r="E5120" s="50" t="s">
        <v>22</v>
      </c>
      <c r="F5120" s="50" t="s">
        <v>12601</v>
      </c>
      <c r="G5120" s="50" t="s">
        <v>1070</v>
      </c>
      <c r="H5120" s="50" t="s">
        <v>2595</v>
      </c>
      <c r="I5120" s="50" t="s">
        <v>1610</v>
      </c>
      <c r="J5120" s="50" t="s">
        <v>6090</v>
      </c>
      <c r="K5120" s="50" t="s">
        <v>291</v>
      </c>
      <c r="L5120" s="50" t="s">
        <v>1029</v>
      </c>
      <c r="M5120" s="54">
        <v>3</v>
      </c>
      <c r="N5120" s="51" t="str">
        <f t="shared" si="329"/>
        <v>都南平</v>
      </c>
    </row>
    <row r="5121" spans="1:14" x14ac:dyDescent="0.2">
      <c r="A5121" s="50">
        <f t="shared" si="330"/>
        <v>56541</v>
      </c>
      <c r="B5121" s="50">
        <f t="shared" si="331"/>
        <v>5</v>
      </c>
      <c r="C5121" s="51">
        <f t="shared" si="332"/>
        <v>65</v>
      </c>
      <c r="D5121" s="50">
        <v>56541</v>
      </c>
      <c r="E5121" s="50" t="s">
        <v>97</v>
      </c>
      <c r="F5121" s="50" t="s">
        <v>4575</v>
      </c>
      <c r="G5121" s="50" t="s">
        <v>1838</v>
      </c>
      <c r="H5121" s="50" t="s">
        <v>1875</v>
      </c>
      <c r="I5121" s="50" t="s">
        <v>1840</v>
      </c>
      <c r="J5121" s="50" t="s">
        <v>1877</v>
      </c>
      <c r="K5121" s="50" t="s">
        <v>291</v>
      </c>
      <c r="L5121" s="50" t="s">
        <v>1029</v>
      </c>
      <c r="M5121" s="54">
        <v>3</v>
      </c>
      <c r="N5121" s="51" t="str">
        <f t="shared" si="329"/>
        <v>都南平</v>
      </c>
    </row>
    <row r="5122" spans="1:14" x14ac:dyDescent="0.2">
      <c r="A5122" s="50">
        <f t="shared" si="330"/>
        <v>56544</v>
      </c>
      <c r="B5122" s="50">
        <f t="shared" si="331"/>
        <v>5</v>
      </c>
      <c r="C5122" s="51">
        <f t="shared" si="332"/>
        <v>65</v>
      </c>
      <c r="D5122" s="50">
        <v>56544</v>
      </c>
      <c r="E5122" s="50" t="s">
        <v>12602</v>
      </c>
      <c r="F5122" s="50" t="s">
        <v>12603</v>
      </c>
      <c r="G5122" s="50" t="s">
        <v>12604</v>
      </c>
      <c r="H5122" s="50" t="s">
        <v>12119</v>
      </c>
      <c r="I5122" s="50" t="s">
        <v>12605</v>
      </c>
      <c r="J5122" s="50" t="s">
        <v>12606</v>
      </c>
      <c r="K5122" s="50" t="s">
        <v>291</v>
      </c>
      <c r="L5122" s="50" t="s">
        <v>188</v>
      </c>
      <c r="M5122" s="54">
        <v>2</v>
      </c>
      <c r="N5122" s="51" t="str">
        <f t="shared" ref="N5122:N5185" si="333">VLOOKUP(B5122*100+C5122,$AB$2:$AF$400,2,0)</f>
        <v>都南平</v>
      </c>
    </row>
    <row r="5123" spans="1:14" x14ac:dyDescent="0.2">
      <c r="A5123" s="50">
        <f t="shared" si="330"/>
        <v>56545</v>
      </c>
      <c r="B5123" s="50">
        <f t="shared" si="331"/>
        <v>5</v>
      </c>
      <c r="C5123" s="51">
        <f t="shared" si="332"/>
        <v>65</v>
      </c>
      <c r="D5123" s="50">
        <v>56545</v>
      </c>
      <c r="E5123" s="50" t="s">
        <v>3884</v>
      </c>
      <c r="F5123" s="50" t="s">
        <v>5286</v>
      </c>
      <c r="G5123" s="50" t="s">
        <v>3886</v>
      </c>
      <c r="H5123" s="50" t="s">
        <v>1289</v>
      </c>
      <c r="I5123" s="50" t="s">
        <v>3887</v>
      </c>
      <c r="J5123" s="50" t="s">
        <v>1290</v>
      </c>
      <c r="K5123" s="50" t="s">
        <v>291</v>
      </c>
      <c r="L5123" s="50" t="s">
        <v>188</v>
      </c>
      <c r="M5123" s="54">
        <v>2</v>
      </c>
      <c r="N5123" s="51" t="str">
        <f t="shared" si="333"/>
        <v>都南平</v>
      </c>
    </row>
    <row r="5124" spans="1:14" x14ac:dyDescent="0.2">
      <c r="A5124" s="50">
        <f t="shared" si="330"/>
        <v>56546</v>
      </c>
      <c r="B5124" s="50">
        <f t="shared" si="331"/>
        <v>5</v>
      </c>
      <c r="C5124" s="51">
        <f t="shared" si="332"/>
        <v>65</v>
      </c>
      <c r="D5124" s="50">
        <v>56546</v>
      </c>
      <c r="E5124" s="50" t="s">
        <v>8327</v>
      </c>
      <c r="F5124" s="50" t="s">
        <v>8760</v>
      </c>
      <c r="G5124" s="50" t="s">
        <v>4180</v>
      </c>
      <c r="H5124" s="50" t="s">
        <v>1930</v>
      </c>
      <c r="I5124" s="50" t="s">
        <v>4181</v>
      </c>
      <c r="J5124" s="50" t="s">
        <v>1931</v>
      </c>
      <c r="K5124" s="50" t="s">
        <v>291</v>
      </c>
      <c r="L5124" s="50" t="s">
        <v>188</v>
      </c>
      <c r="M5124" s="54">
        <v>2</v>
      </c>
      <c r="N5124" s="51" t="str">
        <f t="shared" si="333"/>
        <v>都南平</v>
      </c>
    </row>
    <row r="5125" spans="1:14" x14ac:dyDescent="0.2">
      <c r="A5125" s="50">
        <f t="shared" si="330"/>
        <v>56547</v>
      </c>
      <c r="B5125" s="50">
        <f t="shared" si="331"/>
        <v>5</v>
      </c>
      <c r="C5125" s="51">
        <f t="shared" si="332"/>
        <v>65</v>
      </c>
      <c r="D5125" s="50">
        <v>56547</v>
      </c>
      <c r="E5125" s="50" t="s">
        <v>11470</v>
      </c>
      <c r="F5125" s="50" t="s">
        <v>441</v>
      </c>
      <c r="G5125" s="50" t="s">
        <v>11471</v>
      </c>
      <c r="H5125" s="50" t="s">
        <v>1040</v>
      </c>
      <c r="I5125" s="50" t="s">
        <v>11472</v>
      </c>
      <c r="J5125" s="50" t="s">
        <v>1041</v>
      </c>
      <c r="K5125" s="50" t="s">
        <v>291</v>
      </c>
      <c r="L5125" s="50" t="s">
        <v>188</v>
      </c>
      <c r="M5125" s="54">
        <v>2</v>
      </c>
      <c r="N5125" s="51" t="str">
        <f t="shared" si="333"/>
        <v>都南平</v>
      </c>
    </row>
    <row r="5126" spans="1:14" x14ac:dyDescent="0.2">
      <c r="A5126" s="50">
        <f t="shared" si="330"/>
        <v>56548</v>
      </c>
      <c r="B5126" s="50">
        <f t="shared" si="331"/>
        <v>5</v>
      </c>
      <c r="C5126" s="51">
        <f t="shared" si="332"/>
        <v>65</v>
      </c>
      <c r="D5126" s="50">
        <v>56548</v>
      </c>
      <c r="E5126" s="50" t="s">
        <v>3769</v>
      </c>
      <c r="F5126" s="50" t="s">
        <v>12607</v>
      </c>
      <c r="G5126" s="50" t="s">
        <v>3770</v>
      </c>
      <c r="H5126" s="50" t="s">
        <v>1620</v>
      </c>
      <c r="I5126" s="50" t="s">
        <v>3771</v>
      </c>
      <c r="J5126" s="50" t="s">
        <v>1622</v>
      </c>
      <c r="K5126" s="50" t="s">
        <v>291</v>
      </c>
      <c r="L5126" s="50" t="s">
        <v>188</v>
      </c>
      <c r="M5126" s="54">
        <v>2</v>
      </c>
      <c r="N5126" s="51" t="str">
        <f t="shared" si="333"/>
        <v>都南平</v>
      </c>
    </row>
    <row r="5127" spans="1:14" x14ac:dyDescent="0.2">
      <c r="A5127" s="50">
        <f t="shared" si="330"/>
        <v>56549</v>
      </c>
      <c r="B5127" s="50">
        <f t="shared" si="331"/>
        <v>5</v>
      </c>
      <c r="C5127" s="51">
        <f t="shared" si="332"/>
        <v>65</v>
      </c>
      <c r="D5127" s="50">
        <v>56549</v>
      </c>
      <c r="E5127" s="50" t="s">
        <v>4287</v>
      </c>
      <c r="F5127" s="50" t="s">
        <v>12608</v>
      </c>
      <c r="G5127" s="50" t="s">
        <v>4289</v>
      </c>
      <c r="H5127" s="50" t="s">
        <v>11599</v>
      </c>
      <c r="I5127" s="50" t="s">
        <v>4291</v>
      </c>
      <c r="J5127" s="50" t="s">
        <v>11600</v>
      </c>
      <c r="K5127" s="50" t="s">
        <v>291</v>
      </c>
      <c r="L5127" s="50" t="s">
        <v>188</v>
      </c>
      <c r="M5127" s="54">
        <v>2</v>
      </c>
      <c r="N5127" s="51" t="str">
        <f t="shared" si="333"/>
        <v>都南平</v>
      </c>
    </row>
    <row r="5128" spans="1:14" x14ac:dyDescent="0.2">
      <c r="A5128" s="50">
        <f t="shared" si="330"/>
        <v>56550</v>
      </c>
      <c r="B5128" s="50">
        <f t="shared" si="331"/>
        <v>5</v>
      </c>
      <c r="C5128" s="51">
        <f t="shared" si="332"/>
        <v>65</v>
      </c>
      <c r="D5128" s="50">
        <v>56550</v>
      </c>
      <c r="E5128" s="50" t="s">
        <v>2422</v>
      </c>
      <c r="F5128" s="50" t="s">
        <v>12609</v>
      </c>
      <c r="G5128" s="50" t="s">
        <v>2424</v>
      </c>
      <c r="H5128" s="50" t="s">
        <v>1049</v>
      </c>
      <c r="I5128" s="50" t="s">
        <v>2425</v>
      </c>
      <c r="J5128" s="50" t="s">
        <v>1885</v>
      </c>
      <c r="K5128" s="50" t="s">
        <v>291</v>
      </c>
      <c r="L5128" s="50" t="s">
        <v>189</v>
      </c>
      <c r="M5128" s="54">
        <v>2</v>
      </c>
      <c r="N5128" s="51" t="str">
        <f t="shared" si="333"/>
        <v>都南平</v>
      </c>
    </row>
    <row r="5129" spans="1:14" x14ac:dyDescent="0.2">
      <c r="A5129" s="50">
        <f t="shared" si="330"/>
        <v>56551</v>
      </c>
      <c r="B5129" s="50">
        <f t="shared" si="331"/>
        <v>5</v>
      </c>
      <c r="C5129" s="51">
        <f t="shared" si="332"/>
        <v>65</v>
      </c>
      <c r="D5129" s="50">
        <v>56551</v>
      </c>
      <c r="E5129" s="50" t="s">
        <v>12610</v>
      </c>
      <c r="F5129" s="50" t="s">
        <v>12611</v>
      </c>
      <c r="G5129" s="50" t="s">
        <v>12612</v>
      </c>
      <c r="H5129" s="50" t="s">
        <v>1063</v>
      </c>
      <c r="I5129" s="50" t="s">
        <v>12613</v>
      </c>
      <c r="J5129" s="50" t="s">
        <v>1064</v>
      </c>
      <c r="K5129" s="50" t="s">
        <v>292</v>
      </c>
      <c r="L5129" s="50" t="s">
        <v>189</v>
      </c>
      <c r="M5129" s="54">
        <v>1</v>
      </c>
      <c r="N5129" s="51" t="str">
        <f t="shared" si="333"/>
        <v>都南平</v>
      </c>
    </row>
    <row r="5130" spans="1:14" x14ac:dyDescent="0.2">
      <c r="A5130" s="50">
        <f t="shared" si="330"/>
        <v>56552</v>
      </c>
      <c r="B5130" s="50">
        <f t="shared" si="331"/>
        <v>5</v>
      </c>
      <c r="C5130" s="51">
        <f t="shared" si="332"/>
        <v>65</v>
      </c>
      <c r="D5130" s="50">
        <v>56552</v>
      </c>
      <c r="E5130" s="50" t="s">
        <v>4560</v>
      </c>
      <c r="F5130" s="50" t="s">
        <v>12614</v>
      </c>
      <c r="G5130" s="50" t="s">
        <v>4562</v>
      </c>
      <c r="H5130" s="50" t="s">
        <v>4207</v>
      </c>
      <c r="I5130" s="50" t="s">
        <v>4564</v>
      </c>
      <c r="J5130" s="50" t="s">
        <v>4208</v>
      </c>
      <c r="K5130" s="50" t="s">
        <v>292</v>
      </c>
      <c r="L5130" s="50" t="s">
        <v>189</v>
      </c>
      <c r="M5130" s="54">
        <v>1</v>
      </c>
      <c r="N5130" s="51" t="str">
        <f t="shared" si="333"/>
        <v>都南平</v>
      </c>
    </row>
    <row r="5131" spans="1:14" x14ac:dyDescent="0.2">
      <c r="A5131" s="50">
        <f t="shared" si="330"/>
        <v>56553</v>
      </c>
      <c r="B5131" s="50">
        <f t="shared" si="331"/>
        <v>5</v>
      </c>
      <c r="C5131" s="51">
        <f t="shared" si="332"/>
        <v>65</v>
      </c>
      <c r="D5131" s="50">
        <v>56553</v>
      </c>
      <c r="E5131" s="50" t="s">
        <v>15563</v>
      </c>
      <c r="F5131" s="50" t="s">
        <v>11298</v>
      </c>
      <c r="G5131" s="50" t="s">
        <v>15564</v>
      </c>
      <c r="H5131" s="50" t="s">
        <v>4963</v>
      </c>
      <c r="I5131" s="50" t="s">
        <v>15565</v>
      </c>
      <c r="J5131" s="50" t="s">
        <v>4965</v>
      </c>
      <c r="K5131" s="50" t="s">
        <v>292</v>
      </c>
      <c r="L5131" s="50" t="s">
        <v>189</v>
      </c>
      <c r="M5131" s="54">
        <v>1</v>
      </c>
      <c r="N5131" s="51" t="str">
        <f t="shared" si="333"/>
        <v>都南平</v>
      </c>
    </row>
    <row r="5132" spans="1:14" x14ac:dyDescent="0.2">
      <c r="A5132" s="50">
        <f t="shared" si="330"/>
        <v>56595</v>
      </c>
      <c r="B5132" s="50">
        <f t="shared" si="331"/>
        <v>5</v>
      </c>
      <c r="C5132" s="51">
        <f t="shared" si="332"/>
        <v>65</v>
      </c>
      <c r="D5132" s="50">
        <v>56595</v>
      </c>
      <c r="E5132" s="50" t="s">
        <v>6347</v>
      </c>
      <c r="F5132" s="50" t="s">
        <v>12615</v>
      </c>
      <c r="G5132" s="50" t="s">
        <v>6349</v>
      </c>
      <c r="H5132" s="50" t="s">
        <v>2269</v>
      </c>
      <c r="I5132" s="50" t="s">
        <v>6351</v>
      </c>
      <c r="J5132" s="50" t="s">
        <v>2271</v>
      </c>
      <c r="K5132" s="50" t="s">
        <v>292</v>
      </c>
      <c r="L5132" s="50" t="s">
        <v>189</v>
      </c>
      <c r="M5132" s="54">
        <v>2</v>
      </c>
      <c r="N5132" s="51" t="str">
        <f t="shared" si="333"/>
        <v>都南平</v>
      </c>
    </row>
    <row r="5133" spans="1:14" x14ac:dyDescent="0.2">
      <c r="A5133" s="50">
        <f t="shared" si="330"/>
        <v>56596</v>
      </c>
      <c r="B5133" s="50">
        <f t="shared" si="331"/>
        <v>5</v>
      </c>
      <c r="C5133" s="51">
        <f t="shared" si="332"/>
        <v>65</v>
      </c>
      <c r="D5133" s="50">
        <v>56596</v>
      </c>
      <c r="E5133" s="50" t="s">
        <v>12616</v>
      </c>
      <c r="F5133" s="50" t="s">
        <v>12617</v>
      </c>
      <c r="G5133" s="50" t="s">
        <v>12618</v>
      </c>
      <c r="H5133" s="50" t="s">
        <v>3889</v>
      </c>
      <c r="I5133" s="50" t="s">
        <v>12619</v>
      </c>
      <c r="J5133" s="50" t="s">
        <v>3890</v>
      </c>
      <c r="K5133" s="50" t="s">
        <v>292</v>
      </c>
      <c r="L5133" s="50" t="s">
        <v>188</v>
      </c>
      <c r="M5133" s="54">
        <v>2</v>
      </c>
      <c r="N5133" s="51" t="str">
        <f t="shared" si="333"/>
        <v>都南平</v>
      </c>
    </row>
    <row r="5134" spans="1:14" x14ac:dyDescent="0.2">
      <c r="A5134" s="50">
        <f t="shared" si="330"/>
        <v>56597</v>
      </c>
      <c r="B5134" s="50">
        <f t="shared" si="331"/>
        <v>5</v>
      </c>
      <c r="C5134" s="51">
        <f t="shared" si="332"/>
        <v>65</v>
      </c>
      <c r="D5134" s="50">
        <v>56597</v>
      </c>
      <c r="E5134" s="50" t="s">
        <v>12620</v>
      </c>
      <c r="F5134" s="50" t="s">
        <v>12621</v>
      </c>
      <c r="G5134" s="50" t="s">
        <v>4600</v>
      </c>
      <c r="H5134" s="50" t="s">
        <v>12622</v>
      </c>
      <c r="I5134" s="50" t="s">
        <v>4601</v>
      </c>
      <c r="J5134" s="50" t="s">
        <v>12623</v>
      </c>
      <c r="K5134" s="50" t="s">
        <v>292</v>
      </c>
      <c r="L5134" s="50" t="s">
        <v>188</v>
      </c>
      <c r="M5134" s="54">
        <v>2</v>
      </c>
      <c r="N5134" s="51" t="str">
        <f t="shared" si="333"/>
        <v>都南平</v>
      </c>
    </row>
    <row r="5135" spans="1:14" x14ac:dyDescent="0.2">
      <c r="A5135" s="50">
        <f t="shared" si="330"/>
        <v>56598</v>
      </c>
      <c r="B5135" s="50">
        <f t="shared" si="331"/>
        <v>5</v>
      </c>
      <c r="C5135" s="51">
        <f t="shared" si="332"/>
        <v>65</v>
      </c>
      <c r="D5135" s="50">
        <v>56598</v>
      </c>
      <c r="E5135" s="50" t="s">
        <v>12624</v>
      </c>
      <c r="F5135" s="50" t="s">
        <v>12625</v>
      </c>
      <c r="G5135" s="50" t="s">
        <v>12626</v>
      </c>
      <c r="H5135" s="50" t="s">
        <v>11103</v>
      </c>
      <c r="I5135" s="50" t="s">
        <v>12627</v>
      </c>
      <c r="J5135" s="50" t="s">
        <v>11105</v>
      </c>
      <c r="K5135" s="50" t="s">
        <v>292</v>
      </c>
      <c r="L5135" s="50" t="s">
        <v>189</v>
      </c>
      <c r="M5135" s="54">
        <v>1</v>
      </c>
      <c r="N5135" s="51" t="str">
        <f t="shared" si="333"/>
        <v>都南平</v>
      </c>
    </row>
    <row r="5136" spans="1:14" x14ac:dyDescent="0.2">
      <c r="A5136" s="50">
        <f t="shared" si="330"/>
        <v>56732</v>
      </c>
      <c r="B5136" s="50">
        <f t="shared" si="331"/>
        <v>5</v>
      </c>
      <c r="C5136" s="51">
        <f t="shared" si="332"/>
        <v>67</v>
      </c>
      <c r="D5136" s="50">
        <v>56732</v>
      </c>
      <c r="E5136" s="50" t="s">
        <v>37</v>
      </c>
      <c r="F5136" s="50" t="s">
        <v>8823</v>
      </c>
      <c r="G5136" s="50" t="s">
        <v>1624</v>
      </c>
      <c r="H5136" s="50" t="s">
        <v>1125</v>
      </c>
      <c r="I5136" s="50" t="s">
        <v>1626</v>
      </c>
      <c r="J5136" s="50" t="s">
        <v>1914</v>
      </c>
      <c r="K5136" s="50" t="s">
        <v>291</v>
      </c>
      <c r="L5136" s="50" t="s">
        <v>1029</v>
      </c>
      <c r="M5136" s="54">
        <v>3</v>
      </c>
      <c r="N5136" s="51" t="str">
        <f t="shared" si="333"/>
        <v>都国分寺</v>
      </c>
    </row>
    <row r="5137" spans="1:14" x14ac:dyDescent="0.2">
      <c r="A5137" s="50">
        <f t="shared" si="330"/>
        <v>56734</v>
      </c>
      <c r="B5137" s="50">
        <f t="shared" si="331"/>
        <v>5</v>
      </c>
      <c r="C5137" s="51">
        <f t="shared" si="332"/>
        <v>67</v>
      </c>
      <c r="D5137" s="50">
        <v>56734</v>
      </c>
      <c r="E5137" s="50" t="s">
        <v>12628</v>
      </c>
      <c r="F5137" s="50" t="s">
        <v>9284</v>
      </c>
      <c r="G5137" s="50" t="s">
        <v>12629</v>
      </c>
      <c r="H5137" s="50" t="s">
        <v>1847</v>
      </c>
      <c r="I5137" s="50" t="s">
        <v>12630</v>
      </c>
      <c r="J5137" s="50" t="s">
        <v>1849</v>
      </c>
      <c r="K5137" s="50" t="s">
        <v>291</v>
      </c>
      <c r="L5137" s="50" t="s">
        <v>1029</v>
      </c>
      <c r="M5137" s="54">
        <v>3</v>
      </c>
      <c r="N5137" s="51" t="str">
        <f t="shared" si="333"/>
        <v>都国分寺</v>
      </c>
    </row>
    <row r="5138" spans="1:14" x14ac:dyDescent="0.2">
      <c r="A5138" s="50">
        <f t="shared" si="330"/>
        <v>56735</v>
      </c>
      <c r="B5138" s="50">
        <f t="shared" si="331"/>
        <v>5</v>
      </c>
      <c r="C5138" s="51">
        <f t="shared" si="332"/>
        <v>67</v>
      </c>
      <c r="D5138" s="50">
        <v>56735</v>
      </c>
      <c r="E5138" s="50" t="s">
        <v>4985</v>
      </c>
      <c r="F5138" s="50" t="s">
        <v>12631</v>
      </c>
      <c r="G5138" s="50" t="s">
        <v>3867</v>
      </c>
      <c r="H5138" s="50" t="s">
        <v>6723</v>
      </c>
      <c r="I5138" s="50" t="s">
        <v>3868</v>
      </c>
      <c r="J5138" s="50" t="s">
        <v>12632</v>
      </c>
      <c r="K5138" s="50" t="s">
        <v>291</v>
      </c>
      <c r="L5138" s="50" t="s">
        <v>1029</v>
      </c>
      <c r="M5138" s="54">
        <v>3</v>
      </c>
      <c r="N5138" s="51" t="str">
        <f t="shared" si="333"/>
        <v>都国分寺</v>
      </c>
    </row>
    <row r="5139" spans="1:14" x14ac:dyDescent="0.2">
      <c r="A5139" s="50">
        <f t="shared" si="330"/>
        <v>56736</v>
      </c>
      <c r="B5139" s="50">
        <f t="shared" si="331"/>
        <v>5</v>
      </c>
      <c r="C5139" s="51">
        <f t="shared" si="332"/>
        <v>67</v>
      </c>
      <c r="D5139" s="50">
        <v>56736</v>
      </c>
      <c r="E5139" s="50" t="s">
        <v>12633</v>
      </c>
      <c r="F5139" s="50" t="s">
        <v>12634</v>
      </c>
      <c r="G5139" s="50" t="s">
        <v>12635</v>
      </c>
      <c r="H5139" s="50" t="s">
        <v>1506</v>
      </c>
      <c r="I5139" s="50" t="s">
        <v>12636</v>
      </c>
      <c r="J5139" s="50" t="s">
        <v>4408</v>
      </c>
      <c r="K5139" s="50" t="s">
        <v>291</v>
      </c>
      <c r="L5139" s="50" t="s">
        <v>188</v>
      </c>
      <c r="M5139" s="54">
        <v>2</v>
      </c>
      <c r="N5139" s="51" t="str">
        <f t="shared" si="333"/>
        <v>都国分寺</v>
      </c>
    </row>
    <row r="5140" spans="1:14" x14ac:dyDescent="0.2">
      <c r="A5140" s="50">
        <f t="shared" si="330"/>
        <v>56737</v>
      </c>
      <c r="B5140" s="50">
        <f t="shared" si="331"/>
        <v>5</v>
      </c>
      <c r="C5140" s="51">
        <f t="shared" si="332"/>
        <v>67</v>
      </c>
      <c r="D5140" s="50">
        <v>56737</v>
      </c>
      <c r="E5140" s="50" t="s">
        <v>26</v>
      </c>
      <c r="F5140" s="50" t="s">
        <v>12637</v>
      </c>
      <c r="G5140" s="50" t="s">
        <v>1451</v>
      </c>
      <c r="H5140" s="50" t="s">
        <v>12638</v>
      </c>
      <c r="I5140" s="50" t="s">
        <v>1453</v>
      </c>
      <c r="J5140" s="50" t="s">
        <v>1174</v>
      </c>
      <c r="K5140" s="50" t="s">
        <v>291</v>
      </c>
      <c r="L5140" s="50" t="s">
        <v>188</v>
      </c>
      <c r="M5140" s="54">
        <v>2</v>
      </c>
      <c r="N5140" s="51" t="str">
        <f t="shared" si="333"/>
        <v>都国分寺</v>
      </c>
    </row>
    <row r="5141" spans="1:14" x14ac:dyDescent="0.2">
      <c r="A5141" s="50">
        <f t="shared" si="330"/>
        <v>56738</v>
      </c>
      <c r="B5141" s="50">
        <f t="shared" si="331"/>
        <v>5</v>
      </c>
      <c r="C5141" s="51">
        <f t="shared" si="332"/>
        <v>67</v>
      </c>
      <c r="D5141" s="50">
        <v>56738</v>
      </c>
      <c r="E5141" s="50" t="s">
        <v>30</v>
      </c>
      <c r="F5141" s="50" t="s">
        <v>12639</v>
      </c>
      <c r="G5141" s="50" t="s">
        <v>1081</v>
      </c>
      <c r="H5141" s="50" t="s">
        <v>1009</v>
      </c>
      <c r="I5141" s="50" t="s">
        <v>2991</v>
      </c>
      <c r="J5141" s="50" t="s">
        <v>1028</v>
      </c>
      <c r="K5141" s="50" t="s">
        <v>291</v>
      </c>
      <c r="L5141" s="50" t="s">
        <v>189</v>
      </c>
      <c r="M5141" s="54">
        <v>2</v>
      </c>
      <c r="N5141" s="51" t="str">
        <f t="shared" si="333"/>
        <v>都国分寺</v>
      </c>
    </row>
    <row r="5142" spans="1:14" x14ac:dyDescent="0.2">
      <c r="A5142" s="50">
        <f t="shared" si="330"/>
        <v>56739</v>
      </c>
      <c r="B5142" s="50">
        <f t="shared" si="331"/>
        <v>5</v>
      </c>
      <c r="C5142" s="51">
        <f t="shared" si="332"/>
        <v>67</v>
      </c>
      <c r="D5142" s="50">
        <v>56739</v>
      </c>
      <c r="E5142" s="50" t="s">
        <v>12640</v>
      </c>
      <c r="F5142" s="50" t="s">
        <v>8369</v>
      </c>
      <c r="G5142" s="50" t="s">
        <v>12641</v>
      </c>
      <c r="H5142" s="50" t="s">
        <v>3028</v>
      </c>
      <c r="I5142" s="50" t="s">
        <v>12642</v>
      </c>
      <c r="J5142" s="50" t="s">
        <v>3029</v>
      </c>
      <c r="K5142" s="50" t="s">
        <v>291</v>
      </c>
      <c r="L5142" s="50" t="s">
        <v>188</v>
      </c>
      <c r="M5142" s="54">
        <v>2</v>
      </c>
      <c r="N5142" s="51" t="str">
        <f t="shared" si="333"/>
        <v>都国分寺</v>
      </c>
    </row>
    <row r="5143" spans="1:14" x14ac:dyDescent="0.2">
      <c r="A5143" s="50">
        <f t="shared" si="330"/>
        <v>56740</v>
      </c>
      <c r="B5143" s="50">
        <f t="shared" si="331"/>
        <v>5</v>
      </c>
      <c r="C5143" s="51">
        <f t="shared" si="332"/>
        <v>67</v>
      </c>
      <c r="D5143" s="50">
        <v>56740</v>
      </c>
      <c r="E5143" s="50" t="s">
        <v>117</v>
      </c>
      <c r="F5143" s="50" t="s">
        <v>3431</v>
      </c>
      <c r="G5143" s="50" t="s">
        <v>1197</v>
      </c>
      <c r="H5143" s="50" t="s">
        <v>1038</v>
      </c>
      <c r="I5143" s="50" t="s">
        <v>1199</v>
      </c>
      <c r="J5143" s="50" t="s">
        <v>1039</v>
      </c>
      <c r="K5143" s="50" t="s">
        <v>291</v>
      </c>
      <c r="L5143" s="50" t="s">
        <v>188</v>
      </c>
      <c r="M5143" s="54">
        <v>2</v>
      </c>
      <c r="N5143" s="51" t="str">
        <f t="shared" si="333"/>
        <v>都国分寺</v>
      </c>
    </row>
    <row r="5144" spans="1:14" x14ac:dyDescent="0.2">
      <c r="A5144" s="50">
        <f t="shared" si="330"/>
        <v>56745</v>
      </c>
      <c r="B5144" s="50">
        <f t="shared" si="331"/>
        <v>5</v>
      </c>
      <c r="C5144" s="51">
        <f t="shared" si="332"/>
        <v>67</v>
      </c>
      <c r="D5144" s="50">
        <v>56745</v>
      </c>
      <c r="E5144" s="50" t="s">
        <v>7033</v>
      </c>
      <c r="F5144" s="50" t="s">
        <v>12643</v>
      </c>
      <c r="G5144" s="50" t="s">
        <v>7035</v>
      </c>
      <c r="H5144" s="50" t="s">
        <v>1930</v>
      </c>
      <c r="I5144" s="50" t="s">
        <v>7036</v>
      </c>
      <c r="J5144" s="50" t="s">
        <v>1931</v>
      </c>
      <c r="K5144" s="50" t="s">
        <v>291</v>
      </c>
      <c r="L5144" s="50" t="s">
        <v>189</v>
      </c>
      <c r="M5144" s="54">
        <v>1</v>
      </c>
      <c r="N5144" s="51" t="str">
        <f t="shared" si="333"/>
        <v>都国分寺</v>
      </c>
    </row>
    <row r="5145" spans="1:14" x14ac:dyDescent="0.2">
      <c r="A5145" s="50">
        <f t="shared" si="330"/>
        <v>56746</v>
      </c>
      <c r="B5145" s="50">
        <f t="shared" si="331"/>
        <v>5</v>
      </c>
      <c r="C5145" s="51">
        <f t="shared" si="332"/>
        <v>67</v>
      </c>
      <c r="D5145" s="50">
        <v>56746</v>
      </c>
      <c r="E5145" s="50" t="s">
        <v>22</v>
      </c>
      <c r="F5145" s="50" t="s">
        <v>6639</v>
      </c>
      <c r="G5145" s="50" t="s">
        <v>1070</v>
      </c>
      <c r="H5145" s="50" t="s">
        <v>1432</v>
      </c>
      <c r="I5145" s="50" t="s">
        <v>1610</v>
      </c>
      <c r="J5145" s="50" t="s">
        <v>1433</v>
      </c>
      <c r="K5145" s="50" t="s">
        <v>291</v>
      </c>
      <c r="L5145" s="50" t="s">
        <v>189</v>
      </c>
      <c r="M5145" s="54">
        <v>1</v>
      </c>
      <c r="N5145" s="51" t="str">
        <f t="shared" si="333"/>
        <v>都国分寺</v>
      </c>
    </row>
    <row r="5146" spans="1:14" x14ac:dyDescent="0.2">
      <c r="A5146" s="50">
        <f t="shared" si="330"/>
        <v>56747</v>
      </c>
      <c r="B5146" s="50">
        <f t="shared" si="331"/>
        <v>5</v>
      </c>
      <c r="C5146" s="51">
        <f t="shared" si="332"/>
        <v>67</v>
      </c>
      <c r="D5146" s="50">
        <v>56747</v>
      </c>
      <c r="E5146" s="50" t="s">
        <v>1256</v>
      </c>
      <c r="F5146" s="50" t="s">
        <v>12644</v>
      </c>
      <c r="G5146" s="50" t="s">
        <v>1258</v>
      </c>
      <c r="H5146" s="50" t="s">
        <v>8394</v>
      </c>
      <c r="I5146" s="50" t="s">
        <v>1260</v>
      </c>
      <c r="J5146" s="50" t="s">
        <v>12645</v>
      </c>
      <c r="K5146" s="50" t="s">
        <v>291</v>
      </c>
      <c r="L5146" s="50" t="s">
        <v>185</v>
      </c>
      <c r="M5146" s="54">
        <v>1</v>
      </c>
      <c r="N5146" s="51" t="str">
        <f t="shared" si="333"/>
        <v>都国分寺</v>
      </c>
    </row>
    <row r="5147" spans="1:14" x14ac:dyDescent="0.2">
      <c r="A5147" s="50">
        <f t="shared" si="330"/>
        <v>56751</v>
      </c>
      <c r="B5147" s="50">
        <f t="shared" si="331"/>
        <v>5</v>
      </c>
      <c r="C5147" s="51">
        <f t="shared" si="332"/>
        <v>67</v>
      </c>
      <c r="D5147" s="50">
        <v>56751</v>
      </c>
      <c r="E5147" s="50" t="s">
        <v>12646</v>
      </c>
      <c r="F5147" s="50" t="s">
        <v>852</v>
      </c>
      <c r="G5147" s="50" t="s">
        <v>12647</v>
      </c>
      <c r="H5147" s="50" t="s">
        <v>1700</v>
      </c>
      <c r="I5147" s="50" t="s">
        <v>12648</v>
      </c>
      <c r="J5147" s="50" t="s">
        <v>1702</v>
      </c>
      <c r="K5147" s="50" t="s">
        <v>292</v>
      </c>
      <c r="L5147" s="50" t="s">
        <v>189</v>
      </c>
      <c r="M5147" s="54">
        <v>1</v>
      </c>
      <c r="N5147" s="51" t="str">
        <f t="shared" si="333"/>
        <v>都国分寺</v>
      </c>
    </row>
    <row r="5148" spans="1:14" x14ac:dyDescent="0.2">
      <c r="A5148" s="50">
        <f t="shared" si="330"/>
        <v>56752</v>
      </c>
      <c r="B5148" s="50">
        <f t="shared" si="331"/>
        <v>5</v>
      </c>
      <c r="C5148" s="51">
        <f t="shared" si="332"/>
        <v>67</v>
      </c>
      <c r="D5148" s="50">
        <v>56752</v>
      </c>
      <c r="E5148" s="50" t="s">
        <v>60</v>
      </c>
      <c r="F5148" s="50" t="s">
        <v>43</v>
      </c>
      <c r="G5148" s="50" t="s">
        <v>1313</v>
      </c>
      <c r="H5148" s="50" t="s">
        <v>1747</v>
      </c>
      <c r="I5148" s="50" t="s">
        <v>1315</v>
      </c>
      <c r="J5148" s="50" t="s">
        <v>1748</v>
      </c>
      <c r="K5148" s="50" t="s">
        <v>292</v>
      </c>
      <c r="L5148" s="50" t="s">
        <v>189</v>
      </c>
      <c r="M5148" s="54">
        <v>1</v>
      </c>
      <c r="N5148" s="51" t="str">
        <f t="shared" si="333"/>
        <v>都国分寺</v>
      </c>
    </row>
    <row r="5149" spans="1:14" x14ac:dyDescent="0.2">
      <c r="A5149" s="50">
        <f t="shared" si="330"/>
        <v>56753</v>
      </c>
      <c r="B5149" s="50">
        <f t="shared" si="331"/>
        <v>5</v>
      </c>
      <c r="C5149" s="51">
        <f t="shared" si="332"/>
        <v>67</v>
      </c>
      <c r="D5149" s="50">
        <v>56753</v>
      </c>
      <c r="E5149" s="50" t="s">
        <v>453</v>
      </c>
      <c r="F5149" s="50" t="s">
        <v>12649</v>
      </c>
      <c r="G5149" s="50" t="s">
        <v>1044</v>
      </c>
      <c r="H5149" s="50" t="s">
        <v>2544</v>
      </c>
      <c r="I5149" s="50" t="s">
        <v>1045</v>
      </c>
      <c r="J5149" s="50" t="s">
        <v>2545</v>
      </c>
      <c r="K5149" s="50" t="s">
        <v>292</v>
      </c>
      <c r="L5149" s="50" t="s">
        <v>189</v>
      </c>
      <c r="M5149" s="54">
        <v>1</v>
      </c>
      <c r="N5149" s="51" t="str">
        <f t="shared" si="333"/>
        <v>都国分寺</v>
      </c>
    </row>
    <row r="5150" spans="1:14" x14ac:dyDescent="0.2">
      <c r="A5150" s="50">
        <f t="shared" si="330"/>
        <v>56754</v>
      </c>
      <c r="B5150" s="50">
        <f t="shared" si="331"/>
        <v>5</v>
      </c>
      <c r="C5150" s="51">
        <f t="shared" si="332"/>
        <v>67</v>
      </c>
      <c r="D5150" s="50">
        <v>56754</v>
      </c>
      <c r="E5150" s="50" t="s">
        <v>15566</v>
      </c>
      <c r="F5150" s="50" t="s">
        <v>8268</v>
      </c>
      <c r="G5150" s="50" t="s">
        <v>12130</v>
      </c>
      <c r="H5150" s="50" t="s">
        <v>8269</v>
      </c>
      <c r="I5150" s="50" t="s">
        <v>15461</v>
      </c>
      <c r="J5150" s="50" t="s">
        <v>8270</v>
      </c>
      <c r="K5150" s="50" t="s">
        <v>292</v>
      </c>
      <c r="L5150" s="50" t="s">
        <v>189</v>
      </c>
      <c r="M5150" s="54">
        <v>1</v>
      </c>
      <c r="N5150" s="51" t="str">
        <f t="shared" si="333"/>
        <v>都国分寺</v>
      </c>
    </row>
    <row r="5151" spans="1:14" x14ac:dyDescent="0.2">
      <c r="A5151" s="50">
        <f t="shared" si="330"/>
        <v>56791</v>
      </c>
      <c r="B5151" s="50">
        <f t="shared" si="331"/>
        <v>5</v>
      </c>
      <c r="C5151" s="51">
        <f t="shared" si="332"/>
        <v>67</v>
      </c>
      <c r="D5151" s="50">
        <v>56791</v>
      </c>
      <c r="E5151" s="50" t="s">
        <v>12650</v>
      </c>
      <c r="F5151" s="50" t="s">
        <v>12651</v>
      </c>
      <c r="G5151" s="50" t="s">
        <v>12652</v>
      </c>
      <c r="H5151" s="50" t="s">
        <v>7665</v>
      </c>
      <c r="I5151" s="50" t="s">
        <v>12653</v>
      </c>
      <c r="J5151" s="50" t="s">
        <v>7666</v>
      </c>
      <c r="K5151" s="50" t="s">
        <v>292</v>
      </c>
      <c r="L5151" s="50" t="s">
        <v>188</v>
      </c>
      <c r="M5151" s="54">
        <v>2</v>
      </c>
      <c r="N5151" s="51" t="str">
        <f t="shared" si="333"/>
        <v>都国分寺</v>
      </c>
    </row>
    <row r="5152" spans="1:14" x14ac:dyDescent="0.2">
      <c r="A5152" s="50">
        <f t="shared" si="330"/>
        <v>56792</v>
      </c>
      <c r="B5152" s="50">
        <f t="shared" si="331"/>
        <v>5</v>
      </c>
      <c r="C5152" s="51">
        <f t="shared" si="332"/>
        <v>67</v>
      </c>
      <c r="D5152" s="50">
        <v>56792</v>
      </c>
      <c r="E5152" s="50" t="s">
        <v>3003</v>
      </c>
      <c r="F5152" s="50" t="s">
        <v>7685</v>
      </c>
      <c r="G5152" s="50" t="s">
        <v>3004</v>
      </c>
      <c r="H5152" s="50" t="s">
        <v>2954</v>
      </c>
      <c r="I5152" s="50" t="s">
        <v>3005</v>
      </c>
      <c r="J5152" s="50" t="s">
        <v>2955</v>
      </c>
      <c r="K5152" s="50" t="s">
        <v>292</v>
      </c>
      <c r="L5152" s="50" t="s">
        <v>188</v>
      </c>
      <c r="M5152" s="54">
        <v>2</v>
      </c>
      <c r="N5152" s="51" t="str">
        <f t="shared" si="333"/>
        <v>都国分寺</v>
      </c>
    </row>
    <row r="5153" spans="1:14" x14ac:dyDescent="0.2">
      <c r="A5153" s="50">
        <f t="shared" si="330"/>
        <v>56793</v>
      </c>
      <c r="B5153" s="50">
        <f t="shared" si="331"/>
        <v>5</v>
      </c>
      <c r="C5153" s="51">
        <f t="shared" si="332"/>
        <v>67</v>
      </c>
      <c r="D5153" s="50">
        <v>56793</v>
      </c>
      <c r="E5153" s="50" t="s">
        <v>12654</v>
      </c>
      <c r="F5153" s="50" t="s">
        <v>12655</v>
      </c>
      <c r="G5153" s="50" t="s">
        <v>12656</v>
      </c>
      <c r="H5153" s="50" t="s">
        <v>12657</v>
      </c>
      <c r="I5153" s="50" t="s">
        <v>12658</v>
      </c>
      <c r="J5153" s="50" t="s">
        <v>12659</v>
      </c>
      <c r="K5153" s="50" t="s">
        <v>292</v>
      </c>
      <c r="L5153" s="50" t="s">
        <v>188</v>
      </c>
      <c r="M5153" s="54">
        <v>2</v>
      </c>
      <c r="N5153" s="51" t="str">
        <f t="shared" si="333"/>
        <v>都国分寺</v>
      </c>
    </row>
    <row r="5154" spans="1:14" x14ac:dyDescent="0.2">
      <c r="A5154" s="50">
        <f t="shared" si="330"/>
        <v>56794</v>
      </c>
      <c r="B5154" s="50">
        <f t="shared" si="331"/>
        <v>5</v>
      </c>
      <c r="C5154" s="51">
        <f t="shared" si="332"/>
        <v>67</v>
      </c>
      <c r="D5154" s="50">
        <v>56794</v>
      </c>
      <c r="E5154" s="50" t="s">
        <v>45</v>
      </c>
      <c r="F5154" s="50" t="s">
        <v>11346</v>
      </c>
      <c r="G5154" s="50" t="s">
        <v>1184</v>
      </c>
      <c r="H5154" s="50" t="s">
        <v>1220</v>
      </c>
      <c r="I5154" s="50" t="s">
        <v>1186</v>
      </c>
      <c r="J5154" s="50" t="s">
        <v>1221</v>
      </c>
      <c r="K5154" s="50" t="s">
        <v>292</v>
      </c>
      <c r="L5154" s="50" t="s">
        <v>188</v>
      </c>
      <c r="M5154" s="54">
        <v>2</v>
      </c>
      <c r="N5154" s="51" t="str">
        <f t="shared" si="333"/>
        <v>都国分寺</v>
      </c>
    </row>
    <row r="5155" spans="1:14" x14ac:dyDescent="0.2">
      <c r="A5155" s="50">
        <f t="shared" si="330"/>
        <v>56796</v>
      </c>
      <c r="B5155" s="50">
        <f t="shared" si="331"/>
        <v>5</v>
      </c>
      <c r="C5155" s="51">
        <f t="shared" si="332"/>
        <v>67</v>
      </c>
      <c r="D5155" s="50">
        <v>56796</v>
      </c>
      <c r="E5155" s="50" t="s">
        <v>42</v>
      </c>
      <c r="F5155" s="50" t="s">
        <v>7550</v>
      </c>
      <c r="G5155" s="50" t="s">
        <v>1582</v>
      </c>
      <c r="H5155" s="50" t="s">
        <v>6828</v>
      </c>
      <c r="I5155" s="50" t="s">
        <v>1583</v>
      </c>
      <c r="J5155" s="50" t="s">
        <v>6829</v>
      </c>
      <c r="K5155" s="50" t="s">
        <v>292</v>
      </c>
      <c r="L5155" s="50" t="s">
        <v>188</v>
      </c>
      <c r="M5155" s="54">
        <v>2</v>
      </c>
      <c r="N5155" s="51" t="str">
        <f t="shared" si="333"/>
        <v>都国分寺</v>
      </c>
    </row>
    <row r="5156" spans="1:14" x14ac:dyDescent="0.2">
      <c r="A5156" s="50">
        <f t="shared" si="330"/>
        <v>56797</v>
      </c>
      <c r="B5156" s="50">
        <f t="shared" si="331"/>
        <v>5</v>
      </c>
      <c r="C5156" s="51">
        <f t="shared" si="332"/>
        <v>67</v>
      </c>
      <c r="D5156" s="50">
        <v>56797</v>
      </c>
      <c r="E5156" s="50" t="s">
        <v>12277</v>
      </c>
      <c r="F5156" s="50" t="s">
        <v>12660</v>
      </c>
      <c r="G5156" s="50" t="s">
        <v>12278</v>
      </c>
      <c r="H5156" s="50" t="s">
        <v>12661</v>
      </c>
      <c r="I5156" s="50" t="s">
        <v>12279</v>
      </c>
      <c r="J5156" s="50" t="s">
        <v>12662</v>
      </c>
      <c r="K5156" s="50" t="s">
        <v>292</v>
      </c>
      <c r="L5156" s="50" t="s">
        <v>189</v>
      </c>
      <c r="M5156" s="54">
        <v>1</v>
      </c>
      <c r="N5156" s="51" t="str">
        <f t="shared" si="333"/>
        <v>都国分寺</v>
      </c>
    </row>
    <row r="5157" spans="1:14" x14ac:dyDescent="0.2">
      <c r="A5157" s="50">
        <f t="shared" si="330"/>
        <v>56798</v>
      </c>
      <c r="B5157" s="50">
        <f t="shared" si="331"/>
        <v>5</v>
      </c>
      <c r="C5157" s="51">
        <f t="shared" si="332"/>
        <v>67</v>
      </c>
      <c r="D5157" s="50">
        <v>56798</v>
      </c>
      <c r="E5157" s="50" t="s">
        <v>9774</v>
      </c>
      <c r="F5157" s="50" t="s">
        <v>3073</v>
      </c>
      <c r="G5157" s="50" t="s">
        <v>9775</v>
      </c>
      <c r="H5157" s="50" t="s">
        <v>2584</v>
      </c>
      <c r="I5157" s="50" t="s">
        <v>9776</v>
      </c>
      <c r="J5157" s="50" t="s">
        <v>2585</v>
      </c>
      <c r="K5157" s="50" t="s">
        <v>292</v>
      </c>
      <c r="L5157" s="50" t="s">
        <v>189</v>
      </c>
      <c r="M5157" s="54">
        <v>1</v>
      </c>
      <c r="N5157" s="51" t="str">
        <f t="shared" si="333"/>
        <v>都国分寺</v>
      </c>
    </row>
    <row r="5158" spans="1:14" x14ac:dyDescent="0.2">
      <c r="A5158" s="50">
        <f t="shared" si="330"/>
        <v>56799</v>
      </c>
      <c r="B5158" s="50">
        <f t="shared" si="331"/>
        <v>5</v>
      </c>
      <c r="C5158" s="51">
        <f t="shared" si="332"/>
        <v>67</v>
      </c>
      <c r="D5158" s="50">
        <v>56799</v>
      </c>
      <c r="E5158" s="50" t="s">
        <v>12663</v>
      </c>
      <c r="F5158" s="50" t="s">
        <v>12664</v>
      </c>
      <c r="G5158" s="50" t="s">
        <v>12665</v>
      </c>
      <c r="H5158" s="50" t="s">
        <v>2804</v>
      </c>
      <c r="I5158" s="50" t="s">
        <v>12666</v>
      </c>
      <c r="J5158" s="50" t="s">
        <v>2806</v>
      </c>
      <c r="K5158" s="50" t="s">
        <v>292</v>
      </c>
      <c r="L5158" s="50" t="s">
        <v>189</v>
      </c>
      <c r="M5158" s="54">
        <v>1</v>
      </c>
      <c r="N5158" s="51" t="str">
        <f t="shared" si="333"/>
        <v>都国分寺</v>
      </c>
    </row>
    <row r="5159" spans="1:14" x14ac:dyDescent="0.2">
      <c r="A5159" s="50">
        <f t="shared" si="330"/>
        <v>56802</v>
      </c>
      <c r="B5159" s="50">
        <f t="shared" si="331"/>
        <v>5</v>
      </c>
      <c r="C5159" s="51">
        <f t="shared" si="332"/>
        <v>68</v>
      </c>
      <c r="D5159" s="50">
        <v>56802</v>
      </c>
      <c r="E5159" s="50" t="s">
        <v>34</v>
      </c>
      <c r="F5159" s="50" t="s">
        <v>12667</v>
      </c>
      <c r="G5159" s="50" t="s">
        <v>1285</v>
      </c>
      <c r="H5159" s="50" t="s">
        <v>1930</v>
      </c>
      <c r="I5159" s="50" t="s">
        <v>1287</v>
      </c>
      <c r="J5159" s="50" t="s">
        <v>1931</v>
      </c>
      <c r="K5159" s="50" t="s">
        <v>291</v>
      </c>
      <c r="L5159" s="50" t="s">
        <v>1029</v>
      </c>
      <c r="M5159" s="54">
        <v>3</v>
      </c>
      <c r="N5159" s="51" t="str">
        <f t="shared" si="333"/>
        <v>早稲田実</v>
      </c>
    </row>
    <row r="5160" spans="1:14" x14ac:dyDescent="0.2">
      <c r="A5160" s="50">
        <f t="shared" si="330"/>
        <v>56803</v>
      </c>
      <c r="B5160" s="50">
        <f t="shared" si="331"/>
        <v>5</v>
      </c>
      <c r="C5160" s="51">
        <f t="shared" si="332"/>
        <v>68</v>
      </c>
      <c r="D5160" s="50">
        <v>56803</v>
      </c>
      <c r="E5160" s="50" t="s">
        <v>700</v>
      </c>
      <c r="F5160" s="50" t="s">
        <v>10774</v>
      </c>
      <c r="G5160" s="50" t="s">
        <v>1133</v>
      </c>
      <c r="H5160" s="50" t="s">
        <v>1924</v>
      </c>
      <c r="I5160" s="50" t="s">
        <v>1134</v>
      </c>
      <c r="J5160" s="50" t="s">
        <v>1925</v>
      </c>
      <c r="K5160" s="50" t="s">
        <v>291</v>
      </c>
      <c r="L5160" s="50" t="s">
        <v>188</v>
      </c>
      <c r="M5160" s="54">
        <v>3</v>
      </c>
      <c r="N5160" s="51" t="str">
        <f t="shared" si="333"/>
        <v>早稲田実</v>
      </c>
    </row>
    <row r="5161" spans="1:14" x14ac:dyDescent="0.2">
      <c r="A5161" s="50">
        <f t="shared" si="330"/>
        <v>56804</v>
      </c>
      <c r="B5161" s="50">
        <f t="shared" si="331"/>
        <v>5</v>
      </c>
      <c r="C5161" s="51">
        <f t="shared" si="332"/>
        <v>68</v>
      </c>
      <c r="D5161" s="50">
        <v>56804</v>
      </c>
      <c r="E5161" s="50" t="s">
        <v>12668</v>
      </c>
      <c r="F5161" s="50" t="s">
        <v>2079</v>
      </c>
      <c r="G5161" s="50" t="s">
        <v>10862</v>
      </c>
      <c r="H5161" s="50" t="s">
        <v>1049</v>
      </c>
      <c r="I5161" s="50" t="s">
        <v>10863</v>
      </c>
      <c r="J5161" s="50" t="s">
        <v>1885</v>
      </c>
      <c r="K5161" s="50" t="s">
        <v>291</v>
      </c>
      <c r="L5161" s="50" t="s">
        <v>1029</v>
      </c>
      <c r="M5161" s="54">
        <v>3</v>
      </c>
      <c r="N5161" s="51" t="str">
        <f t="shared" si="333"/>
        <v>早稲田実</v>
      </c>
    </row>
    <row r="5162" spans="1:14" x14ac:dyDescent="0.2">
      <c r="A5162" s="50">
        <f t="shared" si="330"/>
        <v>56805</v>
      </c>
      <c r="B5162" s="50">
        <f t="shared" si="331"/>
        <v>5</v>
      </c>
      <c r="C5162" s="51">
        <f t="shared" si="332"/>
        <v>68</v>
      </c>
      <c r="D5162" s="50">
        <v>56805</v>
      </c>
      <c r="E5162" s="50" t="s">
        <v>12122</v>
      </c>
      <c r="F5162" s="50" t="s">
        <v>119</v>
      </c>
      <c r="G5162" s="50" t="s">
        <v>12123</v>
      </c>
      <c r="H5162" s="50" t="s">
        <v>1662</v>
      </c>
      <c r="I5162" s="50" t="s">
        <v>12124</v>
      </c>
      <c r="J5162" s="50" t="s">
        <v>1663</v>
      </c>
      <c r="K5162" s="50" t="s">
        <v>291</v>
      </c>
      <c r="L5162" s="50" t="s">
        <v>1029</v>
      </c>
      <c r="M5162" s="54">
        <v>3</v>
      </c>
      <c r="N5162" s="51" t="str">
        <f t="shared" si="333"/>
        <v>早稲田実</v>
      </c>
    </row>
    <row r="5163" spans="1:14" x14ac:dyDescent="0.2">
      <c r="A5163" s="50">
        <f t="shared" si="330"/>
        <v>56806</v>
      </c>
      <c r="B5163" s="50">
        <f t="shared" si="331"/>
        <v>5</v>
      </c>
      <c r="C5163" s="51">
        <f t="shared" si="332"/>
        <v>68</v>
      </c>
      <c r="D5163" s="50">
        <v>56806</v>
      </c>
      <c r="E5163" s="50" t="s">
        <v>12669</v>
      </c>
      <c r="F5163" s="50" t="s">
        <v>1599</v>
      </c>
      <c r="G5163" s="50" t="s">
        <v>12670</v>
      </c>
      <c r="H5163" s="50" t="s">
        <v>1230</v>
      </c>
      <c r="I5163" s="50" t="s">
        <v>12671</v>
      </c>
      <c r="J5163" s="50" t="s">
        <v>1231</v>
      </c>
      <c r="K5163" s="50" t="s">
        <v>291</v>
      </c>
      <c r="L5163" s="50" t="s">
        <v>1029</v>
      </c>
      <c r="M5163" s="54">
        <v>3</v>
      </c>
      <c r="N5163" s="51" t="str">
        <f t="shared" si="333"/>
        <v>早稲田実</v>
      </c>
    </row>
    <row r="5164" spans="1:14" x14ac:dyDescent="0.2">
      <c r="A5164" s="50">
        <f t="shared" ref="A5164:A5227" si="334">D5164</f>
        <v>56807</v>
      </c>
      <c r="B5164" s="50">
        <f t="shared" ref="B5164:B5227" si="335">ROUNDDOWN(D5164/10000,0)</f>
        <v>5</v>
      </c>
      <c r="C5164" s="51">
        <f t="shared" ref="C5164:C5227" si="336">ROUNDDOWN((D5164-B5164*10000)/100,0)</f>
        <v>68</v>
      </c>
      <c r="D5164" s="50">
        <v>56807</v>
      </c>
      <c r="E5164" s="50" t="s">
        <v>66</v>
      </c>
      <c r="F5164" s="50" t="s">
        <v>12672</v>
      </c>
      <c r="G5164" s="50" t="s">
        <v>1266</v>
      </c>
      <c r="H5164" s="50" t="s">
        <v>1472</v>
      </c>
      <c r="I5164" s="50" t="s">
        <v>1268</v>
      </c>
      <c r="J5164" s="50" t="s">
        <v>1561</v>
      </c>
      <c r="K5164" s="50" t="s">
        <v>291</v>
      </c>
      <c r="L5164" s="50" t="s">
        <v>188</v>
      </c>
      <c r="M5164" s="54">
        <v>3</v>
      </c>
      <c r="N5164" s="51" t="str">
        <f t="shared" si="333"/>
        <v>早稲田実</v>
      </c>
    </row>
    <row r="5165" spans="1:14" x14ac:dyDescent="0.2">
      <c r="A5165" s="50">
        <f t="shared" si="334"/>
        <v>56808</v>
      </c>
      <c r="B5165" s="50">
        <f t="shared" si="335"/>
        <v>5</v>
      </c>
      <c r="C5165" s="51">
        <f t="shared" si="336"/>
        <v>68</v>
      </c>
      <c r="D5165" s="50">
        <v>56808</v>
      </c>
      <c r="E5165" s="50" t="s">
        <v>49</v>
      </c>
      <c r="F5165" s="50" t="s">
        <v>12673</v>
      </c>
      <c r="G5165" s="50" t="s">
        <v>2159</v>
      </c>
      <c r="H5165" s="50" t="s">
        <v>12674</v>
      </c>
      <c r="I5165" s="50" t="s">
        <v>2160</v>
      </c>
      <c r="J5165" s="50" t="s">
        <v>12675</v>
      </c>
      <c r="K5165" s="50" t="s">
        <v>291</v>
      </c>
      <c r="L5165" s="50" t="s">
        <v>188</v>
      </c>
      <c r="M5165" s="54">
        <v>3</v>
      </c>
      <c r="N5165" s="51" t="str">
        <f t="shared" si="333"/>
        <v>早稲田実</v>
      </c>
    </row>
    <row r="5166" spans="1:14" x14ac:dyDescent="0.2">
      <c r="A5166" s="50">
        <f t="shared" si="334"/>
        <v>56809</v>
      </c>
      <c r="B5166" s="50">
        <f t="shared" si="335"/>
        <v>5</v>
      </c>
      <c r="C5166" s="51">
        <f t="shared" si="336"/>
        <v>68</v>
      </c>
      <c r="D5166" s="50">
        <v>56809</v>
      </c>
      <c r="E5166" s="50" t="s">
        <v>34</v>
      </c>
      <c r="F5166" s="50" t="s">
        <v>12676</v>
      </c>
      <c r="G5166" s="50" t="s">
        <v>1285</v>
      </c>
      <c r="H5166" s="50" t="s">
        <v>4298</v>
      </c>
      <c r="I5166" s="50" t="s">
        <v>1287</v>
      </c>
      <c r="J5166" s="50" t="s">
        <v>4299</v>
      </c>
      <c r="K5166" s="50" t="s">
        <v>291</v>
      </c>
      <c r="L5166" s="50" t="s">
        <v>188</v>
      </c>
      <c r="M5166" s="54">
        <v>3</v>
      </c>
      <c r="N5166" s="51" t="str">
        <f t="shared" si="333"/>
        <v>早稲田実</v>
      </c>
    </row>
    <row r="5167" spans="1:14" x14ac:dyDescent="0.2">
      <c r="A5167" s="50">
        <f t="shared" si="334"/>
        <v>56810</v>
      </c>
      <c r="B5167" s="50">
        <f t="shared" si="335"/>
        <v>5</v>
      </c>
      <c r="C5167" s="51">
        <f t="shared" si="336"/>
        <v>68</v>
      </c>
      <c r="D5167" s="50">
        <v>56810</v>
      </c>
      <c r="E5167" s="50" t="s">
        <v>8737</v>
      </c>
      <c r="F5167" s="50" t="s">
        <v>12677</v>
      </c>
      <c r="G5167" s="50" t="s">
        <v>8739</v>
      </c>
      <c r="H5167" s="50" t="s">
        <v>1030</v>
      </c>
      <c r="I5167" s="50" t="s">
        <v>8740</v>
      </c>
      <c r="J5167" s="50" t="s">
        <v>1282</v>
      </c>
      <c r="K5167" s="50" t="s">
        <v>291</v>
      </c>
      <c r="L5167" s="50" t="s">
        <v>1029</v>
      </c>
      <c r="M5167" s="54">
        <v>3</v>
      </c>
      <c r="N5167" s="51" t="str">
        <f t="shared" si="333"/>
        <v>早稲田実</v>
      </c>
    </row>
    <row r="5168" spans="1:14" x14ac:dyDescent="0.2">
      <c r="A5168" s="50">
        <f t="shared" si="334"/>
        <v>56811</v>
      </c>
      <c r="B5168" s="50">
        <f t="shared" si="335"/>
        <v>5</v>
      </c>
      <c r="C5168" s="51">
        <f t="shared" si="336"/>
        <v>68</v>
      </c>
      <c r="D5168" s="50">
        <v>56811</v>
      </c>
      <c r="E5168" s="50" t="s">
        <v>51</v>
      </c>
      <c r="F5168" s="50" t="s">
        <v>687</v>
      </c>
      <c r="G5168" s="50" t="s">
        <v>1303</v>
      </c>
      <c r="H5168" s="50" t="s">
        <v>1989</v>
      </c>
      <c r="I5168" s="50" t="s">
        <v>1304</v>
      </c>
      <c r="J5168" s="50" t="s">
        <v>1990</v>
      </c>
      <c r="K5168" s="50" t="s">
        <v>291</v>
      </c>
      <c r="L5168" s="50" t="s">
        <v>1029</v>
      </c>
      <c r="M5168" s="54">
        <v>3</v>
      </c>
      <c r="N5168" s="51" t="str">
        <f t="shared" si="333"/>
        <v>早稲田実</v>
      </c>
    </row>
    <row r="5169" spans="1:14" x14ac:dyDescent="0.2">
      <c r="A5169" s="50">
        <f t="shared" si="334"/>
        <v>56812</v>
      </c>
      <c r="B5169" s="50">
        <f t="shared" si="335"/>
        <v>5</v>
      </c>
      <c r="C5169" s="51">
        <f t="shared" si="336"/>
        <v>68</v>
      </c>
      <c r="D5169" s="50">
        <v>56812</v>
      </c>
      <c r="E5169" s="50" t="s">
        <v>26</v>
      </c>
      <c r="F5169" s="50" t="s">
        <v>6867</v>
      </c>
      <c r="G5169" s="50" t="s">
        <v>1451</v>
      </c>
      <c r="H5169" s="50" t="s">
        <v>3326</v>
      </c>
      <c r="I5169" s="50" t="s">
        <v>1544</v>
      </c>
      <c r="J5169" s="50" t="s">
        <v>3327</v>
      </c>
      <c r="K5169" s="50" t="s">
        <v>291</v>
      </c>
      <c r="L5169" s="50" t="s">
        <v>1029</v>
      </c>
      <c r="M5169" s="54">
        <v>3</v>
      </c>
      <c r="N5169" s="51" t="str">
        <f t="shared" si="333"/>
        <v>早稲田実</v>
      </c>
    </row>
    <row r="5170" spans="1:14" x14ac:dyDescent="0.2">
      <c r="A5170" s="50">
        <f t="shared" si="334"/>
        <v>56813</v>
      </c>
      <c r="B5170" s="50">
        <f t="shared" si="335"/>
        <v>5</v>
      </c>
      <c r="C5170" s="51">
        <f t="shared" si="336"/>
        <v>68</v>
      </c>
      <c r="D5170" s="50">
        <v>56813</v>
      </c>
      <c r="E5170" s="50" t="s">
        <v>619</v>
      </c>
      <c r="F5170" s="50" t="s">
        <v>469</v>
      </c>
      <c r="G5170" s="50" t="s">
        <v>1937</v>
      </c>
      <c r="H5170" s="50" t="s">
        <v>1283</v>
      </c>
      <c r="I5170" s="50" t="s">
        <v>1938</v>
      </c>
      <c r="J5170" s="50" t="s">
        <v>1284</v>
      </c>
      <c r="K5170" s="50" t="s">
        <v>291</v>
      </c>
      <c r="L5170" s="50" t="s">
        <v>1029</v>
      </c>
      <c r="M5170" s="54">
        <v>3</v>
      </c>
      <c r="N5170" s="51" t="str">
        <f t="shared" si="333"/>
        <v>早稲田実</v>
      </c>
    </row>
    <row r="5171" spans="1:14" x14ac:dyDescent="0.2">
      <c r="A5171" s="50">
        <f t="shared" si="334"/>
        <v>56815</v>
      </c>
      <c r="B5171" s="50">
        <f t="shared" si="335"/>
        <v>5</v>
      </c>
      <c r="C5171" s="51">
        <f t="shared" si="336"/>
        <v>68</v>
      </c>
      <c r="D5171" s="50">
        <v>56815</v>
      </c>
      <c r="E5171" s="50" t="s">
        <v>7042</v>
      </c>
      <c r="F5171" s="50" t="s">
        <v>12678</v>
      </c>
      <c r="G5171" s="50" t="s">
        <v>2778</v>
      </c>
      <c r="H5171" s="50" t="s">
        <v>6038</v>
      </c>
      <c r="I5171" s="50" t="s">
        <v>2779</v>
      </c>
      <c r="J5171" s="50" t="s">
        <v>6039</v>
      </c>
      <c r="K5171" s="50" t="s">
        <v>291</v>
      </c>
      <c r="L5171" s="50" t="s">
        <v>188</v>
      </c>
      <c r="M5171" s="54">
        <v>3</v>
      </c>
      <c r="N5171" s="51" t="str">
        <f t="shared" si="333"/>
        <v>早稲田実</v>
      </c>
    </row>
    <row r="5172" spans="1:14" x14ac:dyDescent="0.2">
      <c r="A5172" s="50">
        <f t="shared" si="334"/>
        <v>56816</v>
      </c>
      <c r="B5172" s="50">
        <f t="shared" si="335"/>
        <v>5</v>
      </c>
      <c r="C5172" s="51">
        <f t="shared" si="336"/>
        <v>68</v>
      </c>
      <c r="D5172" s="50">
        <v>56816</v>
      </c>
      <c r="E5172" s="50" t="s">
        <v>12679</v>
      </c>
      <c r="F5172" s="50" t="s">
        <v>98</v>
      </c>
      <c r="G5172" s="50" t="s">
        <v>12680</v>
      </c>
      <c r="H5172" s="50" t="s">
        <v>1185</v>
      </c>
      <c r="I5172" s="50" t="s">
        <v>12681</v>
      </c>
      <c r="J5172" s="50" t="s">
        <v>1187</v>
      </c>
      <c r="K5172" s="50" t="s">
        <v>291</v>
      </c>
      <c r="L5172" s="50" t="s">
        <v>188</v>
      </c>
      <c r="M5172" s="54">
        <v>2</v>
      </c>
      <c r="N5172" s="51" t="str">
        <f t="shared" si="333"/>
        <v>早稲田実</v>
      </c>
    </row>
    <row r="5173" spans="1:14" x14ac:dyDescent="0.2">
      <c r="A5173" s="50">
        <f t="shared" si="334"/>
        <v>56817</v>
      </c>
      <c r="B5173" s="50">
        <f t="shared" si="335"/>
        <v>5</v>
      </c>
      <c r="C5173" s="51">
        <f t="shared" si="336"/>
        <v>68</v>
      </c>
      <c r="D5173" s="50">
        <v>56817</v>
      </c>
      <c r="E5173" s="50" t="s">
        <v>614</v>
      </c>
      <c r="F5173" s="50" t="s">
        <v>3801</v>
      </c>
      <c r="G5173" s="50" t="s">
        <v>3371</v>
      </c>
      <c r="H5173" s="50" t="s">
        <v>1009</v>
      </c>
      <c r="I5173" s="50" t="s">
        <v>6869</v>
      </c>
      <c r="J5173" s="50" t="s">
        <v>1028</v>
      </c>
      <c r="K5173" s="50" t="s">
        <v>291</v>
      </c>
      <c r="L5173" s="50" t="s">
        <v>188</v>
      </c>
      <c r="M5173" s="54">
        <v>2</v>
      </c>
      <c r="N5173" s="51" t="str">
        <f t="shared" si="333"/>
        <v>早稲田実</v>
      </c>
    </row>
    <row r="5174" spans="1:14" x14ac:dyDescent="0.2">
      <c r="A5174" s="50">
        <f t="shared" si="334"/>
        <v>56818</v>
      </c>
      <c r="B5174" s="50">
        <f t="shared" si="335"/>
        <v>5</v>
      </c>
      <c r="C5174" s="51">
        <f t="shared" si="336"/>
        <v>68</v>
      </c>
      <c r="D5174" s="50">
        <v>56818</v>
      </c>
      <c r="E5174" s="50" t="s">
        <v>12682</v>
      </c>
      <c r="F5174" s="50" t="s">
        <v>758</v>
      </c>
      <c r="G5174" s="50" t="s">
        <v>4580</v>
      </c>
      <c r="H5174" s="50" t="s">
        <v>12683</v>
      </c>
      <c r="I5174" s="50" t="s">
        <v>4581</v>
      </c>
      <c r="J5174" s="50" t="s">
        <v>12684</v>
      </c>
      <c r="K5174" s="50" t="s">
        <v>291</v>
      </c>
      <c r="L5174" s="50" t="s">
        <v>188</v>
      </c>
      <c r="M5174" s="54">
        <v>2</v>
      </c>
      <c r="N5174" s="51" t="str">
        <f t="shared" si="333"/>
        <v>早稲田実</v>
      </c>
    </row>
    <row r="5175" spans="1:14" x14ac:dyDescent="0.2">
      <c r="A5175" s="50">
        <f t="shared" si="334"/>
        <v>56819</v>
      </c>
      <c r="B5175" s="50">
        <f t="shared" si="335"/>
        <v>5</v>
      </c>
      <c r="C5175" s="51">
        <f t="shared" si="336"/>
        <v>68</v>
      </c>
      <c r="D5175" s="50">
        <v>56819</v>
      </c>
      <c r="E5175" s="50" t="s">
        <v>12685</v>
      </c>
      <c r="F5175" s="50" t="s">
        <v>12686</v>
      </c>
      <c r="G5175" s="50" t="s">
        <v>9023</v>
      </c>
      <c r="H5175" s="50" t="s">
        <v>1810</v>
      </c>
      <c r="I5175" s="50" t="s">
        <v>9024</v>
      </c>
      <c r="J5175" s="50" t="s">
        <v>1811</v>
      </c>
      <c r="K5175" s="50" t="s">
        <v>291</v>
      </c>
      <c r="L5175" s="50" t="s">
        <v>189</v>
      </c>
      <c r="M5175" s="54">
        <v>2</v>
      </c>
      <c r="N5175" s="51" t="str">
        <f t="shared" si="333"/>
        <v>早稲田実</v>
      </c>
    </row>
    <row r="5176" spans="1:14" x14ac:dyDescent="0.2">
      <c r="A5176" s="50">
        <f t="shared" si="334"/>
        <v>56820</v>
      </c>
      <c r="B5176" s="50">
        <f t="shared" si="335"/>
        <v>5</v>
      </c>
      <c r="C5176" s="51">
        <f t="shared" si="336"/>
        <v>68</v>
      </c>
      <c r="D5176" s="50">
        <v>56820</v>
      </c>
      <c r="E5176" s="50" t="s">
        <v>4490</v>
      </c>
      <c r="F5176" s="50" t="s">
        <v>12687</v>
      </c>
      <c r="G5176" s="50" t="s">
        <v>12688</v>
      </c>
      <c r="H5176" s="50" t="s">
        <v>12689</v>
      </c>
      <c r="I5176" s="50" t="s">
        <v>12690</v>
      </c>
      <c r="J5176" s="50" t="s">
        <v>12691</v>
      </c>
      <c r="K5176" s="50" t="s">
        <v>291</v>
      </c>
      <c r="L5176" s="50" t="s">
        <v>188</v>
      </c>
      <c r="M5176" s="54">
        <v>2</v>
      </c>
      <c r="N5176" s="51" t="str">
        <f t="shared" si="333"/>
        <v>早稲田実</v>
      </c>
    </row>
    <row r="5177" spans="1:14" x14ac:dyDescent="0.2">
      <c r="A5177" s="50">
        <f t="shared" si="334"/>
        <v>56821</v>
      </c>
      <c r="B5177" s="50">
        <f t="shared" si="335"/>
        <v>5</v>
      </c>
      <c r="C5177" s="51">
        <f t="shared" si="336"/>
        <v>68</v>
      </c>
      <c r="D5177" s="50">
        <v>56821</v>
      </c>
      <c r="E5177" s="50" t="s">
        <v>7042</v>
      </c>
      <c r="F5177" s="50" t="s">
        <v>12692</v>
      </c>
      <c r="G5177" s="50" t="s">
        <v>2778</v>
      </c>
      <c r="H5177" s="50" t="s">
        <v>1038</v>
      </c>
      <c r="I5177" s="50" t="s">
        <v>2779</v>
      </c>
      <c r="J5177" s="50" t="s">
        <v>1039</v>
      </c>
      <c r="K5177" s="50" t="s">
        <v>291</v>
      </c>
      <c r="L5177" s="50" t="s">
        <v>188</v>
      </c>
      <c r="M5177" s="54">
        <v>2</v>
      </c>
      <c r="N5177" s="51" t="str">
        <f t="shared" si="333"/>
        <v>早稲田実</v>
      </c>
    </row>
    <row r="5178" spans="1:14" x14ac:dyDescent="0.2">
      <c r="A5178" s="50">
        <f t="shared" si="334"/>
        <v>56822</v>
      </c>
      <c r="B5178" s="50">
        <f t="shared" si="335"/>
        <v>5</v>
      </c>
      <c r="C5178" s="51">
        <f t="shared" si="336"/>
        <v>68</v>
      </c>
      <c r="D5178" s="50">
        <v>56822</v>
      </c>
      <c r="E5178" s="50" t="s">
        <v>2912</v>
      </c>
      <c r="F5178" s="50" t="s">
        <v>2959</v>
      </c>
      <c r="G5178" s="50" t="s">
        <v>2914</v>
      </c>
      <c r="H5178" s="50" t="s">
        <v>2099</v>
      </c>
      <c r="I5178" s="50" t="s">
        <v>2915</v>
      </c>
      <c r="J5178" s="50" t="s">
        <v>2960</v>
      </c>
      <c r="K5178" s="50" t="s">
        <v>291</v>
      </c>
      <c r="L5178" s="50" t="s">
        <v>188</v>
      </c>
      <c r="M5178" s="54">
        <v>2</v>
      </c>
      <c r="N5178" s="51" t="str">
        <f t="shared" si="333"/>
        <v>早稲田実</v>
      </c>
    </row>
    <row r="5179" spans="1:14" x14ac:dyDescent="0.2">
      <c r="A5179" s="50">
        <f t="shared" si="334"/>
        <v>56823</v>
      </c>
      <c r="B5179" s="50">
        <f t="shared" si="335"/>
        <v>5</v>
      </c>
      <c r="C5179" s="51">
        <f t="shared" si="336"/>
        <v>68</v>
      </c>
      <c r="D5179" s="50">
        <v>56823</v>
      </c>
      <c r="E5179" s="50" t="s">
        <v>12693</v>
      </c>
      <c r="F5179" s="50" t="s">
        <v>12694</v>
      </c>
      <c r="G5179" s="50" t="s">
        <v>12695</v>
      </c>
      <c r="H5179" s="50" t="s">
        <v>1185</v>
      </c>
      <c r="I5179" s="50" t="s">
        <v>12696</v>
      </c>
      <c r="J5179" s="50" t="s">
        <v>1187</v>
      </c>
      <c r="K5179" s="50" t="s">
        <v>291</v>
      </c>
      <c r="L5179" s="50" t="s">
        <v>188</v>
      </c>
      <c r="M5179" s="54">
        <v>2</v>
      </c>
      <c r="N5179" s="51" t="str">
        <f t="shared" si="333"/>
        <v>早稲田実</v>
      </c>
    </row>
    <row r="5180" spans="1:14" x14ac:dyDescent="0.2">
      <c r="A5180" s="50">
        <f t="shared" si="334"/>
        <v>56824</v>
      </c>
      <c r="B5180" s="50">
        <f t="shared" si="335"/>
        <v>5</v>
      </c>
      <c r="C5180" s="51">
        <f t="shared" si="336"/>
        <v>68</v>
      </c>
      <c r="D5180" s="50">
        <v>56824</v>
      </c>
      <c r="E5180" s="50" t="s">
        <v>12697</v>
      </c>
      <c r="F5180" s="50" t="s">
        <v>12698</v>
      </c>
      <c r="G5180" s="50" t="s">
        <v>12699</v>
      </c>
      <c r="H5180" s="50" t="s">
        <v>12700</v>
      </c>
      <c r="I5180" s="50" t="s">
        <v>12701</v>
      </c>
      <c r="J5180" s="50" t="s">
        <v>12702</v>
      </c>
      <c r="K5180" s="50" t="s">
        <v>291</v>
      </c>
      <c r="L5180" s="50" t="s">
        <v>188</v>
      </c>
      <c r="M5180" s="54">
        <v>2</v>
      </c>
      <c r="N5180" s="51" t="str">
        <f t="shared" si="333"/>
        <v>早稲田実</v>
      </c>
    </row>
    <row r="5181" spans="1:14" x14ac:dyDescent="0.2">
      <c r="A5181" s="50">
        <f t="shared" si="334"/>
        <v>56825</v>
      </c>
      <c r="B5181" s="50">
        <f t="shared" si="335"/>
        <v>5</v>
      </c>
      <c r="C5181" s="51">
        <f t="shared" si="336"/>
        <v>68</v>
      </c>
      <c r="D5181" s="50">
        <v>56825</v>
      </c>
      <c r="E5181" s="50" t="s">
        <v>6040</v>
      </c>
      <c r="F5181" s="50" t="s">
        <v>12703</v>
      </c>
      <c r="G5181" s="50" t="s">
        <v>6042</v>
      </c>
      <c r="H5181" s="50" t="s">
        <v>12704</v>
      </c>
      <c r="I5181" s="50" t="s">
        <v>8087</v>
      </c>
      <c r="J5181" s="50" t="s">
        <v>12705</v>
      </c>
      <c r="K5181" s="50" t="s">
        <v>291</v>
      </c>
      <c r="L5181" s="50" t="s">
        <v>188</v>
      </c>
      <c r="M5181" s="54">
        <v>3</v>
      </c>
      <c r="N5181" s="51" t="str">
        <f t="shared" si="333"/>
        <v>早稲田実</v>
      </c>
    </row>
    <row r="5182" spans="1:14" x14ac:dyDescent="0.2">
      <c r="A5182" s="50">
        <f t="shared" si="334"/>
        <v>56826</v>
      </c>
      <c r="B5182" s="50">
        <f t="shared" si="335"/>
        <v>5</v>
      </c>
      <c r="C5182" s="51">
        <f t="shared" si="336"/>
        <v>68</v>
      </c>
      <c r="D5182" s="50">
        <v>56826</v>
      </c>
      <c r="E5182" s="50" t="s">
        <v>12706</v>
      </c>
      <c r="F5182" s="50" t="s">
        <v>12707</v>
      </c>
      <c r="G5182" s="50" t="s">
        <v>12708</v>
      </c>
      <c r="H5182" s="50" t="s">
        <v>12709</v>
      </c>
      <c r="I5182" s="50" t="s">
        <v>12710</v>
      </c>
      <c r="J5182" s="50" t="s">
        <v>12711</v>
      </c>
      <c r="K5182" s="50" t="s">
        <v>291</v>
      </c>
      <c r="L5182" s="50" t="s">
        <v>189</v>
      </c>
      <c r="M5182" s="54">
        <v>1</v>
      </c>
      <c r="N5182" s="51" t="str">
        <f t="shared" si="333"/>
        <v>早稲田実</v>
      </c>
    </row>
    <row r="5183" spans="1:14" x14ac:dyDescent="0.2">
      <c r="A5183" s="50">
        <f t="shared" si="334"/>
        <v>56827</v>
      </c>
      <c r="B5183" s="50">
        <f t="shared" si="335"/>
        <v>5</v>
      </c>
      <c r="C5183" s="51">
        <f t="shared" si="336"/>
        <v>68</v>
      </c>
      <c r="D5183" s="50">
        <v>56827</v>
      </c>
      <c r="E5183" s="50" t="s">
        <v>97</v>
      </c>
      <c r="F5183" s="50" t="s">
        <v>12712</v>
      </c>
      <c r="G5183" s="50" t="s">
        <v>1838</v>
      </c>
      <c r="H5183" s="50" t="s">
        <v>12713</v>
      </c>
      <c r="I5183" s="50" t="s">
        <v>1840</v>
      </c>
      <c r="J5183" s="50" t="s">
        <v>12714</v>
      </c>
      <c r="K5183" s="50" t="s">
        <v>291</v>
      </c>
      <c r="L5183" s="50" t="s">
        <v>189</v>
      </c>
      <c r="M5183" s="54">
        <v>1</v>
      </c>
      <c r="N5183" s="51" t="str">
        <f t="shared" si="333"/>
        <v>早稲田実</v>
      </c>
    </row>
    <row r="5184" spans="1:14" x14ac:dyDescent="0.2">
      <c r="A5184" s="50">
        <f t="shared" si="334"/>
        <v>56828</v>
      </c>
      <c r="B5184" s="50">
        <f t="shared" si="335"/>
        <v>5</v>
      </c>
      <c r="C5184" s="51">
        <f t="shared" si="336"/>
        <v>68</v>
      </c>
      <c r="D5184" s="50">
        <v>56828</v>
      </c>
      <c r="E5184" s="50" t="s">
        <v>2912</v>
      </c>
      <c r="F5184" s="50" t="s">
        <v>6460</v>
      </c>
      <c r="G5184" s="50" t="s">
        <v>2914</v>
      </c>
      <c r="H5184" s="50" t="s">
        <v>1112</v>
      </c>
      <c r="I5184" s="50" t="s">
        <v>2915</v>
      </c>
      <c r="J5184" s="50" t="s">
        <v>1114</v>
      </c>
      <c r="K5184" s="50" t="s">
        <v>291</v>
      </c>
      <c r="L5184" s="50" t="s">
        <v>189</v>
      </c>
      <c r="M5184" s="54">
        <v>1</v>
      </c>
      <c r="N5184" s="51" t="str">
        <f t="shared" si="333"/>
        <v>早稲田実</v>
      </c>
    </row>
    <row r="5185" spans="1:14" x14ac:dyDescent="0.2">
      <c r="A5185" s="50">
        <f t="shared" si="334"/>
        <v>56829</v>
      </c>
      <c r="B5185" s="50">
        <f t="shared" si="335"/>
        <v>5</v>
      </c>
      <c r="C5185" s="51">
        <f t="shared" si="336"/>
        <v>68</v>
      </c>
      <c r="D5185" s="50">
        <v>56829</v>
      </c>
      <c r="E5185" s="50" t="s">
        <v>34</v>
      </c>
      <c r="F5185" s="50" t="s">
        <v>6484</v>
      </c>
      <c r="G5185" s="50" t="s">
        <v>1285</v>
      </c>
      <c r="H5185" s="50" t="s">
        <v>1185</v>
      </c>
      <c r="I5185" s="50" t="s">
        <v>1287</v>
      </c>
      <c r="J5185" s="50" t="s">
        <v>1187</v>
      </c>
      <c r="K5185" s="50" t="s">
        <v>291</v>
      </c>
      <c r="L5185" s="50" t="s">
        <v>185</v>
      </c>
      <c r="M5185" s="54">
        <v>1</v>
      </c>
      <c r="N5185" s="51" t="str">
        <f t="shared" si="333"/>
        <v>早稲田実</v>
      </c>
    </row>
    <row r="5186" spans="1:14" x14ac:dyDescent="0.2">
      <c r="A5186" s="50">
        <f t="shared" si="334"/>
        <v>56830</v>
      </c>
      <c r="B5186" s="50">
        <f t="shared" si="335"/>
        <v>5</v>
      </c>
      <c r="C5186" s="51">
        <f t="shared" si="336"/>
        <v>68</v>
      </c>
      <c r="D5186" s="50">
        <v>56830</v>
      </c>
      <c r="E5186" s="50" t="s">
        <v>12715</v>
      </c>
      <c r="F5186" s="50" t="s">
        <v>12716</v>
      </c>
      <c r="G5186" s="50" t="s">
        <v>12717</v>
      </c>
      <c r="H5186" s="50" t="s">
        <v>4298</v>
      </c>
      <c r="I5186" s="50" t="s">
        <v>12718</v>
      </c>
      <c r="J5186" s="50" t="s">
        <v>4299</v>
      </c>
      <c r="K5186" s="50" t="s">
        <v>291</v>
      </c>
      <c r="L5186" s="50" t="s">
        <v>189</v>
      </c>
      <c r="M5186" s="54">
        <v>1</v>
      </c>
      <c r="N5186" s="51" t="str">
        <f t="shared" ref="N5186:N5249" si="337">VLOOKUP(B5186*100+C5186,$AB$2:$AF$400,2,0)</f>
        <v>早稲田実</v>
      </c>
    </row>
    <row r="5187" spans="1:14" x14ac:dyDescent="0.2">
      <c r="A5187" s="50">
        <f t="shared" si="334"/>
        <v>56831</v>
      </c>
      <c r="B5187" s="50">
        <f t="shared" si="335"/>
        <v>5</v>
      </c>
      <c r="C5187" s="51">
        <f t="shared" si="336"/>
        <v>68</v>
      </c>
      <c r="D5187" s="50">
        <v>56831</v>
      </c>
      <c r="E5187" s="50" t="s">
        <v>12719</v>
      </c>
      <c r="F5187" s="50" t="s">
        <v>12720</v>
      </c>
      <c r="G5187" s="50" t="s">
        <v>3171</v>
      </c>
      <c r="H5187" s="50" t="s">
        <v>12721</v>
      </c>
      <c r="I5187" s="50" t="s">
        <v>3172</v>
      </c>
      <c r="J5187" s="50" t="s">
        <v>12722</v>
      </c>
      <c r="K5187" s="50" t="s">
        <v>291</v>
      </c>
      <c r="L5187" s="50" t="s">
        <v>189</v>
      </c>
      <c r="M5187" s="54">
        <v>1</v>
      </c>
      <c r="N5187" s="51" t="str">
        <f t="shared" si="337"/>
        <v>早稲田実</v>
      </c>
    </row>
    <row r="5188" spans="1:14" x14ac:dyDescent="0.2">
      <c r="A5188" s="50">
        <f t="shared" si="334"/>
        <v>56832</v>
      </c>
      <c r="B5188" s="50">
        <f t="shared" si="335"/>
        <v>5</v>
      </c>
      <c r="C5188" s="51">
        <f t="shared" si="336"/>
        <v>68</v>
      </c>
      <c r="D5188" s="50">
        <v>56832</v>
      </c>
      <c r="E5188" s="50" t="s">
        <v>7982</v>
      </c>
      <c r="F5188" s="50" t="s">
        <v>10110</v>
      </c>
      <c r="G5188" s="50" t="s">
        <v>7577</v>
      </c>
      <c r="H5188" s="50" t="s">
        <v>1491</v>
      </c>
      <c r="I5188" s="50" t="s">
        <v>7578</v>
      </c>
      <c r="J5188" s="50" t="s">
        <v>1493</v>
      </c>
      <c r="K5188" s="50" t="s">
        <v>291</v>
      </c>
      <c r="L5188" s="50" t="s">
        <v>189</v>
      </c>
      <c r="M5188" s="54">
        <v>1</v>
      </c>
      <c r="N5188" s="51" t="str">
        <f t="shared" si="337"/>
        <v>早稲田実</v>
      </c>
    </row>
    <row r="5189" spans="1:14" x14ac:dyDescent="0.2">
      <c r="A5189" s="50">
        <f t="shared" si="334"/>
        <v>56833</v>
      </c>
      <c r="B5189" s="50">
        <f t="shared" si="335"/>
        <v>5</v>
      </c>
      <c r="C5189" s="51">
        <f t="shared" si="336"/>
        <v>68</v>
      </c>
      <c r="D5189" s="50">
        <v>56833</v>
      </c>
      <c r="E5189" s="50" t="s">
        <v>10041</v>
      </c>
      <c r="F5189" s="50" t="s">
        <v>9971</v>
      </c>
      <c r="G5189" s="50" t="s">
        <v>10043</v>
      </c>
      <c r="H5189" s="50" t="s">
        <v>9972</v>
      </c>
      <c r="I5189" s="50" t="s">
        <v>10044</v>
      </c>
      <c r="J5189" s="50" t="s">
        <v>9973</v>
      </c>
      <c r="K5189" s="50" t="s">
        <v>291</v>
      </c>
      <c r="L5189" s="50" t="s">
        <v>189</v>
      </c>
      <c r="M5189" s="54">
        <v>1</v>
      </c>
      <c r="N5189" s="51" t="str">
        <f t="shared" si="337"/>
        <v>早稲田実</v>
      </c>
    </row>
    <row r="5190" spans="1:14" x14ac:dyDescent="0.2">
      <c r="A5190" s="50">
        <f t="shared" si="334"/>
        <v>56834</v>
      </c>
      <c r="B5190" s="50">
        <f t="shared" si="335"/>
        <v>5</v>
      </c>
      <c r="C5190" s="51">
        <f t="shared" si="336"/>
        <v>68</v>
      </c>
      <c r="D5190" s="50">
        <v>56834</v>
      </c>
      <c r="E5190" s="50" t="s">
        <v>439</v>
      </c>
      <c r="F5190" s="50" t="s">
        <v>12723</v>
      </c>
      <c r="G5190" s="50" t="s">
        <v>1163</v>
      </c>
      <c r="H5190" s="50" t="s">
        <v>1646</v>
      </c>
      <c r="I5190" s="50" t="s">
        <v>1165</v>
      </c>
      <c r="J5190" s="50" t="s">
        <v>1647</v>
      </c>
      <c r="K5190" s="50" t="s">
        <v>291</v>
      </c>
      <c r="L5190" s="50" t="s">
        <v>189</v>
      </c>
      <c r="M5190" s="54">
        <v>1</v>
      </c>
      <c r="N5190" s="51" t="str">
        <f t="shared" si="337"/>
        <v>早稲田実</v>
      </c>
    </row>
    <row r="5191" spans="1:14" x14ac:dyDescent="0.2">
      <c r="A5191" s="50">
        <f t="shared" si="334"/>
        <v>56835</v>
      </c>
      <c r="B5191" s="50">
        <f t="shared" si="335"/>
        <v>5</v>
      </c>
      <c r="C5191" s="51">
        <f t="shared" si="336"/>
        <v>68</v>
      </c>
      <c r="D5191" s="50">
        <v>56835</v>
      </c>
      <c r="E5191" s="50" t="s">
        <v>1206</v>
      </c>
      <c r="F5191" s="50" t="s">
        <v>474</v>
      </c>
      <c r="G5191" s="50" t="s">
        <v>1207</v>
      </c>
      <c r="H5191" s="50" t="s">
        <v>1160</v>
      </c>
      <c r="I5191" s="50" t="s">
        <v>1208</v>
      </c>
      <c r="J5191" s="50" t="s">
        <v>1767</v>
      </c>
      <c r="K5191" s="50" t="s">
        <v>291</v>
      </c>
      <c r="L5191" s="50" t="s">
        <v>189</v>
      </c>
      <c r="M5191" s="54">
        <v>1</v>
      </c>
      <c r="N5191" s="51" t="str">
        <f t="shared" si="337"/>
        <v>早稲田実</v>
      </c>
    </row>
    <row r="5192" spans="1:14" x14ac:dyDescent="0.2">
      <c r="A5192" s="50">
        <f t="shared" si="334"/>
        <v>56836</v>
      </c>
      <c r="B5192" s="50">
        <f t="shared" si="335"/>
        <v>5</v>
      </c>
      <c r="C5192" s="51">
        <f t="shared" si="336"/>
        <v>68</v>
      </c>
      <c r="D5192" s="50">
        <v>56836</v>
      </c>
      <c r="E5192" s="50" t="s">
        <v>61</v>
      </c>
      <c r="F5192" s="50" t="s">
        <v>2561</v>
      </c>
      <c r="G5192" s="50" t="s">
        <v>1901</v>
      </c>
      <c r="H5192" s="50" t="s">
        <v>1198</v>
      </c>
      <c r="I5192" s="50" t="s">
        <v>1902</v>
      </c>
      <c r="J5192" s="50" t="s">
        <v>1200</v>
      </c>
      <c r="K5192" s="50" t="s">
        <v>291</v>
      </c>
      <c r="L5192" s="50" t="s">
        <v>189</v>
      </c>
      <c r="M5192" s="54">
        <v>1</v>
      </c>
      <c r="N5192" s="51" t="str">
        <f t="shared" si="337"/>
        <v>早稲田実</v>
      </c>
    </row>
    <row r="5193" spans="1:14" x14ac:dyDescent="0.2">
      <c r="A5193" s="50">
        <f t="shared" si="334"/>
        <v>56849</v>
      </c>
      <c r="B5193" s="50">
        <f t="shared" si="335"/>
        <v>5</v>
      </c>
      <c r="C5193" s="51">
        <f t="shared" si="336"/>
        <v>68</v>
      </c>
      <c r="D5193" s="50">
        <v>56849</v>
      </c>
      <c r="E5193" s="50" t="s">
        <v>21</v>
      </c>
      <c r="F5193" s="50" t="s">
        <v>12724</v>
      </c>
      <c r="G5193" s="50" t="s">
        <v>1244</v>
      </c>
      <c r="H5193" s="50" t="s">
        <v>1930</v>
      </c>
      <c r="I5193" s="50" t="s">
        <v>1246</v>
      </c>
      <c r="J5193" s="50" t="s">
        <v>1931</v>
      </c>
      <c r="K5193" s="50" t="s">
        <v>291</v>
      </c>
      <c r="L5193" s="50" t="s">
        <v>1029</v>
      </c>
      <c r="M5193" s="54">
        <v>3</v>
      </c>
      <c r="N5193" s="51" t="str">
        <f t="shared" si="337"/>
        <v>早稲田実</v>
      </c>
    </row>
    <row r="5194" spans="1:14" x14ac:dyDescent="0.2">
      <c r="A5194" s="50">
        <f t="shared" si="334"/>
        <v>56850</v>
      </c>
      <c r="B5194" s="50">
        <f t="shared" si="335"/>
        <v>5</v>
      </c>
      <c r="C5194" s="51">
        <f t="shared" si="336"/>
        <v>68</v>
      </c>
      <c r="D5194" s="50">
        <v>56850</v>
      </c>
      <c r="E5194" s="50" t="s">
        <v>8091</v>
      </c>
      <c r="F5194" s="50" t="s">
        <v>12725</v>
      </c>
      <c r="G5194" s="50" t="s">
        <v>8093</v>
      </c>
      <c r="H5194" s="50" t="s">
        <v>1198</v>
      </c>
      <c r="I5194" s="50" t="s">
        <v>8095</v>
      </c>
      <c r="J5194" s="50" t="s">
        <v>1200</v>
      </c>
      <c r="K5194" s="50" t="s">
        <v>291</v>
      </c>
      <c r="L5194" s="50" t="s">
        <v>1029</v>
      </c>
      <c r="M5194" s="54">
        <v>3</v>
      </c>
      <c r="N5194" s="51" t="str">
        <f t="shared" si="337"/>
        <v>早稲田実</v>
      </c>
    </row>
    <row r="5195" spans="1:14" x14ac:dyDescent="0.2">
      <c r="A5195" s="50">
        <f t="shared" si="334"/>
        <v>56851</v>
      </c>
      <c r="B5195" s="50">
        <f t="shared" si="335"/>
        <v>5</v>
      </c>
      <c r="C5195" s="51">
        <f t="shared" si="336"/>
        <v>68</v>
      </c>
      <c r="D5195" s="50">
        <v>56851</v>
      </c>
      <c r="E5195" s="50" t="s">
        <v>3003</v>
      </c>
      <c r="F5195" s="50" t="s">
        <v>12726</v>
      </c>
      <c r="G5195" s="50" t="s">
        <v>3004</v>
      </c>
      <c r="H5195" s="50" t="s">
        <v>2198</v>
      </c>
      <c r="I5195" s="50" t="s">
        <v>3005</v>
      </c>
      <c r="J5195" s="50" t="s">
        <v>2199</v>
      </c>
      <c r="K5195" s="50" t="s">
        <v>292</v>
      </c>
      <c r="L5195" s="50" t="s">
        <v>189</v>
      </c>
      <c r="M5195" s="54">
        <v>1</v>
      </c>
      <c r="N5195" s="51" t="str">
        <f t="shared" si="337"/>
        <v>早稲田実</v>
      </c>
    </row>
    <row r="5196" spans="1:14" x14ac:dyDescent="0.2">
      <c r="A5196" s="50">
        <f t="shared" si="334"/>
        <v>56858</v>
      </c>
      <c r="B5196" s="50">
        <f t="shared" si="335"/>
        <v>5</v>
      </c>
      <c r="C5196" s="51">
        <f t="shared" si="336"/>
        <v>68</v>
      </c>
      <c r="D5196" s="50">
        <v>56858</v>
      </c>
      <c r="E5196" s="50" t="s">
        <v>52</v>
      </c>
      <c r="F5196" s="50" t="s">
        <v>5640</v>
      </c>
      <c r="G5196" s="50" t="s">
        <v>1842</v>
      </c>
      <c r="H5196" s="50" t="s">
        <v>5642</v>
      </c>
      <c r="I5196" s="50" t="s">
        <v>1843</v>
      </c>
      <c r="J5196" s="50" t="s">
        <v>5644</v>
      </c>
      <c r="K5196" s="50" t="s">
        <v>292</v>
      </c>
      <c r="L5196" s="50" t="s">
        <v>188</v>
      </c>
      <c r="M5196" s="54">
        <v>3</v>
      </c>
      <c r="N5196" s="51" t="str">
        <f t="shared" si="337"/>
        <v>早稲田実</v>
      </c>
    </row>
    <row r="5197" spans="1:14" x14ac:dyDescent="0.2">
      <c r="A5197" s="50">
        <f t="shared" si="334"/>
        <v>56865</v>
      </c>
      <c r="B5197" s="50">
        <f t="shared" si="335"/>
        <v>5</v>
      </c>
      <c r="C5197" s="51">
        <f t="shared" si="336"/>
        <v>68</v>
      </c>
      <c r="D5197" s="50">
        <v>56865</v>
      </c>
      <c r="E5197" s="50" t="s">
        <v>12727</v>
      </c>
      <c r="F5197" s="50" t="s">
        <v>754</v>
      </c>
      <c r="G5197" s="50" t="s">
        <v>12728</v>
      </c>
      <c r="H5197" s="50" t="s">
        <v>1818</v>
      </c>
      <c r="I5197" s="50" t="s">
        <v>12729</v>
      </c>
      <c r="J5197" s="50" t="s">
        <v>1820</v>
      </c>
      <c r="K5197" s="50" t="s">
        <v>292</v>
      </c>
      <c r="L5197" s="50" t="s">
        <v>1029</v>
      </c>
      <c r="M5197" s="54">
        <v>3</v>
      </c>
      <c r="N5197" s="51" t="str">
        <f t="shared" si="337"/>
        <v>早稲田実</v>
      </c>
    </row>
    <row r="5198" spans="1:14" x14ac:dyDescent="0.2">
      <c r="A5198" s="50">
        <f t="shared" si="334"/>
        <v>56866</v>
      </c>
      <c r="B5198" s="50">
        <f t="shared" si="335"/>
        <v>5</v>
      </c>
      <c r="C5198" s="51">
        <f t="shared" si="336"/>
        <v>68</v>
      </c>
      <c r="D5198" s="50">
        <v>56866</v>
      </c>
      <c r="E5198" s="50" t="s">
        <v>51</v>
      </c>
      <c r="F5198" s="50" t="s">
        <v>113</v>
      </c>
      <c r="G5198" s="50" t="s">
        <v>1303</v>
      </c>
      <c r="H5198" s="50" t="s">
        <v>3025</v>
      </c>
      <c r="I5198" s="50" t="s">
        <v>1304</v>
      </c>
      <c r="J5198" s="50" t="s">
        <v>3027</v>
      </c>
      <c r="K5198" s="50" t="s">
        <v>292</v>
      </c>
      <c r="L5198" s="50" t="s">
        <v>1029</v>
      </c>
      <c r="M5198" s="54">
        <v>3</v>
      </c>
      <c r="N5198" s="51" t="str">
        <f t="shared" si="337"/>
        <v>早稲田実</v>
      </c>
    </row>
    <row r="5199" spans="1:14" x14ac:dyDescent="0.2">
      <c r="A5199" s="50">
        <f t="shared" si="334"/>
        <v>56867</v>
      </c>
      <c r="B5199" s="50">
        <f t="shared" si="335"/>
        <v>5</v>
      </c>
      <c r="C5199" s="51">
        <f t="shared" si="336"/>
        <v>68</v>
      </c>
      <c r="D5199" s="50">
        <v>56867</v>
      </c>
      <c r="E5199" s="50" t="s">
        <v>2045</v>
      </c>
      <c r="F5199" s="50" t="s">
        <v>12730</v>
      </c>
      <c r="G5199" s="50" t="s">
        <v>2047</v>
      </c>
      <c r="H5199" s="50" t="s">
        <v>4675</v>
      </c>
      <c r="I5199" s="50" t="s">
        <v>2049</v>
      </c>
      <c r="J5199" s="50" t="s">
        <v>4677</v>
      </c>
      <c r="K5199" s="50" t="s">
        <v>292</v>
      </c>
      <c r="L5199" s="50" t="s">
        <v>1029</v>
      </c>
      <c r="M5199" s="54">
        <v>3</v>
      </c>
      <c r="N5199" s="51" t="str">
        <f t="shared" si="337"/>
        <v>早稲田実</v>
      </c>
    </row>
    <row r="5200" spans="1:14" x14ac:dyDescent="0.2">
      <c r="A5200" s="50">
        <f t="shared" si="334"/>
        <v>56868</v>
      </c>
      <c r="B5200" s="50">
        <f t="shared" si="335"/>
        <v>5</v>
      </c>
      <c r="C5200" s="51">
        <f t="shared" si="336"/>
        <v>68</v>
      </c>
      <c r="D5200" s="50">
        <v>56868</v>
      </c>
      <c r="E5200" s="50" t="s">
        <v>22</v>
      </c>
      <c r="F5200" s="50" t="s">
        <v>1361</v>
      </c>
      <c r="G5200" s="50" t="s">
        <v>1070</v>
      </c>
      <c r="H5200" s="50" t="s">
        <v>1363</v>
      </c>
      <c r="I5200" s="50" t="s">
        <v>1610</v>
      </c>
      <c r="J5200" s="50" t="s">
        <v>1365</v>
      </c>
      <c r="K5200" s="50" t="s">
        <v>292</v>
      </c>
      <c r="L5200" s="50" t="s">
        <v>188</v>
      </c>
      <c r="M5200" s="54">
        <v>2</v>
      </c>
      <c r="N5200" s="51" t="str">
        <f t="shared" si="337"/>
        <v>早稲田実</v>
      </c>
    </row>
    <row r="5201" spans="1:14" x14ac:dyDescent="0.2">
      <c r="A5201" s="50">
        <f t="shared" si="334"/>
        <v>56869</v>
      </c>
      <c r="B5201" s="50">
        <f t="shared" si="335"/>
        <v>5</v>
      </c>
      <c r="C5201" s="51">
        <f t="shared" si="336"/>
        <v>68</v>
      </c>
      <c r="D5201" s="50">
        <v>56869</v>
      </c>
      <c r="E5201" s="50" t="s">
        <v>71</v>
      </c>
      <c r="F5201" s="50" t="s">
        <v>12731</v>
      </c>
      <c r="G5201" s="50" t="s">
        <v>2815</v>
      </c>
      <c r="H5201" s="50" t="s">
        <v>4147</v>
      </c>
      <c r="I5201" s="50" t="s">
        <v>2816</v>
      </c>
      <c r="J5201" s="50" t="s">
        <v>4148</v>
      </c>
      <c r="K5201" s="50" t="s">
        <v>292</v>
      </c>
      <c r="L5201" s="50" t="s">
        <v>189</v>
      </c>
      <c r="M5201" s="54">
        <v>2</v>
      </c>
      <c r="N5201" s="51" t="str">
        <f t="shared" si="337"/>
        <v>早稲田実</v>
      </c>
    </row>
    <row r="5202" spans="1:14" x14ac:dyDescent="0.2">
      <c r="A5202" s="50">
        <f t="shared" si="334"/>
        <v>56870</v>
      </c>
      <c r="B5202" s="50">
        <f t="shared" si="335"/>
        <v>5</v>
      </c>
      <c r="C5202" s="51">
        <f t="shared" si="336"/>
        <v>68</v>
      </c>
      <c r="D5202" s="50">
        <v>56870</v>
      </c>
      <c r="E5202" s="50" t="s">
        <v>7198</v>
      </c>
      <c r="F5202" s="50" t="s">
        <v>12732</v>
      </c>
      <c r="G5202" s="50" t="s">
        <v>7200</v>
      </c>
      <c r="H5202" s="50" t="s">
        <v>12733</v>
      </c>
      <c r="I5202" s="50" t="s">
        <v>7202</v>
      </c>
      <c r="J5202" s="50" t="s">
        <v>12734</v>
      </c>
      <c r="K5202" s="50" t="s">
        <v>292</v>
      </c>
      <c r="L5202" s="50" t="s">
        <v>188</v>
      </c>
      <c r="M5202" s="54">
        <v>2</v>
      </c>
      <c r="N5202" s="51" t="str">
        <f t="shared" si="337"/>
        <v>早稲田実</v>
      </c>
    </row>
    <row r="5203" spans="1:14" x14ac:dyDescent="0.2">
      <c r="A5203" s="50">
        <f t="shared" si="334"/>
        <v>56889</v>
      </c>
      <c r="B5203" s="50">
        <f t="shared" si="335"/>
        <v>5</v>
      </c>
      <c r="C5203" s="51">
        <f t="shared" si="336"/>
        <v>68</v>
      </c>
      <c r="D5203" s="50">
        <v>56889</v>
      </c>
      <c r="E5203" s="50" t="s">
        <v>64</v>
      </c>
      <c r="F5203" s="50" t="s">
        <v>119</v>
      </c>
      <c r="G5203" s="50" t="s">
        <v>2409</v>
      </c>
      <c r="H5203" s="50" t="s">
        <v>1662</v>
      </c>
      <c r="I5203" s="50" t="s">
        <v>2411</v>
      </c>
      <c r="J5203" s="50" t="s">
        <v>12735</v>
      </c>
      <c r="K5203" s="50" t="s">
        <v>291</v>
      </c>
      <c r="L5203" s="50" t="s">
        <v>189</v>
      </c>
      <c r="M5203" s="54">
        <v>2</v>
      </c>
      <c r="N5203" s="51" t="str">
        <f t="shared" si="337"/>
        <v>早稲田実</v>
      </c>
    </row>
    <row r="5204" spans="1:14" x14ac:dyDescent="0.2">
      <c r="A5204" s="50">
        <f t="shared" si="334"/>
        <v>56890</v>
      </c>
      <c r="B5204" s="50">
        <f t="shared" si="335"/>
        <v>5</v>
      </c>
      <c r="C5204" s="51">
        <f t="shared" si="336"/>
        <v>68</v>
      </c>
      <c r="D5204" s="50">
        <v>56890</v>
      </c>
      <c r="E5204" s="50" t="s">
        <v>30</v>
      </c>
      <c r="F5204" s="50" t="s">
        <v>12736</v>
      </c>
      <c r="G5204" s="50" t="s">
        <v>1081</v>
      </c>
      <c r="H5204" s="50" t="s">
        <v>1930</v>
      </c>
      <c r="I5204" s="50" t="s">
        <v>1082</v>
      </c>
      <c r="J5204" s="50" t="s">
        <v>1931</v>
      </c>
      <c r="K5204" s="50" t="s">
        <v>291</v>
      </c>
      <c r="L5204" s="50" t="s">
        <v>188</v>
      </c>
      <c r="M5204" s="54">
        <v>2</v>
      </c>
      <c r="N5204" s="51" t="str">
        <f t="shared" si="337"/>
        <v>早稲田実</v>
      </c>
    </row>
    <row r="5205" spans="1:14" x14ac:dyDescent="0.2">
      <c r="A5205" s="50">
        <f t="shared" si="334"/>
        <v>56891</v>
      </c>
      <c r="B5205" s="50">
        <f t="shared" si="335"/>
        <v>5</v>
      </c>
      <c r="C5205" s="51">
        <f t="shared" si="336"/>
        <v>68</v>
      </c>
      <c r="D5205" s="50">
        <v>56891</v>
      </c>
      <c r="E5205" s="50" t="s">
        <v>87</v>
      </c>
      <c r="F5205" s="50" t="s">
        <v>10341</v>
      </c>
      <c r="G5205" s="50" t="s">
        <v>1117</v>
      </c>
      <c r="H5205" s="50" t="s">
        <v>6117</v>
      </c>
      <c r="I5205" s="50" t="s">
        <v>1119</v>
      </c>
      <c r="J5205" s="50" t="s">
        <v>6118</v>
      </c>
      <c r="K5205" s="50" t="s">
        <v>291</v>
      </c>
      <c r="L5205" s="50" t="s">
        <v>188</v>
      </c>
      <c r="M5205" s="54">
        <v>2</v>
      </c>
      <c r="N5205" s="51" t="str">
        <f t="shared" si="337"/>
        <v>早稲田実</v>
      </c>
    </row>
    <row r="5206" spans="1:14" x14ac:dyDescent="0.2">
      <c r="A5206" s="50">
        <f t="shared" si="334"/>
        <v>56892</v>
      </c>
      <c r="B5206" s="50">
        <f t="shared" si="335"/>
        <v>5</v>
      </c>
      <c r="C5206" s="51">
        <f t="shared" si="336"/>
        <v>68</v>
      </c>
      <c r="D5206" s="50">
        <v>56892</v>
      </c>
      <c r="E5206" s="50" t="s">
        <v>12737</v>
      </c>
      <c r="F5206" s="50" t="s">
        <v>581</v>
      </c>
      <c r="G5206" s="50" t="s">
        <v>12738</v>
      </c>
      <c r="H5206" s="50" t="s">
        <v>5367</v>
      </c>
      <c r="I5206" s="50" t="s">
        <v>12739</v>
      </c>
      <c r="J5206" s="50" t="s">
        <v>5369</v>
      </c>
      <c r="K5206" s="50" t="s">
        <v>291</v>
      </c>
      <c r="L5206" s="50" t="s">
        <v>188</v>
      </c>
      <c r="M5206" s="54">
        <v>2</v>
      </c>
      <c r="N5206" s="51" t="str">
        <f t="shared" si="337"/>
        <v>早稲田実</v>
      </c>
    </row>
    <row r="5207" spans="1:14" x14ac:dyDescent="0.2">
      <c r="A5207" s="50">
        <f t="shared" si="334"/>
        <v>56893</v>
      </c>
      <c r="B5207" s="50">
        <f t="shared" si="335"/>
        <v>5</v>
      </c>
      <c r="C5207" s="51">
        <f t="shared" si="336"/>
        <v>68</v>
      </c>
      <c r="D5207" s="50">
        <v>56893</v>
      </c>
      <c r="E5207" s="50" t="s">
        <v>9238</v>
      </c>
      <c r="F5207" s="50" t="s">
        <v>684</v>
      </c>
      <c r="G5207" s="50" t="s">
        <v>9240</v>
      </c>
      <c r="H5207" s="50" t="s">
        <v>1283</v>
      </c>
      <c r="I5207" s="50" t="s">
        <v>9241</v>
      </c>
      <c r="J5207" s="50" t="s">
        <v>1284</v>
      </c>
      <c r="K5207" s="50" t="s">
        <v>291</v>
      </c>
      <c r="L5207" s="50" t="s">
        <v>1029</v>
      </c>
      <c r="M5207" s="54">
        <v>3</v>
      </c>
      <c r="N5207" s="51" t="str">
        <f t="shared" si="337"/>
        <v>早稲田実</v>
      </c>
    </row>
    <row r="5208" spans="1:14" x14ac:dyDescent="0.2">
      <c r="A5208" s="50">
        <f t="shared" si="334"/>
        <v>56894</v>
      </c>
      <c r="B5208" s="50">
        <f t="shared" si="335"/>
        <v>5</v>
      </c>
      <c r="C5208" s="51">
        <f t="shared" si="336"/>
        <v>68</v>
      </c>
      <c r="D5208" s="50">
        <v>56894</v>
      </c>
      <c r="E5208" s="50" t="s">
        <v>12740</v>
      </c>
      <c r="F5208" s="50" t="s">
        <v>12741</v>
      </c>
      <c r="G5208" s="50" t="s">
        <v>12742</v>
      </c>
      <c r="H5208" s="50" t="s">
        <v>7145</v>
      </c>
      <c r="I5208" s="50" t="s">
        <v>12743</v>
      </c>
      <c r="J5208" s="50" t="s">
        <v>7147</v>
      </c>
      <c r="K5208" s="50" t="s">
        <v>291</v>
      </c>
      <c r="L5208" s="50" t="s">
        <v>1029</v>
      </c>
      <c r="M5208" s="54">
        <v>3</v>
      </c>
      <c r="N5208" s="51" t="str">
        <f t="shared" si="337"/>
        <v>早稲田実</v>
      </c>
    </row>
    <row r="5209" spans="1:14" x14ac:dyDescent="0.2">
      <c r="A5209" s="50">
        <f t="shared" si="334"/>
        <v>56895</v>
      </c>
      <c r="B5209" s="50">
        <f t="shared" si="335"/>
        <v>5</v>
      </c>
      <c r="C5209" s="51">
        <f t="shared" si="336"/>
        <v>68</v>
      </c>
      <c r="D5209" s="50">
        <v>56895</v>
      </c>
      <c r="E5209" s="50" t="s">
        <v>118</v>
      </c>
      <c r="F5209" s="50" t="s">
        <v>3871</v>
      </c>
      <c r="G5209" s="50" t="s">
        <v>1135</v>
      </c>
      <c r="H5209" s="50" t="s">
        <v>1667</v>
      </c>
      <c r="I5209" s="50" t="s">
        <v>1136</v>
      </c>
      <c r="J5209" s="50" t="s">
        <v>1668</v>
      </c>
      <c r="K5209" s="50" t="s">
        <v>291</v>
      </c>
      <c r="L5209" s="50" t="s">
        <v>1029</v>
      </c>
      <c r="M5209" s="54">
        <v>3</v>
      </c>
      <c r="N5209" s="51" t="str">
        <f t="shared" si="337"/>
        <v>早稲田実</v>
      </c>
    </row>
    <row r="5210" spans="1:14" x14ac:dyDescent="0.2">
      <c r="A5210" s="50">
        <f t="shared" si="334"/>
        <v>56896</v>
      </c>
      <c r="B5210" s="50">
        <f t="shared" si="335"/>
        <v>5</v>
      </c>
      <c r="C5210" s="51">
        <f t="shared" si="336"/>
        <v>68</v>
      </c>
      <c r="D5210" s="50">
        <v>56896</v>
      </c>
      <c r="E5210" s="50" t="s">
        <v>6320</v>
      </c>
      <c r="F5210" s="50" t="s">
        <v>591</v>
      </c>
      <c r="G5210" s="50" t="s">
        <v>6322</v>
      </c>
      <c r="H5210" s="50" t="s">
        <v>1226</v>
      </c>
      <c r="I5210" s="50" t="s">
        <v>12744</v>
      </c>
      <c r="J5210" s="50" t="s">
        <v>1227</v>
      </c>
      <c r="K5210" s="50" t="s">
        <v>291</v>
      </c>
      <c r="L5210" s="50" t="s">
        <v>1029</v>
      </c>
      <c r="M5210" s="54">
        <v>3</v>
      </c>
      <c r="N5210" s="51" t="str">
        <f t="shared" si="337"/>
        <v>早稲田実</v>
      </c>
    </row>
    <row r="5211" spans="1:14" x14ac:dyDescent="0.2">
      <c r="A5211" s="50">
        <f t="shared" si="334"/>
        <v>56897</v>
      </c>
      <c r="B5211" s="50">
        <f t="shared" si="335"/>
        <v>5</v>
      </c>
      <c r="C5211" s="51">
        <f t="shared" si="336"/>
        <v>68</v>
      </c>
      <c r="D5211" s="50">
        <v>56897</v>
      </c>
      <c r="E5211" s="50" t="s">
        <v>87</v>
      </c>
      <c r="F5211" s="50" t="s">
        <v>6639</v>
      </c>
      <c r="G5211" s="50" t="s">
        <v>1117</v>
      </c>
      <c r="H5211" s="50" t="s">
        <v>1432</v>
      </c>
      <c r="I5211" s="50" t="s">
        <v>1119</v>
      </c>
      <c r="J5211" s="50" t="s">
        <v>1433</v>
      </c>
      <c r="K5211" s="50" t="s">
        <v>291</v>
      </c>
      <c r="L5211" s="50" t="s">
        <v>188</v>
      </c>
      <c r="M5211" s="54">
        <v>3</v>
      </c>
      <c r="N5211" s="51" t="str">
        <f t="shared" si="337"/>
        <v>早稲田実</v>
      </c>
    </row>
    <row r="5212" spans="1:14" x14ac:dyDescent="0.2">
      <c r="A5212" s="50">
        <f t="shared" si="334"/>
        <v>56898</v>
      </c>
      <c r="B5212" s="50">
        <f t="shared" si="335"/>
        <v>5</v>
      </c>
      <c r="C5212" s="51">
        <f t="shared" si="336"/>
        <v>68</v>
      </c>
      <c r="D5212" s="50">
        <v>56898</v>
      </c>
      <c r="E5212" s="50" t="s">
        <v>12745</v>
      </c>
      <c r="F5212" s="50" t="s">
        <v>596</v>
      </c>
      <c r="G5212" s="50" t="s">
        <v>12746</v>
      </c>
      <c r="H5212" s="50" t="s">
        <v>2041</v>
      </c>
      <c r="I5212" s="50" t="s">
        <v>12747</v>
      </c>
      <c r="J5212" s="50" t="s">
        <v>2042</v>
      </c>
      <c r="K5212" s="50" t="s">
        <v>291</v>
      </c>
      <c r="L5212" s="50" t="s">
        <v>1029</v>
      </c>
      <c r="M5212" s="54">
        <v>3</v>
      </c>
      <c r="N5212" s="51" t="str">
        <f t="shared" si="337"/>
        <v>早稲田実</v>
      </c>
    </row>
    <row r="5213" spans="1:14" x14ac:dyDescent="0.2">
      <c r="A5213" s="50">
        <f t="shared" si="334"/>
        <v>56899</v>
      </c>
      <c r="B5213" s="50">
        <f t="shared" si="335"/>
        <v>5</v>
      </c>
      <c r="C5213" s="51">
        <f t="shared" si="336"/>
        <v>68</v>
      </c>
      <c r="D5213" s="50">
        <v>56899</v>
      </c>
      <c r="E5213" s="50" t="s">
        <v>399</v>
      </c>
      <c r="F5213" s="50" t="s">
        <v>11439</v>
      </c>
      <c r="G5213" s="50" t="s">
        <v>1517</v>
      </c>
      <c r="H5213" s="50" t="s">
        <v>6392</v>
      </c>
      <c r="I5213" s="50" t="s">
        <v>1518</v>
      </c>
      <c r="J5213" s="50" t="s">
        <v>11440</v>
      </c>
      <c r="K5213" s="50" t="s">
        <v>291</v>
      </c>
      <c r="L5213" s="50" t="s">
        <v>1029</v>
      </c>
      <c r="M5213" s="54">
        <v>3</v>
      </c>
      <c r="N5213" s="51" t="str">
        <f t="shared" si="337"/>
        <v>早稲田実</v>
      </c>
    </row>
    <row r="5214" spans="1:14" x14ac:dyDescent="0.2">
      <c r="A5214" s="50">
        <f t="shared" si="334"/>
        <v>56912</v>
      </c>
      <c r="B5214" s="50">
        <f t="shared" si="335"/>
        <v>5</v>
      </c>
      <c r="C5214" s="51">
        <f t="shared" si="336"/>
        <v>69</v>
      </c>
      <c r="D5214" s="50">
        <v>56912</v>
      </c>
      <c r="E5214" s="50" t="s">
        <v>30</v>
      </c>
      <c r="F5214" s="50" t="s">
        <v>12748</v>
      </c>
      <c r="G5214" s="50" t="s">
        <v>1081</v>
      </c>
      <c r="H5214" s="50" t="s">
        <v>12749</v>
      </c>
      <c r="I5214" s="50" t="s">
        <v>1082</v>
      </c>
      <c r="J5214" s="50" t="s">
        <v>12750</v>
      </c>
      <c r="K5214" s="50" t="s">
        <v>291</v>
      </c>
      <c r="L5214" s="50" t="s">
        <v>1029</v>
      </c>
      <c r="M5214" s="54">
        <v>3</v>
      </c>
      <c r="N5214" s="51" t="str">
        <f t="shared" si="337"/>
        <v>明大明治</v>
      </c>
    </row>
    <row r="5215" spans="1:14" x14ac:dyDescent="0.2">
      <c r="A5215" s="50">
        <f t="shared" si="334"/>
        <v>56913</v>
      </c>
      <c r="B5215" s="50">
        <f t="shared" si="335"/>
        <v>5</v>
      </c>
      <c r="C5215" s="51">
        <f t="shared" si="336"/>
        <v>69</v>
      </c>
      <c r="D5215" s="50">
        <v>56913</v>
      </c>
      <c r="E5215" s="50" t="s">
        <v>61</v>
      </c>
      <c r="F5215" s="50" t="s">
        <v>12751</v>
      </c>
      <c r="G5215" s="50" t="s">
        <v>1901</v>
      </c>
      <c r="H5215" s="50" t="s">
        <v>1003</v>
      </c>
      <c r="I5215" s="50" t="s">
        <v>1902</v>
      </c>
      <c r="J5215" s="50" t="s">
        <v>1005</v>
      </c>
      <c r="K5215" s="50" t="s">
        <v>291</v>
      </c>
      <c r="L5215" s="50" t="s">
        <v>1029</v>
      </c>
      <c r="M5215" s="54">
        <v>3</v>
      </c>
      <c r="N5215" s="51" t="str">
        <f t="shared" si="337"/>
        <v>明大明治</v>
      </c>
    </row>
    <row r="5216" spans="1:14" x14ac:dyDescent="0.2">
      <c r="A5216" s="50">
        <f t="shared" si="334"/>
        <v>56915</v>
      </c>
      <c r="B5216" s="50">
        <f t="shared" si="335"/>
        <v>5</v>
      </c>
      <c r="C5216" s="51">
        <f t="shared" si="336"/>
        <v>69</v>
      </c>
      <c r="D5216" s="50">
        <v>56915</v>
      </c>
      <c r="E5216" s="50" t="s">
        <v>12752</v>
      </c>
      <c r="F5216" s="50" t="s">
        <v>3181</v>
      </c>
      <c r="G5216" s="50" t="s">
        <v>12753</v>
      </c>
      <c r="H5216" s="50" t="s">
        <v>3182</v>
      </c>
      <c r="I5216" s="50" t="s">
        <v>12754</v>
      </c>
      <c r="J5216" s="50" t="s">
        <v>3183</v>
      </c>
      <c r="K5216" s="50" t="s">
        <v>291</v>
      </c>
      <c r="L5216" s="50" t="s">
        <v>1029</v>
      </c>
      <c r="M5216" s="54">
        <v>3</v>
      </c>
      <c r="N5216" s="51" t="str">
        <f t="shared" si="337"/>
        <v>明大明治</v>
      </c>
    </row>
    <row r="5217" spans="1:14" x14ac:dyDescent="0.2">
      <c r="A5217" s="50">
        <f t="shared" si="334"/>
        <v>56916</v>
      </c>
      <c r="B5217" s="50">
        <f t="shared" si="335"/>
        <v>5</v>
      </c>
      <c r="C5217" s="51">
        <f t="shared" si="336"/>
        <v>69</v>
      </c>
      <c r="D5217" s="50">
        <v>56916</v>
      </c>
      <c r="E5217" s="50" t="s">
        <v>3722</v>
      </c>
      <c r="F5217" s="50" t="s">
        <v>12755</v>
      </c>
      <c r="G5217" s="50" t="s">
        <v>3724</v>
      </c>
      <c r="H5217" s="50" t="s">
        <v>12756</v>
      </c>
      <c r="I5217" s="50" t="s">
        <v>3726</v>
      </c>
      <c r="J5217" s="50" t="s">
        <v>12757</v>
      </c>
      <c r="K5217" s="50" t="s">
        <v>291</v>
      </c>
      <c r="L5217" s="50" t="s">
        <v>188</v>
      </c>
      <c r="M5217" s="54">
        <v>3</v>
      </c>
      <c r="N5217" s="51" t="str">
        <f t="shared" si="337"/>
        <v>明大明治</v>
      </c>
    </row>
    <row r="5218" spans="1:14" x14ac:dyDescent="0.2">
      <c r="A5218" s="50">
        <f t="shared" si="334"/>
        <v>56917</v>
      </c>
      <c r="B5218" s="50">
        <f t="shared" si="335"/>
        <v>5</v>
      </c>
      <c r="C5218" s="51">
        <f t="shared" si="336"/>
        <v>69</v>
      </c>
      <c r="D5218" s="50">
        <v>56917</v>
      </c>
      <c r="E5218" s="50" t="s">
        <v>579</v>
      </c>
      <c r="F5218" s="50" t="s">
        <v>4735</v>
      </c>
      <c r="G5218" s="50" t="s">
        <v>2347</v>
      </c>
      <c r="H5218" s="50" t="s">
        <v>1185</v>
      </c>
      <c r="I5218" s="50" t="s">
        <v>2348</v>
      </c>
      <c r="J5218" s="50" t="s">
        <v>1187</v>
      </c>
      <c r="K5218" s="50" t="s">
        <v>291</v>
      </c>
      <c r="L5218" s="50" t="s">
        <v>1029</v>
      </c>
      <c r="M5218" s="54">
        <v>3</v>
      </c>
      <c r="N5218" s="51" t="str">
        <f t="shared" si="337"/>
        <v>明大明治</v>
      </c>
    </row>
    <row r="5219" spans="1:14" x14ac:dyDescent="0.2">
      <c r="A5219" s="50">
        <f t="shared" si="334"/>
        <v>56918</v>
      </c>
      <c r="B5219" s="50">
        <f t="shared" si="335"/>
        <v>5</v>
      </c>
      <c r="C5219" s="51">
        <f t="shared" si="336"/>
        <v>69</v>
      </c>
      <c r="D5219" s="50">
        <v>56918</v>
      </c>
      <c r="E5219" s="50" t="s">
        <v>12758</v>
      </c>
      <c r="F5219" s="50" t="s">
        <v>585</v>
      </c>
      <c r="G5219" s="50" t="s">
        <v>12759</v>
      </c>
      <c r="H5219" s="50" t="s">
        <v>1579</v>
      </c>
      <c r="I5219" s="50" t="s">
        <v>12760</v>
      </c>
      <c r="J5219" s="50" t="s">
        <v>1581</v>
      </c>
      <c r="K5219" s="50" t="s">
        <v>291</v>
      </c>
      <c r="L5219" s="50" t="s">
        <v>1029</v>
      </c>
      <c r="M5219" s="54">
        <v>3</v>
      </c>
      <c r="N5219" s="51" t="str">
        <f t="shared" si="337"/>
        <v>明大明治</v>
      </c>
    </row>
    <row r="5220" spans="1:14" x14ac:dyDescent="0.2">
      <c r="A5220" s="50">
        <f t="shared" si="334"/>
        <v>56922</v>
      </c>
      <c r="B5220" s="50">
        <f t="shared" si="335"/>
        <v>5</v>
      </c>
      <c r="C5220" s="51">
        <f t="shared" si="336"/>
        <v>69</v>
      </c>
      <c r="D5220" s="50">
        <v>56922</v>
      </c>
      <c r="E5220" s="50" t="s">
        <v>28</v>
      </c>
      <c r="F5220" s="50" t="s">
        <v>12761</v>
      </c>
      <c r="G5220" s="50" t="s">
        <v>1083</v>
      </c>
      <c r="H5220" s="50" t="s">
        <v>4823</v>
      </c>
      <c r="I5220" s="50" t="s">
        <v>1084</v>
      </c>
      <c r="J5220" s="50" t="s">
        <v>4824</v>
      </c>
      <c r="K5220" s="50" t="s">
        <v>291</v>
      </c>
      <c r="L5220" s="50" t="s">
        <v>188</v>
      </c>
      <c r="M5220" s="54">
        <v>2</v>
      </c>
      <c r="N5220" s="51" t="str">
        <f t="shared" si="337"/>
        <v>明大明治</v>
      </c>
    </row>
    <row r="5221" spans="1:14" x14ac:dyDescent="0.2">
      <c r="A5221" s="50">
        <f t="shared" si="334"/>
        <v>56923</v>
      </c>
      <c r="B5221" s="50">
        <f t="shared" si="335"/>
        <v>5</v>
      </c>
      <c r="C5221" s="51">
        <f t="shared" si="336"/>
        <v>69</v>
      </c>
      <c r="D5221" s="50">
        <v>56923</v>
      </c>
      <c r="E5221" s="50" t="s">
        <v>54</v>
      </c>
      <c r="F5221" s="50" t="s">
        <v>12762</v>
      </c>
      <c r="G5221" s="50" t="s">
        <v>2364</v>
      </c>
      <c r="H5221" s="50" t="s">
        <v>12763</v>
      </c>
      <c r="I5221" s="50" t="s">
        <v>2365</v>
      </c>
      <c r="J5221" s="50" t="s">
        <v>12764</v>
      </c>
      <c r="K5221" s="50" t="s">
        <v>291</v>
      </c>
      <c r="L5221" s="50" t="s">
        <v>188</v>
      </c>
      <c r="M5221" s="54">
        <v>2</v>
      </c>
      <c r="N5221" s="51" t="str">
        <f t="shared" si="337"/>
        <v>明大明治</v>
      </c>
    </row>
    <row r="5222" spans="1:14" x14ac:dyDescent="0.2">
      <c r="A5222" s="50">
        <f t="shared" si="334"/>
        <v>56924</v>
      </c>
      <c r="B5222" s="50">
        <f t="shared" si="335"/>
        <v>5</v>
      </c>
      <c r="C5222" s="51">
        <f t="shared" si="336"/>
        <v>69</v>
      </c>
      <c r="D5222" s="50">
        <v>56924</v>
      </c>
      <c r="E5222" s="50" t="s">
        <v>3127</v>
      </c>
      <c r="F5222" s="50" t="s">
        <v>12765</v>
      </c>
      <c r="G5222" s="50" t="s">
        <v>3128</v>
      </c>
      <c r="H5222" s="50" t="s">
        <v>2492</v>
      </c>
      <c r="I5222" s="50" t="s">
        <v>3129</v>
      </c>
      <c r="J5222" s="50" t="s">
        <v>12766</v>
      </c>
      <c r="K5222" s="50" t="s">
        <v>291</v>
      </c>
      <c r="L5222" s="50" t="s">
        <v>188</v>
      </c>
      <c r="M5222" s="54">
        <v>2</v>
      </c>
      <c r="N5222" s="51" t="str">
        <f t="shared" si="337"/>
        <v>明大明治</v>
      </c>
    </row>
    <row r="5223" spans="1:14" x14ac:dyDescent="0.2">
      <c r="A5223" s="50">
        <f t="shared" si="334"/>
        <v>56925</v>
      </c>
      <c r="B5223" s="50">
        <f t="shared" si="335"/>
        <v>5</v>
      </c>
      <c r="C5223" s="51">
        <f t="shared" si="336"/>
        <v>69</v>
      </c>
      <c r="D5223" s="50">
        <v>56925</v>
      </c>
      <c r="E5223" s="50" t="s">
        <v>5629</v>
      </c>
      <c r="F5223" s="50" t="s">
        <v>4575</v>
      </c>
      <c r="G5223" s="50" t="s">
        <v>1181</v>
      </c>
      <c r="H5223" s="50" t="s">
        <v>1875</v>
      </c>
      <c r="I5223" s="50" t="s">
        <v>12767</v>
      </c>
      <c r="J5223" s="50" t="s">
        <v>1877</v>
      </c>
      <c r="K5223" s="50" t="s">
        <v>291</v>
      </c>
      <c r="L5223" s="50" t="s">
        <v>189</v>
      </c>
      <c r="M5223" s="54">
        <v>2</v>
      </c>
      <c r="N5223" s="51" t="str">
        <f t="shared" si="337"/>
        <v>明大明治</v>
      </c>
    </row>
    <row r="5224" spans="1:14" x14ac:dyDescent="0.2">
      <c r="A5224" s="50">
        <f t="shared" si="334"/>
        <v>56930</v>
      </c>
      <c r="B5224" s="50">
        <f t="shared" si="335"/>
        <v>5</v>
      </c>
      <c r="C5224" s="51">
        <f t="shared" si="336"/>
        <v>69</v>
      </c>
      <c r="D5224" s="50">
        <v>56930</v>
      </c>
      <c r="E5224" s="50" t="s">
        <v>12768</v>
      </c>
      <c r="F5224" s="50" t="s">
        <v>12769</v>
      </c>
      <c r="G5224" s="50" t="s">
        <v>12770</v>
      </c>
      <c r="H5224" s="50" t="s">
        <v>3219</v>
      </c>
      <c r="I5224" s="50" t="s">
        <v>12771</v>
      </c>
      <c r="J5224" s="50" t="s">
        <v>3221</v>
      </c>
      <c r="K5224" s="50" t="s">
        <v>291</v>
      </c>
      <c r="L5224" s="50" t="s">
        <v>189</v>
      </c>
      <c r="M5224" s="54">
        <v>1</v>
      </c>
      <c r="N5224" s="51" t="str">
        <f t="shared" si="337"/>
        <v>明大明治</v>
      </c>
    </row>
    <row r="5225" spans="1:14" x14ac:dyDescent="0.2">
      <c r="A5225" s="50">
        <f t="shared" si="334"/>
        <v>56931</v>
      </c>
      <c r="B5225" s="50">
        <f t="shared" si="335"/>
        <v>5</v>
      </c>
      <c r="C5225" s="51">
        <f t="shared" si="336"/>
        <v>69</v>
      </c>
      <c r="D5225" s="50">
        <v>56931</v>
      </c>
      <c r="E5225" s="50" t="s">
        <v>12772</v>
      </c>
      <c r="F5225" s="50" t="s">
        <v>590</v>
      </c>
      <c r="G5225" s="50" t="s">
        <v>12773</v>
      </c>
      <c r="H5225" s="50" t="s">
        <v>1122</v>
      </c>
      <c r="I5225" s="50" t="s">
        <v>12774</v>
      </c>
      <c r="J5225" s="50" t="s">
        <v>1918</v>
      </c>
      <c r="K5225" s="50" t="s">
        <v>291</v>
      </c>
      <c r="L5225" s="50" t="s">
        <v>189</v>
      </c>
      <c r="M5225" s="54">
        <v>1</v>
      </c>
      <c r="N5225" s="51" t="str">
        <f t="shared" si="337"/>
        <v>明大明治</v>
      </c>
    </row>
    <row r="5226" spans="1:14" x14ac:dyDescent="0.2">
      <c r="A5226" s="50">
        <f t="shared" si="334"/>
        <v>56932</v>
      </c>
      <c r="B5226" s="50">
        <f t="shared" si="335"/>
        <v>5</v>
      </c>
      <c r="C5226" s="51">
        <f t="shared" si="336"/>
        <v>69</v>
      </c>
      <c r="D5226" s="50">
        <v>56932</v>
      </c>
      <c r="E5226" s="50" t="s">
        <v>8838</v>
      </c>
      <c r="F5226" s="50" t="s">
        <v>4602</v>
      </c>
      <c r="G5226" s="50" t="s">
        <v>8840</v>
      </c>
      <c r="H5226" s="50" t="s">
        <v>1125</v>
      </c>
      <c r="I5226" s="50" t="s">
        <v>8842</v>
      </c>
      <c r="J5226" s="50" t="s">
        <v>1914</v>
      </c>
      <c r="K5226" s="50" t="s">
        <v>291</v>
      </c>
      <c r="L5226" s="50" t="s">
        <v>189</v>
      </c>
      <c r="M5226" s="54">
        <v>1</v>
      </c>
      <c r="N5226" s="51" t="str">
        <f t="shared" si="337"/>
        <v>明大明治</v>
      </c>
    </row>
    <row r="5227" spans="1:14" x14ac:dyDescent="0.2">
      <c r="A5227" s="50">
        <f t="shared" si="334"/>
        <v>56933</v>
      </c>
      <c r="B5227" s="50">
        <f t="shared" si="335"/>
        <v>5</v>
      </c>
      <c r="C5227" s="51">
        <f t="shared" si="336"/>
        <v>69</v>
      </c>
      <c r="D5227" s="50">
        <v>56933</v>
      </c>
      <c r="E5227" s="50" t="s">
        <v>7030</v>
      </c>
      <c r="F5227" s="50" t="s">
        <v>12775</v>
      </c>
      <c r="G5227" s="50" t="s">
        <v>7031</v>
      </c>
      <c r="H5227" s="50" t="s">
        <v>1241</v>
      </c>
      <c r="I5227" s="50" t="s">
        <v>7032</v>
      </c>
      <c r="J5227" s="50" t="s">
        <v>1242</v>
      </c>
      <c r="K5227" s="50" t="s">
        <v>291</v>
      </c>
      <c r="L5227" s="50" t="s">
        <v>189</v>
      </c>
      <c r="M5227" s="54">
        <v>1</v>
      </c>
      <c r="N5227" s="51" t="str">
        <f t="shared" si="337"/>
        <v>明大明治</v>
      </c>
    </row>
    <row r="5228" spans="1:14" x14ac:dyDescent="0.2">
      <c r="A5228" s="50">
        <f t="shared" ref="A5228:A5291" si="338">D5228</f>
        <v>56934</v>
      </c>
      <c r="B5228" s="50">
        <f t="shared" ref="B5228:B5291" si="339">ROUNDDOWN(D5228/10000,0)</f>
        <v>5</v>
      </c>
      <c r="C5228" s="51">
        <f t="shared" ref="C5228:C5291" si="340">ROUNDDOWN((D5228-B5228*10000)/100,0)</f>
        <v>69</v>
      </c>
      <c r="D5228" s="50">
        <v>56934</v>
      </c>
      <c r="E5228" s="50" t="s">
        <v>4857</v>
      </c>
      <c r="F5228" s="50" t="s">
        <v>12776</v>
      </c>
      <c r="G5228" s="50" t="s">
        <v>4859</v>
      </c>
      <c r="H5228" s="50" t="s">
        <v>2033</v>
      </c>
      <c r="I5228" s="50" t="s">
        <v>4861</v>
      </c>
      <c r="J5228" s="50" t="s">
        <v>12777</v>
      </c>
      <c r="K5228" s="50" t="s">
        <v>291</v>
      </c>
      <c r="L5228" s="50" t="s">
        <v>189</v>
      </c>
      <c r="M5228" s="54">
        <v>1</v>
      </c>
      <c r="N5228" s="51" t="str">
        <f t="shared" si="337"/>
        <v>明大明治</v>
      </c>
    </row>
    <row r="5229" spans="1:14" x14ac:dyDescent="0.2">
      <c r="A5229" s="50">
        <f t="shared" si="338"/>
        <v>56951</v>
      </c>
      <c r="B5229" s="50">
        <f t="shared" si="339"/>
        <v>5</v>
      </c>
      <c r="C5229" s="51">
        <f t="shared" si="340"/>
        <v>69</v>
      </c>
      <c r="D5229" s="50">
        <v>56951</v>
      </c>
      <c r="E5229" s="50" t="s">
        <v>59</v>
      </c>
      <c r="F5229" s="50" t="s">
        <v>12778</v>
      </c>
      <c r="G5229" s="50" t="s">
        <v>3196</v>
      </c>
      <c r="H5229" s="50" t="s">
        <v>1020</v>
      </c>
      <c r="I5229" s="50" t="s">
        <v>3197</v>
      </c>
      <c r="J5229" s="50" t="s">
        <v>1022</v>
      </c>
      <c r="K5229" s="50" t="s">
        <v>292</v>
      </c>
      <c r="L5229" s="50" t="s">
        <v>189</v>
      </c>
      <c r="M5229" s="54">
        <v>1</v>
      </c>
      <c r="N5229" s="51" t="str">
        <f t="shared" si="337"/>
        <v>明大明治</v>
      </c>
    </row>
    <row r="5230" spans="1:14" x14ac:dyDescent="0.2">
      <c r="A5230" s="50">
        <f t="shared" si="338"/>
        <v>56952</v>
      </c>
      <c r="B5230" s="50">
        <f t="shared" si="339"/>
        <v>5</v>
      </c>
      <c r="C5230" s="51">
        <f t="shared" si="340"/>
        <v>69</v>
      </c>
      <c r="D5230" s="50">
        <v>56952</v>
      </c>
      <c r="E5230" s="50" t="s">
        <v>57</v>
      </c>
      <c r="F5230" s="50" t="s">
        <v>12779</v>
      </c>
      <c r="G5230" s="50" t="s">
        <v>1202</v>
      </c>
      <c r="H5230" s="50" t="s">
        <v>3018</v>
      </c>
      <c r="I5230" s="50" t="s">
        <v>1204</v>
      </c>
      <c r="J5230" s="50" t="s">
        <v>3019</v>
      </c>
      <c r="K5230" s="50" t="s">
        <v>292</v>
      </c>
      <c r="L5230" s="50" t="s">
        <v>189</v>
      </c>
      <c r="M5230" s="54">
        <v>1</v>
      </c>
      <c r="N5230" s="51" t="str">
        <f t="shared" si="337"/>
        <v>明大明治</v>
      </c>
    </row>
    <row r="5231" spans="1:14" x14ac:dyDescent="0.2">
      <c r="A5231" s="50">
        <f t="shared" si="338"/>
        <v>56953</v>
      </c>
      <c r="B5231" s="50">
        <f t="shared" si="339"/>
        <v>5</v>
      </c>
      <c r="C5231" s="51">
        <f t="shared" si="340"/>
        <v>69</v>
      </c>
      <c r="D5231" s="50">
        <v>56953</v>
      </c>
      <c r="E5231" s="50" t="s">
        <v>8682</v>
      </c>
      <c r="F5231" s="50" t="s">
        <v>12780</v>
      </c>
      <c r="G5231" s="50" t="s">
        <v>8684</v>
      </c>
      <c r="H5231" s="50" t="s">
        <v>8698</v>
      </c>
      <c r="I5231" s="50" t="s">
        <v>8321</v>
      </c>
      <c r="J5231" s="50" t="s">
        <v>12781</v>
      </c>
      <c r="K5231" s="50" t="s">
        <v>292</v>
      </c>
      <c r="L5231" s="50" t="s">
        <v>189</v>
      </c>
      <c r="M5231" s="54">
        <v>1</v>
      </c>
      <c r="N5231" s="51" t="str">
        <f t="shared" si="337"/>
        <v>明大明治</v>
      </c>
    </row>
    <row r="5232" spans="1:14" x14ac:dyDescent="0.2">
      <c r="A5232" s="50">
        <f t="shared" si="338"/>
        <v>56954</v>
      </c>
      <c r="B5232" s="50">
        <f t="shared" si="339"/>
        <v>5</v>
      </c>
      <c r="C5232" s="51">
        <f t="shared" si="340"/>
        <v>69</v>
      </c>
      <c r="D5232" s="50">
        <v>56954</v>
      </c>
      <c r="E5232" s="50" t="s">
        <v>863</v>
      </c>
      <c r="F5232" s="50" t="s">
        <v>356</v>
      </c>
      <c r="G5232" s="50" t="s">
        <v>2362</v>
      </c>
      <c r="H5232" s="50" t="s">
        <v>1716</v>
      </c>
      <c r="I5232" s="50" t="s">
        <v>2363</v>
      </c>
      <c r="J5232" s="50" t="s">
        <v>1717</v>
      </c>
      <c r="K5232" s="50" t="s">
        <v>292</v>
      </c>
      <c r="L5232" s="50" t="s">
        <v>189</v>
      </c>
      <c r="M5232" s="54">
        <v>1</v>
      </c>
      <c r="N5232" s="51" t="str">
        <f t="shared" si="337"/>
        <v>明大明治</v>
      </c>
    </row>
    <row r="5233" spans="1:14" x14ac:dyDescent="0.2">
      <c r="A5233" s="50">
        <f t="shared" si="338"/>
        <v>56991</v>
      </c>
      <c r="B5233" s="50">
        <f t="shared" si="339"/>
        <v>5</v>
      </c>
      <c r="C5233" s="51">
        <f t="shared" si="340"/>
        <v>69</v>
      </c>
      <c r="D5233" s="50">
        <v>56991</v>
      </c>
      <c r="E5233" s="50" t="s">
        <v>12782</v>
      </c>
      <c r="F5233" s="50" t="s">
        <v>12783</v>
      </c>
      <c r="G5233" s="50" t="s">
        <v>12784</v>
      </c>
      <c r="H5233" s="50" t="s">
        <v>4003</v>
      </c>
      <c r="I5233" s="50" t="s">
        <v>12785</v>
      </c>
      <c r="J5233" s="50" t="s">
        <v>4004</v>
      </c>
      <c r="K5233" s="50" t="s">
        <v>292</v>
      </c>
      <c r="L5233" s="50" t="s">
        <v>1029</v>
      </c>
      <c r="M5233" s="54">
        <v>3</v>
      </c>
      <c r="N5233" s="51" t="str">
        <f t="shared" si="337"/>
        <v>明大明治</v>
      </c>
    </row>
    <row r="5234" spans="1:14" x14ac:dyDescent="0.2">
      <c r="A5234" s="50">
        <f t="shared" si="338"/>
        <v>56992</v>
      </c>
      <c r="B5234" s="50">
        <f t="shared" si="339"/>
        <v>5</v>
      </c>
      <c r="C5234" s="51">
        <f t="shared" si="340"/>
        <v>69</v>
      </c>
      <c r="D5234" s="50">
        <v>56992</v>
      </c>
      <c r="E5234" s="50" t="s">
        <v>12786</v>
      </c>
      <c r="F5234" s="50" t="s">
        <v>12787</v>
      </c>
      <c r="G5234" s="50" t="s">
        <v>12788</v>
      </c>
      <c r="H5234" s="50" t="s">
        <v>1381</v>
      </c>
      <c r="I5234" s="50" t="s">
        <v>12789</v>
      </c>
      <c r="J5234" s="50" t="s">
        <v>1383</v>
      </c>
      <c r="K5234" s="50" t="s">
        <v>292</v>
      </c>
      <c r="L5234" s="50" t="s">
        <v>188</v>
      </c>
      <c r="M5234" s="54">
        <v>2</v>
      </c>
      <c r="N5234" s="51" t="str">
        <f t="shared" si="337"/>
        <v>明大明治</v>
      </c>
    </row>
    <row r="5235" spans="1:14" x14ac:dyDescent="0.2">
      <c r="A5235" s="50">
        <f t="shared" si="338"/>
        <v>57001</v>
      </c>
      <c r="B5235" s="50">
        <f t="shared" si="339"/>
        <v>5</v>
      </c>
      <c r="C5235" s="51">
        <f t="shared" si="340"/>
        <v>70</v>
      </c>
      <c r="D5235" s="50">
        <v>57001</v>
      </c>
      <c r="E5235" s="50" t="s">
        <v>9429</v>
      </c>
      <c r="F5235" s="50" t="s">
        <v>2909</v>
      </c>
      <c r="G5235" s="50" t="s">
        <v>9430</v>
      </c>
      <c r="H5235" s="50" t="s">
        <v>7523</v>
      </c>
      <c r="I5235" s="50" t="s">
        <v>9431</v>
      </c>
      <c r="J5235" s="50" t="s">
        <v>7524</v>
      </c>
      <c r="K5235" s="50" t="s">
        <v>291</v>
      </c>
      <c r="L5235" s="50" t="s">
        <v>189</v>
      </c>
      <c r="M5235" s="54">
        <v>1</v>
      </c>
      <c r="N5235" s="51" t="str">
        <f t="shared" si="337"/>
        <v>都町田総合</v>
      </c>
    </row>
    <row r="5236" spans="1:14" x14ac:dyDescent="0.2">
      <c r="A5236" s="50">
        <f t="shared" si="338"/>
        <v>60126</v>
      </c>
      <c r="B5236" s="50">
        <f t="shared" si="339"/>
        <v>6</v>
      </c>
      <c r="C5236" s="51">
        <f t="shared" si="340"/>
        <v>1</v>
      </c>
      <c r="D5236" s="50">
        <v>60126</v>
      </c>
      <c r="E5236" s="50" t="s">
        <v>6621</v>
      </c>
      <c r="F5236" s="50" t="s">
        <v>15567</v>
      </c>
      <c r="G5236" s="50" t="s">
        <v>4296</v>
      </c>
      <c r="H5236" s="50" t="s">
        <v>4017</v>
      </c>
      <c r="I5236" s="50" t="s">
        <v>15568</v>
      </c>
      <c r="J5236" s="50" t="s">
        <v>4019</v>
      </c>
      <c r="K5236" s="50" t="s">
        <v>291</v>
      </c>
      <c r="L5236" s="50" t="s">
        <v>1029</v>
      </c>
      <c r="M5236" s="54">
        <v>3</v>
      </c>
      <c r="N5236" s="51" t="str">
        <f t="shared" si="337"/>
        <v>都立川国際</v>
      </c>
    </row>
    <row r="5237" spans="1:14" x14ac:dyDescent="0.2">
      <c r="A5237" s="50">
        <f t="shared" si="338"/>
        <v>60127</v>
      </c>
      <c r="B5237" s="50">
        <f t="shared" si="339"/>
        <v>6</v>
      </c>
      <c r="C5237" s="51">
        <f t="shared" si="340"/>
        <v>1</v>
      </c>
      <c r="D5237" s="50">
        <v>60127</v>
      </c>
      <c r="E5237" s="50" t="s">
        <v>1479</v>
      </c>
      <c r="F5237" s="50" t="s">
        <v>15569</v>
      </c>
      <c r="G5237" s="50" t="s">
        <v>1480</v>
      </c>
      <c r="H5237" s="50" t="s">
        <v>15570</v>
      </c>
      <c r="I5237" s="50" t="s">
        <v>5159</v>
      </c>
      <c r="J5237" s="50" t="s">
        <v>15571</v>
      </c>
      <c r="K5237" s="50" t="s">
        <v>291</v>
      </c>
      <c r="L5237" s="50" t="s">
        <v>188</v>
      </c>
      <c r="M5237" s="54">
        <v>3</v>
      </c>
      <c r="N5237" s="51" t="str">
        <f t="shared" si="337"/>
        <v>都立川国際</v>
      </c>
    </row>
    <row r="5238" spans="1:14" x14ac:dyDescent="0.2">
      <c r="A5238" s="50">
        <f t="shared" si="338"/>
        <v>60131</v>
      </c>
      <c r="B5238" s="50">
        <f t="shared" si="339"/>
        <v>6</v>
      </c>
      <c r="C5238" s="51">
        <f t="shared" si="340"/>
        <v>1</v>
      </c>
      <c r="D5238" s="50">
        <v>60131</v>
      </c>
      <c r="E5238" s="50" t="s">
        <v>37</v>
      </c>
      <c r="F5238" s="50" t="s">
        <v>12790</v>
      </c>
      <c r="G5238" s="50" t="s">
        <v>1624</v>
      </c>
      <c r="H5238" s="50" t="s">
        <v>1688</v>
      </c>
      <c r="I5238" s="50" t="s">
        <v>1626</v>
      </c>
      <c r="J5238" s="50" t="s">
        <v>1689</v>
      </c>
      <c r="K5238" s="50" t="s">
        <v>291</v>
      </c>
      <c r="L5238" s="50" t="s">
        <v>188</v>
      </c>
      <c r="M5238" s="54">
        <v>2</v>
      </c>
      <c r="N5238" s="51" t="str">
        <f t="shared" si="337"/>
        <v>都立川国際</v>
      </c>
    </row>
    <row r="5239" spans="1:14" x14ac:dyDescent="0.2">
      <c r="A5239" s="50">
        <f t="shared" si="338"/>
        <v>60132</v>
      </c>
      <c r="B5239" s="50">
        <f t="shared" si="339"/>
        <v>6</v>
      </c>
      <c r="C5239" s="51">
        <f t="shared" si="340"/>
        <v>1</v>
      </c>
      <c r="D5239" s="50">
        <v>60132</v>
      </c>
      <c r="E5239" s="50" t="s">
        <v>12791</v>
      </c>
      <c r="F5239" s="50" t="s">
        <v>12792</v>
      </c>
      <c r="G5239" s="50" t="s">
        <v>12793</v>
      </c>
      <c r="H5239" s="50" t="s">
        <v>1298</v>
      </c>
      <c r="I5239" s="50" t="s">
        <v>12794</v>
      </c>
      <c r="J5239" s="50" t="s">
        <v>1300</v>
      </c>
      <c r="K5239" s="50" t="s">
        <v>291</v>
      </c>
      <c r="L5239" s="50" t="s">
        <v>188</v>
      </c>
      <c r="M5239" s="54">
        <v>2</v>
      </c>
      <c r="N5239" s="51" t="str">
        <f t="shared" si="337"/>
        <v>都立川国際</v>
      </c>
    </row>
    <row r="5240" spans="1:14" x14ac:dyDescent="0.2">
      <c r="A5240" s="50">
        <f t="shared" si="338"/>
        <v>60134</v>
      </c>
      <c r="B5240" s="50">
        <f t="shared" si="339"/>
        <v>6</v>
      </c>
      <c r="C5240" s="51">
        <f t="shared" si="340"/>
        <v>1</v>
      </c>
      <c r="D5240" s="50">
        <v>60134</v>
      </c>
      <c r="E5240" s="50" t="s">
        <v>8361</v>
      </c>
      <c r="F5240" s="50" t="s">
        <v>12795</v>
      </c>
      <c r="G5240" s="50" t="s">
        <v>8362</v>
      </c>
      <c r="H5240" s="50" t="s">
        <v>1112</v>
      </c>
      <c r="I5240" s="50" t="s">
        <v>8363</v>
      </c>
      <c r="J5240" s="50" t="s">
        <v>1114</v>
      </c>
      <c r="K5240" s="50" t="s">
        <v>291</v>
      </c>
      <c r="L5240" s="50" t="s">
        <v>188</v>
      </c>
      <c r="M5240" s="54">
        <v>2</v>
      </c>
      <c r="N5240" s="51" t="str">
        <f t="shared" si="337"/>
        <v>都立川国際</v>
      </c>
    </row>
    <row r="5241" spans="1:14" x14ac:dyDescent="0.2">
      <c r="A5241" s="50">
        <f t="shared" si="338"/>
        <v>60135</v>
      </c>
      <c r="B5241" s="50">
        <f t="shared" si="339"/>
        <v>6</v>
      </c>
      <c r="C5241" s="51">
        <f t="shared" si="340"/>
        <v>1</v>
      </c>
      <c r="D5241" s="50">
        <v>60135</v>
      </c>
      <c r="E5241" s="50" t="s">
        <v>742</v>
      </c>
      <c r="F5241" s="50" t="s">
        <v>3731</v>
      </c>
      <c r="G5241" s="50" t="s">
        <v>1726</v>
      </c>
      <c r="H5241" s="50" t="s">
        <v>2434</v>
      </c>
      <c r="I5241" s="50" t="s">
        <v>1727</v>
      </c>
      <c r="J5241" s="50" t="s">
        <v>2435</v>
      </c>
      <c r="K5241" s="50" t="s">
        <v>291</v>
      </c>
      <c r="L5241" s="50" t="s">
        <v>188</v>
      </c>
      <c r="M5241" s="54">
        <v>2</v>
      </c>
      <c r="N5241" s="51" t="str">
        <f t="shared" si="337"/>
        <v>都立川国際</v>
      </c>
    </row>
    <row r="5242" spans="1:14" x14ac:dyDescent="0.2">
      <c r="A5242" s="50">
        <f t="shared" si="338"/>
        <v>60136</v>
      </c>
      <c r="B5242" s="50">
        <f t="shared" si="339"/>
        <v>6</v>
      </c>
      <c r="C5242" s="51">
        <f t="shared" si="340"/>
        <v>1</v>
      </c>
      <c r="D5242" s="50">
        <v>60136</v>
      </c>
      <c r="E5242" s="50" t="s">
        <v>46</v>
      </c>
      <c r="F5242" s="50" t="s">
        <v>851</v>
      </c>
      <c r="G5242" s="50" t="s">
        <v>1425</v>
      </c>
      <c r="H5242" s="50" t="s">
        <v>1023</v>
      </c>
      <c r="I5242" s="50" t="s">
        <v>1426</v>
      </c>
      <c r="J5242" s="50" t="s">
        <v>1024</v>
      </c>
      <c r="K5242" s="50" t="s">
        <v>291</v>
      </c>
      <c r="L5242" s="50" t="s">
        <v>189</v>
      </c>
      <c r="M5242" s="54">
        <v>2</v>
      </c>
      <c r="N5242" s="51" t="str">
        <f t="shared" si="337"/>
        <v>都立川国際</v>
      </c>
    </row>
    <row r="5243" spans="1:14" x14ac:dyDescent="0.2">
      <c r="A5243" s="50">
        <f t="shared" si="338"/>
        <v>60137</v>
      </c>
      <c r="B5243" s="50">
        <f t="shared" si="339"/>
        <v>6</v>
      </c>
      <c r="C5243" s="51">
        <f t="shared" si="340"/>
        <v>1</v>
      </c>
      <c r="D5243" s="50">
        <v>60137</v>
      </c>
      <c r="E5243" s="50" t="s">
        <v>12122</v>
      </c>
      <c r="F5243" s="50" t="s">
        <v>12796</v>
      </c>
      <c r="G5243" s="50" t="s">
        <v>12123</v>
      </c>
      <c r="H5243" s="50" t="s">
        <v>1121</v>
      </c>
      <c r="I5243" s="50" t="s">
        <v>12124</v>
      </c>
      <c r="J5243" s="50" t="s">
        <v>1584</v>
      </c>
      <c r="K5243" s="50" t="s">
        <v>291</v>
      </c>
      <c r="L5243" s="50" t="s">
        <v>188</v>
      </c>
      <c r="M5243" s="54">
        <v>2</v>
      </c>
      <c r="N5243" s="51" t="str">
        <f t="shared" si="337"/>
        <v>都立川国際</v>
      </c>
    </row>
    <row r="5244" spans="1:14" x14ac:dyDescent="0.2">
      <c r="A5244" s="50">
        <f t="shared" si="338"/>
        <v>60138</v>
      </c>
      <c r="B5244" s="50">
        <f t="shared" si="339"/>
        <v>6</v>
      </c>
      <c r="C5244" s="51">
        <f t="shared" si="340"/>
        <v>1</v>
      </c>
      <c r="D5244" s="50">
        <v>60138</v>
      </c>
      <c r="E5244" s="50" t="s">
        <v>12797</v>
      </c>
      <c r="F5244" s="50" t="s">
        <v>11097</v>
      </c>
      <c r="G5244" s="50" t="s">
        <v>12798</v>
      </c>
      <c r="H5244" s="50" t="s">
        <v>1810</v>
      </c>
      <c r="I5244" s="50" t="s">
        <v>12799</v>
      </c>
      <c r="J5244" s="50" t="s">
        <v>1811</v>
      </c>
      <c r="K5244" s="50" t="s">
        <v>291</v>
      </c>
      <c r="L5244" s="50" t="s">
        <v>188</v>
      </c>
      <c r="M5244" s="54">
        <v>2</v>
      </c>
      <c r="N5244" s="51" t="str">
        <f t="shared" si="337"/>
        <v>都立川国際</v>
      </c>
    </row>
    <row r="5245" spans="1:14" x14ac:dyDescent="0.2">
      <c r="A5245" s="50">
        <f t="shared" si="338"/>
        <v>60139</v>
      </c>
      <c r="B5245" s="50">
        <f t="shared" si="339"/>
        <v>6</v>
      </c>
      <c r="C5245" s="51">
        <f t="shared" si="340"/>
        <v>1</v>
      </c>
      <c r="D5245" s="50">
        <v>60139</v>
      </c>
      <c r="E5245" s="50" t="s">
        <v>357</v>
      </c>
      <c r="F5245" s="50" t="s">
        <v>11703</v>
      </c>
      <c r="G5245" s="50" t="s">
        <v>1301</v>
      </c>
      <c r="H5245" s="50" t="s">
        <v>1217</v>
      </c>
      <c r="I5245" s="50" t="s">
        <v>1431</v>
      </c>
      <c r="J5245" s="50" t="s">
        <v>1218</v>
      </c>
      <c r="K5245" s="50" t="s">
        <v>291</v>
      </c>
      <c r="L5245" s="50" t="s">
        <v>188</v>
      </c>
      <c r="M5245" s="54">
        <v>2</v>
      </c>
      <c r="N5245" s="51" t="str">
        <f t="shared" si="337"/>
        <v>都立川国際</v>
      </c>
    </row>
    <row r="5246" spans="1:14" x14ac:dyDescent="0.2">
      <c r="A5246" s="50">
        <f t="shared" si="338"/>
        <v>60140</v>
      </c>
      <c r="B5246" s="50">
        <f t="shared" si="339"/>
        <v>6</v>
      </c>
      <c r="C5246" s="51">
        <f t="shared" si="340"/>
        <v>1</v>
      </c>
      <c r="D5246" s="50">
        <v>60140</v>
      </c>
      <c r="E5246" s="50" t="s">
        <v>2576</v>
      </c>
      <c r="F5246" s="50" t="s">
        <v>12800</v>
      </c>
      <c r="G5246" s="50" t="s">
        <v>2578</v>
      </c>
      <c r="H5246" s="50" t="s">
        <v>1924</v>
      </c>
      <c r="I5246" s="50" t="s">
        <v>2580</v>
      </c>
      <c r="J5246" s="50" t="s">
        <v>1925</v>
      </c>
      <c r="K5246" s="50" t="s">
        <v>291</v>
      </c>
      <c r="L5246" s="50" t="s">
        <v>189</v>
      </c>
      <c r="M5246" s="54">
        <v>1</v>
      </c>
      <c r="N5246" s="51" t="str">
        <f t="shared" si="337"/>
        <v>都立川国際</v>
      </c>
    </row>
    <row r="5247" spans="1:14" x14ac:dyDescent="0.2">
      <c r="A5247" s="50">
        <f t="shared" si="338"/>
        <v>60141</v>
      </c>
      <c r="B5247" s="50">
        <f t="shared" si="339"/>
        <v>6</v>
      </c>
      <c r="C5247" s="51">
        <f t="shared" si="340"/>
        <v>1</v>
      </c>
      <c r="D5247" s="50">
        <v>60141</v>
      </c>
      <c r="E5247" s="50" t="s">
        <v>10785</v>
      </c>
      <c r="F5247" s="50" t="s">
        <v>12801</v>
      </c>
      <c r="G5247" s="50" t="s">
        <v>10786</v>
      </c>
      <c r="H5247" s="50" t="s">
        <v>12802</v>
      </c>
      <c r="I5247" s="50" t="s">
        <v>10787</v>
      </c>
      <c r="J5247" s="50" t="s">
        <v>12803</v>
      </c>
      <c r="K5247" s="50" t="s">
        <v>291</v>
      </c>
      <c r="L5247" s="50" t="s">
        <v>189</v>
      </c>
      <c r="M5247" s="54">
        <v>1</v>
      </c>
      <c r="N5247" s="51" t="str">
        <f t="shared" si="337"/>
        <v>都立川国際</v>
      </c>
    </row>
    <row r="5248" spans="1:14" x14ac:dyDescent="0.2">
      <c r="A5248" s="50">
        <f t="shared" si="338"/>
        <v>60142</v>
      </c>
      <c r="B5248" s="50">
        <f t="shared" si="339"/>
        <v>6</v>
      </c>
      <c r="C5248" s="51">
        <f t="shared" si="340"/>
        <v>1</v>
      </c>
      <c r="D5248" s="50">
        <v>60142</v>
      </c>
      <c r="E5248" s="50" t="s">
        <v>689</v>
      </c>
      <c r="F5248" s="50" t="s">
        <v>12804</v>
      </c>
      <c r="G5248" s="50" t="s">
        <v>3329</v>
      </c>
      <c r="H5248" s="50" t="s">
        <v>3647</v>
      </c>
      <c r="I5248" s="50" t="s">
        <v>3331</v>
      </c>
      <c r="J5248" s="50" t="s">
        <v>3648</v>
      </c>
      <c r="K5248" s="50" t="s">
        <v>291</v>
      </c>
      <c r="L5248" s="50" t="s">
        <v>189</v>
      </c>
      <c r="M5248" s="54">
        <v>1</v>
      </c>
      <c r="N5248" s="51" t="str">
        <f t="shared" si="337"/>
        <v>都立川国際</v>
      </c>
    </row>
    <row r="5249" spans="1:14" x14ac:dyDescent="0.2">
      <c r="A5249" s="50">
        <f t="shared" si="338"/>
        <v>60143</v>
      </c>
      <c r="B5249" s="50">
        <f t="shared" si="339"/>
        <v>6</v>
      </c>
      <c r="C5249" s="51">
        <f t="shared" si="340"/>
        <v>1</v>
      </c>
      <c r="D5249" s="50">
        <v>60143</v>
      </c>
      <c r="E5249" s="50" t="s">
        <v>12805</v>
      </c>
      <c r="F5249" s="50" t="s">
        <v>12806</v>
      </c>
      <c r="G5249" s="50" t="s">
        <v>12807</v>
      </c>
      <c r="H5249" s="50" t="s">
        <v>5504</v>
      </c>
      <c r="I5249" s="50" t="s">
        <v>12808</v>
      </c>
      <c r="J5249" s="50" t="s">
        <v>5505</v>
      </c>
      <c r="K5249" s="50" t="s">
        <v>291</v>
      </c>
      <c r="L5249" s="50" t="s">
        <v>189</v>
      </c>
      <c r="M5249" s="54">
        <v>1</v>
      </c>
      <c r="N5249" s="51" t="str">
        <f t="shared" si="337"/>
        <v>都立川国際</v>
      </c>
    </row>
    <row r="5250" spans="1:14" x14ac:dyDescent="0.2">
      <c r="A5250" s="50">
        <f t="shared" si="338"/>
        <v>60144</v>
      </c>
      <c r="B5250" s="50">
        <f t="shared" si="339"/>
        <v>6</v>
      </c>
      <c r="C5250" s="51">
        <f t="shared" si="340"/>
        <v>1</v>
      </c>
      <c r="D5250" s="50">
        <v>60144</v>
      </c>
      <c r="E5250" s="50" t="s">
        <v>35</v>
      </c>
      <c r="F5250" s="50" t="s">
        <v>58</v>
      </c>
      <c r="G5250" s="50" t="s">
        <v>1239</v>
      </c>
      <c r="H5250" s="50" t="s">
        <v>1579</v>
      </c>
      <c r="I5250" s="50" t="s">
        <v>1240</v>
      </c>
      <c r="J5250" s="50" t="s">
        <v>1581</v>
      </c>
      <c r="K5250" s="50" t="s">
        <v>291</v>
      </c>
      <c r="L5250" s="50" t="s">
        <v>189</v>
      </c>
      <c r="M5250" s="54">
        <v>1</v>
      </c>
      <c r="N5250" s="51" t="str">
        <f t="shared" ref="N5250:N5313" si="341">VLOOKUP(B5250*100+C5250,$AB$2:$AF$400,2,0)</f>
        <v>都立川国際</v>
      </c>
    </row>
    <row r="5251" spans="1:14" x14ac:dyDescent="0.2">
      <c r="A5251" s="50">
        <f t="shared" si="338"/>
        <v>60145</v>
      </c>
      <c r="B5251" s="50">
        <f t="shared" si="339"/>
        <v>6</v>
      </c>
      <c r="C5251" s="51">
        <f t="shared" si="340"/>
        <v>1</v>
      </c>
      <c r="D5251" s="50">
        <v>60145</v>
      </c>
      <c r="E5251" s="50" t="s">
        <v>35</v>
      </c>
      <c r="F5251" s="50" t="s">
        <v>12809</v>
      </c>
      <c r="G5251" s="50" t="s">
        <v>1239</v>
      </c>
      <c r="H5251" s="50" t="s">
        <v>1930</v>
      </c>
      <c r="I5251" s="50" t="s">
        <v>1240</v>
      </c>
      <c r="J5251" s="50" t="s">
        <v>1931</v>
      </c>
      <c r="K5251" s="50" t="s">
        <v>291</v>
      </c>
      <c r="L5251" s="50" t="s">
        <v>189</v>
      </c>
      <c r="M5251" s="54">
        <v>1</v>
      </c>
      <c r="N5251" s="51" t="str">
        <f t="shared" si="341"/>
        <v>都立川国際</v>
      </c>
    </row>
    <row r="5252" spans="1:14" x14ac:dyDescent="0.2">
      <c r="A5252" s="50">
        <f t="shared" si="338"/>
        <v>60146</v>
      </c>
      <c r="B5252" s="50">
        <f t="shared" si="339"/>
        <v>6</v>
      </c>
      <c r="C5252" s="51">
        <f t="shared" si="340"/>
        <v>1</v>
      </c>
      <c r="D5252" s="50">
        <v>60146</v>
      </c>
      <c r="E5252" s="50" t="s">
        <v>24</v>
      </c>
      <c r="F5252" s="50" t="s">
        <v>455</v>
      </c>
      <c r="G5252" s="50" t="s">
        <v>2538</v>
      </c>
      <c r="H5252" s="50" t="s">
        <v>4298</v>
      </c>
      <c r="I5252" s="50" t="s">
        <v>2539</v>
      </c>
      <c r="J5252" s="50" t="s">
        <v>4299</v>
      </c>
      <c r="K5252" s="50" t="s">
        <v>291</v>
      </c>
      <c r="L5252" s="50" t="s">
        <v>189</v>
      </c>
      <c r="M5252" s="54">
        <v>1</v>
      </c>
      <c r="N5252" s="51" t="str">
        <f t="shared" si="341"/>
        <v>都立川国際</v>
      </c>
    </row>
    <row r="5253" spans="1:14" x14ac:dyDescent="0.2">
      <c r="A5253" s="50">
        <f t="shared" si="338"/>
        <v>60147</v>
      </c>
      <c r="B5253" s="50">
        <f t="shared" si="339"/>
        <v>6</v>
      </c>
      <c r="C5253" s="51">
        <f t="shared" si="340"/>
        <v>1</v>
      </c>
      <c r="D5253" s="50">
        <v>60147</v>
      </c>
      <c r="E5253" s="50" t="s">
        <v>7297</v>
      </c>
      <c r="F5253" s="50" t="s">
        <v>358</v>
      </c>
      <c r="G5253" s="50" t="s">
        <v>7299</v>
      </c>
      <c r="H5253" s="50" t="s">
        <v>1906</v>
      </c>
      <c r="I5253" s="50" t="s">
        <v>8797</v>
      </c>
      <c r="J5253" s="50" t="s">
        <v>1907</v>
      </c>
      <c r="K5253" s="50" t="s">
        <v>291</v>
      </c>
      <c r="L5253" s="50" t="s">
        <v>189</v>
      </c>
      <c r="M5253" s="54">
        <v>1</v>
      </c>
      <c r="N5253" s="51" t="str">
        <f t="shared" si="341"/>
        <v>都立川国際</v>
      </c>
    </row>
    <row r="5254" spans="1:14" x14ac:dyDescent="0.2">
      <c r="A5254" s="50">
        <f t="shared" si="338"/>
        <v>60173</v>
      </c>
      <c r="B5254" s="50">
        <f t="shared" si="339"/>
        <v>6</v>
      </c>
      <c r="C5254" s="51">
        <f t="shared" si="340"/>
        <v>1</v>
      </c>
      <c r="D5254" s="50">
        <v>60173</v>
      </c>
      <c r="E5254" s="50" t="s">
        <v>82</v>
      </c>
      <c r="F5254" s="50" t="s">
        <v>10169</v>
      </c>
      <c r="G5254" s="50" t="s">
        <v>1202</v>
      </c>
      <c r="H5254" s="50" t="s">
        <v>1776</v>
      </c>
      <c r="I5254" s="50" t="s">
        <v>1204</v>
      </c>
      <c r="J5254" s="50" t="s">
        <v>1871</v>
      </c>
      <c r="K5254" s="50" t="s">
        <v>292</v>
      </c>
      <c r="L5254" s="50" t="s">
        <v>188</v>
      </c>
      <c r="M5254" s="54">
        <v>2</v>
      </c>
      <c r="N5254" s="51" t="str">
        <f t="shared" si="341"/>
        <v>都立川国際</v>
      </c>
    </row>
    <row r="5255" spans="1:14" x14ac:dyDescent="0.2">
      <c r="A5255" s="50">
        <f t="shared" si="338"/>
        <v>60174</v>
      </c>
      <c r="B5255" s="50">
        <f t="shared" si="339"/>
        <v>6</v>
      </c>
      <c r="C5255" s="51">
        <f t="shared" si="340"/>
        <v>1</v>
      </c>
      <c r="D5255" s="50">
        <v>60174</v>
      </c>
      <c r="E5255" s="50" t="s">
        <v>12810</v>
      </c>
      <c r="F5255" s="50" t="s">
        <v>12811</v>
      </c>
      <c r="G5255" s="50" t="s">
        <v>12812</v>
      </c>
      <c r="H5255" s="50" t="s">
        <v>12813</v>
      </c>
      <c r="I5255" s="50" t="s">
        <v>12814</v>
      </c>
      <c r="J5255" s="50" t="s">
        <v>12815</v>
      </c>
      <c r="K5255" s="50" t="s">
        <v>292</v>
      </c>
      <c r="L5255" s="50" t="s">
        <v>188</v>
      </c>
      <c r="M5255" s="54">
        <v>2</v>
      </c>
      <c r="N5255" s="51" t="str">
        <f t="shared" si="341"/>
        <v>都立川国際</v>
      </c>
    </row>
    <row r="5256" spans="1:14" x14ac:dyDescent="0.2">
      <c r="A5256" s="50">
        <f t="shared" si="338"/>
        <v>60176</v>
      </c>
      <c r="B5256" s="50">
        <f t="shared" si="339"/>
        <v>6</v>
      </c>
      <c r="C5256" s="51">
        <f t="shared" si="340"/>
        <v>1</v>
      </c>
      <c r="D5256" s="50">
        <v>60176</v>
      </c>
      <c r="E5256" s="50" t="s">
        <v>12816</v>
      </c>
      <c r="F5256" s="50" t="s">
        <v>12817</v>
      </c>
      <c r="G5256" s="50" t="s">
        <v>12818</v>
      </c>
      <c r="H5256" s="50" t="s">
        <v>12819</v>
      </c>
      <c r="I5256" s="50" t="s">
        <v>12820</v>
      </c>
      <c r="J5256" s="50" t="s">
        <v>12821</v>
      </c>
      <c r="K5256" s="50" t="s">
        <v>292</v>
      </c>
      <c r="L5256" s="50" t="s">
        <v>188</v>
      </c>
      <c r="M5256" s="54">
        <v>2</v>
      </c>
      <c r="N5256" s="51" t="str">
        <f t="shared" si="341"/>
        <v>都立川国際</v>
      </c>
    </row>
    <row r="5257" spans="1:14" x14ac:dyDescent="0.2">
      <c r="A5257" s="50">
        <f t="shared" si="338"/>
        <v>60301</v>
      </c>
      <c r="B5257" s="50">
        <f t="shared" si="339"/>
        <v>6</v>
      </c>
      <c r="C5257" s="51">
        <f t="shared" si="340"/>
        <v>3</v>
      </c>
      <c r="D5257" s="50">
        <v>60301</v>
      </c>
      <c r="E5257" s="50" t="s">
        <v>62</v>
      </c>
      <c r="F5257" s="50" t="s">
        <v>12822</v>
      </c>
      <c r="G5257" s="50" t="s">
        <v>1615</v>
      </c>
      <c r="H5257" s="50" t="s">
        <v>1975</v>
      </c>
      <c r="I5257" s="50" t="s">
        <v>1616</v>
      </c>
      <c r="J5257" s="50" t="s">
        <v>1977</v>
      </c>
      <c r="K5257" s="50" t="s">
        <v>291</v>
      </c>
      <c r="L5257" s="50" t="s">
        <v>188</v>
      </c>
      <c r="M5257" s="54">
        <v>2</v>
      </c>
      <c r="N5257" s="51" t="str">
        <f t="shared" si="341"/>
        <v>都立川</v>
      </c>
    </row>
    <row r="5258" spans="1:14" x14ac:dyDescent="0.2">
      <c r="A5258" s="50">
        <f t="shared" si="338"/>
        <v>60302</v>
      </c>
      <c r="B5258" s="50">
        <f t="shared" si="339"/>
        <v>6</v>
      </c>
      <c r="C5258" s="51">
        <f t="shared" si="340"/>
        <v>3</v>
      </c>
      <c r="D5258" s="50">
        <v>60302</v>
      </c>
      <c r="E5258" s="50" t="s">
        <v>646</v>
      </c>
      <c r="F5258" s="50" t="s">
        <v>12823</v>
      </c>
      <c r="G5258" s="50" t="s">
        <v>1417</v>
      </c>
      <c r="H5258" s="50" t="s">
        <v>1226</v>
      </c>
      <c r="I5258" s="50" t="s">
        <v>1419</v>
      </c>
      <c r="J5258" s="50" t="s">
        <v>1227</v>
      </c>
      <c r="K5258" s="50" t="s">
        <v>291</v>
      </c>
      <c r="L5258" s="50" t="s">
        <v>188</v>
      </c>
      <c r="M5258" s="54">
        <v>2</v>
      </c>
      <c r="N5258" s="51" t="str">
        <f t="shared" si="341"/>
        <v>都立川</v>
      </c>
    </row>
    <row r="5259" spans="1:14" x14ac:dyDescent="0.2">
      <c r="A5259" s="50">
        <f t="shared" si="338"/>
        <v>60303</v>
      </c>
      <c r="B5259" s="50">
        <f t="shared" si="339"/>
        <v>6</v>
      </c>
      <c r="C5259" s="51">
        <f t="shared" si="340"/>
        <v>3</v>
      </c>
      <c r="D5259" s="50">
        <v>60303</v>
      </c>
      <c r="E5259" s="50" t="s">
        <v>12824</v>
      </c>
      <c r="F5259" s="50" t="s">
        <v>12825</v>
      </c>
      <c r="G5259" s="50" t="s">
        <v>12826</v>
      </c>
      <c r="H5259" s="50" t="s">
        <v>2492</v>
      </c>
      <c r="I5259" s="50" t="s">
        <v>12827</v>
      </c>
      <c r="J5259" s="50" t="s">
        <v>2493</v>
      </c>
      <c r="K5259" s="50" t="s">
        <v>291</v>
      </c>
      <c r="L5259" s="50" t="s">
        <v>188</v>
      </c>
      <c r="M5259" s="54">
        <v>2</v>
      </c>
      <c r="N5259" s="51" t="str">
        <f t="shared" si="341"/>
        <v>都立川</v>
      </c>
    </row>
    <row r="5260" spans="1:14" x14ac:dyDescent="0.2">
      <c r="A5260" s="50">
        <f t="shared" si="338"/>
        <v>60304</v>
      </c>
      <c r="B5260" s="50">
        <f t="shared" si="339"/>
        <v>6</v>
      </c>
      <c r="C5260" s="51">
        <f t="shared" si="340"/>
        <v>3</v>
      </c>
      <c r="D5260" s="50">
        <v>60304</v>
      </c>
      <c r="E5260" s="50" t="s">
        <v>7710</v>
      </c>
      <c r="F5260" s="50" t="s">
        <v>12828</v>
      </c>
      <c r="G5260" s="50" t="s">
        <v>7712</v>
      </c>
      <c r="H5260" s="50" t="s">
        <v>1924</v>
      </c>
      <c r="I5260" s="50" t="s">
        <v>7714</v>
      </c>
      <c r="J5260" s="50" t="s">
        <v>1925</v>
      </c>
      <c r="K5260" s="50" t="s">
        <v>291</v>
      </c>
      <c r="L5260" s="50" t="s">
        <v>188</v>
      </c>
      <c r="M5260" s="54">
        <v>2</v>
      </c>
      <c r="N5260" s="51" t="str">
        <f t="shared" si="341"/>
        <v>都立川</v>
      </c>
    </row>
    <row r="5261" spans="1:14" x14ac:dyDescent="0.2">
      <c r="A5261" s="50">
        <f t="shared" si="338"/>
        <v>60305</v>
      </c>
      <c r="B5261" s="50">
        <f t="shared" si="339"/>
        <v>6</v>
      </c>
      <c r="C5261" s="51">
        <f t="shared" si="340"/>
        <v>3</v>
      </c>
      <c r="D5261" s="50">
        <v>60305</v>
      </c>
      <c r="E5261" s="50" t="s">
        <v>46</v>
      </c>
      <c r="F5261" s="50" t="s">
        <v>669</v>
      </c>
      <c r="G5261" s="50" t="s">
        <v>1425</v>
      </c>
      <c r="H5261" s="50" t="s">
        <v>1916</v>
      </c>
      <c r="I5261" s="50" t="s">
        <v>1426</v>
      </c>
      <c r="J5261" s="50" t="s">
        <v>1917</v>
      </c>
      <c r="K5261" s="50" t="s">
        <v>291</v>
      </c>
      <c r="L5261" s="50" t="s">
        <v>188</v>
      </c>
      <c r="M5261" s="54">
        <v>2</v>
      </c>
      <c r="N5261" s="51" t="str">
        <f t="shared" si="341"/>
        <v>都立川</v>
      </c>
    </row>
    <row r="5262" spans="1:14" x14ac:dyDescent="0.2">
      <c r="A5262" s="50">
        <f t="shared" si="338"/>
        <v>60306</v>
      </c>
      <c r="B5262" s="50">
        <f t="shared" si="339"/>
        <v>6</v>
      </c>
      <c r="C5262" s="51">
        <f t="shared" si="340"/>
        <v>3</v>
      </c>
      <c r="D5262" s="50">
        <v>60306</v>
      </c>
      <c r="E5262" s="50" t="s">
        <v>579</v>
      </c>
      <c r="F5262" s="50" t="s">
        <v>12829</v>
      </c>
      <c r="G5262" s="50" t="s">
        <v>2347</v>
      </c>
      <c r="H5262" s="50" t="s">
        <v>5124</v>
      </c>
      <c r="I5262" s="50" t="s">
        <v>2348</v>
      </c>
      <c r="J5262" s="50" t="s">
        <v>5125</v>
      </c>
      <c r="K5262" s="50" t="s">
        <v>291</v>
      </c>
      <c r="L5262" s="50" t="s">
        <v>185</v>
      </c>
      <c r="M5262" s="54">
        <v>1</v>
      </c>
      <c r="N5262" s="51" t="str">
        <f t="shared" si="341"/>
        <v>都立川</v>
      </c>
    </row>
    <row r="5263" spans="1:14" x14ac:dyDescent="0.2">
      <c r="A5263" s="50">
        <f t="shared" si="338"/>
        <v>60307</v>
      </c>
      <c r="B5263" s="50">
        <f t="shared" si="339"/>
        <v>6</v>
      </c>
      <c r="C5263" s="51">
        <f t="shared" si="340"/>
        <v>3</v>
      </c>
      <c r="D5263" s="50">
        <v>60307</v>
      </c>
      <c r="E5263" s="50" t="s">
        <v>12830</v>
      </c>
      <c r="F5263" s="50" t="s">
        <v>4189</v>
      </c>
      <c r="G5263" s="50" t="s">
        <v>12831</v>
      </c>
      <c r="H5263" s="50" t="s">
        <v>1195</v>
      </c>
      <c r="I5263" s="50" t="s">
        <v>12832</v>
      </c>
      <c r="J5263" s="50" t="s">
        <v>1196</v>
      </c>
      <c r="K5263" s="50" t="s">
        <v>291</v>
      </c>
      <c r="L5263" s="50" t="s">
        <v>189</v>
      </c>
      <c r="M5263" s="54">
        <v>1</v>
      </c>
      <c r="N5263" s="51" t="str">
        <f t="shared" si="341"/>
        <v>都立川</v>
      </c>
    </row>
    <row r="5264" spans="1:14" x14ac:dyDescent="0.2">
      <c r="A5264" s="50">
        <f t="shared" si="338"/>
        <v>60308</v>
      </c>
      <c r="B5264" s="50">
        <f t="shared" si="339"/>
        <v>6</v>
      </c>
      <c r="C5264" s="51">
        <f t="shared" si="340"/>
        <v>3</v>
      </c>
      <c r="D5264" s="50">
        <v>60308</v>
      </c>
      <c r="E5264" s="50" t="s">
        <v>12833</v>
      </c>
      <c r="F5264" s="50" t="s">
        <v>12834</v>
      </c>
      <c r="G5264" s="50" t="s">
        <v>12835</v>
      </c>
      <c r="H5264" s="50" t="s">
        <v>5124</v>
      </c>
      <c r="I5264" s="50" t="s">
        <v>12836</v>
      </c>
      <c r="J5264" s="50" t="s">
        <v>5125</v>
      </c>
      <c r="K5264" s="50" t="s">
        <v>291</v>
      </c>
      <c r="L5264" s="50" t="s">
        <v>189</v>
      </c>
      <c r="M5264" s="54">
        <v>1</v>
      </c>
      <c r="N5264" s="51" t="str">
        <f t="shared" si="341"/>
        <v>都立川</v>
      </c>
    </row>
    <row r="5265" spans="1:14" x14ac:dyDescent="0.2">
      <c r="A5265" s="50">
        <f t="shared" si="338"/>
        <v>60309</v>
      </c>
      <c r="B5265" s="50">
        <f t="shared" si="339"/>
        <v>6</v>
      </c>
      <c r="C5265" s="51">
        <f t="shared" si="340"/>
        <v>3</v>
      </c>
      <c r="D5265" s="50">
        <v>60309</v>
      </c>
      <c r="E5265" s="50" t="s">
        <v>30</v>
      </c>
      <c r="F5265" s="50" t="s">
        <v>41</v>
      </c>
      <c r="G5265" s="50" t="s">
        <v>1081</v>
      </c>
      <c r="H5265" s="50" t="s">
        <v>2595</v>
      </c>
      <c r="I5265" s="50" t="s">
        <v>12837</v>
      </c>
      <c r="J5265" s="50" t="s">
        <v>2844</v>
      </c>
      <c r="K5265" s="50" t="s">
        <v>291</v>
      </c>
      <c r="L5265" s="50" t="s">
        <v>185</v>
      </c>
      <c r="M5265" s="54">
        <v>1</v>
      </c>
      <c r="N5265" s="51" t="str">
        <f t="shared" si="341"/>
        <v>都立川</v>
      </c>
    </row>
    <row r="5266" spans="1:14" x14ac:dyDescent="0.2">
      <c r="A5266" s="50">
        <f t="shared" si="338"/>
        <v>60310</v>
      </c>
      <c r="B5266" s="50">
        <f t="shared" si="339"/>
        <v>6</v>
      </c>
      <c r="C5266" s="51">
        <f t="shared" si="340"/>
        <v>3</v>
      </c>
      <c r="D5266" s="50">
        <v>60310</v>
      </c>
      <c r="E5266" s="50" t="s">
        <v>12838</v>
      </c>
      <c r="F5266" s="50" t="s">
        <v>11043</v>
      </c>
      <c r="G5266" s="50" t="s">
        <v>12839</v>
      </c>
      <c r="H5266" s="50" t="s">
        <v>11044</v>
      </c>
      <c r="I5266" s="50" t="s">
        <v>12840</v>
      </c>
      <c r="J5266" s="50" t="s">
        <v>11045</v>
      </c>
      <c r="K5266" s="50" t="s">
        <v>291</v>
      </c>
      <c r="L5266" s="50" t="s">
        <v>189</v>
      </c>
      <c r="M5266" s="54">
        <v>1</v>
      </c>
      <c r="N5266" s="51" t="str">
        <f t="shared" si="341"/>
        <v>都立川</v>
      </c>
    </row>
    <row r="5267" spans="1:14" x14ac:dyDescent="0.2">
      <c r="A5267" s="50">
        <f t="shared" si="338"/>
        <v>60311</v>
      </c>
      <c r="B5267" s="50">
        <f t="shared" si="339"/>
        <v>6</v>
      </c>
      <c r="C5267" s="51">
        <f t="shared" si="340"/>
        <v>3</v>
      </c>
      <c r="D5267" s="50">
        <v>60311</v>
      </c>
      <c r="E5267" s="50" t="s">
        <v>8883</v>
      </c>
      <c r="F5267" s="50" t="s">
        <v>12841</v>
      </c>
      <c r="G5267" s="50" t="s">
        <v>8885</v>
      </c>
      <c r="H5267" s="50" t="s">
        <v>12842</v>
      </c>
      <c r="I5267" s="50" t="s">
        <v>8886</v>
      </c>
      <c r="J5267" s="50" t="s">
        <v>12843</v>
      </c>
      <c r="K5267" s="50" t="s">
        <v>291</v>
      </c>
      <c r="L5267" s="50" t="s">
        <v>189</v>
      </c>
      <c r="M5267" s="54">
        <v>1</v>
      </c>
      <c r="N5267" s="51" t="str">
        <f t="shared" si="341"/>
        <v>都立川</v>
      </c>
    </row>
    <row r="5268" spans="1:14" x14ac:dyDescent="0.2">
      <c r="A5268" s="50">
        <f t="shared" si="338"/>
        <v>60312</v>
      </c>
      <c r="B5268" s="50">
        <f t="shared" si="339"/>
        <v>6</v>
      </c>
      <c r="C5268" s="51">
        <f t="shared" si="340"/>
        <v>3</v>
      </c>
      <c r="D5268" s="50">
        <v>60312</v>
      </c>
      <c r="E5268" s="50" t="s">
        <v>11294</v>
      </c>
      <c r="F5268" s="50" t="s">
        <v>12844</v>
      </c>
      <c r="G5268" s="50" t="s">
        <v>11295</v>
      </c>
      <c r="H5268" s="50" t="s">
        <v>4298</v>
      </c>
      <c r="I5268" s="50" t="s">
        <v>11296</v>
      </c>
      <c r="J5268" s="50" t="s">
        <v>4299</v>
      </c>
      <c r="K5268" s="50" t="s">
        <v>291</v>
      </c>
      <c r="L5268" s="50" t="s">
        <v>189</v>
      </c>
      <c r="M5268" s="54">
        <v>1</v>
      </c>
      <c r="N5268" s="51" t="str">
        <f t="shared" si="341"/>
        <v>都立川</v>
      </c>
    </row>
    <row r="5269" spans="1:14" x14ac:dyDescent="0.2">
      <c r="A5269" s="50">
        <f t="shared" si="338"/>
        <v>60313</v>
      </c>
      <c r="B5269" s="50">
        <f t="shared" si="339"/>
        <v>6</v>
      </c>
      <c r="C5269" s="51">
        <f t="shared" si="340"/>
        <v>3</v>
      </c>
      <c r="D5269" s="50">
        <v>60313</v>
      </c>
      <c r="E5269" s="50" t="s">
        <v>12845</v>
      </c>
      <c r="F5269" s="50" t="s">
        <v>12846</v>
      </c>
      <c r="G5269" s="50" t="s">
        <v>12847</v>
      </c>
      <c r="H5269" s="50" t="s">
        <v>12848</v>
      </c>
      <c r="I5269" s="50" t="s">
        <v>12849</v>
      </c>
      <c r="J5269" s="50" t="s">
        <v>12850</v>
      </c>
      <c r="K5269" s="50" t="s">
        <v>291</v>
      </c>
      <c r="L5269" s="50" t="s">
        <v>188</v>
      </c>
      <c r="M5269" s="54">
        <v>2</v>
      </c>
      <c r="N5269" s="51" t="str">
        <f t="shared" si="341"/>
        <v>都立川</v>
      </c>
    </row>
    <row r="5270" spans="1:14" x14ac:dyDescent="0.2">
      <c r="A5270" s="50">
        <f t="shared" si="338"/>
        <v>60341</v>
      </c>
      <c r="B5270" s="50">
        <f t="shared" si="339"/>
        <v>6</v>
      </c>
      <c r="C5270" s="51">
        <f t="shared" si="340"/>
        <v>3</v>
      </c>
      <c r="D5270" s="50">
        <v>60341</v>
      </c>
      <c r="E5270" s="50" t="s">
        <v>12851</v>
      </c>
      <c r="F5270" s="50" t="s">
        <v>12852</v>
      </c>
      <c r="G5270" s="50" t="s">
        <v>12853</v>
      </c>
      <c r="H5270" s="50" t="s">
        <v>1620</v>
      </c>
      <c r="I5270" s="50" t="s">
        <v>12854</v>
      </c>
      <c r="J5270" s="50" t="s">
        <v>1622</v>
      </c>
      <c r="K5270" s="50" t="s">
        <v>291</v>
      </c>
      <c r="L5270" s="50" t="s">
        <v>189</v>
      </c>
      <c r="M5270" s="54">
        <v>2</v>
      </c>
      <c r="N5270" s="51" t="str">
        <f t="shared" si="341"/>
        <v>都立川</v>
      </c>
    </row>
    <row r="5271" spans="1:14" x14ac:dyDescent="0.2">
      <c r="A5271" s="50">
        <f t="shared" si="338"/>
        <v>60342</v>
      </c>
      <c r="B5271" s="50">
        <f t="shared" si="339"/>
        <v>6</v>
      </c>
      <c r="C5271" s="51">
        <f t="shared" si="340"/>
        <v>3</v>
      </c>
      <c r="D5271" s="50">
        <v>60342</v>
      </c>
      <c r="E5271" s="50" t="s">
        <v>3113</v>
      </c>
      <c r="F5271" s="50" t="s">
        <v>12855</v>
      </c>
      <c r="G5271" s="50" t="s">
        <v>3115</v>
      </c>
      <c r="H5271" s="50" t="s">
        <v>2010</v>
      </c>
      <c r="I5271" s="50" t="s">
        <v>3117</v>
      </c>
      <c r="J5271" s="50" t="s">
        <v>4104</v>
      </c>
      <c r="K5271" s="50" t="s">
        <v>291</v>
      </c>
      <c r="L5271" s="50" t="s">
        <v>189</v>
      </c>
      <c r="M5271" s="54">
        <v>2</v>
      </c>
      <c r="N5271" s="51" t="str">
        <f t="shared" si="341"/>
        <v>都立川</v>
      </c>
    </row>
    <row r="5272" spans="1:14" x14ac:dyDescent="0.2">
      <c r="A5272" s="50">
        <f t="shared" si="338"/>
        <v>60343</v>
      </c>
      <c r="B5272" s="50">
        <f t="shared" si="339"/>
        <v>6</v>
      </c>
      <c r="C5272" s="51">
        <f t="shared" si="340"/>
        <v>3</v>
      </c>
      <c r="D5272" s="50">
        <v>60343</v>
      </c>
      <c r="E5272" s="50" t="s">
        <v>12459</v>
      </c>
      <c r="F5272" s="50" t="s">
        <v>788</v>
      </c>
      <c r="G5272" s="50" t="s">
        <v>12460</v>
      </c>
      <c r="H5272" s="50" t="s">
        <v>1667</v>
      </c>
      <c r="I5272" s="50" t="s">
        <v>12856</v>
      </c>
      <c r="J5272" s="50" t="s">
        <v>1668</v>
      </c>
      <c r="K5272" s="50" t="s">
        <v>291</v>
      </c>
      <c r="L5272" s="50" t="s">
        <v>189</v>
      </c>
      <c r="M5272" s="54">
        <v>2</v>
      </c>
      <c r="N5272" s="51" t="str">
        <f t="shared" si="341"/>
        <v>都立川</v>
      </c>
    </row>
    <row r="5273" spans="1:14" x14ac:dyDescent="0.2">
      <c r="A5273" s="50">
        <f t="shared" si="338"/>
        <v>60344</v>
      </c>
      <c r="B5273" s="50">
        <f t="shared" si="339"/>
        <v>6</v>
      </c>
      <c r="C5273" s="51">
        <f t="shared" si="340"/>
        <v>3</v>
      </c>
      <c r="D5273" s="50">
        <v>60344</v>
      </c>
      <c r="E5273" s="50" t="s">
        <v>12857</v>
      </c>
      <c r="F5273" s="50" t="s">
        <v>41</v>
      </c>
      <c r="G5273" s="50" t="s">
        <v>12858</v>
      </c>
      <c r="H5273" s="50" t="s">
        <v>1040</v>
      </c>
      <c r="I5273" s="50" t="s">
        <v>12859</v>
      </c>
      <c r="J5273" s="50" t="s">
        <v>1041</v>
      </c>
      <c r="K5273" s="50" t="s">
        <v>291</v>
      </c>
      <c r="L5273" s="50" t="s">
        <v>188</v>
      </c>
      <c r="M5273" s="54">
        <v>2</v>
      </c>
      <c r="N5273" s="51" t="str">
        <f t="shared" si="341"/>
        <v>都立川</v>
      </c>
    </row>
    <row r="5274" spans="1:14" x14ac:dyDescent="0.2">
      <c r="A5274" s="50">
        <f t="shared" si="338"/>
        <v>60345</v>
      </c>
      <c r="B5274" s="50">
        <f t="shared" si="339"/>
        <v>6</v>
      </c>
      <c r="C5274" s="51">
        <f t="shared" si="340"/>
        <v>3</v>
      </c>
      <c r="D5274" s="50">
        <v>60345</v>
      </c>
      <c r="E5274" s="50" t="s">
        <v>52</v>
      </c>
      <c r="F5274" s="50" t="s">
        <v>12860</v>
      </c>
      <c r="G5274" s="50" t="s">
        <v>1842</v>
      </c>
      <c r="H5274" s="50" t="s">
        <v>2326</v>
      </c>
      <c r="I5274" s="50" t="s">
        <v>1843</v>
      </c>
      <c r="J5274" s="50" t="s">
        <v>2328</v>
      </c>
      <c r="K5274" s="50" t="s">
        <v>291</v>
      </c>
      <c r="L5274" s="50" t="s">
        <v>188</v>
      </c>
      <c r="M5274" s="54">
        <v>2</v>
      </c>
      <c r="N5274" s="51" t="str">
        <f t="shared" si="341"/>
        <v>都立川</v>
      </c>
    </row>
    <row r="5275" spans="1:14" x14ac:dyDescent="0.2">
      <c r="A5275" s="50">
        <f t="shared" si="338"/>
        <v>60346</v>
      </c>
      <c r="B5275" s="50">
        <f t="shared" si="339"/>
        <v>6</v>
      </c>
      <c r="C5275" s="51">
        <f t="shared" si="340"/>
        <v>3</v>
      </c>
      <c r="D5275" s="50">
        <v>60346</v>
      </c>
      <c r="E5275" s="50" t="s">
        <v>4599</v>
      </c>
      <c r="F5275" s="50" t="s">
        <v>12861</v>
      </c>
      <c r="G5275" s="50" t="s">
        <v>4600</v>
      </c>
      <c r="H5275" s="50" t="s">
        <v>5730</v>
      </c>
      <c r="I5275" s="50" t="s">
        <v>4601</v>
      </c>
      <c r="J5275" s="50" t="s">
        <v>8524</v>
      </c>
      <c r="K5275" s="50" t="s">
        <v>291</v>
      </c>
      <c r="L5275" s="50" t="s">
        <v>188</v>
      </c>
      <c r="M5275" s="54">
        <v>2</v>
      </c>
      <c r="N5275" s="51" t="str">
        <f t="shared" si="341"/>
        <v>都立川</v>
      </c>
    </row>
    <row r="5276" spans="1:14" x14ac:dyDescent="0.2">
      <c r="A5276" s="50">
        <f t="shared" si="338"/>
        <v>60347</v>
      </c>
      <c r="B5276" s="50">
        <f t="shared" si="339"/>
        <v>6</v>
      </c>
      <c r="C5276" s="51">
        <f t="shared" si="340"/>
        <v>3</v>
      </c>
      <c r="D5276" s="50">
        <v>60347</v>
      </c>
      <c r="E5276" s="50" t="s">
        <v>45</v>
      </c>
      <c r="F5276" s="50" t="s">
        <v>12435</v>
      </c>
      <c r="G5276" s="50" t="s">
        <v>1184</v>
      </c>
      <c r="H5276" s="50" t="s">
        <v>1228</v>
      </c>
      <c r="I5276" s="50" t="s">
        <v>1186</v>
      </c>
      <c r="J5276" s="50" t="s">
        <v>1229</v>
      </c>
      <c r="K5276" s="50" t="s">
        <v>291</v>
      </c>
      <c r="L5276" s="50" t="s">
        <v>188</v>
      </c>
      <c r="M5276" s="54">
        <v>2</v>
      </c>
      <c r="N5276" s="51" t="str">
        <f t="shared" si="341"/>
        <v>都立川</v>
      </c>
    </row>
    <row r="5277" spans="1:14" x14ac:dyDescent="0.2">
      <c r="A5277" s="50">
        <f t="shared" si="338"/>
        <v>60348</v>
      </c>
      <c r="B5277" s="50">
        <f t="shared" si="339"/>
        <v>6</v>
      </c>
      <c r="C5277" s="51">
        <f t="shared" si="340"/>
        <v>3</v>
      </c>
      <c r="D5277" s="50">
        <v>60348</v>
      </c>
      <c r="E5277" s="50" t="s">
        <v>3283</v>
      </c>
      <c r="F5277" s="50" t="s">
        <v>12862</v>
      </c>
      <c r="G5277" s="50" t="s">
        <v>3284</v>
      </c>
      <c r="H5277" s="50" t="s">
        <v>12863</v>
      </c>
      <c r="I5277" s="50" t="s">
        <v>3285</v>
      </c>
      <c r="J5277" s="50" t="s">
        <v>12864</v>
      </c>
      <c r="K5277" s="50" t="s">
        <v>291</v>
      </c>
      <c r="L5277" s="50" t="s">
        <v>188</v>
      </c>
      <c r="M5277" s="54">
        <v>2</v>
      </c>
      <c r="N5277" s="51" t="str">
        <f t="shared" si="341"/>
        <v>都立川</v>
      </c>
    </row>
    <row r="5278" spans="1:14" x14ac:dyDescent="0.2">
      <c r="A5278" s="50">
        <f t="shared" si="338"/>
        <v>60349</v>
      </c>
      <c r="B5278" s="50">
        <f t="shared" si="339"/>
        <v>6</v>
      </c>
      <c r="C5278" s="51">
        <f t="shared" si="340"/>
        <v>3</v>
      </c>
      <c r="D5278" s="50">
        <v>60349</v>
      </c>
      <c r="E5278" s="50" t="s">
        <v>12865</v>
      </c>
      <c r="F5278" s="50" t="s">
        <v>2843</v>
      </c>
      <c r="G5278" s="50" t="s">
        <v>12866</v>
      </c>
      <c r="H5278" s="50" t="s">
        <v>2595</v>
      </c>
      <c r="I5278" s="50" t="s">
        <v>12867</v>
      </c>
      <c r="J5278" s="50" t="s">
        <v>6090</v>
      </c>
      <c r="K5278" s="50" t="s">
        <v>291</v>
      </c>
      <c r="L5278" s="50" t="s">
        <v>188</v>
      </c>
      <c r="M5278" s="54">
        <v>2</v>
      </c>
      <c r="N5278" s="51" t="str">
        <f t="shared" si="341"/>
        <v>都立川</v>
      </c>
    </row>
    <row r="5279" spans="1:14" x14ac:dyDescent="0.2">
      <c r="A5279" s="50">
        <f t="shared" si="338"/>
        <v>60391</v>
      </c>
      <c r="B5279" s="50">
        <f t="shared" si="339"/>
        <v>6</v>
      </c>
      <c r="C5279" s="51">
        <f t="shared" si="340"/>
        <v>3</v>
      </c>
      <c r="D5279" s="50">
        <v>60391</v>
      </c>
      <c r="E5279" s="50" t="s">
        <v>10561</v>
      </c>
      <c r="F5279" s="50" t="s">
        <v>7910</v>
      </c>
      <c r="G5279" s="50" t="s">
        <v>10563</v>
      </c>
      <c r="H5279" s="50" t="s">
        <v>12868</v>
      </c>
      <c r="I5279" s="50" t="s">
        <v>10564</v>
      </c>
      <c r="J5279" s="50" t="s">
        <v>12869</v>
      </c>
      <c r="K5279" s="50" t="s">
        <v>292</v>
      </c>
      <c r="L5279" s="50" t="s">
        <v>188</v>
      </c>
      <c r="M5279" s="54">
        <v>2</v>
      </c>
      <c r="N5279" s="51" t="str">
        <f t="shared" si="341"/>
        <v>都立川</v>
      </c>
    </row>
    <row r="5280" spans="1:14" x14ac:dyDescent="0.2">
      <c r="A5280" s="50">
        <f t="shared" si="338"/>
        <v>60392</v>
      </c>
      <c r="B5280" s="50">
        <f t="shared" si="339"/>
        <v>6</v>
      </c>
      <c r="C5280" s="51">
        <f t="shared" si="340"/>
        <v>3</v>
      </c>
      <c r="D5280" s="50">
        <v>60392</v>
      </c>
      <c r="E5280" s="50" t="s">
        <v>4523</v>
      </c>
      <c r="F5280" s="50" t="s">
        <v>12870</v>
      </c>
      <c r="G5280" s="50" t="s">
        <v>4525</v>
      </c>
      <c r="H5280" s="50" t="s">
        <v>12871</v>
      </c>
      <c r="I5280" s="50" t="s">
        <v>4527</v>
      </c>
      <c r="J5280" s="50" t="s">
        <v>12872</v>
      </c>
      <c r="K5280" s="50" t="s">
        <v>292</v>
      </c>
      <c r="L5280" s="50" t="s">
        <v>188</v>
      </c>
      <c r="M5280" s="54">
        <v>2</v>
      </c>
      <c r="N5280" s="51" t="str">
        <f t="shared" si="341"/>
        <v>都立川</v>
      </c>
    </row>
    <row r="5281" spans="1:14" x14ac:dyDescent="0.2">
      <c r="A5281" s="50">
        <f t="shared" si="338"/>
        <v>60393</v>
      </c>
      <c r="B5281" s="50">
        <f t="shared" si="339"/>
        <v>6</v>
      </c>
      <c r="C5281" s="51">
        <f t="shared" si="340"/>
        <v>3</v>
      </c>
      <c r="D5281" s="50">
        <v>60393</v>
      </c>
      <c r="E5281" s="50" t="s">
        <v>28</v>
      </c>
      <c r="F5281" s="50" t="s">
        <v>6904</v>
      </c>
      <c r="G5281" s="50" t="s">
        <v>1083</v>
      </c>
      <c r="H5281" s="50" t="s">
        <v>3018</v>
      </c>
      <c r="I5281" s="50" t="s">
        <v>1084</v>
      </c>
      <c r="J5281" s="50" t="s">
        <v>3019</v>
      </c>
      <c r="K5281" s="50" t="s">
        <v>292</v>
      </c>
      <c r="L5281" s="50" t="s">
        <v>189</v>
      </c>
      <c r="M5281" s="54">
        <v>1</v>
      </c>
      <c r="N5281" s="51" t="str">
        <f t="shared" si="341"/>
        <v>都立川</v>
      </c>
    </row>
    <row r="5282" spans="1:14" x14ac:dyDescent="0.2">
      <c r="A5282" s="50">
        <f t="shared" si="338"/>
        <v>60394</v>
      </c>
      <c r="B5282" s="50">
        <f t="shared" si="339"/>
        <v>6</v>
      </c>
      <c r="C5282" s="51">
        <f t="shared" si="340"/>
        <v>3</v>
      </c>
      <c r="D5282" s="50">
        <v>60394</v>
      </c>
      <c r="E5282" s="50" t="s">
        <v>806</v>
      </c>
      <c r="F5282" s="50" t="s">
        <v>12873</v>
      </c>
      <c r="G5282" s="50" t="s">
        <v>2168</v>
      </c>
      <c r="H5282" s="50" t="s">
        <v>1750</v>
      </c>
      <c r="I5282" s="50" t="s">
        <v>2170</v>
      </c>
      <c r="J5282" s="50" t="s">
        <v>1752</v>
      </c>
      <c r="K5282" s="50" t="s">
        <v>292</v>
      </c>
      <c r="L5282" s="50" t="s">
        <v>189</v>
      </c>
      <c r="M5282" s="54">
        <v>1</v>
      </c>
      <c r="N5282" s="51" t="str">
        <f t="shared" si="341"/>
        <v>都立川</v>
      </c>
    </row>
    <row r="5283" spans="1:14" x14ac:dyDescent="0.2">
      <c r="A5283" s="50">
        <f t="shared" si="338"/>
        <v>60395</v>
      </c>
      <c r="B5283" s="50">
        <f t="shared" si="339"/>
        <v>6</v>
      </c>
      <c r="C5283" s="51">
        <f t="shared" si="340"/>
        <v>3</v>
      </c>
      <c r="D5283" s="50">
        <v>60395</v>
      </c>
      <c r="E5283" s="50" t="s">
        <v>9556</v>
      </c>
      <c r="F5283" s="50" t="s">
        <v>12874</v>
      </c>
      <c r="G5283" s="50" t="s">
        <v>1377</v>
      </c>
      <c r="H5283" s="50" t="s">
        <v>6064</v>
      </c>
      <c r="I5283" s="50" t="s">
        <v>1378</v>
      </c>
      <c r="J5283" s="50" t="s">
        <v>6065</v>
      </c>
      <c r="K5283" s="50" t="s">
        <v>292</v>
      </c>
      <c r="L5283" s="50" t="s">
        <v>189</v>
      </c>
      <c r="M5283" s="54">
        <v>1</v>
      </c>
      <c r="N5283" s="51" t="str">
        <f t="shared" si="341"/>
        <v>都立川</v>
      </c>
    </row>
    <row r="5284" spans="1:14" x14ac:dyDescent="0.2">
      <c r="A5284" s="50">
        <f t="shared" si="338"/>
        <v>60396</v>
      </c>
      <c r="B5284" s="50">
        <f t="shared" si="339"/>
        <v>6</v>
      </c>
      <c r="C5284" s="51">
        <f t="shared" si="340"/>
        <v>3</v>
      </c>
      <c r="D5284" s="50">
        <v>60396</v>
      </c>
      <c r="E5284" s="50" t="s">
        <v>655</v>
      </c>
      <c r="F5284" s="50" t="s">
        <v>5852</v>
      </c>
      <c r="G5284" s="50" t="s">
        <v>2441</v>
      </c>
      <c r="H5284" s="50" t="s">
        <v>1708</v>
      </c>
      <c r="I5284" s="50" t="s">
        <v>2442</v>
      </c>
      <c r="J5284" s="50" t="s">
        <v>1709</v>
      </c>
      <c r="K5284" s="50" t="s">
        <v>292</v>
      </c>
      <c r="L5284" s="50" t="s">
        <v>185</v>
      </c>
      <c r="M5284" s="54">
        <v>1</v>
      </c>
      <c r="N5284" s="51" t="str">
        <f t="shared" si="341"/>
        <v>都立川</v>
      </c>
    </row>
    <row r="5285" spans="1:14" x14ac:dyDescent="0.2">
      <c r="A5285" s="50">
        <f t="shared" si="338"/>
        <v>60401</v>
      </c>
      <c r="B5285" s="50">
        <f t="shared" si="339"/>
        <v>6</v>
      </c>
      <c r="C5285" s="51">
        <f t="shared" si="340"/>
        <v>4</v>
      </c>
      <c r="D5285" s="50">
        <v>60401</v>
      </c>
      <c r="E5285" s="50" t="s">
        <v>8970</v>
      </c>
      <c r="F5285" s="50" t="s">
        <v>755</v>
      </c>
      <c r="G5285" s="50" t="s">
        <v>8972</v>
      </c>
      <c r="H5285" s="50" t="s">
        <v>9300</v>
      </c>
      <c r="I5285" s="50" t="s">
        <v>8973</v>
      </c>
      <c r="J5285" s="50" t="s">
        <v>12875</v>
      </c>
      <c r="K5285" s="50" t="s">
        <v>291</v>
      </c>
      <c r="L5285" s="50" t="s">
        <v>188</v>
      </c>
      <c r="M5285" s="54">
        <v>3</v>
      </c>
      <c r="N5285" s="51" t="str">
        <f t="shared" si="341"/>
        <v>都立川ろう</v>
      </c>
    </row>
    <row r="5286" spans="1:14" x14ac:dyDescent="0.2">
      <c r="A5286" s="50">
        <f t="shared" si="338"/>
        <v>60402</v>
      </c>
      <c r="B5286" s="50">
        <f t="shared" si="339"/>
        <v>6</v>
      </c>
      <c r="C5286" s="51">
        <f t="shared" si="340"/>
        <v>4</v>
      </c>
      <c r="D5286" s="50">
        <v>60402</v>
      </c>
      <c r="E5286" s="50" t="s">
        <v>22</v>
      </c>
      <c r="F5286" s="50" t="s">
        <v>88</v>
      </c>
      <c r="G5286" s="50" t="s">
        <v>1070</v>
      </c>
      <c r="H5286" s="50" t="s">
        <v>1009</v>
      </c>
      <c r="I5286" s="50" t="s">
        <v>1610</v>
      </c>
      <c r="J5286" s="50" t="s">
        <v>1028</v>
      </c>
      <c r="K5286" s="50" t="s">
        <v>291</v>
      </c>
      <c r="L5286" s="50" t="s">
        <v>1029</v>
      </c>
      <c r="M5286" s="54">
        <v>3</v>
      </c>
      <c r="N5286" s="51" t="str">
        <f t="shared" si="341"/>
        <v>都立川ろう</v>
      </c>
    </row>
    <row r="5287" spans="1:14" x14ac:dyDescent="0.2">
      <c r="A5287" s="50">
        <f t="shared" si="338"/>
        <v>60453</v>
      </c>
      <c r="B5287" s="50">
        <f t="shared" si="339"/>
        <v>6</v>
      </c>
      <c r="C5287" s="51">
        <f t="shared" si="340"/>
        <v>4</v>
      </c>
      <c r="D5287" s="50">
        <v>60453</v>
      </c>
      <c r="E5287" s="50" t="s">
        <v>7525</v>
      </c>
      <c r="F5287" s="50" t="s">
        <v>12876</v>
      </c>
      <c r="G5287" s="50" t="s">
        <v>7527</v>
      </c>
      <c r="H5287" s="50" t="s">
        <v>12877</v>
      </c>
      <c r="I5287" s="50" t="s">
        <v>7528</v>
      </c>
      <c r="J5287" s="50" t="s">
        <v>12878</v>
      </c>
      <c r="K5287" s="50" t="s">
        <v>292</v>
      </c>
      <c r="L5287" s="50" t="s">
        <v>1029</v>
      </c>
      <c r="M5287" s="54">
        <v>3</v>
      </c>
      <c r="N5287" s="51" t="str">
        <f t="shared" si="341"/>
        <v>都立川ろう</v>
      </c>
    </row>
    <row r="5288" spans="1:14" x14ac:dyDescent="0.2">
      <c r="A5288" s="50">
        <f t="shared" si="338"/>
        <v>60501</v>
      </c>
      <c r="B5288" s="50">
        <f t="shared" si="339"/>
        <v>6</v>
      </c>
      <c r="C5288" s="51">
        <f t="shared" si="340"/>
        <v>5</v>
      </c>
      <c r="D5288" s="50">
        <v>60501</v>
      </c>
      <c r="E5288" s="50" t="s">
        <v>4878</v>
      </c>
      <c r="F5288" s="50" t="s">
        <v>4402</v>
      </c>
      <c r="G5288" s="50" t="s">
        <v>4879</v>
      </c>
      <c r="H5288" s="50" t="s">
        <v>1321</v>
      </c>
      <c r="I5288" s="50" t="s">
        <v>4880</v>
      </c>
      <c r="J5288" s="50" t="s">
        <v>1323</v>
      </c>
      <c r="K5288" s="50" t="s">
        <v>291</v>
      </c>
      <c r="L5288" s="50" t="s">
        <v>185</v>
      </c>
      <c r="M5288" s="54">
        <v>1</v>
      </c>
      <c r="N5288" s="51" t="str">
        <f t="shared" si="341"/>
        <v>昭和一学園</v>
      </c>
    </row>
    <row r="5289" spans="1:14" x14ac:dyDescent="0.2">
      <c r="A5289" s="50">
        <f t="shared" si="338"/>
        <v>60508</v>
      </c>
      <c r="B5289" s="50">
        <f t="shared" si="339"/>
        <v>6</v>
      </c>
      <c r="C5289" s="51">
        <f t="shared" si="340"/>
        <v>5</v>
      </c>
      <c r="D5289" s="50">
        <v>60508</v>
      </c>
      <c r="E5289" s="50" t="s">
        <v>59</v>
      </c>
      <c r="F5289" s="50" t="s">
        <v>69</v>
      </c>
      <c r="G5289" s="50" t="s">
        <v>3196</v>
      </c>
      <c r="H5289" s="50" t="s">
        <v>1625</v>
      </c>
      <c r="I5289" s="50" t="s">
        <v>3197</v>
      </c>
      <c r="J5289" s="50" t="s">
        <v>1627</v>
      </c>
      <c r="K5289" s="50" t="s">
        <v>291</v>
      </c>
      <c r="L5289" s="50" t="s">
        <v>188</v>
      </c>
      <c r="M5289" s="54">
        <v>3</v>
      </c>
      <c r="N5289" s="51" t="str">
        <f t="shared" si="341"/>
        <v>昭和一学園</v>
      </c>
    </row>
    <row r="5290" spans="1:14" x14ac:dyDescent="0.2">
      <c r="A5290" s="50">
        <f t="shared" si="338"/>
        <v>60509</v>
      </c>
      <c r="B5290" s="50">
        <f t="shared" si="339"/>
        <v>6</v>
      </c>
      <c r="C5290" s="51">
        <f t="shared" si="340"/>
        <v>5</v>
      </c>
      <c r="D5290" s="50">
        <v>60509</v>
      </c>
      <c r="E5290" s="50" t="s">
        <v>4281</v>
      </c>
      <c r="F5290" s="50" t="s">
        <v>12879</v>
      </c>
      <c r="G5290" s="50" t="s">
        <v>4283</v>
      </c>
      <c r="H5290" s="50" t="s">
        <v>4667</v>
      </c>
      <c r="I5290" s="50" t="s">
        <v>4284</v>
      </c>
      <c r="J5290" s="50" t="s">
        <v>4668</v>
      </c>
      <c r="K5290" s="50" t="s">
        <v>291</v>
      </c>
      <c r="L5290" s="50" t="s">
        <v>1029</v>
      </c>
      <c r="M5290" s="54">
        <v>3</v>
      </c>
      <c r="N5290" s="51" t="str">
        <f t="shared" si="341"/>
        <v>昭和一学園</v>
      </c>
    </row>
    <row r="5291" spans="1:14" x14ac:dyDescent="0.2">
      <c r="A5291" s="50">
        <f t="shared" si="338"/>
        <v>60511</v>
      </c>
      <c r="B5291" s="50">
        <f t="shared" si="339"/>
        <v>6</v>
      </c>
      <c r="C5291" s="51">
        <f t="shared" si="340"/>
        <v>5</v>
      </c>
      <c r="D5291" s="50">
        <v>60511</v>
      </c>
      <c r="E5291" s="50" t="s">
        <v>12880</v>
      </c>
      <c r="F5291" s="50" t="s">
        <v>12881</v>
      </c>
      <c r="G5291" s="50" t="s">
        <v>9049</v>
      </c>
      <c r="H5291" s="50" t="s">
        <v>5243</v>
      </c>
      <c r="I5291" s="50" t="s">
        <v>9050</v>
      </c>
      <c r="J5291" s="50" t="s">
        <v>5245</v>
      </c>
      <c r="K5291" s="50" t="s">
        <v>291</v>
      </c>
      <c r="L5291" s="50" t="s">
        <v>188</v>
      </c>
      <c r="M5291" s="54">
        <v>3</v>
      </c>
      <c r="N5291" s="51" t="str">
        <f t="shared" si="341"/>
        <v>昭和一学園</v>
      </c>
    </row>
    <row r="5292" spans="1:14" x14ac:dyDescent="0.2">
      <c r="A5292" s="50">
        <f t="shared" ref="A5292:A5355" si="342">D5292</f>
        <v>60512</v>
      </c>
      <c r="B5292" s="50">
        <f t="shared" ref="B5292:B5355" si="343">ROUNDDOWN(D5292/10000,0)</f>
        <v>6</v>
      </c>
      <c r="C5292" s="51">
        <f t="shared" ref="C5292:C5355" si="344">ROUNDDOWN((D5292-B5292*10000)/100,0)</f>
        <v>5</v>
      </c>
      <c r="D5292" s="50">
        <v>60512</v>
      </c>
      <c r="E5292" s="50" t="s">
        <v>12882</v>
      </c>
      <c r="F5292" s="50" t="s">
        <v>12883</v>
      </c>
      <c r="G5292" s="50" t="s">
        <v>12884</v>
      </c>
      <c r="H5292" s="50" t="s">
        <v>1669</v>
      </c>
      <c r="I5292" s="50" t="s">
        <v>12885</v>
      </c>
      <c r="J5292" s="50" t="s">
        <v>1670</v>
      </c>
      <c r="K5292" s="50" t="s">
        <v>291</v>
      </c>
      <c r="L5292" s="50" t="s">
        <v>1029</v>
      </c>
      <c r="M5292" s="54">
        <v>3</v>
      </c>
      <c r="N5292" s="51" t="str">
        <f t="shared" si="341"/>
        <v>昭和一学園</v>
      </c>
    </row>
    <row r="5293" spans="1:14" x14ac:dyDescent="0.2">
      <c r="A5293" s="50">
        <f t="shared" si="342"/>
        <v>60513</v>
      </c>
      <c r="B5293" s="50">
        <f t="shared" si="343"/>
        <v>6</v>
      </c>
      <c r="C5293" s="51">
        <f t="shared" si="344"/>
        <v>5</v>
      </c>
      <c r="D5293" s="50">
        <v>60513</v>
      </c>
      <c r="E5293" s="50" t="s">
        <v>12886</v>
      </c>
      <c r="F5293" s="50" t="s">
        <v>659</v>
      </c>
      <c r="G5293" s="50" t="s">
        <v>10326</v>
      </c>
      <c r="H5293" s="50" t="s">
        <v>1930</v>
      </c>
      <c r="I5293" s="50" t="s">
        <v>10327</v>
      </c>
      <c r="J5293" s="50" t="s">
        <v>1931</v>
      </c>
      <c r="K5293" s="50" t="s">
        <v>291</v>
      </c>
      <c r="L5293" s="50" t="s">
        <v>1029</v>
      </c>
      <c r="M5293" s="54">
        <v>3</v>
      </c>
      <c r="N5293" s="51" t="str">
        <f t="shared" si="341"/>
        <v>昭和一学園</v>
      </c>
    </row>
    <row r="5294" spans="1:14" x14ac:dyDescent="0.2">
      <c r="A5294" s="50">
        <f t="shared" si="342"/>
        <v>60514</v>
      </c>
      <c r="B5294" s="50">
        <f t="shared" si="343"/>
        <v>6</v>
      </c>
      <c r="C5294" s="51">
        <f t="shared" si="344"/>
        <v>5</v>
      </c>
      <c r="D5294" s="50">
        <v>60514</v>
      </c>
      <c r="E5294" s="50" t="s">
        <v>12887</v>
      </c>
      <c r="F5294" s="50" t="s">
        <v>12888</v>
      </c>
      <c r="G5294" s="50" t="s">
        <v>1551</v>
      </c>
      <c r="H5294" s="50" t="s">
        <v>3522</v>
      </c>
      <c r="I5294" s="50" t="s">
        <v>1552</v>
      </c>
      <c r="J5294" s="50" t="s">
        <v>7112</v>
      </c>
      <c r="K5294" s="50" t="s">
        <v>291</v>
      </c>
      <c r="L5294" s="50" t="s">
        <v>1029</v>
      </c>
      <c r="M5294" s="54">
        <v>3</v>
      </c>
      <c r="N5294" s="51" t="str">
        <f t="shared" si="341"/>
        <v>昭和一学園</v>
      </c>
    </row>
    <row r="5295" spans="1:14" x14ac:dyDescent="0.2">
      <c r="A5295" s="50">
        <f t="shared" si="342"/>
        <v>60515</v>
      </c>
      <c r="B5295" s="50">
        <f t="shared" si="343"/>
        <v>6</v>
      </c>
      <c r="C5295" s="51">
        <f t="shared" si="344"/>
        <v>5</v>
      </c>
      <c r="D5295" s="50">
        <v>60515</v>
      </c>
      <c r="E5295" s="50" t="s">
        <v>85</v>
      </c>
      <c r="F5295" s="50" t="s">
        <v>795</v>
      </c>
      <c r="G5295" s="50" t="s">
        <v>2282</v>
      </c>
      <c r="H5295" s="50" t="s">
        <v>10501</v>
      </c>
      <c r="I5295" s="50" t="s">
        <v>2284</v>
      </c>
      <c r="J5295" s="50" t="s">
        <v>10502</v>
      </c>
      <c r="K5295" s="50" t="s">
        <v>291</v>
      </c>
      <c r="L5295" s="50" t="s">
        <v>1029</v>
      </c>
      <c r="M5295" s="54">
        <v>3</v>
      </c>
      <c r="N5295" s="51" t="str">
        <f t="shared" si="341"/>
        <v>昭和一学園</v>
      </c>
    </row>
    <row r="5296" spans="1:14" x14ac:dyDescent="0.2">
      <c r="A5296" s="50">
        <f t="shared" si="342"/>
        <v>60518</v>
      </c>
      <c r="B5296" s="50">
        <f t="shared" si="343"/>
        <v>6</v>
      </c>
      <c r="C5296" s="51">
        <f t="shared" si="344"/>
        <v>5</v>
      </c>
      <c r="D5296" s="50">
        <v>60518</v>
      </c>
      <c r="E5296" s="50" t="s">
        <v>12889</v>
      </c>
      <c r="F5296" s="50" t="s">
        <v>12890</v>
      </c>
      <c r="G5296" s="50" t="s">
        <v>12891</v>
      </c>
      <c r="H5296" s="50" t="s">
        <v>12892</v>
      </c>
      <c r="I5296" s="50" t="s">
        <v>12893</v>
      </c>
      <c r="J5296" s="50" t="s">
        <v>12894</v>
      </c>
      <c r="K5296" s="50" t="s">
        <v>291</v>
      </c>
      <c r="L5296" s="50" t="s">
        <v>188</v>
      </c>
      <c r="M5296" s="54">
        <v>2</v>
      </c>
      <c r="N5296" s="51" t="str">
        <f t="shared" si="341"/>
        <v>昭和一学園</v>
      </c>
    </row>
    <row r="5297" spans="1:14" x14ac:dyDescent="0.2">
      <c r="A5297" s="50">
        <f t="shared" si="342"/>
        <v>60519</v>
      </c>
      <c r="B5297" s="50">
        <f t="shared" si="343"/>
        <v>6</v>
      </c>
      <c r="C5297" s="51">
        <f t="shared" si="344"/>
        <v>5</v>
      </c>
      <c r="D5297" s="50">
        <v>60519</v>
      </c>
      <c r="E5297" s="50" t="s">
        <v>12895</v>
      </c>
      <c r="F5297" s="50" t="s">
        <v>12896</v>
      </c>
      <c r="G5297" s="50" t="s">
        <v>12897</v>
      </c>
      <c r="H5297" s="50" t="s">
        <v>1122</v>
      </c>
      <c r="I5297" s="50" t="s">
        <v>12898</v>
      </c>
      <c r="J5297" s="50" t="s">
        <v>1123</v>
      </c>
      <c r="K5297" s="50" t="s">
        <v>291</v>
      </c>
      <c r="L5297" s="50" t="s">
        <v>188</v>
      </c>
      <c r="M5297" s="54">
        <v>2</v>
      </c>
      <c r="N5297" s="51" t="str">
        <f t="shared" si="341"/>
        <v>昭和一学園</v>
      </c>
    </row>
    <row r="5298" spans="1:14" x14ac:dyDescent="0.2">
      <c r="A5298" s="50">
        <f t="shared" si="342"/>
        <v>60520</v>
      </c>
      <c r="B5298" s="50">
        <f t="shared" si="343"/>
        <v>6</v>
      </c>
      <c r="C5298" s="51">
        <f t="shared" si="344"/>
        <v>5</v>
      </c>
      <c r="D5298" s="50">
        <v>60520</v>
      </c>
      <c r="E5298" s="50" t="s">
        <v>22</v>
      </c>
      <c r="F5298" s="50" t="s">
        <v>4414</v>
      </c>
      <c r="G5298" s="50" t="s">
        <v>1070</v>
      </c>
      <c r="H5298" s="50" t="s">
        <v>2761</v>
      </c>
      <c r="I5298" s="50" t="s">
        <v>1610</v>
      </c>
      <c r="J5298" s="50" t="s">
        <v>4170</v>
      </c>
      <c r="K5298" s="50" t="s">
        <v>291</v>
      </c>
      <c r="L5298" s="50" t="s">
        <v>189</v>
      </c>
      <c r="M5298" s="54">
        <v>2</v>
      </c>
      <c r="N5298" s="51" t="str">
        <f t="shared" si="341"/>
        <v>昭和一学園</v>
      </c>
    </row>
    <row r="5299" spans="1:14" x14ac:dyDescent="0.2">
      <c r="A5299" s="50">
        <f t="shared" si="342"/>
        <v>60522</v>
      </c>
      <c r="B5299" s="50">
        <f t="shared" si="343"/>
        <v>6</v>
      </c>
      <c r="C5299" s="51">
        <f t="shared" si="344"/>
        <v>5</v>
      </c>
      <c r="D5299" s="50">
        <v>60522</v>
      </c>
      <c r="E5299" s="50" t="s">
        <v>28</v>
      </c>
      <c r="F5299" s="50" t="s">
        <v>12899</v>
      </c>
      <c r="G5299" s="50" t="s">
        <v>1083</v>
      </c>
      <c r="H5299" s="50" t="s">
        <v>1780</v>
      </c>
      <c r="I5299" s="50" t="s">
        <v>1084</v>
      </c>
      <c r="J5299" s="50" t="s">
        <v>1782</v>
      </c>
      <c r="K5299" s="50" t="s">
        <v>291</v>
      </c>
      <c r="L5299" s="50" t="s">
        <v>188</v>
      </c>
      <c r="M5299" s="54">
        <v>2</v>
      </c>
      <c r="N5299" s="51" t="str">
        <f t="shared" si="341"/>
        <v>昭和一学園</v>
      </c>
    </row>
    <row r="5300" spans="1:14" x14ac:dyDescent="0.2">
      <c r="A5300" s="50">
        <f t="shared" si="342"/>
        <v>60523</v>
      </c>
      <c r="B5300" s="50">
        <f t="shared" si="343"/>
        <v>6</v>
      </c>
      <c r="C5300" s="51">
        <f t="shared" si="344"/>
        <v>5</v>
      </c>
      <c r="D5300" s="50">
        <v>60523</v>
      </c>
      <c r="E5300" s="50" t="s">
        <v>12900</v>
      </c>
      <c r="F5300" s="50" t="s">
        <v>12901</v>
      </c>
      <c r="G5300" s="50" t="s">
        <v>9001</v>
      </c>
      <c r="H5300" s="50" t="s">
        <v>1283</v>
      </c>
      <c r="I5300" s="50" t="s">
        <v>9003</v>
      </c>
      <c r="J5300" s="50" t="s">
        <v>1284</v>
      </c>
      <c r="K5300" s="50" t="s">
        <v>291</v>
      </c>
      <c r="L5300" s="50" t="s">
        <v>189</v>
      </c>
      <c r="M5300" s="54">
        <v>2</v>
      </c>
      <c r="N5300" s="51" t="str">
        <f t="shared" si="341"/>
        <v>昭和一学園</v>
      </c>
    </row>
    <row r="5301" spans="1:14" x14ac:dyDescent="0.2">
      <c r="A5301" s="50">
        <f t="shared" si="342"/>
        <v>60525</v>
      </c>
      <c r="B5301" s="50">
        <f t="shared" si="343"/>
        <v>6</v>
      </c>
      <c r="C5301" s="51">
        <f t="shared" si="344"/>
        <v>5</v>
      </c>
      <c r="D5301" s="50">
        <v>60525</v>
      </c>
      <c r="E5301" s="50" t="s">
        <v>398</v>
      </c>
      <c r="F5301" s="50" t="s">
        <v>12902</v>
      </c>
      <c r="G5301" s="50" t="s">
        <v>1551</v>
      </c>
      <c r="H5301" s="50" t="s">
        <v>12903</v>
      </c>
      <c r="I5301" s="50" t="s">
        <v>1552</v>
      </c>
      <c r="J5301" s="50" t="s">
        <v>12904</v>
      </c>
      <c r="K5301" s="50" t="s">
        <v>291</v>
      </c>
      <c r="L5301" s="50" t="s">
        <v>188</v>
      </c>
      <c r="M5301" s="54">
        <v>2</v>
      </c>
      <c r="N5301" s="51" t="str">
        <f t="shared" si="341"/>
        <v>昭和一学園</v>
      </c>
    </row>
    <row r="5302" spans="1:14" x14ac:dyDescent="0.2">
      <c r="A5302" s="50">
        <f t="shared" si="342"/>
        <v>60526</v>
      </c>
      <c r="B5302" s="50">
        <f t="shared" si="343"/>
        <v>6</v>
      </c>
      <c r="C5302" s="51">
        <f t="shared" si="344"/>
        <v>5</v>
      </c>
      <c r="D5302" s="50">
        <v>60526</v>
      </c>
      <c r="E5302" s="50" t="s">
        <v>42</v>
      </c>
      <c r="F5302" s="50" t="s">
        <v>12905</v>
      </c>
      <c r="G5302" s="50" t="s">
        <v>1582</v>
      </c>
      <c r="H5302" s="50" t="s">
        <v>1217</v>
      </c>
      <c r="I5302" s="50" t="s">
        <v>1583</v>
      </c>
      <c r="J5302" s="50" t="s">
        <v>1218</v>
      </c>
      <c r="K5302" s="50" t="s">
        <v>291</v>
      </c>
      <c r="L5302" s="50" t="s">
        <v>188</v>
      </c>
      <c r="M5302" s="54">
        <v>2</v>
      </c>
      <c r="N5302" s="51" t="str">
        <f t="shared" si="341"/>
        <v>昭和一学園</v>
      </c>
    </row>
    <row r="5303" spans="1:14" x14ac:dyDescent="0.2">
      <c r="A5303" s="50">
        <f t="shared" si="342"/>
        <v>60527</v>
      </c>
      <c r="B5303" s="50">
        <f t="shared" si="343"/>
        <v>6</v>
      </c>
      <c r="C5303" s="51">
        <f t="shared" si="344"/>
        <v>5</v>
      </c>
      <c r="D5303" s="50">
        <v>60527</v>
      </c>
      <c r="E5303" s="50" t="s">
        <v>28</v>
      </c>
      <c r="F5303" s="50" t="s">
        <v>119</v>
      </c>
      <c r="G5303" s="50" t="s">
        <v>1083</v>
      </c>
      <c r="H5303" s="50" t="s">
        <v>1662</v>
      </c>
      <c r="I5303" s="50" t="s">
        <v>1084</v>
      </c>
      <c r="J5303" s="50" t="s">
        <v>1663</v>
      </c>
      <c r="K5303" s="50" t="s">
        <v>291</v>
      </c>
      <c r="L5303" s="50" t="s">
        <v>188</v>
      </c>
      <c r="M5303" s="54">
        <v>2</v>
      </c>
      <c r="N5303" s="51" t="str">
        <f t="shared" si="341"/>
        <v>昭和一学園</v>
      </c>
    </row>
    <row r="5304" spans="1:14" x14ac:dyDescent="0.2">
      <c r="A5304" s="50">
        <f t="shared" si="342"/>
        <v>60530</v>
      </c>
      <c r="B5304" s="50">
        <f t="shared" si="343"/>
        <v>6</v>
      </c>
      <c r="C5304" s="51">
        <f t="shared" si="344"/>
        <v>5</v>
      </c>
      <c r="D5304" s="50">
        <v>60530</v>
      </c>
      <c r="E5304" s="50" t="s">
        <v>9790</v>
      </c>
      <c r="F5304" s="50" t="s">
        <v>12906</v>
      </c>
      <c r="G5304" s="50" t="s">
        <v>9791</v>
      </c>
      <c r="H5304" s="50" t="s">
        <v>1314</v>
      </c>
      <c r="I5304" s="50" t="s">
        <v>9792</v>
      </c>
      <c r="J5304" s="50" t="s">
        <v>1316</v>
      </c>
      <c r="K5304" s="50" t="s">
        <v>291</v>
      </c>
      <c r="L5304" s="50" t="s">
        <v>189</v>
      </c>
      <c r="M5304" s="54">
        <v>2</v>
      </c>
      <c r="N5304" s="51" t="str">
        <f t="shared" si="341"/>
        <v>昭和一学園</v>
      </c>
    </row>
    <row r="5305" spans="1:14" x14ac:dyDescent="0.2">
      <c r="A5305" s="50">
        <f t="shared" si="342"/>
        <v>60531</v>
      </c>
      <c r="B5305" s="50">
        <f t="shared" si="343"/>
        <v>6</v>
      </c>
      <c r="C5305" s="51">
        <f t="shared" si="344"/>
        <v>5</v>
      </c>
      <c r="D5305" s="50">
        <v>60531</v>
      </c>
      <c r="E5305" s="50" t="s">
        <v>22</v>
      </c>
      <c r="F5305" s="50" t="s">
        <v>983</v>
      </c>
      <c r="G5305" s="50" t="s">
        <v>1070</v>
      </c>
      <c r="H5305" s="50" t="s">
        <v>1875</v>
      </c>
      <c r="I5305" s="50" t="s">
        <v>1610</v>
      </c>
      <c r="J5305" s="50" t="s">
        <v>1877</v>
      </c>
      <c r="K5305" s="50" t="s">
        <v>291</v>
      </c>
      <c r="L5305" s="50" t="s">
        <v>188</v>
      </c>
      <c r="M5305" s="54">
        <v>2</v>
      </c>
      <c r="N5305" s="51" t="str">
        <f t="shared" si="341"/>
        <v>昭和一学園</v>
      </c>
    </row>
    <row r="5306" spans="1:14" x14ac:dyDescent="0.2">
      <c r="A5306" s="50">
        <f t="shared" si="342"/>
        <v>60532</v>
      </c>
      <c r="B5306" s="50">
        <f t="shared" si="343"/>
        <v>6</v>
      </c>
      <c r="C5306" s="51">
        <f t="shared" si="344"/>
        <v>5</v>
      </c>
      <c r="D5306" s="50">
        <v>60532</v>
      </c>
      <c r="E5306" s="50" t="s">
        <v>12907</v>
      </c>
      <c r="F5306" s="50" t="s">
        <v>12908</v>
      </c>
      <c r="G5306" s="50" t="s">
        <v>12909</v>
      </c>
      <c r="H5306" s="50" t="s">
        <v>1235</v>
      </c>
      <c r="I5306" s="50" t="s">
        <v>12910</v>
      </c>
      <c r="J5306" s="50" t="s">
        <v>1236</v>
      </c>
      <c r="K5306" s="50" t="s">
        <v>291</v>
      </c>
      <c r="L5306" s="50" t="s">
        <v>188</v>
      </c>
      <c r="M5306" s="54">
        <v>2</v>
      </c>
      <c r="N5306" s="51" t="str">
        <f t="shared" si="341"/>
        <v>昭和一学園</v>
      </c>
    </row>
    <row r="5307" spans="1:14" x14ac:dyDescent="0.2">
      <c r="A5307" s="50">
        <f t="shared" si="342"/>
        <v>60533</v>
      </c>
      <c r="B5307" s="50">
        <f t="shared" si="343"/>
        <v>6</v>
      </c>
      <c r="C5307" s="51">
        <f t="shared" si="344"/>
        <v>5</v>
      </c>
      <c r="D5307" s="50">
        <v>60533</v>
      </c>
      <c r="E5307" s="50" t="s">
        <v>12911</v>
      </c>
      <c r="F5307" s="50" t="s">
        <v>12912</v>
      </c>
      <c r="G5307" s="50" t="s">
        <v>6157</v>
      </c>
      <c r="H5307" s="50" t="s">
        <v>1112</v>
      </c>
      <c r="I5307" s="50" t="s">
        <v>12913</v>
      </c>
      <c r="J5307" s="50" t="s">
        <v>1114</v>
      </c>
      <c r="K5307" s="50" t="s">
        <v>291</v>
      </c>
      <c r="L5307" s="50" t="s">
        <v>189</v>
      </c>
      <c r="M5307" s="54">
        <v>2</v>
      </c>
      <c r="N5307" s="51" t="str">
        <f t="shared" si="341"/>
        <v>昭和一学園</v>
      </c>
    </row>
    <row r="5308" spans="1:14" x14ac:dyDescent="0.2">
      <c r="A5308" s="50">
        <f t="shared" si="342"/>
        <v>60534</v>
      </c>
      <c r="B5308" s="50">
        <f t="shared" si="343"/>
        <v>6</v>
      </c>
      <c r="C5308" s="51">
        <f t="shared" si="344"/>
        <v>5</v>
      </c>
      <c r="D5308" s="50">
        <v>60534</v>
      </c>
      <c r="E5308" s="50" t="s">
        <v>63</v>
      </c>
      <c r="F5308" s="50" t="s">
        <v>12914</v>
      </c>
      <c r="G5308" s="50" t="s">
        <v>1406</v>
      </c>
      <c r="H5308" s="50" t="s">
        <v>2761</v>
      </c>
      <c r="I5308" s="50" t="s">
        <v>1796</v>
      </c>
      <c r="J5308" s="50" t="s">
        <v>4170</v>
      </c>
      <c r="K5308" s="50" t="s">
        <v>291</v>
      </c>
      <c r="L5308" s="50" t="s">
        <v>188</v>
      </c>
      <c r="M5308" s="54">
        <v>2</v>
      </c>
      <c r="N5308" s="51" t="str">
        <f t="shared" si="341"/>
        <v>昭和一学園</v>
      </c>
    </row>
    <row r="5309" spans="1:14" x14ac:dyDescent="0.2">
      <c r="A5309" s="50">
        <f t="shared" si="342"/>
        <v>60535</v>
      </c>
      <c r="B5309" s="50">
        <f t="shared" si="343"/>
        <v>6</v>
      </c>
      <c r="C5309" s="51">
        <f t="shared" si="344"/>
        <v>5</v>
      </c>
      <c r="D5309" s="50">
        <v>60535</v>
      </c>
      <c r="E5309" s="50" t="s">
        <v>12338</v>
      </c>
      <c r="F5309" s="50" t="s">
        <v>4930</v>
      </c>
      <c r="G5309" s="50" t="s">
        <v>12340</v>
      </c>
      <c r="H5309" s="50" t="s">
        <v>1448</v>
      </c>
      <c r="I5309" s="50" t="s">
        <v>12341</v>
      </c>
      <c r="J5309" s="50" t="s">
        <v>1450</v>
      </c>
      <c r="K5309" s="50" t="s">
        <v>291</v>
      </c>
      <c r="L5309" s="50" t="s">
        <v>189</v>
      </c>
      <c r="M5309" s="54">
        <v>1</v>
      </c>
      <c r="N5309" s="51" t="str">
        <f t="shared" si="341"/>
        <v>昭和一学園</v>
      </c>
    </row>
    <row r="5310" spans="1:14" x14ac:dyDescent="0.2">
      <c r="A5310" s="50">
        <f t="shared" si="342"/>
        <v>60536</v>
      </c>
      <c r="B5310" s="50">
        <f t="shared" si="343"/>
        <v>6</v>
      </c>
      <c r="C5310" s="51">
        <f t="shared" si="344"/>
        <v>5</v>
      </c>
      <c r="D5310" s="50">
        <v>60536</v>
      </c>
      <c r="E5310" s="50" t="s">
        <v>4784</v>
      </c>
      <c r="F5310" s="50" t="s">
        <v>1194</v>
      </c>
      <c r="G5310" s="50" t="s">
        <v>4785</v>
      </c>
      <c r="H5310" s="50" t="s">
        <v>1195</v>
      </c>
      <c r="I5310" s="50" t="s">
        <v>4786</v>
      </c>
      <c r="J5310" s="50" t="s">
        <v>1196</v>
      </c>
      <c r="K5310" s="50" t="s">
        <v>291</v>
      </c>
      <c r="L5310" s="50" t="s">
        <v>189</v>
      </c>
      <c r="M5310" s="54">
        <v>1</v>
      </c>
      <c r="N5310" s="51" t="str">
        <f t="shared" si="341"/>
        <v>昭和一学園</v>
      </c>
    </row>
    <row r="5311" spans="1:14" x14ac:dyDescent="0.2">
      <c r="A5311" s="50">
        <f t="shared" si="342"/>
        <v>60537</v>
      </c>
      <c r="B5311" s="50">
        <f t="shared" si="343"/>
        <v>6</v>
      </c>
      <c r="C5311" s="51">
        <f t="shared" si="344"/>
        <v>5</v>
      </c>
      <c r="D5311" s="50">
        <v>60537</v>
      </c>
      <c r="E5311" s="50" t="s">
        <v>12915</v>
      </c>
      <c r="F5311" s="50" t="s">
        <v>851</v>
      </c>
      <c r="G5311" s="50" t="s">
        <v>12916</v>
      </c>
      <c r="H5311" s="50" t="s">
        <v>1023</v>
      </c>
      <c r="I5311" s="50" t="s">
        <v>12917</v>
      </c>
      <c r="J5311" s="50" t="s">
        <v>1024</v>
      </c>
      <c r="K5311" s="50" t="s">
        <v>291</v>
      </c>
      <c r="L5311" s="50" t="s">
        <v>189</v>
      </c>
      <c r="M5311" s="54">
        <v>1</v>
      </c>
      <c r="N5311" s="51" t="str">
        <f t="shared" si="341"/>
        <v>昭和一学園</v>
      </c>
    </row>
    <row r="5312" spans="1:14" x14ac:dyDescent="0.2">
      <c r="A5312" s="50">
        <f t="shared" si="342"/>
        <v>60538</v>
      </c>
      <c r="B5312" s="50">
        <f t="shared" si="343"/>
        <v>6</v>
      </c>
      <c r="C5312" s="51">
        <f t="shared" si="344"/>
        <v>5</v>
      </c>
      <c r="D5312" s="50">
        <v>60538</v>
      </c>
      <c r="E5312" s="50" t="s">
        <v>12918</v>
      </c>
      <c r="F5312" s="50" t="s">
        <v>4434</v>
      </c>
      <c r="G5312" s="50" t="s">
        <v>12919</v>
      </c>
      <c r="H5312" s="50" t="s">
        <v>1859</v>
      </c>
      <c r="I5312" s="50" t="s">
        <v>12920</v>
      </c>
      <c r="J5312" s="50" t="s">
        <v>1861</v>
      </c>
      <c r="K5312" s="50" t="s">
        <v>291</v>
      </c>
      <c r="L5312" s="50" t="s">
        <v>189</v>
      </c>
      <c r="M5312" s="54">
        <v>1</v>
      </c>
      <c r="N5312" s="51" t="str">
        <f t="shared" si="341"/>
        <v>昭和一学園</v>
      </c>
    </row>
    <row r="5313" spans="1:14" x14ac:dyDescent="0.2">
      <c r="A5313" s="50">
        <f t="shared" si="342"/>
        <v>60539</v>
      </c>
      <c r="B5313" s="50">
        <f t="shared" si="343"/>
        <v>6</v>
      </c>
      <c r="C5313" s="51">
        <f t="shared" si="344"/>
        <v>5</v>
      </c>
      <c r="D5313" s="50">
        <v>60539</v>
      </c>
      <c r="E5313" s="50" t="s">
        <v>28</v>
      </c>
      <c r="F5313" s="50" t="s">
        <v>9342</v>
      </c>
      <c r="G5313" s="50" t="s">
        <v>1083</v>
      </c>
      <c r="H5313" s="50" t="s">
        <v>1989</v>
      </c>
      <c r="I5313" s="50" t="s">
        <v>1084</v>
      </c>
      <c r="J5313" s="50" t="s">
        <v>1990</v>
      </c>
      <c r="K5313" s="50" t="s">
        <v>291</v>
      </c>
      <c r="L5313" s="50" t="s">
        <v>189</v>
      </c>
      <c r="M5313" s="54">
        <v>1</v>
      </c>
      <c r="N5313" s="51" t="str">
        <f t="shared" si="341"/>
        <v>昭和一学園</v>
      </c>
    </row>
    <row r="5314" spans="1:14" x14ac:dyDescent="0.2">
      <c r="A5314" s="50">
        <f t="shared" si="342"/>
        <v>60540</v>
      </c>
      <c r="B5314" s="50">
        <f t="shared" si="343"/>
        <v>6</v>
      </c>
      <c r="C5314" s="51">
        <f t="shared" si="344"/>
        <v>5</v>
      </c>
      <c r="D5314" s="50">
        <v>60540</v>
      </c>
      <c r="E5314" s="50" t="s">
        <v>395</v>
      </c>
      <c r="F5314" s="50" t="s">
        <v>12921</v>
      </c>
      <c r="G5314" s="50" t="s">
        <v>1397</v>
      </c>
      <c r="H5314" s="50" t="s">
        <v>5684</v>
      </c>
      <c r="I5314" s="50" t="s">
        <v>1398</v>
      </c>
      <c r="J5314" s="50" t="s">
        <v>5686</v>
      </c>
      <c r="K5314" s="50" t="s">
        <v>291</v>
      </c>
      <c r="L5314" s="50" t="s">
        <v>1029</v>
      </c>
      <c r="M5314" s="54">
        <v>3</v>
      </c>
      <c r="N5314" s="51" t="str">
        <f t="shared" ref="N5314:N5377" si="345">VLOOKUP(B5314*100+C5314,$AB$2:$AF$400,2,0)</f>
        <v>昭和一学園</v>
      </c>
    </row>
    <row r="5315" spans="1:14" x14ac:dyDescent="0.2">
      <c r="A5315" s="50">
        <f t="shared" si="342"/>
        <v>60541</v>
      </c>
      <c r="B5315" s="50">
        <f t="shared" si="343"/>
        <v>6</v>
      </c>
      <c r="C5315" s="51">
        <f t="shared" si="344"/>
        <v>5</v>
      </c>
      <c r="D5315" s="50">
        <v>60541</v>
      </c>
      <c r="E5315" s="50" t="s">
        <v>4287</v>
      </c>
      <c r="F5315" s="50" t="s">
        <v>12922</v>
      </c>
      <c r="G5315" s="50" t="s">
        <v>4289</v>
      </c>
      <c r="H5315" s="50" t="s">
        <v>12923</v>
      </c>
      <c r="I5315" s="50" t="s">
        <v>4291</v>
      </c>
      <c r="J5315" s="50" t="s">
        <v>12924</v>
      </c>
      <c r="K5315" s="50" t="s">
        <v>291</v>
      </c>
      <c r="L5315" s="50" t="s">
        <v>1029</v>
      </c>
      <c r="M5315" s="54">
        <v>3</v>
      </c>
      <c r="N5315" s="51" t="str">
        <f t="shared" si="345"/>
        <v>昭和一学園</v>
      </c>
    </row>
    <row r="5316" spans="1:14" x14ac:dyDescent="0.2">
      <c r="A5316" s="50">
        <f t="shared" si="342"/>
        <v>60542</v>
      </c>
      <c r="B5316" s="50">
        <f t="shared" si="343"/>
        <v>6</v>
      </c>
      <c r="C5316" s="51">
        <f t="shared" si="344"/>
        <v>5</v>
      </c>
      <c r="D5316" s="50">
        <v>60542</v>
      </c>
      <c r="E5316" s="50" t="s">
        <v>12122</v>
      </c>
      <c r="F5316" s="50" t="s">
        <v>449</v>
      </c>
      <c r="G5316" s="50" t="s">
        <v>12123</v>
      </c>
      <c r="H5316" s="50" t="s">
        <v>1436</v>
      </c>
      <c r="I5316" s="50" t="s">
        <v>12124</v>
      </c>
      <c r="J5316" s="50" t="s">
        <v>1951</v>
      </c>
      <c r="K5316" s="50" t="s">
        <v>291</v>
      </c>
      <c r="L5316" s="50" t="s">
        <v>1029</v>
      </c>
      <c r="M5316" s="54">
        <v>3</v>
      </c>
      <c r="N5316" s="51" t="str">
        <f t="shared" si="345"/>
        <v>昭和一学園</v>
      </c>
    </row>
    <row r="5317" spans="1:14" x14ac:dyDescent="0.2">
      <c r="A5317" s="50">
        <f t="shared" si="342"/>
        <v>60543</v>
      </c>
      <c r="B5317" s="50">
        <f t="shared" si="343"/>
        <v>6</v>
      </c>
      <c r="C5317" s="51">
        <f t="shared" si="344"/>
        <v>5</v>
      </c>
      <c r="D5317" s="50">
        <v>60543</v>
      </c>
      <c r="E5317" s="50" t="s">
        <v>12925</v>
      </c>
      <c r="F5317" s="50" t="s">
        <v>12926</v>
      </c>
      <c r="G5317" s="50" t="s">
        <v>12927</v>
      </c>
      <c r="H5317" s="50" t="s">
        <v>6993</v>
      </c>
      <c r="I5317" s="50" t="s">
        <v>12928</v>
      </c>
      <c r="J5317" s="50" t="s">
        <v>6994</v>
      </c>
      <c r="K5317" s="50" t="s">
        <v>291</v>
      </c>
      <c r="L5317" s="50" t="s">
        <v>1029</v>
      </c>
      <c r="M5317" s="54">
        <v>3</v>
      </c>
      <c r="N5317" s="51" t="str">
        <f t="shared" si="345"/>
        <v>昭和一学園</v>
      </c>
    </row>
    <row r="5318" spans="1:14" x14ac:dyDescent="0.2">
      <c r="A5318" s="50">
        <f t="shared" si="342"/>
        <v>60544</v>
      </c>
      <c r="B5318" s="50">
        <f t="shared" si="343"/>
        <v>6</v>
      </c>
      <c r="C5318" s="51">
        <f t="shared" si="344"/>
        <v>5</v>
      </c>
      <c r="D5318" s="50">
        <v>60544</v>
      </c>
      <c r="E5318" s="50" t="s">
        <v>50</v>
      </c>
      <c r="F5318" s="50" t="s">
        <v>12929</v>
      </c>
      <c r="G5318" s="50" t="s">
        <v>1937</v>
      </c>
      <c r="H5318" s="50" t="s">
        <v>1654</v>
      </c>
      <c r="I5318" s="50" t="s">
        <v>1938</v>
      </c>
      <c r="J5318" s="50" t="s">
        <v>1655</v>
      </c>
      <c r="K5318" s="50" t="s">
        <v>291</v>
      </c>
      <c r="L5318" s="50" t="s">
        <v>1029</v>
      </c>
      <c r="M5318" s="54">
        <v>3</v>
      </c>
      <c r="N5318" s="51" t="str">
        <f t="shared" si="345"/>
        <v>昭和一学園</v>
      </c>
    </row>
    <row r="5319" spans="1:14" x14ac:dyDescent="0.2">
      <c r="A5319" s="50">
        <f t="shared" si="342"/>
        <v>60545</v>
      </c>
      <c r="B5319" s="50">
        <f t="shared" si="343"/>
        <v>6</v>
      </c>
      <c r="C5319" s="51">
        <f t="shared" si="344"/>
        <v>5</v>
      </c>
      <c r="D5319" s="50">
        <v>60545</v>
      </c>
      <c r="E5319" s="50" t="s">
        <v>44</v>
      </c>
      <c r="F5319" s="50" t="s">
        <v>489</v>
      </c>
      <c r="G5319" s="50" t="s">
        <v>2258</v>
      </c>
      <c r="H5319" s="50" t="s">
        <v>1648</v>
      </c>
      <c r="I5319" s="50" t="s">
        <v>2259</v>
      </c>
      <c r="J5319" s="50" t="s">
        <v>1649</v>
      </c>
      <c r="K5319" s="50" t="s">
        <v>291</v>
      </c>
      <c r="L5319" s="50" t="s">
        <v>189</v>
      </c>
      <c r="M5319" s="54">
        <v>1</v>
      </c>
      <c r="N5319" s="51" t="str">
        <f t="shared" si="345"/>
        <v>昭和一学園</v>
      </c>
    </row>
    <row r="5320" spans="1:14" x14ac:dyDescent="0.2">
      <c r="A5320" s="50">
        <f t="shared" si="342"/>
        <v>60546</v>
      </c>
      <c r="B5320" s="50">
        <f t="shared" si="343"/>
        <v>6</v>
      </c>
      <c r="C5320" s="51">
        <f t="shared" si="344"/>
        <v>5</v>
      </c>
      <c r="D5320" s="50">
        <v>60546</v>
      </c>
      <c r="E5320" s="50" t="s">
        <v>2786</v>
      </c>
      <c r="F5320" s="50" t="s">
        <v>12930</v>
      </c>
      <c r="G5320" s="50" t="s">
        <v>2788</v>
      </c>
      <c r="H5320" s="50" t="s">
        <v>1121</v>
      </c>
      <c r="I5320" s="50" t="s">
        <v>2789</v>
      </c>
      <c r="J5320" s="50" t="s">
        <v>1584</v>
      </c>
      <c r="K5320" s="50" t="s">
        <v>291</v>
      </c>
      <c r="L5320" s="50" t="s">
        <v>189</v>
      </c>
      <c r="M5320" s="54">
        <v>1</v>
      </c>
      <c r="N5320" s="51" t="str">
        <f t="shared" si="345"/>
        <v>昭和一学園</v>
      </c>
    </row>
    <row r="5321" spans="1:14" x14ac:dyDescent="0.2">
      <c r="A5321" s="50">
        <f t="shared" si="342"/>
        <v>60547</v>
      </c>
      <c r="B5321" s="50">
        <f t="shared" si="343"/>
        <v>6</v>
      </c>
      <c r="C5321" s="51">
        <f t="shared" si="344"/>
        <v>5</v>
      </c>
      <c r="D5321" s="50">
        <v>60547</v>
      </c>
      <c r="E5321" s="50" t="s">
        <v>12931</v>
      </c>
      <c r="F5321" s="50" t="s">
        <v>4787</v>
      </c>
      <c r="G5321" s="50" t="s">
        <v>12932</v>
      </c>
      <c r="H5321" s="50" t="s">
        <v>1432</v>
      </c>
      <c r="I5321" s="50" t="s">
        <v>12933</v>
      </c>
      <c r="J5321" s="50" t="s">
        <v>1433</v>
      </c>
      <c r="K5321" s="50" t="s">
        <v>291</v>
      </c>
      <c r="L5321" s="50" t="s">
        <v>189</v>
      </c>
      <c r="M5321" s="54">
        <v>1</v>
      </c>
      <c r="N5321" s="51" t="str">
        <f t="shared" si="345"/>
        <v>昭和一学園</v>
      </c>
    </row>
    <row r="5322" spans="1:14" x14ac:dyDescent="0.2">
      <c r="A5322" s="50">
        <f t="shared" si="342"/>
        <v>60548</v>
      </c>
      <c r="B5322" s="50">
        <f t="shared" si="343"/>
        <v>6</v>
      </c>
      <c r="C5322" s="51">
        <f t="shared" si="344"/>
        <v>5</v>
      </c>
      <c r="D5322" s="50">
        <v>60548</v>
      </c>
      <c r="E5322" s="50" t="s">
        <v>12934</v>
      </c>
      <c r="F5322" s="50" t="s">
        <v>12935</v>
      </c>
      <c r="G5322" s="50" t="s">
        <v>12936</v>
      </c>
      <c r="H5322" s="50" t="s">
        <v>1121</v>
      </c>
      <c r="I5322" s="50" t="s">
        <v>2363</v>
      </c>
      <c r="J5322" s="50" t="s">
        <v>1584</v>
      </c>
      <c r="K5322" s="50" t="s">
        <v>291</v>
      </c>
      <c r="L5322" s="50" t="s">
        <v>189</v>
      </c>
      <c r="M5322" s="54">
        <v>1</v>
      </c>
      <c r="N5322" s="51" t="str">
        <f t="shared" si="345"/>
        <v>昭和一学園</v>
      </c>
    </row>
    <row r="5323" spans="1:14" x14ac:dyDescent="0.2">
      <c r="A5323" s="50">
        <f t="shared" si="342"/>
        <v>60549</v>
      </c>
      <c r="B5323" s="50">
        <f t="shared" si="343"/>
        <v>6</v>
      </c>
      <c r="C5323" s="51">
        <f t="shared" si="344"/>
        <v>5</v>
      </c>
      <c r="D5323" s="50">
        <v>60549</v>
      </c>
      <c r="E5323" s="50" t="s">
        <v>42</v>
      </c>
      <c r="F5323" s="50" t="s">
        <v>6148</v>
      </c>
      <c r="G5323" s="50" t="s">
        <v>1582</v>
      </c>
      <c r="H5323" s="50" t="s">
        <v>1230</v>
      </c>
      <c r="I5323" s="50" t="s">
        <v>1583</v>
      </c>
      <c r="J5323" s="50" t="s">
        <v>1231</v>
      </c>
      <c r="K5323" s="50" t="s">
        <v>291</v>
      </c>
      <c r="L5323" s="50" t="s">
        <v>185</v>
      </c>
      <c r="M5323" s="54">
        <v>1</v>
      </c>
      <c r="N5323" s="51" t="str">
        <f t="shared" si="345"/>
        <v>昭和一学園</v>
      </c>
    </row>
    <row r="5324" spans="1:14" x14ac:dyDescent="0.2">
      <c r="A5324" s="50">
        <f t="shared" si="342"/>
        <v>60550</v>
      </c>
      <c r="B5324" s="50">
        <f t="shared" si="343"/>
        <v>6</v>
      </c>
      <c r="C5324" s="51">
        <f t="shared" si="344"/>
        <v>5</v>
      </c>
      <c r="D5324" s="50">
        <v>60550</v>
      </c>
      <c r="E5324" s="50" t="s">
        <v>57</v>
      </c>
      <c r="F5324" s="50" t="s">
        <v>12937</v>
      </c>
      <c r="G5324" s="50" t="s">
        <v>1202</v>
      </c>
      <c r="H5324" s="50" t="s">
        <v>12863</v>
      </c>
      <c r="I5324" s="50" t="s">
        <v>1204</v>
      </c>
      <c r="J5324" s="50" t="s">
        <v>12864</v>
      </c>
      <c r="K5324" s="50" t="s">
        <v>291</v>
      </c>
      <c r="L5324" s="50" t="s">
        <v>188</v>
      </c>
      <c r="M5324" s="54">
        <v>2</v>
      </c>
      <c r="N5324" s="51" t="str">
        <f t="shared" si="345"/>
        <v>昭和一学園</v>
      </c>
    </row>
    <row r="5325" spans="1:14" x14ac:dyDescent="0.2">
      <c r="A5325" s="50">
        <f t="shared" si="342"/>
        <v>60566</v>
      </c>
      <c r="B5325" s="50">
        <f t="shared" si="343"/>
        <v>6</v>
      </c>
      <c r="C5325" s="51">
        <f t="shared" si="344"/>
        <v>5</v>
      </c>
      <c r="D5325" s="50">
        <v>60566</v>
      </c>
      <c r="E5325" s="50" t="s">
        <v>66</v>
      </c>
      <c r="F5325" s="50" t="s">
        <v>12938</v>
      </c>
      <c r="G5325" s="50" t="s">
        <v>1266</v>
      </c>
      <c r="H5325" s="50" t="s">
        <v>12939</v>
      </c>
      <c r="I5325" s="50" t="s">
        <v>1268</v>
      </c>
      <c r="J5325" s="50" t="s">
        <v>12940</v>
      </c>
      <c r="K5325" s="50" t="s">
        <v>292</v>
      </c>
      <c r="L5325" s="50" t="s">
        <v>1029</v>
      </c>
      <c r="M5325" s="54">
        <v>3</v>
      </c>
      <c r="N5325" s="51" t="str">
        <f t="shared" si="345"/>
        <v>昭和一学園</v>
      </c>
    </row>
    <row r="5326" spans="1:14" x14ac:dyDescent="0.2">
      <c r="A5326" s="50">
        <f t="shared" si="342"/>
        <v>60567</v>
      </c>
      <c r="B5326" s="50">
        <f t="shared" si="343"/>
        <v>6</v>
      </c>
      <c r="C5326" s="51">
        <f t="shared" si="344"/>
        <v>5</v>
      </c>
      <c r="D5326" s="50">
        <v>60567</v>
      </c>
      <c r="E5326" s="50" t="s">
        <v>12941</v>
      </c>
      <c r="F5326" s="50" t="s">
        <v>3708</v>
      </c>
      <c r="G5326" s="50" t="s">
        <v>12942</v>
      </c>
      <c r="H5326" s="50" t="s">
        <v>1750</v>
      </c>
      <c r="I5326" s="50" t="s">
        <v>12943</v>
      </c>
      <c r="J5326" s="50" t="s">
        <v>1752</v>
      </c>
      <c r="K5326" s="50" t="s">
        <v>292</v>
      </c>
      <c r="L5326" s="50" t="s">
        <v>1029</v>
      </c>
      <c r="M5326" s="54">
        <v>3</v>
      </c>
      <c r="N5326" s="51" t="str">
        <f t="shared" si="345"/>
        <v>昭和一学園</v>
      </c>
    </row>
    <row r="5327" spans="1:14" x14ac:dyDescent="0.2">
      <c r="A5327" s="50">
        <f t="shared" si="342"/>
        <v>60568</v>
      </c>
      <c r="B5327" s="50">
        <f t="shared" si="343"/>
        <v>6</v>
      </c>
      <c r="C5327" s="51">
        <f t="shared" si="344"/>
        <v>5</v>
      </c>
      <c r="D5327" s="50">
        <v>60568</v>
      </c>
      <c r="E5327" s="50" t="s">
        <v>57</v>
      </c>
      <c r="F5327" s="50" t="s">
        <v>12944</v>
      </c>
      <c r="G5327" s="50" t="s">
        <v>1202</v>
      </c>
      <c r="H5327" s="50" t="s">
        <v>9825</v>
      </c>
      <c r="I5327" s="50" t="s">
        <v>1204</v>
      </c>
      <c r="J5327" s="50" t="s">
        <v>9826</v>
      </c>
      <c r="K5327" s="50" t="s">
        <v>292</v>
      </c>
      <c r="L5327" s="50" t="s">
        <v>188</v>
      </c>
      <c r="M5327" s="54">
        <v>2</v>
      </c>
      <c r="N5327" s="51" t="str">
        <f t="shared" si="345"/>
        <v>昭和一学園</v>
      </c>
    </row>
    <row r="5328" spans="1:14" x14ac:dyDescent="0.2">
      <c r="A5328" s="50">
        <f t="shared" si="342"/>
        <v>60569</v>
      </c>
      <c r="B5328" s="50">
        <f t="shared" si="343"/>
        <v>6</v>
      </c>
      <c r="C5328" s="51">
        <f t="shared" si="344"/>
        <v>5</v>
      </c>
      <c r="D5328" s="50">
        <v>60569</v>
      </c>
      <c r="E5328" s="50" t="s">
        <v>5376</v>
      </c>
      <c r="F5328" s="50" t="s">
        <v>9509</v>
      </c>
      <c r="G5328" s="50" t="s">
        <v>5377</v>
      </c>
      <c r="H5328" s="50" t="s">
        <v>1341</v>
      </c>
      <c r="I5328" s="50" t="s">
        <v>5378</v>
      </c>
      <c r="J5328" s="50" t="s">
        <v>1343</v>
      </c>
      <c r="K5328" s="50" t="s">
        <v>292</v>
      </c>
      <c r="L5328" s="50" t="s">
        <v>188</v>
      </c>
      <c r="M5328" s="54">
        <v>2</v>
      </c>
      <c r="N5328" s="51" t="str">
        <f t="shared" si="345"/>
        <v>昭和一学園</v>
      </c>
    </row>
    <row r="5329" spans="1:14" x14ac:dyDescent="0.2">
      <c r="A5329" s="50">
        <f t="shared" si="342"/>
        <v>60570</v>
      </c>
      <c r="B5329" s="50">
        <f t="shared" si="343"/>
        <v>6</v>
      </c>
      <c r="C5329" s="51">
        <f t="shared" si="344"/>
        <v>5</v>
      </c>
      <c r="D5329" s="50">
        <v>60570</v>
      </c>
      <c r="E5329" s="50" t="s">
        <v>39</v>
      </c>
      <c r="F5329" s="50" t="s">
        <v>12945</v>
      </c>
      <c r="G5329" s="50" t="s">
        <v>1317</v>
      </c>
      <c r="H5329" s="50" t="s">
        <v>12946</v>
      </c>
      <c r="I5329" s="50" t="s">
        <v>1318</v>
      </c>
      <c r="J5329" s="50" t="s">
        <v>12947</v>
      </c>
      <c r="K5329" s="50" t="s">
        <v>292</v>
      </c>
      <c r="L5329" s="50" t="s">
        <v>189</v>
      </c>
      <c r="M5329" s="54">
        <v>2</v>
      </c>
      <c r="N5329" s="51" t="str">
        <f t="shared" si="345"/>
        <v>昭和一学園</v>
      </c>
    </row>
    <row r="5330" spans="1:14" x14ac:dyDescent="0.2">
      <c r="A5330" s="50">
        <f t="shared" si="342"/>
        <v>60572</v>
      </c>
      <c r="B5330" s="50">
        <f t="shared" si="343"/>
        <v>6</v>
      </c>
      <c r="C5330" s="51">
        <f t="shared" si="344"/>
        <v>5</v>
      </c>
      <c r="D5330" s="50">
        <v>60572</v>
      </c>
      <c r="E5330" s="50" t="s">
        <v>4287</v>
      </c>
      <c r="F5330" s="50" t="s">
        <v>12948</v>
      </c>
      <c r="G5330" s="50" t="s">
        <v>4289</v>
      </c>
      <c r="H5330" s="50" t="s">
        <v>12949</v>
      </c>
      <c r="I5330" s="50" t="s">
        <v>4291</v>
      </c>
      <c r="J5330" s="50" t="s">
        <v>12950</v>
      </c>
      <c r="K5330" s="50" t="s">
        <v>292</v>
      </c>
      <c r="L5330" s="50" t="s">
        <v>189</v>
      </c>
      <c r="M5330" s="54">
        <v>1</v>
      </c>
      <c r="N5330" s="51" t="str">
        <f t="shared" si="345"/>
        <v>昭和一学園</v>
      </c>
    </row>
    <row r="5331" spans="1:14" x14ac:dyDescent="0.2">
      <c r="A5331" s="50">
        <f t="shared" si="342"/>
        <v>60573</v>
      </c>
      <c r="B5331" s="50">
        <f t="shared" si="343"/>
        <v>6</v>
      </c>
      <c r="C5331" s="51">
        <f t="shared" si="344"/>
        <v>5</v>
      </c>
      <c r="D5331" s="50">
        <v>60573</v>
      </c>
      <c r="E5331" s="50" t="s">
        <v>73</v>
      </c>
      <c r="F5331" s="50" t="s">
        <v>12951</v>
      </c>
      <c r="G5331" s="50" t="s">
        <v>1897</v>
      </c>
      <c r="H5331" s="50" t="s">
        <v>11328</v>
      </c>
      <c r="I5331" s="50" t="s">
        <v>1899</v>
      </c>
      <c r="J5331" s="50" t="s">
        <v>11329</v>
      </c>
      <c r="K5331" s="50" t="s">
        <v>292</v>
      </c>
      <c r="L5331" s="50" t="s">
        <v>189</v>
      </c>
      <c r="M5331" s="54">
        <v>1</v>
      </c>
      <c r="N5331" s="51" t="str">
        <f t="shared" si="345"/>
        <v>昭和一学園</v>
      </c>
    </row>
    <row r="5332" spans="1:14" x14ac:dyDescent="0.2">
      <c r="A5332" s="50">
        <f t="shared" si="342"/>
        <v>60574</v>
      </c>
      <c r="B5332" s="50">
        <f t="shared" si="343"/>
        <v>6</v>
      </c>
      <c r="C5332" s="51">
        <f t="shared" si="344"/>
        <v>5</v>
      </c>
      <c r="D5332" s="50">
        <v>60574</v>
      </c>
      <c r="E5332" s="50" t="s">
        <v>12952</v>
      </c>
      <c r="F5332" s="50" t="s">
        <v>12953</v>
      </c>
      <c r="G5332" s="50" t="s">
        <v>12954</v>
      </c>
      <c r="H5332" s="50" t="s">
        <v>9755</v>
      </c>
      <c r="I5332" s="50" t="s">
        <v>12955</v>
      </c>
      <c r="J5332" s="50" t="s">
        <v>9756</v>
      </c>
      <c r="K5332" s="50" t="s">
        <v>292</v>
      </c>
      <c r="L5332" s="50" t="s">
        <v>189</v>
      </c>
      <c r="M5332" s="54">
        <v>1</v>
      </c>
      <c r="N5332" s="51" t="str">
        <f t="shared" si="345"/>
        <v>昭和一学園</v>
      </c>
    </row>
    <row r="5333" spans="1:14" x14ac:dyDescent="0.2">
      <c r="A5333" s="50">
        <f t="shared" si="342"/>
        <v>60575</v>
      </c>
      <c r="B5333" s="50">
        <f t="shared" si="343"/>
        <v>6</v>
      </c>
      <c r="C5333" s="51">
        <f t="shared" si="344"/>
        <v>5</v>
      </c>
      <c r="D5333" s="50">
        <v>60575</v>
      </c>
      <c r="E5333" s="50" t="s">
        <v>988</v>
      </c>
      <c r="F5333" s="50" t="s">
        <v>7249</v>
      </c>
      <c r="G5333" s="50" t="s">
        <v>1499</v>
      </c>
      <c r="H5333" s="50" t="s">
        <v>1088</v>
      </c>
      <c r="I5333" s="50" t="s">
        <v>1501</v>
      </c>
      <c r="J5333" s="50" t="s">
        <v>1090</v>
      </c>
      <c r="K5333" s="50" t="s">
        <v>292</v>
      </c>
      <c r="L5333" s="50" t="s">
        <v>189</v>
      </c>
      <c r="M5333" s="54">
        <v>1</v>
      </c>
      <c r="N5333" s="51" t="str">
        <f t="shared" si="345"/>
        <v>昭和一学園</v>
      </c>
    </row>
    <row r="5334" spans="1:14" x14ac:dyDescent="0.2">
      <c r="A5334" s="50">
        <f t="shared" si="342"/>
        <v>60576</v>
      </c>
      <c r="B5334" s="50">
        <f t="shared" si="343"/>
        <v>6</v>
      </c>
      <c r="C5334" s="51">
        <f t="shared" si="344"/>
        <v>5</v>
      </c>
      <c r="D5334" s="50">
        <v>60576</v>
      </c>
      <c r="E5334" s="50" t="s">
        <v>15572</v>
      </c>
      <c r="F5334" s="50" t="s">
        <v>15573</v>
      </c>
      <c r="G5334" s="50" t="s">
        <v>2272</v>
      </c>
      <c r="H5334" s="50" t="s">
        <v>4983</v>
      </c>
      <c r="I5334" s="50" t="s">
        <v>2273</v>
      </c>
      <c r="J5334" s="50" t="s">
        <v>4984</v>
      </c>
      <c r="K5334" s="50" t="s">
        <v>292</v>
      </c>
      <c r="L5334" s="50" t="s">
        <v>189</v>
      </c>
      <c r="M5334" s="54">
        <v>1</v>
      </c>
      <c r="N5334" s="51" t="str">
        <f t="shared" si="345"/>
        <v>昭和一学園</v>
      </c>
    </row>
    <row r="5335" spans="1:14" x14ac:dyDescent="0.2">
      <c r="A5335" s="50">
        <f t="shared" si="342"/>
        <v>60598</v>
      </c>
      <c r="B5335" s="50">
        <f t="shared" si="343"/>
        <v>6</v>
      </c>
      <c r="C5335" s="51">
        <f t="shared" si="344"/>
        <v>5</v>
      </c>
      <c r="D5335" s="50">
        <v>60598</v>
      </c>
      <c r="E5335" s="50" t="s">
        <v>3682</v>
      </c>
      <c r="F5335" s="50" t="s">
        <v>12956</v>
      </c>
      <c r="G5335" s="50" t="s">
        <v>1141</v>
      </c>
      <c r="H5335" s="50" t="s">
        <v>12957</v>
      </c>
      <c r="I5335" s="50" t="s">
        <v>1142</v>
      </c>
      <c r="J5335" s="50" t="s">
        <v>12958</v>
      </c>
      <c r="K5335" s="50" t="s">
        <v>291</v>
      </c>
      <c r="L5335" s="50" t="s">
        <v>188</v>
      </c>
      <c r="M5335" s="54">
        <v>2</v>
      </c>
      <c r="N5335" s="51" t="str">
        <f t="shared" si="345"/>
        <v>昭和一学園</v>
      </c>
    </row>
    <row r="5336" spans="1:14" x14ac:dyDescent="0.2">
      <c r="A5336" s="50">
        <f t="shared" si="342"/>
        <v>60599</v>
      </c>
      <c r="B5336" s="50">
        <f t="shared" si="343"/>
        <v>6</v>
      </c>
      <c r="C5336" s="51">
        <f t="shared" si="344"/>
        <v>5</v>
      </c>
      <c r="D5336" s="50">
        <v>60599</v>
      </c>
      <c r="E5336" s="50" t="s">
        <v>120</v>
      </c>
      <c r="F5336" s="50" t="s">
        <v>5060</v>
      </c>
      <c r="G5336" s="50" t="s">
        <v>1026</v>
      </c>
      <c r="H5336" s="50" t="s">
        <v>1160</v>
      </c>
      <c r="I5336" s="50" t="s">
        <v>1027</v>
      </c>
      <c r="J5336" s="50" t="s">
        <v>1767</v>
      </c>
      <c r="K5336" s="50" t="s">
        <v>291</v>
      </c>
      <c r="L5336" s="50" t="s">
        <v>189</v>
      </c>
      <c r="M5336" s="54">
        <v>2</v>
      </c>
      <c r="N5336" s="51" t="str">
        <f t="shared" si="345"/>
        <v>昭和一学園</v>
      </c>
    </row>
    <row r="5337" spans="1:14" x14ac:dyDescent="0.2">
      <c r="A5337" s="50">
        <f t="shared" si="342"/>
        <v>60701</v>
      </c>
      <c r="B5337" s="50">
        <f t="shared" si="343"/>
        <v>6</v>
      </c>
      <c r="C5337" s="51">
        <f t="shared" si="344"/>
        <v>7</v>
      </c>
      <c r="D5337" s="50">
        <v>60701</v>
      </c>
      <c r="E5337" s="50" t="s">
        <v>360</v>
      </c>
      <c r="F5337" s="50" t="s">
        <v>69</v>
      </c>
      <c r="G5337" s="50" t="s">
        <v>2450</v>
      </c>
      <c r="H5337" s="50" t="s">
        <v>1625</v>
      </c>
      <c r="I5337" s="50" t="s">
        <v>2451</v>
      </c>
      <c r="J5337" s="50" t="s">
        <v>1627</v>
      </c>
      <c r="K5337" s="50" t="s">
        <v>291</v>
      </c>
      <c r="L5337" s="50" t="s">
        <v>189</v>
      </c>
      <c r="M5337" s="54">
        <v>1</v>
      </c>
      <c r="N5337" s="51" t="str">
        <f t="shared" si="345"/>
        <v>都片倉</v>
      </c>
    </row>
    <row r="5338" spans="1:14" x14ac:dyDescent="0.2">
      <c r="A5338" s="50">
        <f t="shared" si="342"/>
        <v>60702</v>
      </c>
      <c r="B5338" s="50">
        <f t="shared" si="343"/>
        <v>6</v>
      </c>
      <c r="C5338" s="51">
        <f t="shared" si="344"/>
        <v>7</v>
      </c>
      <c r="D5338" s="50">
        <v>60702</v>
      </c>
      <c r="E5338" s="50" t="s">
        <v>45</v>
      </c>
      <c r="F5338" s="50" t="s">
        <v>7304</v>
      </c>
      <c r="G5338" s="50" t="s">
        <v>1184</v>
      </c>
      <c r="H5338" s="50" t="s">
        <v>1924</v>
      </c>
      <c r="I5338" s="50" t="s">
        <v>1186</v>
      </c>
      <c r="J5338" s="50" t="s">
        <v>1925</v>
      </c>
      <c r="K5338" s="50" t="s">
        <v>291</v>
      </c>
      <c r="L5338" s="50" t="s">
        <v>189</v>
      </c>
      <c r="M5338" s="54">
        <v>1</v>
      </c>
      <c r="N5338" s="51" t="str">
        <f t="shared" si="345"/>
        <v>都片倉</v>
      </c>
    </row>
    <row r="5339" spans="1:14" x14ac:dyDescent="0.2">
      <c r="A5339" s="50">
        <f t="shared" si="342"/>
        <v>60703</v>
      </c>
      <c r="B5339" s="50">
        <f t="shared" si="343"/>
        <v>6</v>
      </c>
      <c r="C5339" s="51">
        <f t="shared" si="344"/>
        <v>7</v>
      </c>
      <c r="D5339" s="50">
        <v>60703</v>
      </c>
      <c r="E5339" s="50" t="s">
        <v>12959</v>
      </c>
      <c r="F5339" s="50" t="s">
        <v>12960</v>
      </c>
      <c r="G5339" s="50" t="s">
        <v>12961</v>
      </c>
      <c r="H5339" s="50" t="s">
        <v>12962</v>
      </c>
      <c r="I5339" s="50" t="s">
        <v>12963</v>
      </c>
      <c r="J5339" s="50" t="s">
        <v>12964</v>
      </c>
      <c r="K5339" s="50" t="s">
        <v>291</v>
      </c>
      <c r="L5339" s="50" t="s">
        <v>189</v>
      </c>
      <c r="M5339" s="54">
        <v>1</v>
      </c>
      <c r="N5339" s="51" t="str">
        <f t="shared" si="345"/>
        <v>都片倉</v>
      </c>
    </row>
    <row r="5340" spans="1:14" x14ac:dyDescent="0.2">
      <c r="A5340" s="50">
        <f t="shared" si="342"/>
        <v>60704</v>
      </c>
      <c r="B5340" s="50">
        <f t="shared" si="343"/>
        <v>6</v>
      </c>
      <c r="C5340" s="51">
        <f t="shared" si="344"/>
        <v>7</v>
      </c>
      <c r="D5340" s="50">
        <v>60704</v>
      </c>
      <c r="E5340" s="50" t="s">
        <v>12965</v>
      </c>
      <c r="F5340" s="50" t="s">
        <v>12966</v>
      </c>
      <c r="G5340" s="50" t="s">
        <v>12967</v>
      </c>
      <c r="H5340" s="50" t="s">
        <v>3066</v>
      </c>
      <c r="I5340" s="50" t="s">
        <v>12968</v>
      </c>
      <c r="J5340" s="50" t="s">
        <v>3067</v>
      </c>
      <c r="K5340" s="50" t="s">
        <v>291</v>
      </c>
      <c r="L5340" s="50" t="s">
        <v>189</v>
      </c>
      <c r="M5340" s="54">
        <v>1</v>
      </c>
      <c r="N5340" s="51" t="str">
        <f t="shared" si="345"/>
        <v>都片倉</v>
      </c>
    </row>
    <row r="5341" spans="1:14" x14ac:dyDescent="0.2">
      <c r="A5341" s="50">
        <f t="shared" si="342"/>
        <v>60705</v>
      </c>
      <c r="B5341" s="50">
        <f t="shared" si="343"/>
        <v>6</v>
      </c>
      <c r="C5341" s="51">
        <f t="shared" si="344"/>
        <v>7</v>
      </c>
      <c r="D5341" s="50">
        <v>60705</v>
      </c>
      <c r="E5341" s="50" t="s">
        <v>72</v>
      </c>
      <c r="F5341" s="50" t="s">
        <v>4789</v>
      </c>
      <c r="G5341" s="50" t="s">
        <v>1983</v>
      </c>
      <c r="H5341" s="50" t="s">
        <v>2488</v>
      </c>
      <c r="I5341" s="50" t="s">
        <v>1984</v>
      </c>
      <c r="J5341" s="50" t="s">
        <v>2489</v>
      </c>
      <c r="K5341" s="50" t="s">
        <v>291</v>
      </c>
      <c r="L5341" s="50" t="s">
        <v>185</v>
      </c>
      <c r="M5341" s="54">
        <v>1</v>
      </c>
      <c r="N5341" s="51" t="str">
        <f t="shared" si="345"/>
        <v>都片倉</v>
      </c>
    </row>
    <row r="5342" spans="1:14" x14ac:dyDescent="0.2">
      <c r="A5342" s="50">
        <f t="shared" si="342"/>
        <v>60727</v>
      </c>
      <c r="B5342" s="50">
        <f t="shared" si="343"/>
        <v>6</v>
      </c>
      <c r="C5342" s="51">
        <f t="shared" si="344"/>
        <v>7</v>
      </c>
      <c r="D5342" s="50">
        <v>60727</v>
      </c>
      <c r="E5342" s="50" t="s">
        <v>29</v>
      </c>
      <c r="F5342" s="50" t="s">
        <v>12969</v>
      </c>
      <c r="G5342" s="50" t="s">
        <v>1310</v>
      </c>
      <c r="H5342" s="50" t="s">
        <v>2540</v>
      </c>
      <c r="I5342" s="50" t="s">
        <v>1311</v>
      </c>
      <c r="J5342" s="50" t="s">
        <v>2541</v>
      </c>
      <c r="K5342" s="50" t="s">
        <v>291</v>
      </c>
      <c r="L5342" s="50" t="s">
        <v>1029</v>
      </c>
      <c r="M5342" s="54">
        <v>3</v>
      </c>
      <c r="N5342" s="51" t="str">
        <f t="shared" si="345"/>
        <v>都片倉</v>
      </c>
    </row>
    <row r="5343" spans="1:14" x14ac:dyDescent="0.2">
      <c r="A5343" s="50">
        <f t="shared" si="342"/>
        <v>60728</v>
      </c>
      <c r="B5343" s="50">
        <f t="shared" si="343"/>
        <v>6</v>
      </c>
      <c r="C5343" s="51">
        <f t="shared" si="344"/>
        <v>7</v>
      </c>
      <c r="D5343" s="50">
        <v>60728</v>
      </c>
      <c r="E5343" s="50" t="s">
        <v>12970</v>
      </c>
      <c r="F5343" s="50" t="s">
        <v>12971</v>
      </c>
      <c r="G5343" s="50" t="s">
        <v>12972</v>
      </c>
      <c r="H5343" s="50" t="s">
        <v>4767</v>
      </c>
      <c r="I5343" s="50" t="s">
        <v>12973</v>
      </c>
      <c r="J5343" s="50" t="s">
        <v>4768</v>
      </c>
      <c r="K5343" s="50" t="s">
        <v>291</v>
      </c>
      <c r="L5343" s="50" t="s">
        <v>1029</v>
      </c>
      <c r="M5343" s="54">
        <v>3</v>
      </c>
      <c r="N5343" s="51" t="str">
        <f t="shared" si="345"/>
        <v>都片倉</v>
      </c>
    </row>
    <row r="5344" spans="1:14" x14ac:dyDescent="0.2">
      <c r="A5344" s="50">
        <f t="shared" si="342"/>
        <v>60729</v>
      </c>
      <c r="B5344" s="50">
        <f t="shared" si="343"/>
        <v>6</v>
      </c>
      <c r="C5344" s="51">
        <f t="shared" si="344"/>
        <v>7</v>
      </c>
      <c r="D5344" s="50">
        <v>60729</v>
      </c>
      <c r="E5344" s="50" t="s">
        <v>12974</v>
      </c>
      <c r="F5344" s="50" t="s">
        <v>12975</v>
      </c>
      <c r="G5344" s="50" t="s">
        <v>12976</v>
      </c>
      <c r="H5344" s="50" t="s">
        <v>4533</v>
      </c>
      <c r="I5344" s="50" t="s">
        <v>12977</v>
      </c>
      <c r="J5344" s="50" t="s">
        <v>4534</v>
      </c>
      <c r="K5344" s="50" t="s">
        <v>291</v>
      </c>
      <c r="L5344" s="50" t="s">
        <v>1029</v>
      </c>
      <c r="M5344" s="54">
        <v>3</v>
      </c>
      <c r="N5344" s="51" t="str">
        <f t="shared" si="345"/>
        <v>都片倉</v>
      </c>
    </row>
    <row r="5345" spans="1:14" x14ac:dyDescent="0.2">
      <c r="A5345" s="50">
        <f t="shared" si="342"/>
        <v>60730</v>
      </c>
      <c r="B5345" s="50">
        <f t="shared" si="343"/>
        <v>6</v>
      </c>
      <c r="C5345" s="51">
        <f t="shared" si="344"/>
        <v>7</v>
      </c>
      <c r="D5345" s="50">
        <v>60730</v>
      </c>
      <c r="E5345" s="50" t="s">
        <v>8788</v>
      </c>
      <c r="F5345" s="50" t="s">
        <v>3431</v>
      </c>
      <c r="G5345" s="50" t="s">
        <v>3255</v>
      </c>
      <c r="H5345" s="50" t="s">
        <v>1930</v>
      </c>
      <c r="I5345" s="50" t="s">
        <v>3256</v>
      </c>
      <c r="J5345" s="50" t="s">
        <v>1931</v>
      </c>
      <c r="K5345" s="50" t="s">
        <v>291</v>
      </c>
      <c r="L5345" s="50" t="s">
        <v>1029</v>
      </c>
      <c r="M5345" s="54">
        <v>3</v>
      </c>
      <c r="N5345" s="51" t="str">
        <f t="shared" si="345"/>
        <v>都片倉</v>
      </c>
    </row>
    <row r="5346" spans="1:14" x14ac:dyDescent="0.2">
      <c r="A5346" s="50">
        <f t="shared" si="342"/>
        <v>60732</v>
      </c>
      <c r="B5346" s="50">
        <f t="shared" si="343"/>
        <v>6</v>
      </c>
      <c r="C5346" s="51">
        <f t="shared" si="344"/>
        <v>7</v>
      </c>
      <c r="D5346" s="50">
        <v>60732</v>
      </c>
      <c r="E5346" s="50" t="s">
        <v>64</v>
      </c>
      <c r="F5346" s="50" t="s">
        <v>12282</v>
      </c>
      <c r="G5346" s="50" t="s">
        <v>2409</v>
      </c>
      <c r="H5346" s="50" t="s">
        <v>10608</v>
      </c>
      <c r="I5346" s="50" t="s">
        <v>2411</v>
      </c>
      <c r="J5346" s="50" t="s">
        <v>11186</v>
      </c>
      <c r="K5346" s="50" t="s">
        <v>291</v>
      </c>
      <c r="L5346" s="50" t="s">
        <v>1029</v>
      </c>
      <c r="M5346" s="54">
        <v>3</v>
      </c>
      <c r="N5346" s="51" t="str">
        <f t="shared" si="345"/>
        <v>都片倉</v>
      </c>
    </row>
    <row r="5347" spans="1:14" x14ac:dyDescent="0.2">
      <c r="A5347" s="50">
        <f t="shared" si="342"/>
        <v>60733</v>
      </c>
      <c r="B5347" s="50">
        <f t="shared" si="343"/>
        <v>6</v>
      </c>
      <c r="C5347" s="51">
        <f t="shared" si="344"/>
        <v>7</v>
      </c>
      <c r="D5347" s="50">
        <v>60733</v>
      </c>
      <c r="E5347" s="50" t="s">
        <v>12978</v>
      </c>
      <c r="F5347" s="50" t="s">
        <v>6405</v>
      </c>
      <c r="G5347" s="50" t="s">
        <v>12979</v>
      </c>
      <c r="H5347" s="50" t="s">
        <v>6405</v>
      </c>
      <c r="I5347" s="50" t="s">
        <v>12980</v>
      </c>
      <c r="J5347" s="50" t="s">
        <v>12981</v>
      </c>
      <c r="K5347" s="50" t="s">
        <v>291</v>
      </c>
      <c r="L5347" s="50" t="s">
        <v>1029</v>
      </c>
      <c r="M5347" s="54">
        <v>3</v>
      </c>
      <c r="N5347" s="51" t="str">
        <f t="shared" si="345"/>
        <v>都片倉</v>
      </c>
    </row>
    <row r="5348" spans="1:14" x14ac:dyDescent="0.2">
      <c r="A5348" s="50">
        <f t="shared" si="342"/>
        <v>60734</v>
      </c>
      <c r="B5348" s="50">
        <f t="shared" si="343"/>
        <v>6</v>
      </c>
      <c r="C5348" s="51">
        <f t="shared" si="344"/>
        <v>7</v>
      </c>
      <c r="D5348" s="50">
        <v>60734</v>
      </c>
      <c r="E5348" s="50" t="s">
        <v>12982</v>
      </c>
      <c r="F5348" s="50" t="s">
        <v>2660</v>
      </c>
      <c r="G5348" s="50" t="s">
        <v>12983</v>
      </c>
      <c r="H5348" s="50" t="s">
        <v>1232</v>
      </c>
      <c r="I5348" s="50" t="s">
        <v>12984</v>
      </c>
      <c r="J5348" s="50" t="s">
        <v>1233</v>
      </c>
      <c r="K5348" s="50" t="s">
        <v>291</v>
      </c>
      <c r="L5348" s="50" t="s">
        <v>1029</v>
      </c>
      <c r="M5348" s="54">
        <v>3</v>
      </c>
      <c r="N5348" s="51" t="str">
        <f t="shared" si="345"/>
        <v>都片倉</v>
      </c>
    </row>
    <row r="5349" spans="1:14" x14ac:dyDescent="0.2">
      <c r="A5349" s="50">
        <f t="shared" si="342"/>
        <v>60736</v>
      </c>
      <c r="B5349" s="50">
        <f t="shared" si="343"/>
        <v>6</v>
      </c>
      <c r="C5349" s="51">
        <f t="shared" si="344"/>
        <v>7</v>
      </c>
      <c r="D5349" s="50">
        <v>60736</v>
      </c>
      <c r="E5349" s="50" t="s">
        <v>3701</v>
      </c>
      <c r="F5349" s="50" t="s">
        <v>12985</v>
      </c>
      <c r="G5349" s="50" t="s">
        <v>3703</v>
      </c>
      <c r="H5349" s="50" t="s">
        <v>1009</v>
      </c>
      <c r="I5349" s="50" t="s">
        <v>3705</v>
      </c>
      <c r="J5349" s="50" t="s">
        <v>1028</v>
      </c>
      <c r="K5349" s="50" t="s">
        <v>291</v>
      </c>
      <c r="L5349" s="50" t="s">
        <v>1029</v>
      </c>
      <c r="M5349" s="54">
        <v>3</v>
      </c>
      <c r="N5349" s="51" t="str">
        <f t="shared" si="345"/>
        <v>都片倉</v>
      </c>
    </row>
    <row r="5350" spans="1:14" x14ac:dyDescent="0.2">
      <c r="A5350" s="50">
        <f t="shared" si="342"/>
        <v>60737</v>
      </c>
      <c r="B5350" s="50">
        <f t="shared" si="343"/>
        <v>6</v>
      </c>
      <c r="C5350" s="51">
        <f t="shared" si="344"/>
        <v>7</v>
      </c>
      <c r="D5350" s="50">
        <v>60737</v>
      </c>
      <c r="E5350" s="50" t="s">
        <v>5772</v>
      </c>
      <c r="F5350" s="50" t="s">
        <v>2787</v>
      </c>
      <c r="G5350" s="50" t="s">
        <v>5774</v>
      </c>
      <c r="H5350" s="50" t="s">
        <v>1930</v>
      </c>
      <c r="I5350" s="50" t="s">
        <v>7096</v>
      </c>
      <c r="J5350" s="50" t="s">
        <v>1931</v>
      </c>
      <c r="K5350" s="50" t="s">
        <v>291</v>
      </c>
      <c r="L5350" s="50" t="s">
        <v>188</v>
      </c>
      <c r="M5350" s="54">
        <v>3</v>
      </c>
      <c r="N5350" s="51" t="str">
        <f t="shared" si="345"/>
        <v>都片倉</v>
      </c>
    </row>
    <row r="5351" spans="1:14" x14ac:dyDescent="0.2">
      <c r="A5351" s="50">
        <f t="shared" si="342"/>
        <v>60738</v>
      </c>
      <c r="B5351" s="50">
        <f t="shared" si="343"/>
        <v>6</v>
      </c>
      <c r="C5351" s="51">
        <f t="shared" si="344"/>
        <v>7</v>
      </c>
      <c r="D5351" s="50">
        <v>60738</v>
      </c>
      <c r="E5351" s="50" t="s">
        <v>12986</v>
      </c>
      <c r="F5351" s="50" t="s">
        <v>12987</v>
      </c>
      <c r="G5351" s="50" t="s">
        <v>12988</v>
      </c>
      <c r="H5351" s="50" t="s">
        <v>10608</v>
      </c>
      <c r="I5351" s="50" t="s">
        <v>12989</v>
      </c>
      <c r="J5351" s="50" t="s">
        <v>11186</v>
      </c>
      <c r="K5351" s="50" t="s">
        <v>291</v>
      </c>
      <c r="L5351" s="50" t="s">
        <v>188</v>
      </c>
      <c r="M5351" s="54">
        <v>2</v>
      </c>
      <c r="N5351" s="51" t="str">
        <f t="shared" si="345"/>
        <v>都片倉</v>
      </c>
    </row>
    <row r="5352" spans="1:14" x14ac:dyDescent="0.2">
      <c r="A5352" s="50">
        <f t="shared" si="342"/>
        <v>60739</v>
      </c>
      <c r="B5352" s="50">
        <f t="shared" si="343"/>
        <v>6</v>
      </c>
      <c r="C5352" s="51">
        <f t="shared" si="344"/>
        <v>7</v>
      </c>
      <c r="D5352" s="50">
        <v>60739</v>
      </c>
      <c r="E5352" s="50" t="s">
        <v>12990</v>
      </c>
      <c r="F5352" s="50" t="s">
        <v>983</v>
      </c>
      <c r="G5352" s="50" t="s">
        <v>12991</v>
      </c>
      <c r="H5352" s="50" t="s">
        <v>1875</v>
      </c>
      <c r="I5352" s="50" t="s">
        <v>12992</v>
      </c>
      <c r="J5352" s="50" t="s">
        <v>1877</v>
      </c>
      <c r="K5352" s="50" t="s">
        <v>291</v>
      </c>
      <c r="L5352" s="50" t="s">
        <v>188</v>
      </c>
      <c r="M5352" s="54">
        <v>2</v>
      </c>
      <c r="N5352" s="51" t="str">
        <f t="shared" si="345"/>
        <v>都片倉</v>
      </c>
    </row>
    <row r="5353" spans="1:14" x14ac:dyDescent="0.2">
      <c r="A5353" s="50">
        <f t="shared" si="342"/>
        <v>60740</v>
      </c>
      <c r="B5353" s="50">
        <f t="shared" si="343"/>
        <v>6</v>
      </c>
      <c r="C5353" s="51">
        <f t="shared" si="344"/>
        <v>7</v>
      </c>
      <c r="D5353" s="50">
        <v>60740</v>
      </c>
      <c r="E5353" s="50" t="s">
        <v>12993</v>
      </c>
      <c r="F5353" s="50" t="s">
        <v>12994</v>
      </c>
      <c r="G5353" s="50" t="s">
        <v>12995</v>
      </c>
      <c r="H5353" s="50" t="s">
        <v>1150</v>
      </c>
      <c r="I5353" s="50" t="s">
        <v>12996</v>
      </c>
      <c r="J5353" s="50" t="s">
        <v>1151</v>
      </c>
      <c r="K5353" s="50" t="s">
        <v>291</v>
      </c>
      <c r="L5353" s="50" t="s">
        <v>188</v>
      </c>
      <c r="M5353" s="54">
        <v>2</v>
      </c>
      <c r="N5353" s="51" t="str">
        <f t="shared" si="345"/>
        <v>都片倉</v>
      </c>
    </row>
    <row r="5354" spans="1:14" x14ac:dyDescent="0.2">
      <c r="A5354" s="50">
        <f t="shared" si="342"/>
        <v>60741</v>
      </c>
      <c r="B5354" s="50">
        <f t="shared" si="343"/>
        <v>6</v>
      </c>
      <c r="C5354" s="51">
        <f t="shared" si="344"/>
        <v>7</v>
      </c>
      <c r="D5354" s="50">
        <v>60741</v>
      </c>
      <c r="E5354" s="50" t="s">
        <v>8325</v>
      </c>
      <c r="F5354" s="50" t="s">
        <v>12997</v>
      </c>
      <c r="G5354" s="50" t="s">
        <v>3174</v>
      </c>
      <c r="H5354" s="50" t="s">
        <v>12998</v>
      </c>
      <c r="I5354" s="50" t="s">
        <v>3175</v>
      </c>
      <c r="J5354" s="50" t="s">
        <v>12999</v>
      </c>
      <c r="K5354" s="50" t="s">
        <v>291</v>
      </c>
      <c r="L5354" s="50" t="s">
        <v>188</v>
      </c>
      <c r="M5354" s="54">
        <v>2</v>
      </c>
      <c r="N5354" s="51" t="str">
        <f t="shared" si="345"/>
        <v>都片倉</v>
      </c>
    </row>
    <row r="5355" spans="1:14" x14ac:dyDescent="0.2">
      <c r="A5355" s="50">
        <f t="shared" si="342"/>
        <v>60742</v>
      </c>
      <c r="B5355" s="50">
        <f t="shared" si="343"/>
        <v>6</v>
      </c>
      <c r="C5355" s="51">
        <f t="shared" si="344"/>
        <v>7</v>
      </c>
      <c r="D5355" s="50">
        <v>60742</v>
      </c>
      <c r="E5355" s="50" t="s">
        <v>10888</v>
      </c>
      <c r="F5355" s="50" t="s">
        <v>119</v>
      </c>
      <c r="G5355" s="50" t="s">
        <v>10890</v>
      </c>
      <c r="H5355" s="50" t="s">
        <v>1662</v>
      </c>
      <c r="I5355" s="50" t="s">
        <v>10891</v>
      </c>
      <c r="J5355" s="50" t="s">
        <v>1663</v>
      </c>
      <c r="K5355" s="50" t="s">
        <v>291</v>
      </c>
      <c r="L5355" s="50" t="s">
        <v>188</v>
      </c>
      <c r="M5355" s="54">
        <v>2</v>
      </c>
      <c r="N5355" s="51" t="str">
        <f t="shared" si="345"/>
        <v>都片倉</v>
      </c>
    </row>
    <row r="5356" spans="1:14" x14ac:dyDescent="0.2">
      <c r="A5356" s="50">
        <f t="shared" ref="A5356:A5419" si="346">D5356</f>
        <v>60743</v>
      </c>
      <c r="B5356" s="50">
        <f t="shared" ref="B5356:B5419" si="347">ROUNDDOWN(D5356/10000,0)</f>
        <v>6</v>
      </c>
      <c r="C5356" s="51">
        <f t="shared" ref="C5356:C5419" si="348">ROUNDDOWN((D5356-B5356*10000)/100,0)</f>
        <v>7</v>
      </c>
      <c r="D5356" s="50">
        <v>60743</v>
      </c>
      <c r="E5356" s="50" t="s">
        <v>34</v>
      </c>
      <c r="F5356" s="50" t="s">
        <v>13000</v>
      </c>
      <c r="G5356" s="50" t="s">
        <v>1285</v>
      </c>
      <c r="H5356" s="50" t="s">
        <v>1112</v>
      </c>
      <c r="I5356" s="50" t="s">
        <v>1287</v>
      </c>
      <c r="J5356" s="50" t="s">
        <v>1114</v>
      </c>
      <c r="K5356" s="50" t="s">
        <v>291</v>
      </c>
      <c r="L5356" s="50" t="s">
        <v>188</v>
      </c>
      <c r="M5356" s="54">
        <v>2</v>
      </c>
      <c r="N5356" s="51" t="str">
        <f t="shared" si="345"/>
        <v>都片倉</v>
      </c>
    </row>
    <row r="5357" spans="1:14" x14ac:dyDescent="0.2">
      <c r="A5357" s="50">
        <f t="shared" si="346"/>
        <v>60745</v>
      </c>
      <c r="B5357" s="50">
        <f t="shared" si="347"/>
        <v>6</v>
      </c>
      <c r="C5357" s="51">
        <f t="shared" si="348"/>
        <v>7</v>
      </c>
      <c r="D5357" s="50">
        <v>60745</v>
      </c>
      <c r="E5357" s="50" t="s">
        <v>51</v>
      </c>
      <c r="F5357" s="50" t="s">
        <v>13001</v>
      </c>
      <c r="G5357" s="50" t="s">
        <v>1303</v>
      </c>
      <c r="H5357" s="50" t="s">
        <v>1491</v>
      </c>
      <c r="I5357" s="50" t="s">
        <v>1304</v>
      </c>
      <c r="J5357" s="50" t="s">
        <v>1493</v>
      </c>
      <c r="K5357" s="50" t="s">
        <v>291</v>
      </c>
      <c r="L5357" s="50" t="s">
        <v>188</v>
      </c>
      <c r="M5357" s="54">
        <v>2</v>
      </c>
      <c r="N5357" s="51" t="str">
        <f t="shared" si="345"/>
        <v>都片倉</v>
      </c>
    </row>
    <row r="5358" spans="1:14" x14ac:dyDescent="0.2">
      <c r="A5358" s="50">
        <f t="shared" si="346"/>
        <v>60746</v>
      </c>
      <c r="B5358" s="50">
        <f t="shared" si="347"/>
        <v>6</v>
      </c>
      <c r="C5358" s="51">
        <f t="shared" si="348"/>
        <v>7</v>
      </c>
      <c r="D5358" s="50">
        <v>60746</v>
      </c>
      <c r="E5358" s="50" t="s">
        <v>6565</v>
      </c>
      <c r="F5358" s="50" t="s">
        <v>13002</v>
      </c>
      <c r="G5358" s="50" t="s">
        <v>6566</v>
      </c>
      <c r="H5358" s="50" t="s">
        <v>13003</v>
      </c>
      <c r="I5358" s="50" t="s">
        <v>6567</v>
      </c>
      <c r="J5358" s="50" t="s">
        <v>13004</v>
      </c>
      <c r="K5358" s="50" t="s">
        <v>291</v>
      </c>
      <c r="L5358" s="50" t="s">
        <v>189</v>
      </c>
      <c r="M5358" s="54">
        <v>1</v>
      </c>
      <c r="N5358" s="51" t="str">
        <f t="shared" si="345"/>
        <v>都片倉</v>
      </c>
    </row>
    <row r="5359" spans="1:14" x14ac:dyDescent="0.2">
      <c r="A5359" s="50">
        <f t="shared" si="346"/>
        <v>60747</v>
      </c>
      <c r="B5359" s="50">
        <f t="shared" si="347"/>
        <v>6</v>
      </c>
      <c r="C5359" s="51">
        <f t="shared" si="348"/>
        <v>7</v>
      </c>
      <c r="D5359" s="50">
        <v>60747</v>
      </c>
      <c r="E5359" s="50" t="s">
        <v>13005</v>
      </c>
      <c r="F5359" s="50" t="s">
        <v>3810</v>
      </c>
      <c r="G5359" s="50" t="s">
        <v>13006</v>
      </c>
      <c r="H5359" s="50" t="s">
        <v>2131</v>
      </c>
      <c r="I5359" s="50" t="s">
        <v>13007</v>
      </c>
      <c r="J5359" s="50" t="s">
        <v>2132</v>
      </c>
      <c r="K5359" s="50" t="s">
        <v>291</v>
      </c>
      <c r="L5359" s="50" t="s">
        <v>189</v>
      </c>
      <c r="M5359" s="54">
        <v>1</v>
      </c>
      <c r="N5359" s="51" t="str">
        <f t="shared" si="345"/>
        <v>都片倉</v>
      </c>
    </row>
    <row r="5360" spans="1:14" x14ac:dyDescent="0.2">
      <c r="A5360" s="50">
        <f t="shared" si="346"/>
        <v>60748</v>
      </c>
      <c r="B5360" s="50">
        <f t="shared" si="347"/>
        <v>6</v>
      </c>
      <c r="C5360" s="51">
        <f t="shared" si="348"/>
        <v>7</v>
      </c>
      <c r="D5360" s="50">
        <v>60748</v>
      </c>
      <c r="E5360" s="50" t="s">
        <v>4707</v>
      </c>
      <c r="F5360" s="50" t="s">
        <v>13008</v>
      </c>
      <c r="G5360" s="50" t="s">
        <v>1117</v>
      </c>
      <c r="H5360" s="50" t="s">
        <v>4351</v>
      </c>
      <c r="I5360" s="50" t="s">
        <v>1119</v>
      </c>
      <c r="J5360" s="50" t="s">
        <v>4352</v>
      </c>
      <c r="K5360" s="50" t="s">
        <v>291</v>
      </c>
      <c r="L5360" s="50" t="s">
        <v>189</v>
      </c>
      <c r="M5360" s="54">
        <v>1</v>
      </c>
      <c r="N5360" s="51" t="str">
        <f t="shared" si="345"/>
        <v>都片倉</v>
      </c>
    </row>
    <row r="5361" spans="1:14" x14ac:dyDescent="0.2">
      <c r="A5361" s="50">
        <f t="shared" si="346"/>
        <v>60749</v>
      </c>
      <c r="B5361" s="50">
        <f t="shared" si="347"/>
        <v>6</v>
      </c>
      <c r="C5361" s="51">
        <f t="shared" si="348"/>
        <v>7</v>
      </c>
      <c r="D5361" s="50">
        <v>60749</v>
      </c>
      <c r="E5361" s="50" t="s">
        <v>13009</v>
      </c>
      <c r="F5361" s="50" t="s">
        <v>13010</v>
      </c>
      <c r="G5361" s="50" t="s">
        <v>13011</v>
      </c>
      <c r="H5361" s="50" t="s">
        <v>1764</v>
      </c>
      <c r="I5361" s="50" t="s">
        <v>13012</v>
      </c>
      <c r="J5361" s="50" t="s">
        <v>12281</v>
      </c>
      <c r="K5361" s="50" t="s">
        <v>291</v>
      </c>
      <c r="L5361" s="50" t="s">
        <v>189</v>
      </c>
      <c r="M5361" s="54">
        <v>1</v>
      </c>
      <c r="N5361" s="51" t="str">
        <f t="shared" si="345"/>
        <v>都片倉</v>
      </c>
    </row>
    <row r="5362" spans="1:14" x14ac:dyDescent="0.2">
      <c r="A5362" s="50">
        <f t="shared" si="346"/>
        <v>60750</v>
      </c>
      <c r="B5362" s="50">
        <f t="shared" si="347"/>
        <v>6</v>
      </c>
      <c r="C5362" s="51">
        <f t="shared" si="348"/>
        <v>7</v>
      </c>
      <c r="D5362" s="50">
        <v>60750</v>
      </c>
      <c r="E5362" s="50" t="s">
        <v>6692</v>
      </c>
      <c r="F5362" s="50" t="s">
        <v>6348</v>
      </c>
      <c r="G5362" s="50" t="s">
        <v>6694</v>
      </c>
      <c r="H5362" s="50" t="s">
        <v>6350</v>
      </c>
      <c r="I5362" s="50" t="s">
        <v>6695</v>
      </c>
      <c r="J5362" s="50" t="s">
        <v>13013</v>
      </c>
      <c r="K5362" s="50" t="s">
        <v>291</v>
      </c>
      <c r="L5362" s="50" t="s">
        <v>189</v>
      </c>
      <c r="M5362" s="54">
        <v>1</v>
      </c>
      <c r="N5362" s="51" t="str">
        <f t="shared" si="345"/>
        <v>都片倉</v>
      </c>
    </row>
    <row r="5363" spans="1:14" x14ac:dyDescent="0.2">
      <c r="A5363" s="50">
        <f t="shared" si="346"/>
        <v>60778</v>
      </c>
      <c r="B5363" s="50">
        <f t="shared" si="347"/>
        <v>6</v>
      </c>
      <c r="C5363" s="51">
        <f t="shared" si="348"/>
        <v>7</v>
      </c>
      <c r="D5363" s="50">
        <v>60778</v>
      </c>
      <c r="E5363" s="50" t="s">
        <v>13014</v>
      </c>
      <c r="F5363" s="50" t="s">
        <v>593</v>
      </c>
      <c r="G5363" s="50" t="s">
        <v>7386</v>
      </c>
      <c r="H5363" s="50" t="s">
        <v>1020</v>
      </c>
      <c r="I5363" s="50" t="s">
        <v>7388</v>
      </c>
      <c r="J5363" s="50" t="s">
        <v>1022</v>
      </c>
      <c r="K5363" s="50" t="s">
        <v>292</v>
      </c>
      <c r="L5363" s="50" t="s">
        <v>1029</v>
      </c>
      <c r="M5363" s="54">
        <v>3</v>
      </c>
      <c r="N5363" s="51" t="str">
        <f t="shared" si="345"/>
        <v>都片倉</v>
      </c>
    </row>
    <row r="5364" spans="1:14" x14ac:dyDescent="0.2">
      <c r="A5364" s="50">
        <f t="shared" si="346"/>
        <v>60780</v>
      </c>
      <c r="B5364" s="50">
        <f t="shared" si="347"/>
        <v>6</v>
      </c>
      <c r="C5364" s="51">
        <f t="shared" si="348"/>
        <v>7</v>
      </c>
      <c r="D5364" s="50">
        <v>60780</v>
      </c>
      <c r="E5364" s="50" t="s">
        <v>13015</v>
      </c>
      <c r="F5364" s="50" t="s">
        <v>6555</v>
      </c>
      <c r="G5364" s="50" t="s">
        <v>13016</v>
      </c>
      <c r="H5364" s="50" t="s">
        <v>3251</v>
      </c>
      <c r="I5364" s="50" t="s">
        <v>13017</v>
      </c>
      <c r="J5364" s="50" t="s">
        <v>3253</v>
      </c>
      <c r="K5364" s="50" t="s">
        <v>292</v>
      </c>
      <c r="L5364" s="50" t="s">
        <v>1029</v>
      </c>
      <c r="M5364" s="54">
        <v>3</v>
      </c>
      <c r="N5364" s="51" t="str">
        <f t="shared" si="345"/>
        <v>都片倉</v>
      </c>
    </row>
    <row r="5365" spans="1:14" x14ac:dyDescent="0.2">
      <c r="A5365" s="50">
        <f t="shared" si="346"/>
        <v>60781</v>
      </c>
      <c r="B5365" s="50">
        <f t="shared" si="347"/>
        <v>6</v>
      </c>
      <c r="C5365" s="51">
        <f t="shared" si="348"/>
        <v>7</v>
      </c>
      <c r="D5365" s="50">
        <v>60781</v>
      </c>
      <c r="E5365" s="50" t="s">
        <v>13018</v>
      </c>
      <c r="F5365" s="50" t="s">
        <v>13019</v>
      </c>
      <c r="G5365" s="50" t="s">
        <v>1044</v>
      </c>
      <c r="H5365" s="50" t="s">
        <v>9897</v>
      </c>
      <c r="I5365" s="50" t="s">
        <v>1045</v>
      </c>
      <c r="J5365" s="50" t="s">
        <v>13020</v>
      </c>
      <c r="K5365" s="50" t="s">
        <v>292</v>
      </c>
      <c r="L5365" s="50" t="s">
        <v>1029</v>
      </c>
      <c r="M5365" s="54">
        <v>3</v>
      </c>
      <c r="N5365" s="51" t="str">
        <f t="shared" si="345"/>
        <v>都片倉</v>
      </c>
    </row>
    <row r="5366" spans="1:14" x14ac:dyDescent="0.2">
      <c r="A5366" s="50">
        <f t="shared" si="346"/>
        <v>60782</v>
      </c>
      <c r="B5366" s="50">
        <f t="shared" si="347"/>
        <v>6</v>
      </c>
      <c r="C5366" s="51">
        <f t="shared" si="348"/>
        <v>7</v>
      </c>
      <c r="D5366" s="50">
        <v>60782</v>
      </c>
      <c r="E5366" s="50" t="s">
        <v>5034</v>
      </c>
      <c r="F5366" s="50" t="s">
        <v>10927</v>
      </c>
      <c r="G5366" s="50" t="s">
        <v>5036</v>
      </c>
      <c r="H5366" s="50" t="s">
        <v>1112</v>
      </c>
      <c r="I5366" s="50" t="s">
        <v>5038</v>
      </c>
      <c r="J5366" s="50" t="s">
        <v>1114</v>
      </c>
      <c r="K5366" s="50" t="s">
        <v>292</v>
      </c>
      <c r="L5366" s="50" t="s">
        <v>1029</v>
      </c>
      <c r="M5366" s="54">
        <v>3</v>
      </c>
      <c r="N5366" s="51" t="str">
        <f t="shared" si="345"/>
        <v>都片倉</v>
      </c>
    </row>
    <row r="5367" spans="1:14" x14ac:dyDescent="0.2">
      <c r="A5367" s="50">
        <f t="shared" si="346"/>
        <v>60783</v>
      </c>
      <c r="B5367" s="50">
        <f t="shared" si="347"/>
        <v>6</v>
      </c>
      <c r="C5367" s="51">
        <f t="shared" si="348"/>
        <v>7</v>
      </c>
      <c r="D5367" s="50">
        <v>60783</v>
      </c>
      <c r="E5367" s="50" t="s">
        <v>55</v>
      </c>
      <c r="F5367" s="50" t="s">
        <v>1058</v>
      </c>
      <c r="G5367" s="50" t="s">
        <v>1755</v>
      </c>
      <c r="H5367" s="50" t="s">
        <v>1060</v>
      </c>
      <c r="I5367" s="50" t="s">
        <v>1756</v>
      </c>
      <c r="J5367" s="50" t="s">
        <v>1062</v>
      </c>
      <c r="K5367" s="50" t="s">
        <v>292</v>
      </c>
      <c r="L5367" s="50" t="s">
        <v>188</v>
      </c>
      <c r="M5367" s="54">
        <v>2</v>
      </c>
      <c r="N5367" s="51" t="str">
        <f t="shared" si="345"/>
        <v>都片倉</v>
      </c>
    </row>
    <row r="5368" spans="1:14" x14ac:dyDescent="0.2">
      <c r="A5368" s="50">
        <f t="shared" si="346"/>
        <v>60784</v>
      </c>
      <c r="B5368" s="50">
        <f t="shared" si="347"/>
        <v>6</v>
      </c>
      <c r="C5368" s="51">
        <f t="shared" si="348"/>
        <v>7</v>
      </c>
      <c r="D5368" s="50">
        <v>60784</v>
      </c>
      <c r="E5368" s="50" t="s">
        <v>61</v>
      </c>
      <c r="F5368" s="50" t="s">
        <v>13021</v>
      </c>
      <c r="G5368" s="50" t="s">
        <v>1901</v>
      </c>
      <c r="H5368" s="50" t="s">
        <v>2185</v>
      </c>
      <c r="I5368" s="50" t="s">
        <v>1902</v>
      </c>
      <c r="J5368" s="50" t="s">
        <v>2187</v>
      </c>
      <c r="K5368" s="50" t="s">
        <v>292</v>
      </c>
      <c r="L5368" s="50" t="s">
        <v>188</v>
      </c>
      <c r="M5368" s="54">
        <v>2</v>
      </c>
      <c r="N5368" s="51" t="str">
        <f t="shared" si="345"/>
        <v>都片倉</v>
      </c>
    </row>
    <row r="5369" spans="1:14" x14ac:dyDescent="0.2">
      <c r="A5369" s="50">
        <f t="shared" si="346"/>
        <v>60785</v>
      </c>
      <c r="B5369" s="50">
        <f t="shared" si="347"/>
        <v>6</v>
      </c>
      <c r="C5369" s="51">
        <f t="shared" si="348"/>
        <v>7</v>
      </c>
      <c r="D5369" s="50">
        <v>60785</v>
      </c>
      <c r="E5369" s="50" t="s">
        <v>60</v>
      </c>
      <c r="F5369" s="50" t="s">
        <v>13022</v>
      </c>
      <c r="G5369" s="50" t="s">
        <v>1313</v>
      </c>
      <c r="H5369" s="50" t="s">
        <v>2747</v>
      </c>
      <c r="I5369" s="50" t="s">
        <v>1315</v>
      </c>
      <c r="J5369" s="50" t="s">
        <v>2749</v>
      </c>
      <c r="K5369" s="50" t="s">
        <v>292</v>
      </c>
      <c r="L5369" s="50" t="s">
        <v>189</v>
      </c>
      <c r="M5369" s="54">
        <v>2</v>
      </c>
      <c r="N5369" s="51" t="str">
        <f t="shared" si="345"/>
        <v>都片倉</v>
      </c>
    </row>
    <row r="5370" spans="1:14" x14ac:dyDescent="0.2">
      <c r="A5370" s="50">
        <f t="shared" si="346"/>
        <v>60786</v>
      </c>
      <c r="B5370" s="50">
        <f t="shared" si="347"/>
        <v>6</v>
      </c>
      <c r="C5370" s="51">
        <f t="shared" si="348"/>
        <v>7</v>
      </c>
      <c r="D5370" s="50">
        <v>60786</v>
      </c>
      <c r="E5370" s="50" t="s">
        <v>8396</v>
      </c>
      <c r="F5370" s="50" t="s">
        <v>13023</v>
      </c>
      <c r="G5370" s="50" t="s">
        <v>4473</v>
      </c>
      <c r="H5370" s="50" t="s">
        <v>7523</v>
      </c>
      <c r="I5370" s="50" t="s">
        <v>4474</v>
      </c>
      <c r="J5370" s="50" t="s">
        <v>7524</v>
      </c>
      <c r="K5370" s="50" t="s">
        <v>292</v>
      </c>
      <c r="L5370" s="50" t="s">
        <v>188</v>
      </c>
      <c r="M5370" s="54">
        <v>2</v>
      </c>
      <c r="N5370" s="51" t="str">
        <f t="shared" si="345"/>
        <v>都片倉</v>
      </c>
    </row>
    <row r="5371" spans="1:14" x14ac:dyDescent="0.2">
      <c r="A5371" s="50">
        <f t="shared" si="346"/>
        <v>60787</v>
      </c>
      <c r="B5371" s="50">
        <f t="shared" si="347"/>
        <v>6</v>
      </c>
      <c r="C5371" s="51">
        <f t="shared" si="348"/>
        <v>7</v>
      </c>
      <c r="D5371" s="50">
        <v>60787</v>
      </c>
      <c r="E5371" s="50" t="s">
        <v>360</v>
      </c>
      <c r="F5371" s="50" t="s">
        <v>1539</v>
      </c>
      <c r="G5371" s="50" t="s">
        <v>2450</v>
      </c>
      <c r="H5371" s="50" t="s">
        <v>1540</v>
      </c>
      <c r="I5371" s="50" t="s">
        <v>2451</v>
      </c>
      <c r="J5371" s="50" t="s">
        <v>1541</v>
      </c>
      <c r="K5371" s="50" t="s">
        <v>292</v>
      </c>
      <c r="L5371" s="50" t="s">
        <v>189</v>
      </c>
      <c r="M5371" s="54">
        <v>1</v>
      </c>
      <c r="N5371" s="51" t="str">
        <f t="shared" si="345"/>
        <v>都片倉</v>
      </c>
    </row>
    <row r="5372" spans="1:14" x14ac:dyDescent="0.2">
      <c r="A5372" s="50">
        <f t="shared" si="346"/>
        <v>60788</v>
      </c>
      <c r="B5372" s="50">
        <f t="shared" si="347"/>
        <v>6</v>
      </c>
      <c r="C5372" s="51">
        <f t="shared" si="348"/>
        <v>7</v>
      </c>
      <c r="D5372" s="50">
        <v>60788</v>
      </c>
      <c r="E5372" s="50" t="s">
        <v>7579</v>
      </c>
      <c r="F5372" s="50" t="s">
        <v>13024</v>
      </c>
      <c r="G5372" s="50" t="s">
        <v>3880</v>
      </c>
      <c r="H5372" s="50" t="s">
        <v>1957</v>
      </c>
      <c r="I5372" s="50" t="s">
        <v>3882</v>
      </c>
      <c r="J5372" s="50" t="s">
        <v>1959</v>
      </c>
      <c r="K5372" s="50" t="s">
        <v>292</v>
      </c>
      <c r="L5372" s="50" t="s">
        <v>189</v>
      </c>
      <c r="M5372" s="54">
        <v>1</v>
      </c>
      <c r="N5372" s="51" t="str">
        <f t="shared" si="345"/>
        <v>都片倉</v>
      </c>
    </row>
    <row r="5373" spans="1:14" x14ac:dyDescent="0.2">
      <c r="A5373" s="50">
        <f t="shared" si="346"/>
        <v>60789</v>
      </c>
      <c r="B5373" s="50">
        <f t="shared" si="347"/>
        <v>6</v>
      </c>
      <c r="C5373" s="51">
        <f t="shared" si="348"/>
        <v>7</v>
      </c>
      <c r="D5373" s="50">
        <v>60789</v>
      </c>
      <c r="E5373" s="50" t="s">
        <v>8066</v>
      </c>
      <c r="F5373" s="50" t="s">
        <v>4472</v>
      </c>
      <c r="G5373" s="50" t="s">
        <v>8068</v>
      </c>
      <c r="H5373" s="50" t="s">
        <v>3240</v>
      </c>
      <c r="I5373" s="50" t="s">
        <v>8069</v>
      </c>
      <c r="J5373" s="50" t="s">
        <v>3242</v>
      </c>
      <c r="K5373" s="50" t="s">
        <v>292</v>
      </c>
      <c r="L5373" s="50" t="s">
        <v>189</v>
      </c>
      <c r="M5373" s="54">
        <v>1</v>
      </c>
      <c r="N5373" s="51" t="str">
        <f t="shared" si="345"/>
        <v>都片倉</v>
      </c>
    </row>
    <row r="5374" spans="1:14" x14ac:dyDescent="0.2">
      <c r="A5374" s="50">
        <f t="shared" si="346"/>
        <v>60841</v>
      </c>
      <c r="B5374" s="50">
        <f t="shared" si="347"/>
        <v>6</v>
      </c>
      <c r="C5374" s="51">
        <f t="shared" si="348"/>
        <v>8</v>
      </c>
      <c r="D5374" s="50">
        <v>60841</v>
      </c>
      <c r="E5374" s="50" t="s">
        <v>63</v>
      </c>
      <c r="F5374" s="50" t="s">
        <v>6204</v>
      </c>
      <c r="G5374" s="50" t="s">
        <v>1406</v>
      </c>
      <c r="H5374" s="50" t="s">
        <v>2111</v>
      </c>
      <c r="I5374" s="50" t="s">
        <v>1796</v>
      </c>
      <c r="J5374" s="50" t="s">
        <v>2112</v>
      </c>
      <c r="K5374" s="50" t="s">
        <v>291</v>
      </c>
      <c r="L5374" s="50" t="s">
        <v>188</v>
      </c>
      <c r="M5374" s="54">
        <v>2</v>
      </c>
      <c r="N5374" s="51" t="str">
        <f t="shared" si="345"/>
        <v>都翔陽</v>
      </c>
    </row>
    <row r="5375" spans="1:14" x14ac:dyDescent="0.2">
      <c r="A5375" s="50">
        <f t="shared" si="346"/>
        <v>60845</v>
      </c>
      <c r="B5375" s="50">
        <f t="shared" si="347"/>
        <v>6</v>
      </c>
      <c r="C5375" s="51">
        <f t="shared" si="348"/>
        <v>8</v>
      </c>
      <c r="D5375" s="50">
        <v>60845</v>
      </c>
      <c r="E5375" s="50" t="s">
        <v>15574</v>
      </c>
      <c r="F5375" s="50" t="s">
        <v>15575</v>
      </c>
      <c r="G5375" s="50" t="s">
        <v>15576</v>
      </c>
      <c r="H5375" s="50" t="s">
        <v>15577</v>
      </c>
      <c r="I5375" s="50" t="s">
        <v>15578</v>
      </c>
      <c r="J5375" s="50" t="s">
        <v>15579</v>
      </c>
      <c r="K5375" s="50" t="s">
        <v>291</v>
      </c>
      <c r="L5375" s="50" t="s">
        <v>188</v>
      </c>
      <c r="M5375" s="54">
        <v>2</v>
      </c>
      <c r="N5375" s="51" t="str">
        <f t="shared" si="345"/>
        <v>都翔陽</v>
      </c>
    </row>
    <row r="5376" spans="1:14" x14ac:dyDescent="0.2">
      <c r="A5376" s="50">
        <f t="shared" si="346"/>
        <v>60846</v>
      </c>
      <c r="B5376" s="50">
        <f t="shared" si="347"/>
        <v>6</v>
      </c>
      <c r="C5376" s="51">
        <f t="shared" si="348"/>
        <v>8</v>
      </c>
      <c r="D5376" s="50">
        <v>60846</v>
      </c>
      <c r="E5376" s="50" t="s">
        <v>8737</v>
      </c>
      <c r="F5376" s="50" t="s">
        <v>15580</v>
      </c>
      <c r="G5376" s="50" t="s">
        <v>8739</v>
      </c>
      <c r="H5376" s="50" t="s">
        <v>15581</v>
      </c>
      <c r="I5376" s="50" t="s">
        <v>8740</v>
      </c>
      <c r="J5376" s="50" t="s">
        <v>15582</v>
      </c>
      <c r="K5376" s="50" t="s">
        <v>291</v>
      </c>
      <c r="L5376" s="50" t="s">
        <v>189</v>
      </c>
      <c r="M5376" s="54">
        <v>1</v>
      </c>
      <c r="N5376" s="51" t="str">
        <f t="shared" si="345"/>
        <v>都翔陽</v>
      </c>
    </row>
    <row r="5377" spans="1:14" x14ac:dyDescent="0.2">
      <c r="A5377" s="50">
        <f t="shared" si="346"/>
        <v>60847</v>
      </c>
      <c r="B5377" s="50">
        <f t="shared" si="347"/>
        <v>6</v>
      </c>
      <c r="C5377" s="51">
        <f t="shared" si="348"/>
        <v>8</v>
      </c>
      <c r="D5377" s="50">
        <v>60847</v>
      </c>
      <c r="E5377" s="50" t="s">
        <v>660</v>
      </c>
      <c r="F5377" s="50" t="s">
        <v>15583</v>
      </c>
      <c r="G5377" s="50" t="s">
        <v>2535</v>
      </c>
      <c r="H5377" s="50" t="s">
        <v>1228</v>
      </c>
      <c r="I5377" s="50" t="s">
        <v>6011</v>
      </c>
      <c r="J5377" s="50" t="s">
        <v>1229</v>
      </c>
      <c r="K5377" s="50" t="s">
        <v>291</v>
      </c>
      <c r="L5377" s="50" t="s">
        <v>189</v>
      </c>
      <c r="M5377" s="54">
        <v>1</v>
      </c>
      <c r="N5377" s="51" t="str">
        <f t="shared" si="345"/>
        <v>都翔陽</v>
      </c>
    </row>
    <row r="5378" spans="1:14" x14ac:dyDescent="0.2">
      <c r="A5378" s="50">
        <f t="shared" si="346"/>
        <v>60862</v>
      </c>
      <c r="B5378" s="50">
        <f t="shared" si="347"/>
        <v>6</v>
      </c>
      <c r="C5378" s="51">
        <f t="shared" si="348"/>
        <v>8</v>
      </c>
      <c r="D5378" s="50">
        <v>60862</v>
      </c>
      <c r="E5378" s="50" t="s">
        <v>15584</v>
      </c>
      <c r="F5378" s="50" t="s">
        <v>475</v>
      </c>
      <c r="G5378" s="50" t="s">
        <v>15585</v>
      </c>
      <c r="H5378" s="50" t="s">
        <v>3699</v>
      </c>
      <c r="I5378" s="50" t="s">
        <v>15586</v>
      </c>
      <c r="J5378" s="50" t="s">
        <v>3700</v>
      </c>
      <c r="K5378" s="50" t="s">
        <v>292</v>
      </c>
      <c r="L5378" s="50" t="s">
        <v>188</v>
      </c>
      <c r="M5378" s="54">
        <v>2</v>
      </c>
      <c r="N5378" s="51" t="str">
        <f t="shared" ref="N5378:N5441" si="349">VLOOKUP(B5378*100+C5378,$AB$2:$AF$400,2,0)</f>
        <v>都翔陽</v>
      </c>
    </row>
    <row r="5379" spans="1:14" x14ac:dyDescent="0.2">
      <c r="A5379" s="50">
        <f t="shared" si="346"/>
        <v>60863</v>
      </c>
      <c r="B5379" s="50">
        <f t="shared" si="347"/>
        <v>6</v>
      </c>
      <c r="C5379" s="51">
        <f t="shared" si="348"/>
        <v>8</v>
      </c>
      <c r="D5379" s="50">
        <v>60863</v>
      </c>
      <c r="E5379" s="50" t="s">
        <v>8626</v>
      </c>
      <c r="F5379" s="50" t="s">
        <v>15587</v>
      </c>
      <c r="G5379" s="50" t="s">
        <v>8627</v>
      </c>
      <c r="H5379" s="50" t="s">
        <v>4538</v>
      </c>
      <c r="I5379" s="50" t="s">
        <v>6869</v>
      </c>
      <c r="J5379" s="50" t="s">
        <v>4540</v>
      </c>
      <c r="K5379" s="50" t="s">
        <v>292</v>
      </c>
      <c r="L5379" s="50" t="s">
        <v>188</v>
      </c>
      <c r="M5379" s="54">
        <v>2</v>
      </c>
      <c r="N5379" s="51" t="str">
        <f t="shared" si="349"/>
        <v>都翔陽</v>
      </c>
    </row>
    <row r="5380" spans="1:14" x14ac:dyDescent="0.2">
      <c r="A5380" s="50">
        <f t="shared" si="346"/>
        <v>60864</v>
      </c>
      <c r="B5380" s="50">
        <f t="shared" si="347"/>
        <v>6</v>
      </c>
      <c r="C5380" s="51">
        <f t="shared" si="348"/>
        <v>8</v>
      </c>
      <c r="D5380" s="50">
        <v>60864</v>
      </c>
      <c r="E5380" s="50" t="s">
        <v>55</v>
      </c>
      <c r="F5380" s="50" t="s">
        <v>680</v>
      </c>
      <c r="G5380" s="50" t="s">
        <v>1755</v>
      </c>
      <c r="H5380" s="50" t="s">
        <v>1708</v>
      </c>
      <c r="I5380" s="50" t="s">
        <v>1756</v>
      </c>
      <c r="J5380" s="50" t="s">
        <v>1709</v>
      </c>
      <c r="K5380" s="50" t="s">
        <v>292</v>
      </c>
      <c r="L5380" s="50" t="s">
        <v>188</v>
      </c>
      <c r="M5380" s="54">
        <v>2</v>
      </c>
      <c r="N5380" s="51" t="str">
        <f t="shared" si="349"/>
        <v>都翔陽</v>
      </c>
    </row>
    <row r="5381" spans="1:14" x14ac:dyDescent="0.2">
      <c r="A5381" s="50">
        <f t="shared" si="346"/>
        <v>60865</v>
      </c>
      <c r="B5381" s="50">
        <f t="shared" si="347"/>
        <v>6</v>
      </c>
      <c r="C5381" s="51">
        <f t="shared" si="348"/>
        <v>8</v>
      </c>
      <c r="D5381" s="50">
        <v>60865</v>
      </c>
      <c r="E5381" s="50" t="s">
        <v>7116</v>
      </c>
      <c r="F5381" s="50" t="s">
        <v>15588</v>
      </c>
      <c r="G5381" s="50" t="s">
        <v>7117</v>
      </c>
      <c r="H5381" s="50" t="s">
        <v>14250</v>
      </c>
      <c r="I5381" s="50" t="s">
        <v>7118</v>
      </c>
      <c r="J5381" s="50" t="s">
        <v>1545</v>
      </c>
      <c r="K5381" s="50" t="s">
        <v>292</v>
      </c>
      <c r="L5381" s="50" t="s">
        <v>189</v>
      </c>
      <c r="M5381" s="54">
        <v>2</v>
      </c>
      <c r="N5381" s="51" t="str">
        <f t="shared" si="349"/>
        <v>都翔陽</v>
      </c>
    </row>
    <row r="5382" spans="1:14" x14ac:dyDescent="0.2">
      <c r="A5382" s="50">
        <f t="shared" si="346"/>
        <v>60866</v>
      </c>
      <c r="B5382" s="50">
        <f t="shared" si="347"/>
        <v>6</v>
      </c>
      <c r="C5382" s="51">
        <f t="shared" si="348"/>
        <v>8</v>
      </c>
      <c r="D5382" s="50">
        <v>60866</v>
      </c>
      <c r="E5382" s="50" t="s">
        <v>15589</v>
      </c>
      <c r="F5382" s="50" t="s">
        <v>15590</v>
      </c>
      <c r="G5382" s="50" t="s">
        <v>15591</v>
      </c>
      <c r="H5382" s="50" t="s">
        <v>3016</v>
      </c>
      <c r="I5382" s="50" t="s">
        <v>15592</v>
      </c>
      <c r="J5382" s="50" t="s">
        <v>3017</v>
      </c>
      <c r="K5382" s="50" t="s">
        <v>292</v>
      </c>
      <c r="L5382" s="50" t="s">
        <v>189</v>
      </c>
      <c r="M5382" s="54">
        <v>1</v>
      </c>
      <c r="N5382" s="51" t="str">
        <f t="shared" si="349"/>
        <v>都翔陽</v>
      </c>
    </row>
    <row r="5383" spans="1:14" x14ac:dyDescent="0.2">
      <c r="A5383" s="50">
        <f t="shared" si="346"/>
        <v>60867</v>
      </c>
      <c r="B5383" s="50">
        <f t="shared" si="347"/>
        <v>6</v>
      </c>
      <c r="C5383" s="51">
        <f t="shared" si="348"/>
        <v>8</v>
      </c>
      <c r="D5383" s="50">
        <v>60867</v>
      </c>
      <c r="E5383" s="50" t="s">
        <v>35</v>
      </c>
      <c r="F5383" s="50" t="s">
        <v>593</v>
      </c>
      <c r="G5383" s="50" t="s">
        <v>1239</v>
      </c>
      <c r="H5383" s="50" t="s">
        <v>1020</v>
      </c>
      <c r="I5383" s="50" t="s">
        <v>1240</v>
      </c>
      <c r="J5383" s="50" t="s">
        <v>1022</v>
      </c>
      <c r="K5383" s="50" t="s">
        <v>292</v>
      </c>
      <c r="L5383" s="50" t="s">
        <v>189</v>
      </c>
      <c r="M5383" s="54">
        <v>1</v>
      </c>
      <c r="N5383" s="51" t="str">
        <f t="shared" si="349"/>
        <v>都翔陽</v>
      </c>
    </row>
    <row r="5384" spans="1:14" x14ac:dyDescent="0.2">
      <c r="A5384" s="50">
        <f t="shared" si="346"/>
        <v>61031</v>
      </c>
      <c r="B5384" s="50">
        <f t="shared" si="347"/>
        <v>6</v>
      </c>
      <c r="C5384" s="51">
        <f t="shared" si="348"/>
        <v>10</v>
      </c>
      <c r="D5384" s="50">
        <v>61031</v>
      </c>
      <c r="E5384" s="50" t="s">
        <v>439</v>
      </c>
      <c r="F5384" s="50" t="s">
        <v>13025</v>
      </c>
      <c r="G5384" s="50" t="s">
        <v>1163</v>
      </c>
      <c r="H5384" s="50" t="s">
        <v>1669</v>
      </c>
      <c r="I5384" s="50" t="s">
        <v>7637</v>
      </c>
      <c r="J5384" s="50" t="s">
        <v>1670</v>
      </c>
      <c r="K5384" s="50" t="s">
        <v>291</v>
      </c>
      <c r="L5384" s="50" t="s">
        <v>188</v>
      </c>
      <c r="M5384" s="54">
        <v>2</v>
      </c>
      <c r="N5384" s="51" t="str">
        <f t="shared" si="349"/>
        <v>都八王子北</v>
      </c>
    </row>
    <row r="5385" spans="1:14" x14ac:dyDescent="0.2">
      <c r="A5385" s="50">
        <f t="shared" si="346"/>
        <v>61032</v>
      </c>
      <c r="B5385" s="50">
        <f t="shared" si="347"/>
        <v>6</v>
      </c>
      <c r="C5385" s="51">
        <f t="shared" si="348"/>
        <v>10</v>
      </c>
      <c r="D5385" s="50">
        <v>61032</v>
      </c>
      <c r="E5385" s="50" t="s">
        <v>115</v>
      </c>
      <c r="F5385" s="50" t="s">
        <v>12667</v>
      </c>
      <c r="G5385" s="50" t="s">
        <v>1124</v>
      </c>
      <c r="H5385" s="50" t="s">
        <v>1930</v>
      </c>
      <c r="I5385" s="50" t="s">
        <v>1126</v>
      </c>
      <c r="J5385" s="50" t="s">
        <v>1931</v>
      </c>
      <c r="K5385" s="50" t="s">
        <v>291</v>
      </c>
      <c r="L5385" s="50" t="s">
        <v>188</v>
      </c>
      <c r="M5385" s="54">
        <v>2</v>
      </c>
      <c r="N5385" s="51" t="str">
        <f t="shared" si="349"/>
        <v>都八王子北</v>
      </c>
    </row>
    <row r="5386" spans="1:14" x14ac:dyDescent="0.2">
      <c r="A5386" s="50">
        <f t="shared" si="346"/>
        <v>61033</v>
      </c>
      <c r="B5386" s="50">
        <f t="shared" si="347"/>
        <v>6</v>
      </c>
      <c r="C5386" s="51">
        <f t="shared" si="348"/>
        <v>10</v>
      </c>
      <c r="D5386" s="50">
        <v>61033</v>
      </c>
      <c r="E5386" s="50" t="s">
        <v>357</v>
      </c>
      <c r="F5386" s="50" t="s">
        <v>13026</v>
      </c>
      <c r="G5386" s="50" t="s">
        <v>1301</v>
      </c>
      <c r="H5386" s="50" t="s">
        <v>1924</v>
      </c>
      <c r="I5386" s="50" t="s">
        <v>1431</v>
      </c>
      <c r="J5386" s="50" t="s">
        <v>1925</v>
      </c>
      <c r="K5386" s="50" t="s">
        <v>291</v>
      </c>
      <c r="L5386" s="50" t="s">
        <v>188</v>
      </c>
      <c r="M5386" s="54">
        <v>2</v>
      </c>
      <c r="N5386" s="51" t="str">
        <f t="shared" si="349"/>
        <v>都八王子北</v>
      </c>
    </row>
    <row r="5387" spans="1:14" x14ac:dyDescent="0.2">
      <c r="A5387" s="50">
        <f t="shared" si="346"/>
        <v>61034</v>
      </c>
      <c r="B5387" s="50">
        <f t="shared" si="347"/>
        <v>6</v>
      </c>
      <c r="C5387" s="51">
        <f t="shared" si="348"/>
        <v>10</v>
      </c>
      <c r="D5387" s="50">
        <v>61034</v>
      </c>
      <c r="E5387" s="50" t="s">
        <v>42</v>
      </c>
      <c r="F5387" s="50" t="s">
        <v>2835</v>
      </c>
      <c r="G5387" s="50" t="s">
        <v>1582</v>
      </c>
      <c r="H5387" s="50" t="s">
        <v>1890</v>
      </c>
      <c r="I5387" s="50" t="s">
        <v>2246</v>
      </c>
      <c r="J5387" s="50" t="s">
        <v>1891</v>
      </c>
      <c r="K5387" s="50" t="s">
        <v>291</v>
      </c>
      <c r="L5387" s="50" t="s">
        <v>188</v>
      </c>
      <c r="M5387" s="54">
        <v>2</v>
      </c>
      <c r="N5387" s="51" t="str">
        <f t="shared" si="349"/>
        <v>都八王子北</v>
      </c>
    </row>
    <row r="5388" spans="1:14" x14ac:dyDescent="0.2">
      <c r="A5388" s="50">
        <f t="shared" si="346"/>
        <v>61035</v>
      </c>
      <c r="B5388" s="50">
        <f t="shared" si="347"/>
        <v>6</v>
      </c>
      <c r="C5388" s="51">
        <f t="shared" si="348"/>
        <v>10</v>
      </c>
      <c r="D5388" s="50">
        <v>61035</v>
      </c>
      <c r="E5388" s="50" t="s">
        <v>30</v>
      </c>
      <c r="F5388" s="50" t="s">
        <v>13027</v>
      </c>
      <c r="G5388" s="50" t="s">
        <v>1081</v>
      </c>
      <c r="H5388" s="50" t="s">
        <v>1112</v>
      </c>
      <c r="I5388" s="50" t="s">
        <v>1082</v>
      </c>
      <c r="J5388" s="50" t="s">
        <v>1114</v>
      </c>
      <c r="K5388" s="50" t="s">
        <v>291</v>
      </c>
      <c r="L5388" s="50" t="s">
        <v>188</v>
      </c>
      <c r="M5388" s="54">
        <v>2</v>
      </c>
      <c r="N5388" s="51" t="str">
        <f t="shared" si="349"/>
        <v>都八王子北</v>
      </c>
    </row>
    <row r="5389" spans="1:14" x14ac:dyDescent="0.2">
      <c r="A5389" s="50">
        <f t="shared" si="346"/>
        <v>61036</v>
      </c>
      <c r="B5389" s="50">
        <f t="shared" si="347"/>
        <v>6</v>
      </c>
      <c r="C5389" s="51">
        <f t="shared" si="348"/>
        <v>10</v>
      </c>
      <c r="D5389" s="50">
        <v>61036</v>
      </c>
      <c r="E5389" s="50" t="s">
        <v>22</v>
      </c>
      <c r="F5389" s="50" t="s">
        <v>13028</v>
      </c>
      <c r="G5389" s="50" t="s">
        <v>1070</v>
      </c>
      <c r="H5389" s="50" t="s">
        <v>11230</v>
      </c>
      <c r="I5389" s="50" t="s">
        <v>1610</v>
      </c>
      <c r="J5389" s="50" t="s">
        <v>13029</v>
      </c>
      <c r="K5389" s="50" t="s">
        <v>291</v>
      </c>
      <c r="L5389" s="50" t="s">
        <v>188</v>
      </c>
      <c r="M5389" s="54">
        <v>2</v>
      </c>
      <c r="N5389" s="51" t="str">
        <f t="shared" si="349"/>
        <v>都八王子北</v>
      </c>
    </row>
    <row r="5390" spans="1:14" x14ac:dyDescent="0.2">
      <c r="A5390" s="50">
        <f t="shared" si="346"/>
        <v>61041</v>
      </c>
      <c r="B5390" s="50">
        <f t="shared" si="347"/>
        <v>6</v>
      </c>
      <c r="C5390" s="51">
        <f t="shared" si="348"/>
        <v>10</v>
      </c>
      <c r="D5390" s="50">
        <v>61041</v>
      </c>
      <c r="E5390" s="50" t="s">
        <v>26</v>
      </c>
      <c r="F5390" s="50" t="s">
        <v>13030</v>
      </c>
      <c r="G5390" s="50" t="s">
        <v>1451</v>
      </c>
      <c r="H5390" s="50" t="s">
        <v>6261</v>
      </c>
      <c r="I5390" s="50" t="s">
        <v>1544</v>
      </c>
      <c r="J5390" s="50" t="s">
        <v>6263</v>
      </c>
      <c r="K5390" s="50" t="s">
        <v>291</v>
      </c>
      <c r="L5390" s="50" t="s">
        <v>189</v>
      </c>
      <c r="M5390" s="54">
        <v>1</v>
      </c>
      <c r="N5390" s="51" t="str">
        <f t="shared" si="349"/>
        <v>都八王子北</v>
      </c>
    </row>
    <row r="5391" spans="1:14" x14ac:dyDescent="0.2">
      <c r="A5391" s="50">
        <f t="shared" si="346"/>
        <v>61042</v>
      </c>
      <c r="B5391" s="50">
        <f t="shared" si="347"/>
        <v>6</v>
      </c>
      <c r="C5391" s="51">
        <f t="shared" si="348"/>
        <v>10</v>
      </c>
      <c r="D5391" s="50">
        <v>61042</v>
      </c>
      <c r="E5391" s="50" t="s">
        <v>7579</v>
      </c>
      <c r="F5391" s="50" t="s">
        <v>13031</v>
      </c>
      <c r="G5391" s="50" t="s">
        <v>3880</v>
      </c>
      <c r="H5391" s="50" t="s">
        <v>1286</v>
      </c>
      <c r="I5391" s="50" t="s">
        <v>3882</v>
      </c>
      <c r="J5391" s="50" t="s">
        <v>1288</v>
      </c>
      <c r="K5391" s="50" t="s">
        <v>291</v>
      </c>
      <c r="L5391" s="50" t="s">
        <v>189</v>
      </c>
      <c r="M5391" s="54">
        <v>1</v>
      </c>
      <c r="N5391" s="51" t="str">
        <f t="shared" si="349"/>
        <v>都八王子北</v>
      </c>
    </row>
    <row r="5392" spans="1:14" x14ac:dyDescent="0.2">
      <c r="A5392" s="50">
        <f t="shared" si="346"/>
        <v>61043</v>
      </c>
      <c r="B5392" s="50">
        <f t="shared" si="347"/>
        <v>6</v>
      </c>
      <c r="C5392" s="51">
        <f t="shared" si="348"/>
        <v>10</v>
      </c>
      <c r="D5392" s="50">
        <v>61043</v>
      </c>
      <c r="E5392" s="50" t="s">
        <v>4029</v>
      </c>
      <c r="F5392" s="50" t="s">
        <v>5891</v>
      </c>
      <c r="G5392" s="50" t="s">
        <v>3335</v>
      </c>
      <c r="H5392" s="50" t="s">
        <v>2780</v>
      </c>
      <c r="I5392" s="50" t="s">
        <v>3337</v>
      </c>
      <c r="J5392" s="50" t="s">
        <v>15593</v>
      </c>
      <c r="K5392" s="50" t="s">
        <v>291</v>
      </c>
      <c r="L5392" s="50" t="s">
        <v>188</v>
      </c>
      <c r="M5392" s="54">
        <v>2</v>
      </c>
      <c r="N5392" s="51" t="str">
        <f t="shared" si="349"/>
        <v>都八王子北</v>
      </c>
    </row>
    <row r="5393" spans="1:14" x14ac:dyDescent="0.2">
      <c r="A5393" s="50">
        <f t="shared" si="346"/>
        <v>61081</v>
      </c>
      <c r="B5393" s="50">
        <f t="shared" si="347"/>
        <v>6</v>
      </c>
      <c r="C5393" s="51">
        <f t="shared" si="348"/>
        <v>10</v>
      </c>
      <c r="D5393" s="50">
        <v>61081</v>
      </c>
      <c r="E5393" s="50" t="s">
        <v>12305</v>
      </c>
      <c r="F5393" s="50" t="s">
        <v>9544</v>
      </c>
      <c r="G5393" s="50" t="s">
        <v>12306</v>
      </c>
      <c r="H5393" s="50" t="s">
        <v>1100</v>
      </c>
      <c r="I5393" s="50" t="s">
        <v>12307</v>
      </c>
      <c r="J5393" s="50" t="s">
        <v>2163</v>
      </c>
      <c r="K5393" s="50" t="s">
        <v>292</v>
      </c>
      <c r="L5393" s="50" t="s">
        <v>188</v>
      </c>
      <c r="M5393" s="54">
        <v>2</v>
      </c>
      <c r="N5393" s="51" t="str">
        <f t="shared" si="349"/>
        <v>都八王子北</v>
      </c>
    </row>
    <row r="5394" spans="1:14" x14ac:dyDescent="0.2">
      <c r="A5394" s="50">
        <f t="shared" si="346"/>
        <v>61082</v>
      </c>
      <c r="B5394" s="50">
        <f t="shared" si="347"/>
        <v>6</v>
      </c>
      <c r="C5394" s="51">
        <f t="shared" si="348"/>
        <v>10</v>
      </c>
      <c r="D5394" s="50">
        <v>61082</v>
      </c>
      <c r="E5394" s="50" t="s">
        <v>63</v>
      </c>
      <c r="F5394" s="50" t="s">
        <v>13032</v>
      </c>
      <c r="G5394" s="50" t="s">
        <v>1406</v>
      </c>
      <c r="H5394" s="50" t="s">
        <v>1716</v>
      </c>
      <c r="I5394" s="50" t="s">
        <v>1796</v>
      </c>
      <c r="J5394" s="50" t="s">
        <v>1717</v>
      </c>
      <c r="K5394" s="50" t="s">
        <v>292</v>
      </c>
      <c r="L5394" s="50" t="s">
        <v>188</v>
      </c>
      <c r="M5394" s="54">
        <v>2</v>
      </c>
      <c r="N5394" s="51" t="str">
        <f t="shared" si="349"/>
        <v>都八王子北</v>
      </c>
    </row>
    <row r="5395" spans="1:14" x14ac:dyDescent="0.2">
      <c r="A5395" s="50">
        <f t="shared" si="346"/>
        <v>61083</v>
      </c>
      <c r="B5395" s="50">
        <f t="shared" si="347"/>
        <v>6</v>
      </c>
      <c r="C5395" s="51">
        <f t="shared" si="348"/>
        <v>10</v>
      </c>
      <c r="D5395" s="50">
        <v>61083</v>
      </c>
      <c r="E5395" s="50" t="s">
        <v>4046</v>
      </c>
      <c r="F5395" s="50" t="s">
        <v>5852</v>
      </c>
      <c r="G5395" s="50" t="s">
        <v>4048</v>
      </c>
      <c r="H5395" s="50" t="s">
        <v>1708</v>
      </c>
      <c r="I5395" s="50" t="s">
        <v>4049</v>
      </c>
      <c r="J5395" s="50" t="s">
        <v>1709</v>
      </c>
      <c r="K5395" s="50" t="s">
        <v>292</v>
      </c>
      <c r="L5395" s="50" t="s">
        <v>188</v>
      </c>
      <c r="M5395" s="54">
        <v>2</v>
      </c>
      <c r="N5395" s="51" t="str">
        <f t="shared" si="349"/>
        <v>都八王子北</v>
      </c>
    </row>
    <row r="5396" spans="1:14" x14ac:dyDescent="0.2">
      <c r="A5396" s="50">
        <f t="shared" si="346"/>
        <v>61084</v>
      </c>
      <c r="B5396" s="50">
        <f t="shared" si="347"/>
        <v>6</v>
      </c>
      <c r="C5396" s="51">
        <f t="shared" si="348"/>
        <v>10</v>
      </c>
      <c r="D5396" s="50">
        <v>61084</v>
      </c>
      <c r="E5396" s="50" t="s">
        <v>485</v>
      </c>
      <c r="F5396" s="50" t="s">
        <v>13033</v>
      </c>
      <c r="G5396" s="50" t="s">
        <v>1317</v>
      </c>
      <c r="H5396" s="50" t="s">
        <v>10347</v>
      </c>
      <c r="I5396" s="50" t="s">
        <v>1318</v>
      </c>
      <c r="J5396" s="50" t="s">
        <v>11206</v>
      </c>
      <c r="K5396" s="50" t="s">
        <v>292</v>
      </c>
      <c r="L5396" s="50" t="s">
        <v>188</v>
      </c>
      <c r="M5396" s="54">
        <v>2</v>
      </c>
      <c r="N5396" s="51" t="str">
        <f t="shared" si="349"/>
        <v>都八王子北</v>
      </c>
    </row>
    <row r="5397" spans="1:14" x14ac:dyDescent="0.2">
      <c r="A5397" s="50">
        <f t="shared" si="346"/>
        <v>61121</v>
      </c>
      <c r="B5397" s="50">
        <f t="shared" si="347"/>
        <v>6</v>
      </c>
      <c r="C5397" s="51">
        <f t="shared" si="348"/>
        <v>11</v>
      </c>
      <c r="D5397" s="50">
        <v>61121</v>
      </c>
      <c r="E5397" s="50" t="s">
        <v>13034</v>
      </c>
      <c r="F5397" s="50" t="s">
        <v>4646</v>
      </c>
      <c r="G5397" s="50" t="s">
        <v>2603</v>
      </c>
      <c r="H5397" s="50" t="s">
        <v>1222</v>
      </c>
      <c r="I5397" s="50" t="s">
        <v>2604</v>
      </c>
      <c r="J5397" s="50" t="s">
        <v>1223</v>
      </c>
      <c r="K5397" s="50" t="s">
        <v>291</v>
      </c>
      <c r="L5397" s="50" t="s">
        <v>1029</v>
      </c>
      <c r="M5397" s="54">
        <v>3</v>
      </c>
      <c r="N5397" s="51" t="str">
        <f t="shared" si="349"/>
        <v>都八王子桑志</v>
      </c>
    </row>
    <row r="5398" spans="1:14" x14ac:dyDescent="0.2">
      <c r="A5398" s="50">
        <f t="shared" si="346"/>
        <v>61122</v>
      </c>
      <c r="B5398" s="50">
        <f t="shared" si="347"/>
        <v>6</v>
      </c>
      <c r="C5398" s="51">
        <f t="shared" si="348"/>
        <v>11</v>
      </c>
      <c r="D5398" s="50">
        <v>61122</v>
      </c>
      <c r="E5398" s="50" t="s">
        <v>26</v>
      </c>
      <c r="F5398" s="50" t="s">
        <v>13035</v>
      </c>
      <c r="G5398" s="50" t="s">
        <v>1451</v>
      </c>
      <c r="H5398" s="50" t="s">
        <v>13036</v>
      </c>
      <c r="I5398" s="50" t="s">
        <v>1544</v>
      </c>
      <c r="J5398" s="50" t="s">
        <v>13037</v>
      </c>
      <c r="K5398" s="50" t="s">
        <v>291</v>
      </c>
      <c r="L5398" s="50" t="s">
        <v>1029</v>
      </c>
      <c r="M5398" s="54">
        <v>3</v>
      </c>
      <c r="N5398" s="51" t="str">
        <f t="shared" si="349"/>
        <v>都八王子桑志</v>
      </c>
    </row>
    <row r="5399" spans="1:14" x14ac:dyDescent="0.2">
      <c r="A5399" s="50">
        <f t="shared" si="346"/>
        <v>61124</v>
      </c>
      <c r="B5399" s="50">
        <f t="shared" si="347"/>
        <v>6</v>
      </c>
      <c r="C5399" s="51">
        <f t="shared" si="348"/>
        <v>11</v>
      </c>
      <c r="D5399" s="50">
        <v>61124</v>
      </c>
      <c r="E5399" s="50" t="s">
        <v>22</v>
      </c>
      <c r="F5399" s="50" t="s">
        <v>13038</v>
      </c>
      <c r="G5399" s="50" t="s">
        <v>1070</v>
      </c>
      <c r="H5399" s="50" t="s">
        <v>2123</v>
      </c>
      <c r="I5399" s="50" t="s">
        <v>1610</v>
      </c>
      <c r="J5399" s="50" t="s">
        <v>2790</v>
      </c>
      <c r="K5399" s="50" t="s">
        <v>291</v>
      </c>
      <c r="L5399" s="50" t="s">
        <v>1029</v>
      </c>
      <c r="M5399" s="54">
        <v>3</v>
      </c>
      <c r="N5399" s="51" t="str">
        <f t="shared" si="349"/>
        <v>都八王子桑志</v>
      </c>
    </row>
    <row r="5400" spans="1:14" x14ac:dyDescent="0.2">
      <c r="A5400" s="50">
        <f t="shared" si="346"/>
        <v>61126</v>
      </c>
      <c r="B5400" s="50">
        <f t="shared" si="347"/>
        <v>6</v>
      </c>
      <c r="C5400" s="51">
        <f t="shared" si="348"/>
        <v>11</v>
      </c>
      <c r="D5400" s="50">
        <v>61126</v>
      </c>
      <c r="E5400" s="50" t="s">
        <v>3504</v>
      </c>
      <c r="F5400" s="50" t="s">
        <v>1653</v>
      </c>
      <c r="G5400" s="50" t="s">
        <v>3505</v>
      </c>
      <c r="H5400" s="50" t="s">
        <v>1654</v>
      </c>
      <c r="I5400" s="50" t="s">
        <v>3506</v>
      </c>
      <c r="J5400" s="50" t="s">
        <v>1655</v>
      </c>
      <c r="K5400" s="50" t="s">
        <v>291</v>
      </c>
      <c r="L5400" s="50" t="s">
        <v>1029</v>
      </c>
      <c r="M5400" s="54">
        <v>3</v>
      </c>
      <c r="N5400" s="51" t="str">
        <f t="shared" si="349"/>
        <v>都八王子桑志</v>
      </c>
    </row>
    <row r="5401" spans="1:14" x14ac:dyDescent="0.2">
      <c r="A5401" s="50">
        <f t="shared" si="346"/>
        <v>61128</v>
      </c>
      <c r="B5401" s="50">
        <f t="shared" si="347"/>
        <v>6</v>
      </c>
      <c r="C5401" s="51">
        <f t="shared" si="348"/>
        <v>11</v>
      </c>
      <c r="D5401" s="50">
        <v>61128</v>
      </c>
      <c r="E5401" s="50" t="s">
        <v>57</v>
      </c>
      <c r="F5401" s="50" t="s">
        <v>13039</v>
      </c>
      <c r="G5401" s="50" t="s">
        <v>1202</v>
      </c>
      <c r="H5401" s="50" t="s">
        <v>1924</v>
      </c>
      <c r="I5401" s="50" t="s">
        <v>1204</v>
      </c>
      <c r="J5401" s="50" t="s">
        <v>1925</v>
      </c>
      <c r="K5401" s="50" t="s">
        <v>291</v>
      </c>
      <c r="L5401" s="50" t="s">
        <v>189</v>
      </c>
      <c r="M5401" s="54">
        <v>1</v>
      </c>
      <c r="N5401" s="51" t="str">
        <f t="shared" si="349"/>
        <v>都八王子桑志</v>
      </c>
    </row>
    <row r="5402" spans="1:14" x14ac:dyDescent="0.2">
      <c r="A5402" s="50">
        <f t="shared" si="346"/>
        <v>61129</v>
      </c>
      <c r="B5402" s="50">
        <f t="shared" si="347"/>
        <v>6</v>
      </c>
      <c r="C5402" s="51">
        <f t="shared" si="348"/>
        <v>11</v>
      </c>
      <c r="D5402" s="50">
        <v>61129</v>
      </c>
      <c r="E5402" s="50" t="s">
        <v>13040</v>
      </c>
      <c r="F5402" s="50" t="s">
        <v>4948</v>
      </c>
      <c r="G5402" s="50" t="s">
        <v>13041</v>
      </c>
      <c r="H5402" s="50" t="s">
        <v>4167</v>
      </c>
      <c r="I5402" s="50" t="s">
        <v>13042</v>
      </c>
      <c r="J5402" s="50" t="s">
        <v>4168</v>
      </c>
      <c r="K5402" s="50" t="s">
        <v>291</v>
      </c>
      <c r="L5402" s="50" t="s">
        <v>189</v>
      </c>
      <c r="M5402" s="54">
        <v>1</v>
      </c>
      <c r="N5402" s="51" t="str">
        <f t="shared" si="349"/>
        <v>都八王子桑志</v>
      </c>
    </row>
    <row r="5403" spans="1:14" x14ac:dyDescent="0.2">
      <c r="A5403" s="50">
        <f t="shared" si="346"/>
        <v>61130</v>
      </c>
      <c r="B5403" s="50">
        <f t="shared" si="347"/>
        <v>6</v>
      </c>
      <c r="C5403" s="51">
        <f t="shared" si="348"/>
        <v>11</v>
      </c>
      <c r="D5403" s="50">
        <v>61130</v>
      </c>
      <c r="E5403" s="50" t="s">
        <v>808</v>
      </c>
      <c r="F5403" s="50" t="s">
        <v>13043</v>
      </c>
      <c r="G5403" s="50" t="s">
        <v>1594</v>
      </c>
      <c r="H5403" s="50" t="s">
        <v>3330</v>
      </c>
      <c r="I5403" s="50" t="s">
        <v>1596</v>
      </c>
      <c r="J5403" s="50" t="s">
        <v>3332</v>
      </c>
      <c r="K5403" s="50" t="s">
        <v>291</v>
      </c>
      <c r="L5403" s="50" t="s">
        <v>188</v>
      </c>
      <c r="M5403" s="54">
        <v>2</v>
      </c>
      <c r="N5403" s="51" t="str">
        <f t="shared" si="349"/>
        <v>都八王子桑志</v>
      </c>
    </row>
    <row r="5404" spans="1:14" x14ac:dyDescent="0.2">
      <c r="A5404" s="50">
        <f t="shared" si="346"/>
        <v>61151</v>
      </c>
      <c r="B5404" s="50">
        <f t="shared" si="347"/>
        <v>6</v>
      </c>
      <c r="C5404" s="51">
        <f t="shared" si="348"/>
        <v>11</v>
      </c>
      <c r="D5404" s="50">
        <v>61151</v>
      </c>
      <c r="E5404" s="50" t="s">
        <v>13044</v>
      </c>
      <c r="F5404" s="50" t="s">
        <v>5192</v>
      </c>
      <c r="G5404" s="50" t="s">
        <v>13045</v>
      </c>
      <c r="H5404" s="50" t="s">
        <v>13046</v>
      </c>
      <c r="I5404" s="50" t="s">
        <v>13047</v>
      </c>
      <c r="J5404" s="50" t="s">
        <v>13048</v>
      </c>
      <c r="K5404" s="50" t="s">
        <v>292</v>
      </c>
      <c r="L5404" s="50" t="s">
        <v>189</v>
      </c>
      <c r="M5404" s="54">
        <v>1</v>
      </c>
      <c r="N5404" s="51" t="str">
        <f t="shared" si="349"/>
        <v>都八王子桑志</v>
      </c>
    </row>
    <row r="5405" spans="1:14" x14ac:dyDescent="0.2">
      <c r="A5405" s="50">
        <f t="shared" si="346"/>
        <v>61159</v>
      </c>
      <c r="B5405" s="50">
        <f t="shared" si="347"/>
        <v>6</v>
      </c>
      <c r="C5405" s="51">
        <f t="shared" si="348"/>
        <v>11</v>
      </c>
      <c r="D5405" s="50">
        <v>61159</v>
      </c>
      <c r="E5405" s="50" t="s">
        <v>453</v>
      </c>
      <c r="F5405" s="50" t="s">
        <v>13049</v>
      </c>
      <c r="G5405" s="50" t="s">
        <v>1044</v>
      </c>
      <c r="H5405" s="50" t="s">
        <v>13050</v>
      </c>
      <c r="I5405" s="50" t="s">
        <v>1045</v>
      </c>
      <c r="J5405" s="50" t="s">
        <v>13051</v>
      </c>
      <c r="K5405" s="50" t="s">
        <v>292</v>
      </c>
      <c r="L5405" s="50" t="s">
        <v>188</v>
      </c>
      <c r="M5405" s="54">
        <v>2</v>
      </c>
      <c r="N5405" s="51" t="str">
        <f t="shared" si="349"/>
        <v>都八王子桑志</v>
      </c>
    </row>
    <row r="5406" spans="1:14" x14ac:dyDescent="0.2">
      <c r="A5406" s="50">
        <f t="shared" si="346"/>
        <v>61160</v>
      </c>
      <c r="B5406" s="50">
        <f t="shared" si="347"/>
        <v>6</v>
      </c>
      <c r="C5406" s="51">
        <f t="shared" si="348"/>
        <v>11</v>
      </c>
      <c r="D5406" s="50">
        <v>61160</v>
      </c>
      <c r="E5406" s="50" t="s">
        <v>10812</v>
      </c>
      <c r="F5406" s="50" t="s">
        <v>9150</v>
      </c>
      <c r="G5406" s="50" t="s">
        <v>10814</v>
      </c>
      <c r="H5406" s="50" t="s">
        <v>2256</v>
      </c>
      <c r="I5406" s="50" t="s">
        <v>10816</v>
      </c>
      <c r="J5406" s="50" t="s">
        <v>2257</v>
      </c>
      <c r="K5406" s="50" t="s">
        <v>292</v>
      </c>
      <c r="L5406" s="50" t="s">
        <v>188</v>
      </c>
      <c r="M5406" s="54">
        <v>2</v>
      </c>
      <c r="N5406" s="51" t="str">
        <f t="shared" si="349"/>
        <v>都八王子桑志</v>
      </c>
    </row>
    <row r="5407" spans="1:14" x14ac:dyDescent="0.2">
      <c r="A5407" s="50">
        <f t="shared" si="346"/>
        <v>61301</v>
      </c>
      <c r="B5407" s="50">
        <f t="shared" si="347"/>
        <v>6</v>
      </c>
      <c r="C5407" s="51">
        <f t="shared" si="348"/>
        <v>13</v>
      </c>
      <c r="D5407" s="50">
        <v>61301</v>
      </c>
      <c r="E5407" s="50" t="s">
        <v>13052</v>
      </c>
      <c r="F5407" s="50" t="s">
        <v>13053</v>
      </c>
      <c r="G5407" s="50" t="s">
        <v>13054</v>
      </c>
      <c r="H5407" s="50" t="s">
        <v>2123</v>
      </c>
      <c r="I5407" s="50" t="s">
        <v>13055</v>
      </c>
      <c r="J5407" s="50" t="s">
        <v>2790</v>
      </c>
      <c r="K5407" s="50" t="s">
        <v>291</v>
      </c>
      <c r="L5407" s="50" t="s">
        <v>188</v>
      </c>
      <c r="M5407" s="54">
        <v>2</v>
      </c>
      <c r="N5407" s="51" t="str">
        <f t="shared" si="349"/>
        <v>都八王子東</v>
      </c>
    </row>
    <row r="5408" spans="1:14" x14ac:dyDescent="0.2">
      <c r="A5408" s="50">
        <f t="shared" si="346"/>
        <v>61302</v>
      </c>
      <c r="B5408" s="50">
        <f t="shared" si="347"/>
        <v>6</v>
      </c>
      <c r="C5408" s="51">
        <f t="shared" si="348"/>
        <v>13</v>
      </c>
      <c r="D5408" s="50">
        <v>61302</v>
      </c>
      <c r="E5408" s="50" t="s">
        <v>6565</v>
      </c>
      <c r="F5408" s="50" t="s">
        <v>6753</v>
      </c>
      <c r="G5408" s="50" t="s">
        <v>13056</v>
      </c>
      <c r="H5408" s="50" t="s">
        <v>2333</v>
      </c>
      <c r="I5408" s="50" t="s">
        <v>13057</v>
      </c>
      <c r="J5408" s="50" t="s">
        <v>2373</v>
      </c>
      <c r="K5408" s="50" t="s">
        <v>291</v>
      </c>
      <c r="L5408" s="50" t="s">
        <v>188</v>
      </c>
      <c r="M5408" s="54">
        <v>2</v>
      </c>
      <c r="N5408" s="51" t="str">
        <f t="shared" si="349"/>
        <v>都八王子東</v>
      </c>
    </row>
    <row r="5409" spans="1:14" x14ac:dyDescent="0.2">
      <c r="A5409" s="50">
        <f t="shared" si="346"/>
        <v>61303</v>
      </c>
      <c r="B5409" s="50">
        <f t="shared" si="347"/>
        <v>6</v>
      </c>
      <c r="C5409" s="51">
        <f t="shared" si="348"/>
        <v>13</v>
      </c>
      <c r="D5409" s="50">
        <v>61303</v>
      </c>
      <c r="E5409" s="50" t="s">
        <v>13058</v>
      </c>
      <c r="F5409" s="50" t="s">
        <v>6310</v>
      </c>
      <c r="G5409" s="50" t="s">
        <v>11355</v>
      </c>
      <c r="H5409" s="50" t="s">
        <v>1613</v>
      </c>
      <c r="I5409" s="50" t="s">
        <v>11356</v>
      </c>
      <c r="J5409" s="50" t="s">
        <v>1614</v>
      </c>
      <c r="K5409" s="50" t="s">
        <v>291</v>
      </c>
      <c r="L5409" s="50" t="s">
        <v>188</v>
      </c>
      <c r="M5409" s="54">
        <v>2</v>
      </c>
      <c r="N5409" s="51" t="str">
        <f t="shared" si="349"/>
        <v>都八王子東</v>
      </c>
    </row>
    <row r="5410" spans="1:14" x14ac:dyDescent="0.2">
      <c r="A5410" s="50">
        <f t="shared" si="346"/>
        <v>61304</v>
      </c>
      <c r="B5410" s="50">
        <f t="shared" si="347"/>
        <v>6</v>
      </c>
      <c r="C5410" s="51">
        <f t="shared" si="348"/>
        <v>13</v>
      </c>
      <c r="D5410" s="50">
        <v>61304</v>
      </c>
      <c r="E5410" s="50" t="s">
        <v>40</v>
      </c>
      <c r="F5410" s="50" t="s">
        <v>13059</v>
      </c>
      <c r="G5410" s="50" t="s">
        <v>1704</v>
      </c>
      <c r="H5410" s="50" t="s">
        <v>2048</v>
      </c>
      <c r="I5410" s="50" t="s">
        <v>1706</v>
      </c>
      <c r="J5410" s="50" t="s">
        <v>5434</v>
      </c>
      <c r="K5410" s="50" t="s">
        <v>291</v>
      </c>
      <c r="L5410" s="50" t="s">
        <v>188</v>
      </c>
      <c r="M5410" s="54">
        <v>2</v>
      </c>
      <c r="N5410" s="51" t="str">
        <f t="shared" si="349"/>
        <v>都八王子東</v>
      </c>
    </row>
    <row r="5411" spans="1:14" x14ac:dyDescent="0.2">
      <c r="A5411" s="50">
        <f t="shared" si="346"/>
        <v>61305</v>
      </c>
      <c r="B5411" s="50">
        <f t="shared" si="347"/>
        <v>6</v>
      </c>
      <c r="C5411" s="51">
        <f t="shared" si="348"/>
        <v>13</v>
      </c>
      <c r="D5411" s="50">
        <v>61305</v>
      </c>
      <c r="E5411" s="50" t="s">
        <v>10041</v>
      </c>
      <c r="F5411" s="50" t="s">
        <v>13060</v>
      </c>
      <c r="G5411" s="50" t="s">
        <v>10043</v>
      </c>
      <c r="H5411" s="50" t="s">
        <v>2099</v>
      </c>
      <c r="I5411" s="50" t="s">
        <v>10044</v>
      </c>
      <c r="J5411" s="50" t="s">
        <v>2960</v>
      </c>
      <c r="K5411" s="50" t="s">
        <v>291</v>
      </c>
      <c r="L5411" s="50" t="s">
        <v>188</v>
      </c>
      <c r="M5411" s="54">
        <v>2</v>
      </c>
      <c r="N5411" s="51" t="str">
        <f t="shared" si="349"/>
        <v>都八王子東</v>
      </c>
    </row>
    <row r="5412" spans="1:14" x14ac:dyDescent="0.2">
      <c r="A5412" s="50">
        <f t="shared" si="346"/>
        <v>61306</v>
      </c>
      <c r="B5412" s="50">
        <f t="shared" si="347"/>
        <v>6</v>
      </c>
      <c r="C5412" s="51">
        <f t="shared" si="348"/>
        <v>13</v>
      </c>
      <c r="D5412" s="50">
        <v>61306</v>
      </c>
      <c r="E5412" s="50" t="s">
        <v>13061</v>
      </c>
      <c r="F5412" s="50" t="s">
        <v>13062</v>
      </c>
      <c r="G5412" s="50" t="s">
        <v>1629</v>
      </c>
      <c r="H5412" s="50" t="s">
        <v>1579</v>
      </c>
      <c r="I5412" s="50" t="s">
        <v>1630</v>
      </c>
      <c r="J5412" s="50" t="s">
        <v>1581</v>
      </c>
      <c r="K5412" s="50" t="s">
        <v>291</v>
      </c>
      <c r="L5412" s="50" t="s">
        <v>188</v>
      </c>
      <c r="M5412" s="54">
        <v>2</v>
      </c>
      <c r="N5412" s="51" t="str">
        <f t="shared" si="349"/>
        <v>都八王子東</v>
      </c>
    </row>
    <row r="5413" spans="1:14" x14ac:dyDescent="0.2">
      <c r="A5413" s="50">
        <f t="shared" si="346"/>
        <v>61307</v>
      </c>
      <c r="B5413" s="50">
        <f t="shared" si="347"/>
        <v>6</v>
      </c>
      <c r="C5413" s="51">
        <f t="shared" si="348"/>
        <v>13</v>
      </c>
      <c r="D5413" s="50">
        <v>61307</v>
      </c>
      <c r="E5413" s="50" t="s">
        <v>5752</v>
      </c>
      <c r="F5413" s="50" t="s">
        <v>13063</v>
      </c>
      <c r="G5413" s="50" t="s">
        <v>5754</v>
      </c>
      <c r="H5413" s="50" t="s">
        <v>13064</v>
      </c>
      <c r="I5413" s="50" t="s">
        <v>5755</v>
      </c>
      <c r="J5413" s="50" t="s">
        <v>13065</v>
      </c>
      <c r="K5413" s="50" t="s">
        <v>291</v>
      </c>
      <c r="L5413" s="50" t="s">
        <v>188</v>
      </c>
      <c r="M5413" s="54">
        <v>2</v>
      </c>
      <c r="N5413" s="51" t="str">
        <f t="shared" si="349"/>
        <v>都八王子東</v>
      </c>
    </row>
    <row r="5414" spans="1:14" x14ac:dyDescent="0.2">
      <c r="A5414" s="50">
        <f t="shared" si="346"/>
        <v>61308</v>
      </c>
      <c r="B5414" s="50">
        <f t="shared" si="347"/>
        <v>6</v>
      </c>
      <c r="C5414" s="51">
        <f t="shared" si="348"/>
        <v>13</v>
      </c>
      <c r="D5414" s="50">
        <v>61308</v>
      </c>
      <c r="E5414" s="50" t="s">
        <v>13066</v>
      </c>
      <c r="F5414" s="50" t="s">
        <v>449</v>
      </c>
      <c r="G5414" s="50" t="s">
        <v>13067</v>
      </c>
      <c r="H5414" s="50" t="s">
        <v>7085</v>
      </c>
      <c r="I5414" s="50" t="s">
        <v>13068</v>
      </c>
      <c r="J5414" s="50" t="s">
        <v>7086</v>
      </c>
      <c r="K5414" s="50" t="s">
        <v>291</v>
      </c>
      <c r="L5414" s="50" t="s">
        <v>188</v>
      </c>
      <c r="M5414" s="54">
        <v>2</v>
      </c>
      <c r="N5414" s="51" t="str">
        <f t="shared" si="349"/>
        <v>都八王子東</v>
      </c>
    </row>
    <row r="5415" spans="1:14" x14ac:dyDescent="0.2">
      <c r="A5415" s="50">
        <f t="shared" si="346"/>
        <v>61309</v>
      </c>
      <c r="B5415" s="50">
        <f t="shared" si="347"/>
        <v>6</v>
      </c>
      <c r="C5415" s="51">
        <f t="shared" si="348"/>
        <v>13</v>
      </c>
      <c r="D5415" s="50">
        <v>61309</v>
      </c>
      <c r="E5415" s="50" t="s">
        <v>13069</v>
      </c>
      <c r="F5415" s="50" t="s">
        <v>13070</v>
      </c>
      <c r="G5415" s="50" t="s">
        <v>13071</v>
      </c>
      <c r="H5415" s="50" t="s">
        <v>1125</v>
      </c>
      <c r="I5415" s="50" t="s">
        <v>13072</v>
      </c>
      <c r="J5415" s="50" t="s">
        <v>4816</v>
      </c>
      <c r="K5415" s="50" t="s">
        <v>291</v>
      </c>
      <c r="L5415" s="50" t="s">
        <v>189</v>
      </c>
      <c r="M5415" s="54">
        <v>2</v>
      </c>
      <c r="N5415" s="51" t="str">
        <f t="shared" si="349"/>
        <v>都八王子東</v>
      </c>
    </row>
    <row r="5416" spans="1:14" x14ac:dyDescent="0.2">
      <c r="A5416" s="50">
        <f t="shared" si="346"/>
        <v>61320</v>
      </c>
      <c r="B5416" s="50">
        <f t="shared" si="347"/>
        <v>6</v>
      </c>
      <c r="C5416" s="51">
        <f t="shared" si="348"/>
        <v>13</v>
      </c>
      <c r="D5416" s="50">
        <v>61320</v>
      </c>
      <c r="E5416" s="50" t="s">
        <v>13073</v>
      </c>
      <c r="F5416" s="50" t="s">
        <v>13074</v>
      </c>
      <c r="G5416" s="50" t="s">
        <v>13075</v>
      </c>
      <c r="H5416" s="50" t="s">
        <v>10753</v>
      </c>
      <c r="I5416" s="50" t="s">
        <v>13076</v>
      </c>
      <c r="J5416" s="50" t="s">
        <v>10755</v>
      </c>
      <c r="K5416" s="50" t="s">
        <v>291</v>
      </c>
      <c r="L5416" s="50" t="s">
        <v>185</v>
      </c>
      <c r="M5416" s="54">
        <v>1</v>
      </c>
      <c r="N5416" s="51" t="str">
        <f t="shared" si="349"/>
        <v>都八王子東</v>
      </c>
    </row>
    <row r="5417" spans="1:14" x14ac:dyDescent="0.2">
      <c r="A5417" s="50">
        <f t="shared" si="346"/>
        <v>61321</v>
      </c>
      <c r="B5417" s="50">
        <f t="shared" si="347"/>
        <v>6</v>
      </c>
      <c r="C5417" s="51">
        <f t="shared" si="348"/>
        <v>13</v>
      </c>
      <c r="D5417" s="50">
        <v>61321</v>
      </c>
      <c r="E5417" s="50" t="s">
        <v>3113</v>
      </c>
      <c r="F5417" s="50" t="s">
        <v>13077</v>
      </c>
      <c r="G5417" s="50" t="s">
        <v>3115</v>
      </c>
      <c r="H5417" s="50" t="s">
        <v>6323</v>
      </c>
      <c r="I5417" s="50" t="s">
        <v>3117</v>
      </c>
      <c r="J5417" s="50" t="s">
        <v>6325</v>
      </c>
      <c r="K5417" s="50" t="s">
        <v>291</v>
      </c>
      <c r="L5417" s="50" t="s">
        <v>189</v>
      </c>
      <c r="M5417" s="54">
        <v>1</v>
      </c>
      <c r="N5417" s="51" t="str">
        <f t="shared" si="349"/>
        <v>都八王子東</v>
      </c>
    </row>
    <row r="5418" spans="1:14" x14ac:dyDescent="0.2">
      <c r="A5418" s="50">
        <f t="shared" si="346"/>
        <v>61322</v>
      </c>
      <c r="B5418" s="50">
        <f t="shared" si="347"/>
        <v>6</v>
      </c>
      <c r="C5418" s="51">
        <f t="shared" si="348"/>
        <v>13</v>
      </c>
      <c r="D5418" s="50">
        <v>61322</v>
      </c>
      <c r="E5418" s="50" t="s">
        <v>5429</v>
      </c>
      <c r="F5418" s="50" t="s">
        <v>13078</v>
      </c>
      <c r="G5418" s="50" t="s">
        <v>2168</v>
      </c>
      <c r="H5418" s="50" t="s">
        <v>1688</v>
      </c>
      <c r="I5418" s="50" t="s">
        <v>2170</v>
      </c>
      <c r="J5418" s="50" t="s">
        <v>1689</v>
      </c>
      <c r="K5418" s="50" t="s">
        <v>291</v>
      </c>
      <c r="L5418" s="50" t="s">
        <v>189</v>
      </c>
      <c r="M5418" s="54">
        <v>1</v>
      </c>
      <c r="N5418" s="51" t="str">
        <f t="shared" si="349"/>
        <v>都八王子東</v>
      </c>
    </row>
    <row r="5419" spans="1:14" x14ac:dyDescent="0.2">
      <c r="A5419" s="50">
        <f t="shared" si="346"/>
        <v>61340</v>
      </c>
      <c r="B5419" s="50">
        <f t="shared" si="347"/>
        <v>6</v>
      </c>
      <c r="C5419" s="51">
        <f t="shared" si="348"/>
        <v>13</v>
      </c>
      <c r="D5419" s="50">
        <v>61340</v>
      </c>
      <c r="E5419" s="50" t="s">
        <v>643</v>
      </c>
      <c r="F5419" s="50" t="s">
        <v>13079</v>
      </c>
      <c r="G5419" s="50" t="s">
        <v>2418</v>
      </c>
      <c r="H5419" s="50" t="s">
        <v>3308</v>
      </c>
      <c r="I5419" s="50" t="s">
        <v>2420</v>
      </c>
      <c r="J5419" s="50" t="s">
        <v>3309</v>
      </c>
      <c r="K5419" s="50" t="s">
        <v>291</v>
      </c>
      <c r="L5419" s="50" t="s">
        <v>189</v>
      </c>
      <c r="M5419" s="54">
        <v>1</v>
      </c>
      <c r="N5419" s="51" t="str">
        <f t="shared" si="349"/>
        <v>都八王子東</v>
      </c>
    </row>
    <row r="5420" spans="1:14" x14ac:dyDescent="0.2">
      <c r="A5420" s="50">
        <f t="shared" ref="A5420:A5483" si="350">D5420</f>
        <v>61341</v>
      </c>
      <c r="B5420" s="50">
        <f t="shared" ref="B5420:B5483" si="351">ROUNDDOWN(D5420/10000,0)</f>
        <v>6</v>
      </c>
      <c r="C5420" s="51">
        <f t="shared" ref="C5420:C5483" si="352">ROUNDDOWN((D5420-B5420*10000)/100,0)</f>
        <v>13</v>
      </c>
      <c r="D5420" s="50">
        <v>61341</v>
      </c>
      <c r="E5420" s="50" t="s">
        <v>13080</v>
      </c>
      <c r="F5420" s="50" t="s">
        <v>13081</v>
      </c>
      <c r="G5420" s="50" t="s">
        <v>13082</v>
      </c>
      <c r="H5420" s="50" t="s">
        <v>1920</v>
      </c>
      <c r="I5420" s="50" t="s">
        <v>13083</v>
      </c>
      <c r="J5420" s="50" t="s">
        <v>1921</v>
      </c>
      <c r="K5420" s="50" t="s">
        <v>291</v>
      </c>
      <c r="L5420" s="50" t="s">
        <v>189</v>
      </c>
      <c r="M5420" s="54">
        <v>1</v>
      </c>
      <c r="N5420" s="51" t="str">
        <f t="shared" si="349"/>
        <v>都八王子東</v>
      </c>
    </row>
    <row r="5421" spans="1:14" x14ac:dyDescent="0.2">
      <c r="A5421" s="50">
        <f t="shared" si="350"/>
        <v>61342</v>
      </c>
      <c r="B5421" s="50">
        <f t="shared" si="351"/>
        <v>6</v>
      </c>
      <c r="C5421" s="51">
        <f t="shared" si="352"/>
        <v>13</v>
      </c>
      <c r="D5421" s="50">
        <v>61342</v>
      </c>
      <c r="E5421" s="50" t="s">
        <v>82</v>
      </c>
      <c r="F5421" s="50" t="s">
        <v>8703</v>
      </c>
      <c r="G5421" s="50" t="s">
        <v>1202</v>
      </c>
      <c r="H5421" s="50" t="s">
        <v>1924</v>
      </c>
      <c r="I5421" s="50" t="s">
        <v>1204</v>
      </c>
      <c r="J5421" s="50" t="s">
        <v>1925</v>
      </c>
      <c r="K5421" s="50" t="s">
        <v>291</v>
      </c>
      <c r="L5421" s="50" t="s">
        <v>189</v>
      </c>
      <c r="M5421" s="54">
        <v>1</v>
      </c>
      <c r="N5421" s="51" t="str">
        <f t="shared" si="349"/>
        <v>都八王子東</v>
      </c>
    </row>
    <row r="5422" spans="1:14" x14ac:dyDescent="0.2">
      <c r="A5422" s="50">
        <f t="shared" si="350"/>
        <v>61343</v>
      </c>
      <c r="B5422" s="50">
        <f t="shared" si="351"/>
        <v>6</v>
      </c>
      <c r="C5422" s="51">
        <f t="shared" si="352"/>
        <v>13</v>
      </c>
      <c r="D5422" s="50">
        <v>61343</v>
      </c>
      <c r="E5422" s="50" t="s">
        <v>61</v>
      </c>
      <c r="F5422" s="50" t="s">
        <v>12905</v>
      </c>
      <c r="G5422" s="50" t="s">
        <v>1901</v>
      </c>
      <c r="H5422" s="50" t="s">
        <v>1217</v>
      </c>
      <c r="I5422" s="50" t="s">
        <v>1902</v>
      </c>
      <c r="J5422" s="50" t="s">
        <v>1218</v>
      </c>
      <c r="K5422" s="50" t="s">
        <v>291</v>
      </c>
      <c r="L5422" s="50" t="s">
        <v>189</v>
      </c>
      <c r="M5422" s="54">
        <v>1</v>
      </c>
      <c r="N5422" s="51" t="str">
        <f t="shared" si="349"/>
        <v>都八王子東</v>
      </c>
    </row>
    <row r="5423" spans="1:14" x14ac:dyDescent="0.2">
      <c r="A5423" s="50">
        <f t="shared" si="350"/>
        <v>61344</v>
      </c>
      <c r="B5423" s="50">
        <f t="shared" si="351"/>
        <v>6</v>
      </c>
      <c r="C5423" s="51">
        <f t="shared" si="352"/>
        <v>13</v>
      </c>
      <c r="D5423" s="50">
        <v>61344</v>
      </c>
      <c r="E5423" s="50" t="s">
        <v>6027</v>
      </c>
      <c r="F5423" s="50" t="s">
        <v>13084</v>
      </c>
      <c r="G5423" s="50" t="s">
        <v>6029</v>
      </c>
      <c r="H5423" s="50" t="s">
        <v>13085</v>
      </c>
      <c r="I5423" s="50" t="s">
        <v>6030</v>
      </c>
      <c r="J5423" s="50" t="s">
        <v>13086</v>
      </c>
      <c r="K5423" s="50" t="s">
        <v>291</v>
      </c>
      <c r="L5423" s="50" t="s">
        <v>189</v>
      </c>
      <c r="M5423" s="54">
        <v>1</v>
      </c>
      <c r="N5423" s="51" t="str">
        <f t="shared" si="349"/>
        <v>都八王子東</v>
      </c>
    </row>
    <row r="5424" spans="1:14" x14ac:dyDescent="0.2">
      <c r="A5424" s="50">
        <f t="shared" si="350"/>
        <v>61345</v>
      </c>
      <c r="B5424" s="50">
        <f t="shared" si="351"/>
        <v>6</v>
      </c>
      <c r="C5424" s="51">
        <f t="shared" si="352"/>
        <v>13</v>
      </c>
      <c r="D5424" s="50">
        <v>61345</v>
      </c>
      <c r="E5424" s="50" t="s">
        <v>13087</v>
      </c>
      <c r="F5424" s="50" t="s">
        <v>441</v>
      </c>
      <c r="G5424" s="50" t="s">
        <v>13088</v>
      </c>
      <c r="H5424" s="50" t="s">
        <v>1040</v>
      </c>
      <c r="I5424" s="50" t="s">
        <v>13089</v>
      </c>
      <c r="J5424" s="50" t="s">
        <v>1041</v>
      </c>
      <c r="K5424" s="50" t="s">
        <v>291</v>
      </c>
      <c r="L5424" s="50" t="s">
        <v>185</v>
      </c>
      <c r="M5424" s="54">
        <v>1</v>
      </c>
      <c r="N5424" s="51" t="str">
        <f t="shared" si="349"/>
        <v>都八王子東</v>
      </c>
    </row>
    <row r="5425" spans="1:14" x14ac:dyDescent="0.2">
      <c r="A5425" s="50">
        <f t="shared" si="350"/>
        <v>61346</v>
      </c>
      <c r="B5425" s="50">
        <f t="shared" si="351"/>
        <v>6</v>
      </c>
      <c r="C5425" s="51">
        <f t="shared" si="352"/>
        <v>13</v>
      </c>
      <c r="D5425" s="50">
        <v>61346</v>
      </c>
      <c r="E5425" s="50" t="s">
        <v>587</v>
      </c>
      <c r="F5425" s="50" t="s">
        <v>13090</v>
      </c>
      <c r="G5425" s="50" t="s">
        <v>1546</v>
      </c>
      <c r="H5425" s="50" t="s">
        <v>2099</v>
      </c>
      <c r="I5425" s="50" t="s">
        <v>1548</v>
      </c>
      <c r="J5425" s="50" t="s">
        <v>2960</v>
      </c>
      <c r="K5425" s="50" t="s">
        <v>291</v>
      </c>
      <c r="L5425" s="50" t="s">
        <v>185</v>
      </c>
      <c r="M5425" s="54">
        <v>1</v>
      </c>
      <c r="N5425" s="51" t="str">
        <f t="shared" si="349"/>
        <v>都八王子東</v>
      </c>
    </row>
    <row r="5426" spans="1:14" x14ac:dyDescent="0.2">
      <c r="A5426" s="50">
        <f t="shared" si="350"/>
        <v>61347</v>
      </c>
      <c r="B5426" s="50">
        <f t="shared" si="351"/>
        <v>6</v>
      </c>
      <c r="C5426" s="51">
        <f t="shared" si="352"/>
        <v>13</v>
      </c>
      <c r="D5426" s="50">
        <v>61347</v>
      </c>
      <c r="E5426" s="50" t="s">
        <v>118</v>
      </c>
      <c r="F5426" s="50" t="s">
        <v>13091</v>
      </c>
      <c r="G5426" s="50" t="s">
        <v>1135</v>
      </c>
      <c r="H5426" s="50" t="s">
        <v>13092</v>
      </c>
      <c r="I5426" s="50" t="s">
        <v>1136</v>
      </c>
      <c r="J5426" s="50" t="s">
        <v>13093</v>
      </c>
      <c r="K5426" s="50" t="s">
        <v>291</v>
      </c>
      <c r="L5426" s="50" t="s">
        <v>189</v>
      </c>
      <c r="M5426" s="54">
        <v>1</v>
      </c>
      <c r="N5426" s="51" t="str">
        <f t="shared" si="349"/>
        <v>都八王子東</v>
      </c>
    </row>
    <row r="5427" spans="1:14" x14ac:dyDescent="0.2">
      <c r="A5427" s="50">
        <f t="shared" si="350"/>
        <v>61348</v>
      </c>
      <c r="B5427" s="50">
        <f t="shared" si="351"/>
        <v>6</v>
      </c>
      <c r="C5427" s="51">
        <f t="shared" si="352"/>
        <v>13</v>
      </c>
      <c r="D5427" s="50">
        <v>61348</v>
      </c>
      <c r="E5427" s="50" t="s">
        <v>5675</v>
      </c>
      <c r="F5427" s="50" t="s">
        <v>7568</v>
      </c>
      <c r="G5427" s="50" t="s">
        <v>5677</v>
      </c>
      <c r="H5427" s="50" t="s">
        <v>1122</v>
      </c>
      <c r="I5427" s="50" t="s">
        <v>5679</v>
      </c>
      <c r="J5427" s="50" t="s">
        <v>1918</v>
      </c>
      <c r="K5427" s="50" t="s">
        <v>291</v>
      </c>
      <c r="L5427" s="50" t="s">
        <v>189</v>
      </c>
      <c r="M5427" s="54">
        <v>1</v>
      </c>
      <c r="N5427" s="51" t="str">
        <f t="shared" si="349"/>
        <v>都八王子東</v>
      </c>
    </row>
    <row r="5428" spans="1:14" x14ac:dyDescent="0.2">
      <c r="A5428" s="50">
        <f t="shared" si="350"/>
        <v>61349</v>
      </c>
      <c r="B5428" s="50">
        <f t="shared" si="351"/>
        <v>6</v>
      </c>
      <c r="C5428" s="51">
        <f t="shared" si="352"/>
        <v>13</v>
      </c>
      <c r="D5428" s="50">
        <v>61349</v>
      </c>
      <c r="E5428" s="50" t="s">
        <v>50</v>
      </c>
      <c r="F5428" s="50" t="s">
        <v>795</v>
      </c>
      <c r="G5428" s="50" t="s">
        <v>1937</v>
      </c>
      <c r="H5428" s="50" t="s">
        <v>10501</v>
      </c>
      <c r="I5428" s="50" t="s">
        <v>1938</v>
      </c>
      <c r="J5428" s="50" t="s">
        <v>10502</v>
      </c>
      <c r="K5428" s="50" t="s">
        <v>291</v>
      </c>
      <c r="L5428" s="50" t="s">
        <v>189</v>
      </c>
      <c r="M5428" s="54">
        <v>1</v>
      </c>
      <c r="N5428" s="51" t="str">
        <f t="shared" si="349"/>
        <v>都八王子東</v>
      </c>
    </row>
    <row r="5429" spans="1:14" x14ac:dyDescent="0.2">
      <c r="A5429" s="50">
        <f t="shared" si="350"/>
        <v>61351</v>
      </c>
      <c r="B5429" s="50">
        <f t="shared" si="351"/>
        <v>6</v>
      </c>
      <c r="C5429" s="51">
        <f t="shared" si="352"/>
        <v>13</v>
      </c>
      <c r="D5429" s="50">
        <v>61351</v>
      </c>
      <c r="E5429" s="50" t="s">
        <v>13094</v>
      </c>
      <c r="F5429" s="50" t="s">
        <v>13095</v>
      </c>
      <c r="G5429" s="50" t="s">
        <v>13096</v>
      </c>
      <c r="H5429" s="50" t="s">
        <v>13097</v>
      </c>
      <c r="I5429" s="50" t="s">
        <v>13098</v>
      </c>
      <c r="J5429" s="50" t="s">
        <v>13099</v>
      </c>
      <c r="K5429" s="50" t="s">
        <v>292</v>
      </c>
      <c r="L5429" s="50" t="s">
        <v>188</v>
      </c>
      <c r="M5429" s="54">
        <v>3</v>
      </c>
      <c r="N5429" s="51" t="str">
        <f t="shared" si="349"/>
        <v>都八王子東</v>
      </c>
    </row>
    <row r="5430" spans="1:14" x14ac:dyDescent="0.2">
      <c r="A5430" s="50">
        <f t="shared" si="350"/>
        <v>61361</v>
      </c>
      <c r="B5430" s="50">
        <f t="shared" si="351"/>
        <v>6</v>
      </c>
      <c r="C5430" s="51">
        <f t="shared" si="352"/>
        <v>13</v>
      </c>
      <c r="D5430" s="50">
        <v>61361</v>
      </c>
      <c r="E5430" s="50" t="s">
        <v>707</v>
      </c>
      <c r="F5430" s="50" t="s">
        <v>653</v>
      </c>
      <c r="G5430" s="50" t="s">
        <v>4889</v>
      </c>
      <c r="H5430" s="50" t="s">
        <v>1079</v>
      </c>
      <c r="I5430" s="50" t="s">
        <v>4890</v>
      </c>
      <c r="J5430" s="50" t="s">
        <v>1080</v>
      </c>
      <c r="K5430" s="50" t="s">
        <v>292</v>
      </c>
      <c r="L5430" s="50" t="s">
        <v>188</v>
      </c>
      <c r="M5430" s="54">
        <v>2</v>
      </c>
      <c r="N5430" s="51" t="str">
        <f t="shared" si="349"/>
        <v>都八王子東</v>
      </c>
    </row>
    <row r="5431" spans="1:14" x14ac:dyDescent="0.2">
      <c r="A5431" s="50">
        <f t="shared" si="350"/>
        <v>61362</v>
      </c>
      <c r="B5431" s="50">
        <f t="shared" si="351"/>
        <v>6</v>
      </c>
      <c r="C5431" s="51">
        <f t="shared" si="352"/>
        <v>13</v>
      </c>
      <c r="D5431" s="50">
        <v>61362</v>
      </c>
      <c r="E5431" s="50" t="s">
        <v>1812</v>
      </c>
      <c r="F5431" s="50" t="s">
        <v>13100</v>
      </c>
      <c r="G5431" s="50" t="s">
        <v>1813</v>
      </c>
      <c r="H5431" s="50" t="s">
        <v>1213</v>
      </c>
      <c r="I5431" s="50" t="s">
        <v>1814</v>
      </c>
      <c r="J5431" s="50" t="s">
        <v>1215</v>
      </c>
      <c r="K5431" s="50" t="s">
        <v>292</v>
      </c>
      <c r="L5431" s="50" t="s">
        <v>188</v>
      </c>
      <c r="M5431" s="54">
        <v>2</v>
      </c>
      <c r="N5431" s="51" t="str">
        <f t="shared" si="349"/>
        <v>都八王子東</v>
      </c>
    </row>
    <row r="5432" spans="1:14" x14ac:dyDescent="0.2">
      <c r="A5432" s="50">
        <f t="shared" si="350"/>
        <v>61363</v>
      </c>
      <c r="B5432" s="50">
        <f t="shared" si="351"/>
        <v>6</v>
      </c>
      <c r="C5432" s="51">
        <f t="shared" si="352"/>
        <v>13</v>
      </c>
      <c r="D5432" s="50">
        <v>61363</v>
      </c>
      <c r="E5432" s="50" t="s">
        <v>13101</v>
      </c>
      <c r="F5432" s="50" t="s">
        <v>13102</v>
      </c>
      <c r="G5432" s="50" t="s">
        <v>12738</v>
      </c>
      <c r="H5432" s="50" t="s">
        <v>2256</v>
      </c>
      <c r="I5432" s="50" t="s">
        <v>12739</v>
      </c>
      <c r="J5432" s="50" t="s">
        <v>2257</v>
      </c>
      <c r="K5432" s="50" t="s">
        <v>292</v>
      </c>
      <c r="L5432" s="50" t="s">
        <v>188</v>
      </c>
      <c r="M5432" s="54">
        <v>2</v>
      </c>
      <c r="N5432" s="51" t="str">
        <f t="shared" si="349"/>
        <v>都八王子東</v>
      </c>
    </row>
    <row r="5433" spans="1:14" x14ac:dyDescent="0.2">
      <c r="A5433" s="50">
        <f t="shared" si="350"/>
        <v>61380</v>
      </c>
      <c r="B5433" s="50">
        <f t="shared" si="351"/>
        <v>6</v>
      </c>
      <c r="C5433" s="51">
        <f t="shared" si="352"/>
        <v>13</v>
      </c>
      <c r="D5433" s="50">
        <v>61380</v>
      </c>
      <c r="E5433" s="50" t="s">
        <v>11931</v>
      </c>
      <c r="F5433" s="50" t="s">
        <v>13103</v>
      </c>
      <c r="G5433" s="50" t="s">
        <v>11933</v>
      </c>
      <c r="H5433" s="50" t="s">
        <v>8027</v>
      </c>
      <c r="I5433" s="50" t="s">
        <v>11934</v>
      </c>
      <c r="J5433" s="50" t="s">
        <v>3012</v>
      </c>
      <c r="K5433" s="50" t="s">
        <v>292</v>
      </c>
      <c r="L5433" s="50" t="s">
        <v>189</v>
      </c>
      <c r="M5433" s="54">
        <v>1</v>
      </c>
      <c r="N5433" s="51" t="str">
        <f t="shared" si="349"/>
        <v>都八王子東</v>
      </c>
    </row>
    <row r="5434" spans="1:14" x14ac:dyDescent="0.2">
      <c r="A5434" s="50">
        <f t="shared" si="350"/>
        <v>61381</v>
      </c>
      <c r="B5434" s="50">
        <f t="shared" si="351"/>
        <v>6</v>
      </c>
      <c r="C5434" s="51">
        <f t="shared" si="352"/>
        <v>13</v>
      </c>
      <c r="D5434" s="50">
        <v>61381</v>
      </c>
      <c r="E5434" s="50" t="s">
        <v>5045</v>
      </c>
      <c r="F5434" s="50" t="s">
        <v>13104</v>
      </c>
      <c r="G5434" s="50" t="s">
        <v>13105</v>
      </c>
      <c r="H5434" s="50" t="s">
        <v>3704</v>
      </c>
      <c r="I5434" s="50" t="s">
        <v>13106</v>
      </c>
      <c r="J5434" s="50" t="s">
        <v>3706</v>
      </c>
      <c r="K5434" s="50" t="s">
        <v>292</v>
      </c>
      <c r="L5434" s="50" t="s">
        <v>189</v>
      </c>
      <c r="M5434" s="54">
        <v>1</v>
      </c>
      <c r="N5434" s="51" t="str">
        <f t="shared" si="349"/>
        <v>都八王子東</v>
      </c>
    </row>
    <row r="5435" spans="1:14" x14ac:dyDescent="0.2">
      <c r="A5435" s="50">
        <f t="shared" si="350"/>
        <v>61401</v>
      </c>
      <c r="B5435" s="50">
        <f t="shared" si="351"/>
        <v>6</v>
      </c>
      <c r="C5435" s="51">
        <f t="shared" si="352"/>
        <v>14</v>
      </c>
      <c r="D5435" s="50">
        <v>61401</v>
      </c>
      <c r="E5435" s="50" t="s">
        <v>13107</v>
      </c>
      <c r="F5435" s="50" t="s">
        <v>2130</v>
      </c>
      <c r="G5435" s="50" t="s">
        <v>13108</v>
      </c>
      <c r="H5435" s="50" t="s">
        <v>10578</v>
      </c>
      <c r="I5435" s="50" t="s">
        <v>13109</v>
      </c>
      <c r="J5435" s="50" t="s">
        <v>10579</v>
      </c>
      <c r="K5435" s="50" t="s">
        <v>291</v>
      </c>
      <c r="L5435" s="50" t="s">
        <v>188</v>
      </c>
      <c r="M5435" s="54">
        <v>2</v>
      </c>
      <c r="N5435" s="51" t="str">
        <f t="shared" si="349"/>
        <v>都富士森</v>
      </c>
    </row>
    <row r="5436" spans="1:14" x14ac:dyDescent="0.2">
      <c r="A5436" s="50">
        <f t="shared" si="350"/>
        <v>61402</v>
      </c>
      <c r="B5436" s="50">
        <f t="shared" si="351"/>
        <v>6</v>
      </c>
      <c r="C5436" s="51">
        <f t="shared" si="352"/>
        <v>14</v>
      </c>
      <c r="D5436" s="50">
        <v>61402</v>
      </c>
      <c r="E5436" s="50" t="s">
        <v>39</v>
      </c>
      <c r="F5436" s="50" t="s">
        <v>13110</v>
      </c>
      <c r="G5436" s="50" t="s">
        <v>1317</v>
      </c>
      <c r="H5436" s="50" t="s">
        <v>2508</v>
      </c>
      <c r="I5436" s="50" t="s">
        <v>1318</v>
      </c>
      <c r="J5436" s="50" t="s">
        <v>2510</v>
      </c>
      <c r="K5436" s="50" t="s">
        <v>291</v>
      </c>
      <c r="L5436" s="50" t="s">
        <v>188</v>
      </c>
      <c r="M5436" s="54">
        <v>2</v>
      </c>
      <c r="N5436" s="51" t="str">
        <f t="shared" si="349"/>
        <v>都富士森</v>
      </c>
    </row>
    <row r="5437" spans="1:14" x14ac:dyDescent="0.2">
      <c r="A5437" s="50">
        <f t="shared" si="350"/>
        <v>61403</v>
      </c>
      <c r="B5437" s="50">
        <f t="shared" si="351"/>
        <v>6</v>
      </c>
      <c r="C5437" s="51">
        <f t="shared" si="352"/>
        <v>14</v>
      </c>
      <c r="D5437" s="50">
        <v>61403</v>
      </c>
      <c r="E5437" s="50" t="s">
        <v>491</v>
      </c>
      <c r="F5437" s="50" t="s">
        <v>13111</v>
      </c>
      <c r="G5437" s="50" t="s">
        <v>1919</v>
      </c>
      <c r="H5437" s="50" t="s">
        <v>1579</v>
      </c>
      <c r="I5437" s="50" t="s">
        <v>5150</v>
      </c>
      <c r="J5437" s="50" t="s">
        <v>1581</v>
      </c>
      <c r="K5437" s="50" t="s">
        <v>291</v>
      </c>
      <c r="L5437" s="50" t="s">
        <v>189</v>
      </c>
      <c r="M5437" s="54">
        <v>2</v>
      </c>
      <c r="N5437" s="51" t="str">
        <f t="shared" si="349"/>
        <v>都富士森</v>
      </c>
    </row>
    <row r="5438" spans="1:14" x14ac:dyDescent="0.2">
      <c r="A5438" s="50">
        <f t="shared" si="350"/>
        <v>61404</v>
      </c>
      <c r="B5438" s="50">
        <f t="shared" si="351"/>
        <v>6</v>
      </c>
      <c r="C5438" s="51">
        <f t="shared" si="352"/>
        <v>14</v>
      </c>
      <c r="D5438" s="50">
        <v>61404</v>
      </c>
      <c r="E5438" s="50" t="s">
        <v>13112</v>
      </c>
      <c r="F5438" s="50" t="s">
        <v>13113</v>
      </c>
      <c r="G5438" s="50" t="s">
        <v>13114</v>
      </c>
      <c r="H5438" s="50" t="s">
        <v>1922</v>
      </c>
      <c r="I5438" s="50" t="s">
        <v>13115</v>
      </c>
      <c r="J5438" s="50" t="s">
        <v>1923</v>
      </c>
      <c r="K5438" s="50" t="s">
        <v>291</v>
      </c>
      <c r="L5438" s="50" t="s">
        <v>189</v>
      </c>
      <c r="M5438" s="54">
        <v>2</v>
      </c>
      <c r="N5438" s="51" t="str">
        <f t="shared" si="349"/>
        <v>都富士森</v>
      </c>
    </row>
    <row r="5439" spans="1:14" x14ac:dyDescent="0.2">
      <c r="A5439" s="50">
        <f t="shared" si="350"/>
        <v>61410</v>
      </c>
      <c r="B5439" s="50">
        <f t="shared" si="351"/>
        <v>6</v>
      </c>
      <c r="C5439" s="51">
        <f t="shared" si="352"/>
        <v>14</v>
      </c>
      <c r="D5439" s="50">
        <v>61410</v>
      </c>
      <c r="E5439" s="50" t="s">
        <v>13116</v>
      </c>
      <c r="F5439" s="50" t="s">
        <v>2970</v>
      </c>
      <c r="G5439" s="50" t="s">
        <v>9858</v>
      </c>
      <c r="H5439" s="50" t="s">
        <v>1198</v>
      </c>
      <c r="I5439" s="50" t="s">
        <v>13117</v>
      </c>
      <c r="J5439" s="50" t="s">
        <v>1200</v>
      </c>
      <c r="K5439" s="50" t="s">
        <v>291</v>
      </c>
      <c r="L5439" s="50" t="s">
        <v>189</v>
      </c>
      <c r="M5439" s="54">
        <v>1</v>
      </c>
      <c r="N5439" s="51" t="str">
        <f t="shared" si="349"/>
        <v>都富士森</v>
      </c>
    </row>
    <row r="5440" spans="1:14" x14ac:dyDescent="0.2">
      <c r="A5440" s="50">
        <f t="shared" si="350"/>
        <v>61411</v>
      </c>
      <c r="B5440" s="50">
        <f t="shared" si="351"/>
        <v>6</v>
      </c>
      <c r="C5440" s="51">
        <f t="shared" si="352"/>
        <v>14</v>
      </c>
      <c r="D5440" s="50">
        <v>61411</v>
      </c>
      <c r="E5440" s="50" t="s">
        <v>29</v>
      </c>
      <c r="F5440" s="50" t="s">
        <v>13118</v>
      </c>
      <c r="G5440" s="50" t="s">
        <v>1310</v>
      </c>
      <c r="H5440" s="50" t="s">
        <v>1220</v>
      </c>
      <c r="I5440" s="50" t="s">
        <v>1311</v>
      </c>
      <c r="J5440" s="50" t="s">
        <v>1221</v>
      </c>
      <c r="K5440" s="50" t="s">
        <v>291</v>
      </c>
      <c r="L5440" s="50" t="s">
        <v>189</v>
      </c>
      <c r="M5440" s="54">
        <v>1</v>
      </c>
      <c r="N5440" s="51" t="str">
        <f t="shared" si="349"/>
        <v>都富士森</v>
      </c>
    </row>
    <row r="5441" spans="1:14" x14ac:dyDescent="0.2">
      <c r="A5441" s="50">
        <f t="shared" si="350"/>
        <v>61412</v>
      </c>
      <c r="B5441" s="50">
        <f t="shared" si="351"/>
        <v>6</v>
      </c>
      <c r="C5441" s="51">
        <f t="shared" si="352"/>
        <v>14</v>
      </c>
      <c r="D5441" s="50">
        <v>61412</v>
      </c>
      <c r="E5441" s="50" t="s">
        <v>34</v>
      </c>
      <c r="F5441" s="50" t="s">
        <v>13119</v>
      </c>
      <c r="G5441" s="50" t="s">
        <v>1285</v>
      </c>
      <c r="H5441" s="50" t="s">
        <v>13120</v>
      </c>
      <c r="I5441" s="50" t="s">
        <v>1287</v>
      </c>
      <c r="J5441" s="50" t="s">
        <v>13121</v>
      </c>
      <c r="K5441" s="50" t="s">
        <v>291</v>
      </c>
      <c r="L5441" s="50" t="s">
        <v>189</v>
      </c>
      <c r="M5441" s="54">
        <v>1</v>
      </c>
      <c r="N5441" s="51" t="str">
        <f t="shared" si="349"/>
        <v>都富士森</v>
      </c>
    </row>
    <row r="5442" spans="1:14" x14ac:dyDescent="0.2">
      <c r="A5442" s="50">
        <f t="shared" si="350"/>
        <v>61413</v>
      </c>
      <c r="B5442" s="50">
        <f t="shared" si="351"/>
        <v>6</v>
      </c>
      <c r="C5442" s="51">
        <f t="shared" si="352"/>
        <v>14</v>
      </c>
      <c r="D5442" s="50">
        <v>61413</v>
      </c>
      <c r="E5442" s="50" t="s">
        <v>587</v>
      </c>
      <c r="F5442" s="50" t="s">
        <v>13122</v>
      </c>
      <c r="G5442" s="50" t="s">
        <v>1546</v>
      </c>
      <c r="H5442" s="50" t="s">
        <v>2099</v>
      </c>
      <c r="I5442" s="50" t="s">
        <v>1548</v>
      </c>
      <c r="J5442" s="50" t="s">
        <v>2100</v>
      </c>
      <c r="K5442" s="50" t="s">
        <v>291</v>
      </c>
      <c r="L5442" s="50" t="s">
        <v>189</v>
      </c>
      <c r="M5442" s="54">
        <v>1</v>
      </c>
      <c r="N5442" s="51" t="str">
        <f t="shared" ref="N5442:N5505" si="353">VLOOKUP(B5442*100+C5442,$AB$2:$AF$400,2,0)</f>
        <v>都富士森</v>
      </c>
    </row>
    <row r="5443" spans="1:14" x14ac:dyDescent="0.2">
      <c r="A5443" s="50">
        <f t="shared" si="350"/>
        <v>61414</v>
      </c>
      <c r="B5443" s="50">
        <f t="shared" si="351"/>
        <v>6</v>
      </c>
      <c r="C5443" s="51">
        <f t="shared" si="352"/>
        <v>14</v>
      </c>
      <c r="D5443" s="50">
        <v>61414</v>
      </c>
      <c r="E5443" s="50" t="s">
        <v>28</v>
      </c>
      <c r="F5443" s="50" t="s">
        <v>13123</v>
      </c>
      <c r="G5443" s="50" t="s">
        <v>1083</v>
      </c>
      <c r="H5443" s="50" t="s">
        <v>2010</v>
      </c>
      <c r="I5443" s="50" t="s">
        <v>1084</v>
      </c>
      <c r="J5443" s="50" t="s">
        <v>4104</v>
      </c>
      <c r="K5443" s="50" t="s">
        <v>291</v>
      </c>
      <c r="L5443" s="50" t="s">
        <v>189</v>
      </c>
      <c r="M5443" s="54">
        <v>1</v>
      </c>
      <c r="N5443" s="51" t="str">
        <f t="shared" si="353"/>
        <v>都富士森</v>
      </c>
    </row>
    <row r="5444" spans="1:14" x14ac:dyDescent="0.2">
      <c r="A5444" s="50">
        <f t="shared" si="350"/>
        <v>61415</v>
      </c>
      <c r="B5444" s="50">
        <f t="shared" si="351"/>
        <v>6</v>
      </c>
      <c r="C5444" s="51">
        <f t="shared" si="352"/>
        <v>14</v>
      </c>
      <c r="D5444" s="50">
        <v>61415</v>
      </c>
      <c r="E5444" s="50" t="s">
        <v>9671</v>
      </c>
      <c r="F5444" s="50" t="s">
        <v>4192</v>
      </c>
      <c r="G5444" s="50" t="s">
        <v>9672</v>
      </c>
      <c r="H5444" s="50" t="s">
        <v>1341</v>
      </c>
      <c r="I5444" s="50" t="s">
        <v>9673</v>
      </c>
      <c r="J5444" s="50" t="s">
        <v>1343</v>
      </c>
      <c r="K5444" s="50" t="s">
        <v>291</v>
      </c>
      <c r="L5444" s="50" t="s">
        <v>189</v>
      </c>
      <c r="M5444" s="54">
        <v>1</v>
      </c>
      <c r="N5444" s="51" t="str">
        <f t="shared" si="353"/>
        <v>都富士森</v>
      </c>
    </row>
    <row r="5445" spans="1:14" x14ac:dyDescent="0.2">
      <c r="A5445" s="50">
        <f t="shared" si="350"/>
        <v>61416</v>
      </c>
      <c r="B5445" s="50">
        <f t="shared" si="351"/>
        <v>6</v>
      </c>
      <c r="C5445" s="51">
        <f t="shared" si="352"/>
        <v>14</v>
      </c>
      <c r="D5445" s="50">
        <v>61416</v>
      </c>
      <c r="E5445" s="50" t="s">
        <v>13124</v>
      </c>
      <c r="F5445" s="50" t="s">
        <v>13125</v>
      </c>
      <c r="G5445" s="50" t="s">
        <v>13126</v>
      </c>
      <c r="H5445" s="50" t="s">
        <v>6000</v>
      </c>
      <c r="I5445" s="50" t="s">
        <v>13127</v>
      </c>
      <c r="J5445" s="50" t="s">
        <v>6001</v>
      </c>
      <c r="K5445" s="50" t="s">
        <v>291</v>
      </c>
      <c r="L5445" s="50" t="s">
        <v>185</v>
      </c>
      <c r="M5445" s="54">
        <v>1</v>
      </c>
      <c r="N5445" s="51" t="str">
        <f t="shared" si="353"/>
        <v>都富士森</v>
      </c>
    </row>
    <row r="5446" spans="1:14" x14ac:dyDescent="0.2">
      <c r="A5446" s="50">
        <f t="shared" si="350"/>
        <v>61417</v>
      </c>
      <c r="B5446" s="50">
        <f t="shared" si="351"/>
        <v>6</v>
      </c>
      <c r="C5446" s="51">
        <f t="shared" si="352"/>
        <v>14</v>
      </c>
      <c r="D5446" s="50">
        <v>61417</v>
      </c>
      <c r="E5446" s="50" t="s">
        <v>13128</v>
      </c>
      <c r="F5446" s="50" t="s">
        <v>13129</v>
      </c>
      <c r="G5446" s="50" t="s">
        <v>13128</v>
      </c>
      <c r="H5446" s="50" t="s">
        <v>13130</v>
      </c>
      <c r="I5446" s="50" t="s">
        <v>13131</v>
      </c>
      <c r="J5446" s="50" t="s">
        <v>13132</v>
      </c>
      <c r="K5446" s="50" t="s">
        <v>291</v>
      </c>
      <c r="L5446" s="50" t="s">
        <v>185</v>
      </c>
      <c r="M5446" s="54">
        <v>1</v>
      </c>
      <c r="N5446" s="51" t="str">
        <f t="shared" si="353"/>
        <v>都富士森</v>
      </c>
    </row>
    <row r="5447" spans="1:14" x14ac:dyDescent="0.2">
      <c r="A5447" s="50">
        <f t="shared" si="350"/>
        <v>61418</v>
      </c>
      <c r="B5447" s="50">
        <f t="shared" si="351"/>
        <v>6</v>
      </c>
      <c r="C5447" s="51">
        <f t="shared" si="352"/>
        <v>14</v>
      </c>
      <c r="D5447" s="50">
        <v>61418</v>
      </c>
      <c r="E5447" s="50" t="s">
        <v>64</v>
      </c>
      <c r="F5447" s="50" t="s">
        <v>10289</v>
      </c>
      <c r="G5447" s="50" t="s">
        <v>2409</v>
      </c>
      <c r="H5447" s="50" t="s">
        <v>1222</v>
      </c>
      <c r="I5447" s="50" t="s">
        <v>2411</v>
      </c>
      <c r="J5447" s="50" t="s">
        <v>1223</v>
      </c>
      <c r="K5447" s="50" t="s">
        <v>291</v>
      </c>
      <c r="L5447" s="50" t="s">
        <v>189</v>
      </c>
      <c r="M5447" s="54">
        <v>1</v>
      </c>
      <c r="N5447" s="51" t="str">
        <f t="shared" si="353"/>
        <v>都富士森</v>
      </c>
    </row>
    <row r="5448" spans="1:14" x14ac:dyDescent="0.2">
      <c r="A5448" s="50">
        <f t="shared" si="350"/>
        <v>61419</v>
      </c>
      <c r="B5448" s="50">
        <f t="shared" si="351"/>
        <v>6</v>
      </c>
      <c r="C5448" s="51">
        <f t="shared" si="352"/>
        <v>14</v>
      </c>
      <c r="D5448" s="50">
        <v>61419</v>
      </c>
      <c r="E5448" s="50" t="s">
        <v>10480</v>
      </c>
      <c r="F5448" s="50" t="s">
        <v>13133</v>
      </c>
      <c r="G5448" s="50" t="s">
        <v>10481</v>
      </c>
      <c r="H5448" s="50" t="s">
        <v>11050</v>
      </c>
      <c r="I5448" s="50" t="s">
        <v>10482</v>
      </c>
      <c r="J5448" s="50" t="s">
        <v>11052</v>
      </c>
      <c r="K5448" s="50" t="s">
        <v>291</v>
      </c>
      <c r="L5448" s="50" t="s">
        <v>189</v>
      </c>
      <c r="M5448" s="54">
        <v>1</v>
      </c>
      <c r="N5448" s="51" t="str">
        <f t="shared" si="353"/>
        <v>都富士森</v>
      </c>
    </row>
    <row r="5449" spans="1:14" x14ac:dyDescent="0.2">
      <c r="A5449" s="50">
        <f t="shared" si="350"/>
        <v>61420</v>
      </c>
      <c r="B5449" s="50">
        <f t="shared" si="351"/>
        <v>6</v>
      </c>
      <c r="C5449" s="51">
        <f t="shared" si="352"/>
        <v>14</v>
      </c>
      <c r="D5449" s="50">
        <v>61420</v>
      </c>
      <c r="E5449" s="50" t="s">
        <v>3629</v>
      </c>
      <c r="F5449" s="50" t="s">
        <v>13134</v>
      </c>
      <c r="G5449" s="50" t="s">
        <v>3631</v>
      </c>
      <c r="H5449" s="50" t="s">
        <v>6237</v>
      </c>
      <c r="I5449" s="50" t="s">
        <v>3632</v>
      </c>
      <c r="J5449" s="50" t="s">
        <v>6239</v>
      </c>
      <c r="K5449" s="50" t="s">
        <v>291</v>
      </c>
      <c r="L5449" s="50" t="s">
        <v>189</v>
      </c>
      <c r="M5449" s="54">
        <v>1</v>
      </c>
      <c r="N5449" s="51" t="str">
        <f t="shared" si="353"/>
        <v>都富士森</v>
      </c>
    </row>
    <row r="5450" spans="1:14" x14ac:dyDescent="0.2">
      <c r="A5450" s="50">
        <f t="shared" si="350"/>
        <v>61421</v>
      </c>
      <c r="B5450" s="50">
        <f t="shared" si="351"/>
        <v>6</v>
      </c>
      <c r="C5450" s="51">
        <f t="shared" si="352"/>
        <v>14</v>
      </c>
      <c r="D5450" s="50">
        <v>61421</v>
      </c>
      <c r="E5450" s="50" t="s">
        <v>24</v>
      </c>
      <c r="F5450" s="50" t="s">
        <v>13135</v>
      </c>
      <c r="G5450" s="50" t="s">
        <v>2538</v>
      </c>
      <c r="H5450" s="50" t="s">
        <v>1764</v>
      </c>
      <c r="I5450" s="50" t="s">
        <v>2539</v>
      </c>
      <c r="J5450" s="50" t="s">
        <v>12281</v>
      </c>
      <c r="K5450" s="50" t="s">
        <v>291</v>
      </c>
      <c r="L5450" s="50" t="s">
        <v>189</v>
      </c>
      <c r="M5450" s="54">
        <v>1</v>
      </c>
      <c r="N5450" s="51" t="str">
        <f t="shared" si="353"/>
        <v>都富士森</v>
      </c>
    </row>
    <row r="5451" spans="1:14" x14ac:dyDescent="0.2">
      <c r="A5451" s="50">
        <f t="shared" si="350"/>
        <v>61441</v>
      </c>
      <c r="B5451" s="50">
        <f t="shared" si="351"/>
        <v>6</v>
      </c>
      <c r="C5451" s="51">
        <f t="shared" si="352"/>
        <v>14</v>
      </c>
      <c r="D5451" s="50">
        <v>61441</v>
      </c>
      <c r="E5451" s="50" t="s">
        <v>5748</v>
      </c>
      <c r="F5451" s="50" t="s">
        <v>13136</v>
      </c>
      <c r="G5451" s="50" t="s">
        <v>5750</v>
      </c>
      <c r="H5451" s="50" t="s">
        <v>5684</v>
      </c>
      <c r="I5451" s="50" t="s">
        <v>5751</v>
      </c>
      <c r="J5451" s="50" t="s">
        <v>5686</v>
      </c>
      <c r="K5451" s="50" t="s">
        <v>291</v>
      </c>
      <c r="L5451" s="50" t="s">
        <v>188</v>
      </c>
      <c r="M5451" s="54">
        <v>3</v>
      </c>
      <c r="N5451" s="51" t="str">
        <f t="shared" si="353"/>
        <v>都富士森</v>
      </c>
    </row>
    <row r="5452" spans="1:14" x14ac:dyDescent="0.2">
      <c r="A5452" s="50">
        <f t="shared" si="350"/>
        <v>61442</v>
      </c>
      <c r="B5452" s="50">
        <f t="shared" si="351"/>
        <v>6</v>
      </c>
      <c r="C5452" s="51">
        <f t="shared" si="352"/>
        <v>14</v>
      </c>
      <c r="D5452" s="50">
        <v>61442</v>
      </c>
      <c r="E5452" s="50" t="s">
        <v>10639</v>
      </c>
      <c r="F5452" s="50" t="s">
        <v>5435</v>
      </c>
      <c r="G5452" s="50" t="s">
        <v>10640</v>
      </c>
      <c r="H5452" s="50" t="s">
        <v>1930</v>
      </c>
      <c r="I5452" s="50" t="s">
        <v>10641</v>
      </c>
      <c r="J5452" s="50" t="s">
        <v>1931</v>
      </c>
      <c r="K5452" s="50" t="s">
        <v>291</v>
      </c>
      <c r="L5452" s="50" t="s">
        <v>1029</v>
      </c>
      <c r="M5452" s="54">
        <v>3</v>
      </c>
      <c r="N5452" s="51" t="str">
        <f t="shared" si="353"/>
        <v>都富士森</v>
      </c>
    </row>
    <row r="5453" spans="1:14" x14ac:dyDescent="0.2">
      <c r="A5453" s="50">
        <f t="shared" si="350"/>
        <v>61443</v>
      </c>
      <c r="B5453" s="50">
        <f t="shared" si="351"/>
        <v>6</v>
      </c>
      <c r="C5453" s="51">
        <f t="shared" si="352"/>
        <v>14</v>
      </c>
      <c r="D5453" s="50">
        <v>61443</v>
      </c>
      <c r="E5453" s="50" t="s">
        <v>360</v>
      </c>
      <c r="F5453" s="50" t="s">
        <v>8531</v>
      </c>
      <c r="G5453" s="50" t="s">
        <v>2450</v>
      </c>
      <c r="H5453" s="50" t="s">
        <v>1875</v>
      </c>
      <c r="I5453" s="50" t="s">
        <v>2451</v>
      </c>
      <c r="J5453" s="50" t="s">
        <v>1877</v>
      </c>
      <c r="K5453" s="50" t="s">
        <v>291</v>
      </c>
      <c r="L5453" s="50" t="s">
        <v>1029</v>
      </c>
      <c r="M5453" s="54">
        <v>3</v>
      </c>
      <c r="N5453" s="51" t="str">
        <f t="shared" si="353"/>
        <v>都富士森</v>
      </c>
    </row>
    <row r="5454" spans="1:14" x14ac:dyDescent="0.2">
      <c r="A5454" s="50">
        <f t="shared" si="350"/>
        <v>61451</v>
      </c>
      <c r="B5454" s="50">
        <f t="shared" si="351"/>
        <v>6</v>
      </c>
      <c r="C5454" s="51">
        <f t="shared" si="352"/>
        <v>14</v>
      </c>
      <c r="D5454" s="50">
        <v>61451</v>
      </c>
      <c r="E5454" s="50" t="s">
        <v>13137</v>
      </c>
      <c r="F5454" s="50" t="s">
        <v>593</v>
      </c>
      <c r="G5454" s="50" t="s">
        <v>13138</v>
      </c>
      <c r="H5454" s="50" t="s">
        <v>1020</v>
      </c>
      <c r="I5454" s="50" t="s">
        <v>13139</v>
      </c>
      <c r="J5454" s="50" t="s">
        <v>1022</v>
      </c>
      <c r="K5454" s="50" t="s">
        <v>292</v>
      </c>
      <c r="L5454" s="50" t="s">
        <v>189</v>
      </c>
      <c r="M5454" s="54">
        <v>1</v>
      </c>
      <c r="N5454" s="51" t="str">
        <f t="shared" si="353"/>
        <v>都富士森</v>
      </c>
    </row>
    <row r="5455" spans="1:14" x14ac:dyDescent="0.2">
      <c r="A5455" s="50">
        <f t="shared" si="350"/>
        <v>61452</v>
      </c>
      <c r="B5455" s="50">
        <f t="shared" si="351"/>
        <v>6</v>
      </c>
      <c r="C5455" s="51">
        <f t="shared" si="352"/>
        <v>14</v>
      </c>
      <c r="D5455" s="50">
        <v>61452</v>
      </c>
      <c r="E5455" s="50" t="s">
        <v>13140</v>
      </c>
      <c r="F5455" s="50" t="s">
        <v>1058</v>
      </c>
      <c r="G5455" s="50" t="s">
        <v>13141</v>
      </c>
      <c r="H5455" s="50" t="s">
        <v>1060</v>
      </c>
      <c r="I5455" s="50" t="s">
        <v>13142</v>
      </c>
      <c r="J5455" s="50" t="s">
        <v>1062</v>
      </c>
      <c r="K5455" s="50" t="s">
        <v>292</v>
      </c>
      <c r="L5455" s="50" t="s">
        <v>189</v>
      </c>
      <c r="M5455" s="54">
        <v>1</v>
      </c>
      <c r="N5455" s="51" t="str">
        <f t="shared" si="353"/>
        <v>都富士森</v>
      </c>
    </row>
    <row r="5456" spans="1:14" x14ac:dyDescent="0.2">
      <c r="A5456" s="50">
        <f t="shared" si="350"/>
        <v>61501</v>
      </c>
      <c r="B5456" s="50">
        <f t="shared" si="351"/>
        <v>6</v>
      </c>
      <c r="C5456" s="51">
        <f t="shared" si="352"/>
        <v>15</v>
      </c>
      <c r="D5456" s="50">
        <v>61501</v>
      </c>
      <c r="E5456" s="50" t="s">
        <v>34</v>
      </c>
      <c r="F5456" s="50" t="s">
        <v>13143</v>
      </c>
      <c r="G5456" s="50" t="s">
        <v>1285</v>
      </c>
      <c r="H5456" s="50" t="s">
        <v>2492</v>
      </c>
      <c r="I5456" s="50" t="s">
        <v>1287</v>
      </c>
      <c r="J5456" s="50" t="s">
        <v>2493</v>
      </c>
      <c r="K5456" s="50" t="s">
        <v>291</v>
      </c>
      <c r="L5456" s="50" t="s">
        <v>189</v>
      </c>
      <c r="M5456" s="54">
        <v>2</v>
      </c>
      <c r="N5456" s="51" t="str">
        <f t="shared" si="353"/>
        <v>都松が谷</v>
      </c>
    </row>
    <row r="5457" spans="1:14" x14ac:dyDescent="0.2">
      <c r="A5457" s="50">
        <f t="shared" si="350"/>
        <v>61502</v>
      </c>
      <c r="B5457" s="50">
        <f t="shared" si="351"/>
        <v>6</v>
      </c>
      <c r="C5457" s="51">
        <f t="shared" si="352"/>
        <v>15</v>
      </c>
      <c r="D5457" s="50">
        <v>61502</v>
      </c>
      <c r="E5457" s="50" t="s">
        <v>595</v>
      </c>
      <c r="F5457" s="50" t="s">
        <v>821</v>
      </c>
      <c r="G5457" s="50" t="s">
        <v>1280</v>
      </c>
      <c r="H5457" s="50" t="s">
        <v>2256</v>
      </c>
      <c r="I5457" s="50" t="s">
        <v>1281</v>
      </c>
      <c r="J5457" s="50" t="s">
        <v>2257</v>
      </c>
      <c r="K5457" s="50" t="s">
        <v>291</v>
      </c>
      <c r="L5457" s="50" t="s">
        <v>188</v>
      </c>
      <c r="M5457" s="54">
        <v>2</v>
      </c>
      <c r="N5457" s="51" t="str">
        <f t="shared" si="353"/>
        <v>都松が谷</v>
      </c>
    </row>
    <row r="5458" spans="1:14" x14ac:dyDescent="0.2">
      <c r="A5458" s="50">
        <f t="shared" si="350"/>
        <v>61503</v>
      </c>
      <c r="B5458" s="50">
        <f t="shared" si="351"/>
        <v>6</v>
      </c>
      <c r="C5458" s="51">
        <f t="shared" si="352"/>
        <v>15</v>
      </c>
      <c r="D5458" s="50">
        <v>61503</v>
      </c>
      <c r="E5458" s="50" t="s">
        <v>12287</v>
      </c>
      <c r="F5458" s="50" t="s">
        <v>5848</v>
      </c>
      <c r="G5458" s="50" t="s">
        <v>12289</v>
      </c>
      <c r="H5458" s="50" t="s">
        <v>4017</v>
      </c>
      <c r="I5458" s="50" t="s">
        <v>12290</v>
      </c>
      <c r="J5458" s="50" t="s">
        <v>4019</v>
      </c>
      <c r="K5458" s="50" t="s">
        <v>291</v>
      </c>
      <c r="L5458" s="50" t="s">
        <v>189</v>
      </c>
      <c r="M5458" s="54">
        <v>2</v>
      </c>
      <c r="N5458" s="51" t="str">
        <f t="shared" si="353"/>
        <v>都松が谷</v>
      </c>
    </row>
    <row r="5459" spans="1:14" x14ac:dyDescent="0.2">
      <c r="A5459" s="50">
        <f t="shared" si="350"/>
        <v>61504</v>
      </c>
      <c r="B5459" s="50">
        <f t="shared" si="351"/>
        <v>6</v>
      </c>
      <c r="C5459" s="51">
        <f t="shared" si="352"/>
        <v>15</v>
      </c>
      <c r="D5459" s="50">
        <v>61504</v>
      </c>
      <c r="E5459" s="50" t="s">
        <v>13144</v>
      </c>
      <c r="F5459" s="50" t="s">
        <v>13145</v>
      </c>
      <c r="G5459" s="50" t="s">
        <v>9653</v>
      </c>
      <c r="H5459" s="50" t="s">
        <v>2652</v>
      </c>
      <c r="I5459" s="50" t="s">
        <v>9654</v>
      </c>
      <c r="J5459" s="50" t="s">
        <v>2654</v>
      </c>
      <c r="K5459" s="50" t="s">
        <v>291</v>
      </c>
      <c r="L5459" s="50" t="s">
        <v>189</v>
      </c>
      <c r="M5459" s="54">
        <v>2</v>
      </c>
      <c r="N5459" s="51" t="str">
        <f t="shared" si="353"/>
        <v>都松が谷</v>
      </c>
    </row>
    <row r="5460" spans="1:14" x14ac:dyDescent="0.2">
      <c r="A5460" s="50">
        <f t="shared" si="350"/>
        <v>61505</v>
      </c>
      <c r="B5460" s="50">
        <f t="shared" si="351"/>
        <v>6</v>
      </c>
      <c r="C5460" s="51">
        <f t="shared" si="352"/>
        <v>15</v>
      </c>
      <c r="D5460" s="50">
        <v>61505</v>
      </c>
      <c r="E5460" s="50" t="s">
        <v>4051</v>
      </c>
      <c r="F5460" s="50" t="s">
        <v>13146</v>
      </c>
      <c r="G5460" s="50" t="s">
        <v>4053</v>
      </c>
      <c r="H5460" s="50" t="s">
        <v>13147</v>
      </c>
      <c r="I5460" s="50" t="s">
        <v>4055</v>
      </c>
      <c r="J5460" s="50" t="s">
        <v>13148</v>
      </c>
      <c r="K5460" s="50" t="s">
        <v>291</v>
      </c>
      <c r="L5460" s="50" t="s">
        <v>188</v>
      </c>
      <c r="M5460" s="54">
        <v>2</v>
      </c>
      <c r="N5460" s="51" t="str">
        <f t="shared" si="353"/>
        <v>都松が谷</v>
      </c>
    </row>
    <row r="5461" spans="1:14" x14ac:dyDescent="0.2">
      <c r="A5461" s="50">
        <f t="shared" si="350"/>
        <v>61506</v>
      </c>
      <c r="B5461" s="50">
        <f t="shared" si="351"/>
        <v>6</v>
      </c>
      <c r="C5461" s="51">
        <f t="shared" si="352"/>
        <v>15</v>
      </c>
      <c r="D5461" s="50">
        <v>61506</v>
      </c>
      <c r="E5461" s="50" t="s">
        <v>4784</v>
      </c>
      <c r="F5461" s="50" t="s">
        <v>2843</v>
      </c>
      <c r="G5461" s="50" t="s">
        <v>4785</v>
      </c>
      <c r="H5461" s="50" t="s">
        <v>2595</v>
      </c>
      <c r="I5461" s="50" t="s">
        <v>13149</v>
      </c>
      <c r="J5461" s="50" t="s">
        <v>6090</v>
      </c>
      <c r="K5461" s="50" t="s">
        <v>291</v>
      </c>
      <c r="L5461" s="50" t="s">
        <v>189</v>
      </c>
      <c r="M5461" s="54">
        <v>1</v>
      </c>
      <c r="N5461" s="51" t="str">
        <f t="shared" si="353"/>
        <v>都松が谷</v>
      </c>
    </row>
    <row r="5462" spans="1:14" x14ac:dyDescent="0.2">
      <c r="A5462" s="50">
        <f t="shared" si="350"/>
        <v>61507</v>
      </c>
      <c r="B5462" s="50">
        <f t="shared" si="351"/>
        <v>6</v>
      </c>
      <c r="C5462" s="51">
        <f t="shared" si="352"/>
        <v>15</v>
      </c>
      <c r="D5462" s="50">
        <v>61507</v>
      </c>
      <c r="E5462" s="50" t="s">
        <v>46</v>
      </c>
      <c r="F5462" s="50" t="s">
        <v>6875</v>
      </c>
      <c r="G5462" s="50" t="s">
        <v>1425</v>
      </c>
      <c r="H5462" s="50" t="s">
        <v>1669</v>
      </c>
      <c r="I5462" s="50" t="s">
        <v>1426</v>
      </c>
      <c r="J5462" s="50" t="s">
        <v>1670</v>
      </c>
      <c r="K5462" s="50" t="s">
        <v>291</v>
      </c>
      <c r="L5462" s="50" t="s">
        <v>189</v>
      </c>
      <c r="M5462" s="54">
        <v>1</v>
      </c>
      <c r="N5462" s="51" t="str">
        <f t="shared" si="353"/>
        <v>都松が谷</v>
      </c>
    </row>
    <row r="5463" spans="1:14" x14ac:dyDescent="0.2">
      <c r="A5463" s="50">
        <f t="shared" si="350"/>
        <v>61508</v>
      </c>
      <c r="B5463" s="50">
        <f t="shared" si="351"/>
        <v>6</v>
      </c>
      <c r="C5463" s="51">
        <f t="shared" si="352"/>
        <v>15</v>
      </c>
      <c r="D5463" s="50">
        <v>61508</v>
      </c>
      <c r="E5463" s="50" t="s">
        <v>61</v>
      </c>
      <c r="F5463" s="50" t="s">
        <v>13150</v>
      </c>
      <c r="G5463" s="50" t="s">
        <v>1901</v>
      </c>
      <c r="H5463" s="50" t="s">
        <v>1235</v>
      </c>
      <c r="I5463" s="50" t="s">
        <v>1902</v>
      </c>
      <c r="J5463" s="50" t="s">
        <v>1236</v>
      </c>
      <c r="K5463" s="50" t="s">
        <v>291</v>
      </c>
      <c r="L5463" s="50" t="s">
        <v>189</v>
      </c>
      <c r="M5463" s="54">
        <v>1</v>
      </c>
      <c r="N5463" s="51" t="str">
        <f t="shared" si="353"/>
        <v>都松が谷</v>
      </c>
    </row>
    <row r="5464" spans="1:14" x14ac:dyDescent="0.2">
      <c r="A5464" s="50">
        <f t="shared" si="350"/>
        <v>61509</v>
      </c>
      <c r="B5464" s="50">
        <f t="shared" si="351"/>
        <v>6</v>
      </c>
      <c r="C5464" s="51">
        <f t="shared" si="352"/>
        <v>15</v>
      </c>
      <c r="D5464" s="50">
        <v>61509</v>
      </c>
      <c r="E5464" s="50" t="s">
        <v>7033</v>
      </c>
      <c r="F5464" s="50" t="s">
        <v>6970</v>
      </c>
      <c r="G5464" s="50" t="s">
        <v>7035</v>
      </c>
      <c r="H5464" s="50" t="s">
        <v>2185</v>
      </c>
      <c r="I5464" s="50" t="s">
        <v>7036</v>
      </c>
      <c r="J5464" s="50" t="s">
        <v>2187</v>
      </c>
      <c r="K5464" s="50" t="s">
        <v>291</v>
      </c>
      <c r="L5464" s="50" t="s">
        <v>185</v>
      </c>
      <c r="M5464" s="54">
        <v>1</v>
      </c>
      <c r="N5464" s="51" t="str">
        <f t="shared" si="353"/>
        <v>都松が谷</v>
      </c>
    </row>
    <row r="5465" spans="1:14" x14ac:dyDescent="0.2">
      <c r="A5465" s="50">
        <f t="shared" si="350"/>
        <v>61510</v>
      </c>
      <c r="B5465" s="50">
        <f t="shared" si="351"/>
        <v>6</v>
      </c>
      <c r="C5465" s="51">
        <f t="shared" si="352"/>
        <v>15</v>
      </c>
      <c r="D5465" s="50">
        <v>61510</v>
      </c>
      <c r="E5465" s="50" t="s">
        <v>908</v>
      </c>
      <c r="F5465" s="50" t="s">
        <v>13151</v>
      </c>
      <c r="G5465" s="50" t="s">
        <v>2507</v>
      </c>
      <c r="H5465" s="50" t="s">
        <v>13152</v>
      </c>
      <c r="I5465" s="50" t="s">
        <v>2509</v>
      </c>
      <c r="J5465" s="50" t="s">
        <v>13153</v>
      </c>
      <c r="K5465" s="50" t="s">
        <v>291</v>
      </c>
      <c r="L5465" s="50" t="s">
        <v>189</v>
      </c>
      <c r="M5465" s="54">
        <v>1</v>
      </c>
      <c r="N5465" s="51" t="str">
        <f t="shared" si="353"/>
        <v>都松が谷</v>
      </c>
    </row>
    <row r="5466" spans="1:14" x14ac:dyDescent="0.2">
      <c r="A5466" s="50">
        <f t="shared" si="350"/>
        <v>61511</v>
      </c>
      <c r="B5466" s="50">
        <f t="shared" si="351"/>
        <v>6</v>
      </c>
      <c r="C5466" s="51">
        <f t="shared" si="352"/>
        <v>15</v>
      </c>
      <c r="D5466" s="50">
        <v>61511</v>
      </c>
      <c r="E5466" s="50" t="s">
        <v>9837</v>
      </c>
      <c r="F5466" s="50" t="s">
        <v>6517</v>
      </c>
      <c r="G5466" s="50" t="s">
        <v>9839</v>
      </c>
      <c r="H5466" s="50" t="s">
        <v>1185</v>
      </c>
      <c r="I5466" s="50" t="s">
        <v>9840</v>
      </c>
      <c r="J5466" s="50" t="s">
        <v>1187</v>
      </c>
      <c r="K5466" s="50" t="s">
        <v>291</v>
      </c>
      <c r="L5466" s="50" t="s">
        <v>189</v>
      </c>
      <c r="M5466" s="54">
        <v>1</v>
      </c>
      <c r="N5466" s="51" t="str">
        <f t="shared" si="353"/>
        <v>都松が谷</v>
      </c>
    </row>
    <row r="5467" spans="1:14" x14ac:dyDescent="0.2">
      <c r="A5467" s="50">
        <f t="shared" si="350"/>
        <v>61512</v>
      </c>
      <c r="B5467" s="50">
        <f t="shared" si="351"/>
        <v>6</v>
      </c>
      <c r="C5467" s="51">
        <f t="shared" si="352"/>
        <v>15</v>
      </c>
      <c r="D5467" s="50">
        <v>61512</v>
      </c>
      <c r="E5467" s="50" t="s">
        <v>25</v>
      </c>
      <c r="F5467" s="50" t="s">
        <v>13154</v>
      </c>
      <c r="G5467" s="50" t="s">
        <v>2603</v>
      </c>
      <c r="H5467" s="50" t="s">
        <v>1924</v>
      </c>
      <c r="I5467" s="50" t="s">
        <v>2604</v>
      </c>
      <c r="J5467" s="50" t="s">
        <v>1925</v>
      </c>
      <c r="K5467" s="50" t="s">
        <v>291</v>
      </c>
      <c r="L5467" s="50" t="s">
        <v>189</v>
      </c>
      <c r="M5467" s="54">
        <v>1</v>
      </c>
      <c r="N5467" s="51" t="str">
        <f t="shared" si="353"/>
        <v>都松が谷</v>
      </c>
    </row>
    <row r="5468" spans="1:14" x14ac:dyDescent="0.2">
      <c r="A5468" s="50">
        <f t="shared" si="350"/>
        <v>61513</v>
      </c>
      <c r="B5468" s="50">
        <f t="shared" si="351"/>
        <v>6</v>
      </c>
      <c r="C5468" s="51">
        <f t="shared" si="352"/>
        <v>15</v>
      </c>
      <c r="D5468" s="50">
        <v>61513</v>
      </c>
      <c r="E5468" s="50" t="s">
        <v>52</v>
      </c>
      <c r="F5468" s="50" t="s">
        <v>13155</v>
      </c>
      <c r="G5468" s="50" t="s">
        <v>1842</v>
      </c>
      <c r="H5468" s="50" t="s">
        <v>3070</v>
      </c>
      <c r="I5468" s="50" t="s">
        <v>1843</v>
      </c>
      <c r="J5468" s="50" t="s">
        <v>3071</v>
      </c>
      <c r="K5468" s="50" t="s">
        <v>291</v>
      </c>
      <c r="L5468" s="50" t="s">
        <v>189</v>
      </c>
      <c r="M5468" s="54">
        <v>1</v>
      </c>
      <c r="N5468" s="51" t="str">
        <f t="shared" si="353"/>
        <v>都松が谷</v>
      </c>
    </row>
    <row r="5469" spans="1:14" x14ac:dyDescent="0.2">
      <c r="A5469" s="50">
        <f t="shared" si="350"/>
        <v>61514</v>
      </c>
      <c r="B5469" s="50">
        <f t="shared" si="351"/>
        <v>6</v>
      </c>
      <c r="C5469" s="51">
        <f t="shared" si="352"/>
        <v>15</v>
      </c>
      <c r="D5469" s="50">
        <v>61514</v>
      </c>
      <c r="E5469" s="50" t="s">
        <v>13156</v>
      </c>
      <c r="F5469" s="50" t="s">
        <v>13157</v>
      </c>
      <c r="G5469" s="50" t="s">
        <v>13158</v>
      </c>
      <c r="H5469" s="50" t="s">
        <v>1432</v>
      </c>
      <c r="I5469" s="50" t="s">
        <v>13159</v>
      </c>
      <c r="J5469" s="50" t="s">
        <v>1433</v>
      </c>
      <c r="K5469" s="50" t="s">
        <v>291</v>
      </c>
      <c r="L5469" s="50" t="s">
        <v>189</v>
      </c>
      <c r="M5469" s="54">
        <v>1</v>
      </c>
      <c r="N5469" s="51" t="str">
        <f t="shared" si="353"/>
        <v>都松が谷</v>
      </c>
    </row>
    <row r="5470" spans="1:14" x14ac:dyDescent="0.2">
      <c r="A5470" s="50">
        <f t="shared" si="350"/>
        <v>61515</v>
      </c>
      <c r="B5470" s="50">
        <f t="shared" si="351"/>
        <v>6</v>
      </c>
      <c r="C5470" s="51">
        <f t="shared" si="352"/>
        <v>15</v>
      </c>
      <c r="D5470" s="50">
        <v>61515</v>
      </c>
      <c r="E5470" s="50" t="s">
        <v>42</v>
      </c>
      <c r="F5470" s="50" t="s">
        <v>13160</v>
      </c>
      <c r="G5470" s="50" t="s">
        <v>1582</v>
      </c>
      <c r="H5470" s="50" t="s">
        <v>1669</v>
      </c>
      <c r="I5470" s="50" t="s">
        <v>1583</v>
      </c>
      <c r="J5470" s="50" t="s">
        <v>1670</v>
      </c>
      <c r="K5470" s="50" t="s">
        <v>291</v>
      </c>
      <c r="L5470" s="50" t="s">
        <v>189</v>
      </c>
      <c r="M5470" s="54">
        <v>1</v>
      </c>
      <c r="N5470" s="51" t="str">
        <f t="shared" si="353"/>
        <v>都松が谷</v>
      </c>
    </row>
    <row r="5471" spans="1:14" x14ac:dyDescent="0.2">
      <c r="A5471" s="50">
        <f t="shared" si="350"/>
        <v>61516</v>
      </c>
      <c r="B5471" s="50">
        <f t="shared" si="351"/>
        <v>6</v>
      </c>
      <c r="C5471" s="51">
        <f t="shared" si="352"/>
        <v>15</v>
      </c>
      <c r="D5471" s="50">
        <v>61516</v>
      </c>
      <c r="E5471" s="50" t="s">
        <v>55</v>
      </c>
      <c r="F5471" s="50" t="s">
        <v>13161</v>
      </c>
      <c r="G5471" s="50" t="s">
        <v>1755</v>
      </c>
      <c r="H5471" s="50" t="s">
        <v>2792</v>
      </c>
      <c r="I5471" s="50" t="s">
        <v>1756</v>
      </c>
      <c r="J5471" s="50" t="s">
        <v>2793</v>
      </c>
      <c r="K5471" s="50" t="s">
        <v>291</v>
      </c>
      <c r="L5471" s="50" t="s">
        <v>189</v>
      </c>
      <c r="M5471" s="54">
        <v>1</v>
      </c>
      <c r="N5471" s="51" t="str">
        <f t="shared" si="353"/>
        <v>都松が谷</v>
      </c>
    </row>
    <row r="5472" spans="1:14" x14ac:dyDescent="0.2">
      <c r="A5472" s="50">
        <f t="shared" si="350"/>
        <v>61517</v>
      </c>
      <c r="B5472" s="50">
        <f t="shared" si="351"/>
        <v>6</v>
      </c>
      <c r="C5472" s="51">
        <f t="shared" si="352"/>
        <v>15</v>
      </c>
      <c r="D5472" s="50">
        <v>61517</v>
      </c>
      <c r="E5472" s="50" t="s">
        <v>863</v>
      </c>
      <c r="F5472" s="50" t="s">
        <v>13162</v>
      </c>
      <c r="G5472" s="50" t="s">
        <v>2362</v>
      </c>
      <c r="H5472" s="50" t="s">
        <v>6038</v>
      </c>
      <c r="I5472" s="50" t="s">
        <v>2363</v>
      </c>
      <c r="J5472" s="50" t="s">
        <v>6039</v>
      </c>
      <c r="K5472" s="50" t="s">
        <v>291</v>
      </c>
      <c r="L5472" s="50" t="s">
        <v>189</v>
      </c>
      <c r="M5472" s="54">
        <v>1</v>
      </c>
      <c r="N5472" s="51" t="str">
        <f t="shared" si="353"/>
        <v>都松が谷</v>
      </c>
    </row>
    <row r="5473" spans="1:14" x14ac:dyDescent="0.2">
      <c r="A5473" s="50">
        <f t="shared" si="350"/>
        <v>61518</v>
      </c>
      <c r="B5473" s="50">
        <f t="shared" si="351"/>
        <v>6</v>
      </c>
      <c r="C5473" s="51">
        <f t="shared" si="352"/>
        <v>15</v>
      </c>
      <c r="D5473" s="50">
        <v>61518</v>
      </c>
      <c r="E5473" s="50" t="s">
        <v>6067</v>
      </c>
      <c r="F5473" s="50" t="s">
        <v>13163</v>
      </c>
      <c r="G5473" s="50" t="s">
        <v>6069</v>
      </c>
      <c r="H5473" s="50" t="s">
        <v>1217</v>
      </c>
      <c r="I5473" s="50" t="s">
        <v>6071</v>
      </c>
      <c r="J5473" s="50" t="s">
        <v>1234</v>
      </c>
      <c r="K5473" s="50" t="s">
        <v>291</v>
      </c>
      <c r="L5473" s="50" t="s">
        <v>189</v>
      </c>
      <c r="M5473" s="54">
        <v>1</v>
      </c>
      <c r="N5473" s="51" t="str">
        <f t="shared" si="353"/>
        <v>都松が谷</v>
      </c>
    </row>
    <row r="5474" spans="1:14" x14ac:dyDescent="0.2">
      <c r="A5474" s="50">
        <f t="shared" si="350"/>
        <v>61519</v>
      </c>
      <c r="B5474" s="50">
        <f t="shared" si="351"/>
        <v>6</v>
      </c>
      <c r="C5474" s="51">
        <f t="shared" si="352"/>
        <v>15</v>
      </c>
      <c r="D5474" s="50">
        <v>61519</v>
      </c>
      <c r="E5474" s="50" t="s">
        <v>6353</v>
      </c>
      <c r="F5474" s="50" t="s">
        <v>4354</v>
      </c>
      <c r="G5474" s="50" t="s">
        <v>6354</v>
      </c>
      <c r="H5474" s="50" t="s">
        <v>5342</v>
      </c>
      <c r="I5474" s="50" t="s">
        <v>2460</v>
      </c>
      <c r="J5474" s="50" t="s">
        <v>5343</v>
      </c>
      <c r="K5474" s="50" t="s">
        <v>291</v>
      </c>
      <c r="L5474" s="50" t="s">
        <v>189</v>
      </c>
      <c r="M5474" s="54">
        <v>1</v>
      </c>
      <c r="N5474" s="51" t="str">
        <f t="shared" si="353"/>
        <v>都松が谷</v>
      </c>
    </row>
    <row r="5475" spans="1:14" x14ac:dyDescent="0.2">
      <c r="A5475" s="50">
        <f t="shared" si="350"/>
        <v>61537</v>
      </c>
      <c r="B5475" s="50">
        <f t="shared" si="351"/>
        <v>6</v>
      </c>
      <c r="C5475" s="51">
        <f t="shared" si="352"/>
        <v>15</v>
      </c>
      <c r="D5475" s="50">
        <v>61537</v>
      </c>
      <c r="E5475" s="50" t="s">
        <v>9563</v>
      </c>
      <c r="F5475" s="50" t="s">
        <v>391</v>
      </c>
      <c r="G5475" s="50" t="s">
        <v>5780</v>
      </c>
      <c r="H5475" s="50" t="s">
        <v>1930</v>
      </c>
      <c r="I5475" s="50" t="s">
        <v>5781</v>
      </c>
      <c r="J5475" s="50" t="s">
        <v>1931</v>
      </c>
      <c r="K5475" s="50" t="s">
        <v>291</v>
      </c>
      <c r="L5475" s="50" t="s">
        <v>188</v>
      </c>
      <c r="M5475" s="54">
        <v>3</v>
      </c>
      <c r="N5475" s="51" t="str">
        <f t="shared" si="353"/>
        <v>都松が谷</v>
      </c>
    </row>
    <row r="5476" spans="1:14" x14ac:dyDescent="0.2">
      <c r="A5476" s="50">
        <f t="shared" si="350"/>
        <v>61542</v>
      </c>
      <c r="B5476" s="50">
        <f t="shared" si="351"/>
        <v>6</v>
      </c>
      <c r="C5476" s="51">
        <f t="shared" si="352"/>
        <v>15</v>
      </c>
      <c r="D5476" s="50">
        <v>61542</v>
      </c>
      <c r="E5476" s="50" t="s">
        <v>8925</v>
      </c>
      <c r="F5476" s="50" t="s">
        <v>8598</v>
      </c>
      <c r="G5476" s="50" t="s">
        <v>8927</v>
      </c>
      <c r="H5476" s="50" t="s">
        <v>2333</v>
      </c>
      <c r="I5476" s="50" t="s">
        <v>13164</v>
      </c>
      <c r="J5476" s="50" t="s">
        <v>2373</v>
      </c>
      <c r="K5476" s="50" t="s">
        <v>291</v>
      </c>
      <c r="L5476" s="50" t="s">
        <v>1029</v>
      </c>
      <c r="M5476" s="54">
        <v>3</v>
      </c>
      <c r="N5476" s="51" t="str">
        <f t="shared" si="353"/>
        <v>都松が谷</v>
      </c>
    </row>
    <row r="5477" spans="1:14" x14ac:dyDescent="0.2">
      <c r="A5477" s="50">
        <f t="shared" si="350"/>
        <v>61543</v>
      </c>
      <c r="B5477" s="50">
        <f t="shared" si="351"/>
        <v>6</v>
      </c>
      <c r="C5477" s="51">
        <f t="shared" si="352"/>
        <v>15</v>
      </c>
      <c r="D5477" s="50">
        <v>61543</v>
      </c>
      <c r="E5477" s="50" t="s">
        <v>13165</v>
      </c>
      <c r="F5477" s="50" t="s">
        <v>8979</v>
      </c>
      <c r="G5477" s="50" t="s">
        <v>13166</v>
      </c>
      <c r="H5477" s="50" t="s">
        <v>5237</v>
      </c>
      <c r="I5477" s="50" t="s">
        <v>13167</v>
      </c>
      <c r="J5477" s="50" t="s">
        <v>8237</v>
      </c>
      <c r="K5477" s="50" t="s">
        <v>291</v>
      </c>
      <c r="L5477" s="50" t="s">
        <v>1029</v>
      </c>
      <c r="M5477" s="54">
        <v>3</v>
      </c>
      <c r="N5477" s="51" t="str">
        <f t="shared" si="353"/>
        <v>都松が谷</v>
      </c>
    </row>
    <row r="5478" spans="1:14" x14ac:dyDescent="0.2">
      <c r="A5478" s="50">
        <f t="shared" si="350"/>
        <v>61545</v>
      </c>
      <c r="B5478" s="50">
        <f t="shared" si="351"/>
        <v>6</v>
      </c>
      <c r="C5478" s="51">
        <f t="shared" si="352"/>
        <v>15</v>
      </c>
      <c r="D5478" s="50">
        <v>61545</v>
      </c>
      <c r="E5478" s="50" t="s">
        <v>35</v>
      </c>
      <c r="F5478" s="50" t="s">
        <v>13168</v>
      </c>
      <c r="G5478" s="50" t="s">
        <v>1239</v>
      </c>
      <c r="H5478" s="50" t="s">
        <v>13169</v>
      </c>
      <c r="I5478" s="50" t="s">
        <v>1240</v>
      </c>
      <c r="J5478" s="50" t="s">
        <v>13170</v>
      </c>
      <c r="K5478" s="50" t="s">
        <v>291</v>
      </c>
      <c r="L5478" s="50" t="s">
        <v>188</v>
      </c>
      <c r="M5478" s="54">
        <v>2</v>
      </c>
      <c r="N5478" s="51" t="str">
        <f t="shared" si="353"/>
        <v>都松が谷</v>
      </c>
    </row>
    <row r="5479" spans="1:14" x14ac:dyDescent="0.2">
      <c r="A5479" s="50">
        <f t="shared" si="350"/>
        <v>61546</v>
      </c>
      <c r="B5479" s="50">
        <f t="shared" si="351"/>
        <v>6</v>
      </c>
      <c r="C5479" s="51">
        <f t="shared" si="352"/>
        <v>15</v>
      </c>
      <c r="D5479" s="50">
        <v>61546</v>
      </c>
      <c r="E5479" s="50" t="s">
        <v>5169</v>
      </c>
      <c r="F5479" s="50" t="s">
        <v>436</v>
      </c>
      <c r="G5479" s="50" t="s">
        <v>5171</v>
      </c>
      <c r="H5479" s="50" t="s">
        <v>1034</v>
      </c>
      <c r="I5479" s="50" t="s">
        <v>5172</v>
      </c>
      <c r="J5479" s="50" t="s">
        <v>1036</v>
      </c>
      <c r="K5479" s="50" t="s">
        <v>291</v>
      </c>
      <c r="L5479" s="50" t="s">
        <v>188</v>
      </c>
      <c r="M5479" s="54">
        <v>2</v>
      </c>
      <c r="N5479" s="51" t="str">
        <f t="shared" si="353"/>
        <v>都松が谷</v>
      </c>
    </row>
    <row r="5480" spans="1:14" x14ac:dyDescent="0.2">
      <c r="A5480" s="50">
        <f t="shared" si="350"/>
        <v>61547</v>
      </c>
      <c r="B5480" s="50">
        <f t="shared" si="351"/>
        <v>6</v>
      </c>
      <c r="C5480" s="51">
        <f t="shared" si="352"/>
        <v>15</v>
      </c>
      <c r="D5480" s="50">
        <v>61547</v>
      </c>
      <c r="E5480" s="50" t="s">
        <v>117</v>
      </c>
      <c r="F5480" s="50" t="s">
        <v>983</v>
      </c>
      <c r="G5480" s="50" t="s">
        <v>1197</v>
      </c>
      <c r="H5480" s="50" t="s">
        <v>1875</v>
      </c>
      <c r="I5480" s="50" t="s">
        <v>1199</v>
      </c>
      <c r="J5480" s="50" t="s">
        <v>1877</v>
      </c>
      <c r="K5480" s="50" t="s">
        <v>291</v>
      </c>
      <c r="L5480" s="50" t="s">
        <v>189</v>
      </c>
      <c r="M5480" s="54">
        <v>2</v>
      </c>
      <c r="N5480" s="51" t="str">
        <f t="shared" si="353"/>
        <v>都松が谷</v>
      </c>
    </row>
    <row r="5481" spans="1:14" x14ac:dyDescent="0.2">
      <c r="A5481" s="50">
        <f t="shared" si="350"/>
        <v>61548</v>
      </c>
      <c r="B5481" s="50">
        <f t="shared" si="351"/>
        <v>6</v>
      </c>
      <c r="C5481" s="51">
        <f t="shared" si="352"/>
        <v>15</v>
      </c>
      <c r="D5481" s="50">
        <v>61548</v>
      </c>
      <c r="E5481" s="50" t="s">
        <v>13171</v>
      </c>
      <c r="F5481" s="50" t="s">
        <v>13172</v>
      </c>
      <c r="G5481" s="50" t="s">
        <v>13173</v>
      </c>
      <c r="H5481" s="50" t="s">
        <v>9519</v>
      </c>
      <c r="I5481" s="50" t="s">
        <v>13174</v>
      </c>
      <c r="J5481" s="50" t="s">
        <v>9520</v>
      </c>
      <c r="K5481" s="50" t="s">
        <v>291</v>
      </c>
      <c r="L5481" s="50" t="s">
        <v>189</v>
      </c>
      <c r="M5481" s="54">
        <v>2</v>
      </c>
      <c r="N5481" s="51" t="str">
        <f t="shared" si="353"/>
        <v>都松が谷</v>
      </c>
    </row>
    <row r="5482" spans="1:14" x14ac:dyDescent="0.2">
      <c r="A5482" s="50">
        <f t="shared" si="350"/>
        <v>61549</v>
      </c>
      <c r="B5482" s="50">
        <f t="shared" si="351"/>
        <v>6</v>
      </c>
      <c r="C5482" s="51">
        <f t="shared" si="352"/>
        <v>15</v>
      </c>
      <c r="D5482" s="50">
        <v>61549</v>
      </c>
      <c r="E5482" s="50" t="s">
        <v>13175</v>
      </c>
      <c r="F5482" s="50" t="s">
        <v>84</v>
      </c>
      <c r="G5482" s="50" t="s">
        <v>13176</v>
      </c>
      <c r="H5482" s="50" t="s">
        <v>1491</v>
      </c>
      <c r="I5482" s="50" t="s">
        <v>13177</v>
      </c>
      <c r="J5482" s="50" t="s">
        <v>1493</v>
      </c>
      <c r="K5482" s="50" t="s">
        <v>291</v>
      </c>
      <c r="L5482" s="50" t="s">
        <v>188</v>
      </c>
      <c r="M5482" s="54">
        <v>2</v>
      </c>
      <c r="N5482" s="51" t="str">
        <f t="shared" si="353"/>
        <v>都松が谷</v>
      </c>
    </row>
    <row r="5483" spans="1:14" x14ac:dyDescent="0.2">
      <c r="A5483" s="50">
        <f t="shared" si="350"/>
        <v>61550</v>
      </c>
      <c r="B5483" s="50">
        <f t="shared" si="351"/>
        <v>6</v>
      </c>
      <c r="C5483" s="51">
        <f t="shared" si="352"/>
        <v>15</v>
      </c>
      <c r="D5483" s="50">
        <v>61550</v>
      </c>
      <c r="E5483" s="50" t="s">
        <v>63</v>
      </c>
      <c r="F5483" s="50" t="s">
        <v>13178</v>
      </c>
      <c r="G5483" s="50" t="s">
        <v>13179</v>
      </c>
      <c r="H5483" s="50" t="s">
        <v>6990</v>
      </c>
      <c r="I5483" s="50" t="s">
        <v>13180</v>
      </c>
      <c r="J5483" s="50" t="s">
        <v>6991</v>
      </c>
      <c r="K5483" s="50" t="s">
        <v>291</v>
      </c>
      <c r="L5483" s="50" t="s">
        <v>188</v>
      </c>
      <c r="M5483" s="54">
        <v>2</v>
      </c>
      <c r="N5483" s="51" t="str">
        <f t="shared" si="353"/>
        <v>都松が谷</v>
      </c>
    </row>
    <row r="5484" spans="1:14" x14ac:dyDescent="0.2">
      <c r="A5484" s="50">
        <f t="shared" ref="A5484:A5547" si="354">D5484</f>
        <v>61552</v>
      </c>
      <c r="B5484" s="50">
        <f t="shared" ref="B5484:B5547" si="355">ROUNDDOWN(D5484/10000,0)</f>
        <v>6</v>
      </c>
      <c r="C5484" s="51">
        <f t="shared" ref="C5484:C5547" si="356">ROUNDDOWN((D5484-B5484*10000)/100,0)</f>
        <v>15</v>
      </c>
      <c r="D5484" s="50">
        <v>61552</v>
      </c>
      <c r="E5484" s="50" t="s">
        <v>3834</v>
      </c>
      <c r="F5484" s="50" t="s">
        <v>13181</v>
      </c>
      <c r="G5484" s="50" t="s">
        <v>3836</v>
      </c>
      <c r="H5484" s="50" t="s">
        <v>7697</v>
      </c>
      <c r="I5484" s="50" t="s">
        <v>3837</v>
      </c>
      <c r="J5484" s="50" t="s">
        <v>7698</v>
      </c>
      <c r="K5484" s="50" t="s">
        <v>292</v>
      </c>
      <c r="L5484" s="50" t="s">
        <v>1029</v>
      </c>
      <c r="M5484" s="54">
        <v>3</v>
      </c>
      <c r="N5484" s="51" t="str">
        <f t="shared" si="353"/>
        <v>都松が谷</v>
      </c>
    </row>
    <row r="5485" spans="1:14" x14ac:dyDescent="0.2">
      <c r="A5485" s="50">
        <f t="shared" si="354"/>
        <v>61553</v>
      </c>
      <c r="B5485" s="50">
        <f t="shared" si="355"/>
        <v>6</v>
      </c>
      <c r="C5485" s="51">
        <f t="shared" si="356"/>
        <v>15</v>
      </c>
      <c r="D5485" s="50">
        <v>61553</v>
      </c>
      <c r="E5485" s="50" t="s">
        <v>8322</v>
      </c>
      <c r="F5485" s="50" t="s">
        <v>9995</v>
      </c>
      <c r="G5485" s="50" t="s">
        <v>8323</v>
      </c>
      <c r="H5485" s="50" t="s">
        <v>13182</v>
      </c>
      <c r="I5485" s="50" t="s">
        <v>8324</v>
      </c>
      <c r="J5485" s="50" t="s">
        <v>13183</v>
      </c>
      <c r="K5485" s="50" t="s">
        <v>292</v>
      </c>
      <c r="L5485" s="50" t="s">
        <v>1029</v>
      </c>
      <c r="M5485" s="54">
        <v>3</v>
      </c>
      <c r="N5485" s="51" t="str">
        <f t="shared" si="353"/>
        <v>都松が谷</v>
      </c>
    </row>
    <row r="5486" spans="1:14" x14ac:dyDescent="0.2">
      <c r="A5486" s="50">
        <f t="shared" si="354"/>
        <v>61554</v>
      </c>
      <c r="B5486" s="50">
        <f t="shared" si="355"/>
        <v>6</v>
      </c>
      <c r="C5486" s="51">
        <f t="shared" si="356"/>
        <v>15</v>
      </c>
      <c r="D5486" s="50">
        <v>61554</v>
      </c>
      <c r="E5486" s="50" t="s">
        <v>360</v>
      </c>
      <c r="F5486" s="50" t="s">
        <v>13184</v>
      </c>
      <c r="G5486" s="50" t="s">
        <v>2450</v>
      </c>
      <c r="H5486" s="50" t="s">
        <v>4219</v>
      </c>
      <c r="I5486" s="50" t="s">
        <v>2451</v>
      </c>
      <c r="J5486" s="50" t="s">
        <v>4220</v>
      </c>
      <c r="K5486" s="50" t="s">
        <v>292</v>
      </c>
      <c r="L5486" s="50" t="s">
        <v>1029</v>
      </c>
      <c r="M5486" s="54">
        <v>3</v>
      </c>
      <c r="N5486" s="51" t="str">
        <f t="shared" si="353"/>
        <v>都松が谷</v>
      </c>
    </row>
    <row r="5487" spans="1:14" x14ac:dyDescent="0.2">
      <c r="A5487" s="50">
        <f t="shared" si="354"/>
        <v>61555</v>
      </c>
      <c r="B5487" s="50">
        <f t="shared" si="355"/>
        <v>6</v>
      </c>
      <c r="C5487" s="51">
        <f t="shared" si="356"/>
        <v>15</v>
      </c>
      <c r="D5487" s="50">
        <v>61555</v>
      </c>
      <c r="E5487" s="50" t="s">
        <v>3884</v>
      </c>
      <c r="F5487" s="50" t="s">
        <v>617</v>
      </c>
      <c r="G5487" s="50" t="s">
        <v>3886</v>
      </c>
      <c r="H5487" s="50" t="s">
        <v>13185</v>
      </c>
      <c r="I5487" s="50" t="s">
        <v>3887</v>
      </c>
      <c r="J5487" s="50" t="s">
        <v>13186</v>
      </c>
      <c r="K5487" s="50" t="s">
        <v>292</v>
      </c>
      <c r="L5487" s="50" t="s">
        <v>1029</v>
      </c>
      <c r="M5487" s="54">
        <v>3</v>
      </c>
      <c r="N5487" s="51" t="str">
        <f t="shared" si="353"/>
        <v>都松が谷</v>
      </c>
    </row>
    <row r="5488" spans="1:14" x14ac:dyDescent="0.2">
      <c r="A5488" s="50">
        <f t="shared" si="354"/>
        <v>61557</v>
      </c>
      <c r="B5488" s="50">
        <f t="shared" si="355"/>
        <v>6</v>
      </c>
      <c r="C5488" s="51">
        <f t="shared" si="356"/>
        <v>15</v>
      </c>
      <c r="D5488" s="50">
        <v>61557</v>
      </c>
      <c r="E5488" s="50" t="s">
        <v>3682</v>
      </c>
      <c r="F5488" s="50" t="s">
        <v>5146</v>
      </c>
      <c r="G5488" s="50" t="s">
        <v>1141</v>
      </c>
      <c r="H5488" s="50" t="s">
        <v>1063</v>
      </c>
      <c r="I5488" s="50" t="s">
        <v>1142</v>
      </c>
      <c r="J5488" s="50" t="s">
        <v>1064</v>
      </c>
      <c r="K5488" s="50" t="s">
        <v>292</v>
      </c>
      <c r="L5488" s="50" t="s">
        <v>1029</v>
      </c>
      <c r="M5488" s="54">
        <v>3</v>
      </c>
      <c r="N5488" s="51" t="str">
        <f t="shared" si="353"/>
        <v>都松が谷</v>
      </c>
    </row>
    <row r="5489" spans="1:14" x14ac:dyDescent="0.2">
      <c r="A5489" s="50">
        <f t="shared" si="354"/>
        <v>61559</v>
      </c>
      <c r="B5489" s="50">
        <f t="shared" si="355"/>
        <v>6</v>
      </c>
      <c r="C5489" s="51">
        <f t="shared" si="356"/>
        <v>15</v>
      </c>
      <c r="D5489" s="50">
        <v>61559</v>
      </c>
      <c r="E5489" s="50" t="s">
        <v>1509</v>
      </c>
      <c r="F5489" s="50" t="s">
        <v>13187</v>
      </c>
      <c r="G5489" s="50" t="s">
        <v>13188</v>
      </c>
      <c r="H5489" s="50" t="s">
        <v>13189</v>
      </c>
      <c r="I5489" s="50" t="s">
        <v>1513</v>
      </c>
      <c r="J5489" s="50" t="s">
        <v>13190</v>
      </c>
      <c r="K5489" s="50" t="s">
        <v>292</v>
      </c>
      <c r="L5489" s="50" t="s">
        <v>1029</v>
      </c>
      <c r="M5489" s="54">
        <v>3</v>
      </c>
      <c r="N5489" s="51" t="str">
        <f t="shared" si="353"/>
        <v>都松が谷</v>
      </c>
    </row>
    <row r="5490" spans="1:14" x14ac:dyDescent="0.2">
      <c r="A5490" s="50">
        <f t="shared" si="354"/>
        <v>61561</v>
      </c>
      <c r="B5490" s="50">
        <f t="shared" si="355"/>
        <v>6</v>
      </c>
      <c r="C5490" s="51">
        <f t="shared" si="356"/>
        <v>15</v>
      </c>
      <c r="D5490" s="50">
        <v>61561</v>
      </c>
      <c r="E5490" s="50" t="s">
        <v>9540</v>
      </c>
      <c r="F5490" s="50" t="s">
        <v>9683</v>
      </c>
      <c r="G5490" s="50" t="s">
        <v>3851</v>
      </c>
      <c r="H5490" s="50" t="s">
        <v>2169</v>
      </c>
      <c r="I5490" s="50" t="s">
        <v>8056</v>
      </c>
      <c r="J5490" s="50" t="s">
        <v>2171</v>
      </c>
      <c r="K5490" s="50" t="s">
        <v>292</v>
      </c>
      <c r="L5490" s="50" t="s">
        <v>1029</v>
      </c>
      <c r="M5490" s="54">
        <v>3</v>
      </c>
      <c r="N5490" s="51" t="str">
        <f t="shared" si="353"/>
        <v>都松が谷</v>
      </c>
    </row>
    <row r="5491" spans="1:14" x14ac:dyDescent="0.2">
      <c r="A5491" s="50">
        <f t="shared" si="354"/>
        <v>61563</v>
      </c>
      <c r="B5491" s="50">
        <f t="shared" si="355"/>
        <v>6</v>
      </c>
      <c r="C5491" s="51">
        <f t="shared" si="356"/>
        <v>15</v>
      </c>
      <c r="D5491" s="50">
        <v>61563</v>
      </c>
      <c r="E5491" s="50" t="s">
        <v>806</v>
      </c>
      <c r="F5491" s="50" t="s">
        <v>591</v>
      </c>
      <c r="G5491" s="50" t="s">
        <v>2168</v>
      </c>
      <c r="H5491" s="50" t="s">
        <v>1226</v>
      </c>
      <c r="I5491" s="50" t="s">
        <v>2170</v>
      </c>
      <c r="J5491" s="50" t="s">
        <v>1227</v>
      </c>
      <c r="K5491" s="50" t="s">
        <v>292</v>
      </c>
      <c r="L5491" s="50" t="s">
        <v>189</v>
      </c>
      <c r="M5491" s="54">
        <v>2</v>
      </c>
      <c r="N5491" s="51" t="str">
        <f t="shared" si="353"/>
        <v>都松が谷</v>
      </c>
    </row>
    <row r="5492" spans="1:14" x14ac:dyDescent="0.2">
      <c r="A5492" s="50">
        <f t="shared" si="354"/>
        <v>61564</v>
      </c>
      <c r="B5492" s="50">
        <f t="shared" si="355"/>
        <v>6</v>
      </c>
      <c r="C5492" s="51">
        <f t="shared" si="356"/>
        <v>15</v>
      </c>
      <c r="D5492" s="50">
        <v>61564</v>
      </c>
      <c r="E5492" s="50" t="s">
        <v>64</v>
      </c>
      <c r="F5492" s="50" t="s">
        <v>13191</v>
      </c>
      <c r="G5492" s="50" t="s">
        <v>2409</v>
      </c>
      <c r="H5492" s="50" t="s">
        <v>4456</v>
      </c>
      <c r="I5492" s="50" t="s">
        <v>2411</v>
      </c>
      <c r="J5492" s="50" t="s">
        <v>4457</v>
      </c>
      <c r="K5492" s="50" t="s">
        <v>292</v>
      </c>
      <c r="L5492" s="50" t="s">
        <v>188</v>
      </c>
      <c r="M5492" s="54">
        <v>2</v>
      </c>
      <c r="N5492" s="51" t="str">
        <f t="shared" si="353"/>
        <v>都松が谷</v>
      </c>
    </row>
    <row r="5493" spans="1:14" x14ac:dyDescent="0.2">
      <c r="A5493" s="50">
        <f t="shared" si="354"/>
        <v>61565</v>
      </c>
      <c r="B5493" s="50">
        <f t="shared" si="355"/>
        <v>6</v>
      </c>
      <c r="C5493" s="51">
        <f t="shared" si="356"/>
        <v>15</v>
      </c>
      <c r="D5493" s="50">
        <v>61565</v>
      </c>
      <c r="E5493" s="50" t="s">
        <v>3013</v>
      </c>
      <c r="F5493" s="50" t="s">
        <v>11666</v>
      </c>
      <c r="G5493" s="50" t="s">
        <v>3014</v>
      </c>
      <c r="H5493" s="50" t="s">
        <v>6307</v>
      </c>
      <c r="I5493" s="50" t="s">
        <v>3015</v>
      </c>
      <c r="J5493" s="50" t="s">
        <v>6309</v>
      </c>
      <c r="K5493" s="50" t="s">
        <v>292</v>
      </c>
      <c r="L5493" s="50" t="s">
        <v>189</v>
      </c>
      <c r="M5493" s="54">
        <v>2</v>
      </c>
      <c r="N5493" s="51" t="str">
        <f t="shared" si="353"/>
        <v>都松が谷</v>
      </c>
    </row>
    <row r="5494" spans="1:14" x14ac:dyDescent="0.2">
      <c r="A5494" s="50">
        <f t="shared" si="354"/>
        <v>61566</v>
      </c>
      <c r="B5494" s="50">
        <f t="shared" si="355"/>
        <v>6</v>
      </c>
      <c r="C5494" s="51">
        <f t="shared" si="356"/>
        <v>15</v>
      </c>
      <c r="D5494" s="50">
        <v>61566</v>
      </c>
      <c r="E5494" s="50" t="s">
        <v>5477</v>
      </c>
      <c r="F5494" s="50" t="s">
        <v>13192</v>
      </c>
      <c r="G5494" s="50" t="s">
        <v>5479</v>
      </c>
      <c r="H5494" s="50" t="s">
        <v>6070</v>
      </c>
      <c r="I5494" s="50" t="s">
        <v>5480</v>
      </c>
      <c r="J5494" s="50" t="s">
        <v>1064</v>
      </c>
      <c r="K5494" s="50" t="s">
        <v>292</v>
      </c>
      <c r="L5494" s="50" t="s">
        <v>188</v>
      </c>
      <c r="M5494" s="54">
        <v>2</v>
      </c>
      <c r="N5494" s="51" t="str">
        <f t="shared" si="353"/>
        <v>都松が谷</v>
      </c>
    </row>
    <row r="5495" spans="1:14" x14ac:dyDescent="0.2">
      <c r="A5495" s="50">
        <f t="shared" si="354"/>
        <v>61568</v>
      </c>
      <c r="B5495" s="50">
        <f t="shared" si="355"/>
        <v>6</v>
      </c>
      <c r="C5495" s="51">
        <f t="shared" si="356"/>
        <v>15</v>
      </c>
      <c r="D5495" s="50">
        <v>61568</v>
      </c>
      <c r="E5495" s="50" t="s">
        <v>9671</v>
      </c>
      <c r="F5495" s="50" t="s">
        <v>3918</v>
      </c>
      <c r="G5495" s="50" t="s">
        <v>9672</v>
      </c>
      <c r="H5495" s="50" t="s">
        <v>1112</v>
      </c>
      <c r="I5495" s="50" t="s">
        <v>9673</v>
      </c>
      <c r="J5495" s="50" t="s">
        <v>1114</v>
      </c>
      <c r="K5495" s="50" t="s">
        <v>292</v>
      </c>
      <c r="L5495" s="50" t="s">
        <v>189</v>
      </c>
      <c r="M5495" s="54">
        <v>1</v>
      </c>
      <c r="N5495" s="51" t="str">
        <f t="shared" si="353"/>
        <v>都松が谷</v>
      </c>
    </row>
    <row r="5496" spans="1:14" x14ac:dyDescent="0.2">
      <c r="A5496" s="50">
        <f t="shared" si="354"/>
        <v>61569</v>
      </c>
      <c r="B5496" s="50">
        <f t="shared" si="355"/>
        <v>6</v>
      </c>
      <c r="C5496" s="51">
        <f t="shared" si="356"/>
        <v>15</v>
      </c>
      <c r="D5496" s="50">
        <v>61569</v>
      </c>
      <c r="E5496" s="50" t="s">
        <v>9674</v>
      </c>
      <c r="F5496" s="50" t="s">
        <v>13193</v>
      </c>
      <c r="G5496" s="50" t="s">
        <v>9675</v>
      </c>
      <c r="H5496" s="50" t="s">
        <v>11543</v>
      </c>
      <c r="I5496" s="50" t="s">
        <v>9676</v>
      </c>
      <c r="J5496" s="50" t="s">
        <v>11544</v>
      </c>
      <c r="K5496" s="50" t="s">
        <v>292</v>
      </c>
      <c r="L5496" s="50" t="s">
        <v>189</v>
      </c>
      <c r="M5496" s="54">
        <v>1</v>
      </c>
      <c r="N5496" s="51" t="str">
        <f t="shared" si="353"/>
        <v>都松が谷</v>
      </c>
    </row>
    <row r="5497" spans="1:14" x14ac:dyDescent="0.2">
      <c r="A5497" s="50">
        <f t="shared" si="354"/>
        <v>61570</v>
      </c>
      <c r="B5497" s="50">
        <f t="shared" si="355"/>
        <v>6</v>
      </c>
      <c r="C5497" s="51">
        <f t="shared" si="356"/>
        <v>15</v>
      </c>
      <c r="D5497" s="50">
        <v>61570</v>
      </c>
      <c r="E5497" s="50" t="s">
        <v>13194</v>
      </c>
      <c r="F5497" s="50" t="s">
        <v>13195</v>
      </c>
      <c r="G5497" s="50" t="s">
        <v>13196</v>
      </c>
      <c r="H5497" s="50" t="s">
        <v>13197</v>
      </c>
      <c r="I5497" s="50" t="s">
        <v>13198</v>
      </c>
      <c r="J5497" s="50" t="s">
        <v>13199</v>
      </c>
      <c r="K5497" s="50" t="s">
        <v>292</v>
      </c>
      <c r="L5497" s="50" t="s">
        <v>185</v>
      </c>
      <c r="M5497" s="54">
        <v>1</v>
      </c>
      <c r="N5497" s="51" t="str">
        <f t="shared" si="353"/>
        <v>都松が谷</v>
      </c>
    </row>
    <row r="5498" spans="1:14" x14ac:dyDescent="0.2">
      <c r="A5498" s="50">
        <f t="shared" si="354"/>
        <v>61571</v>
      </c>
      <c r="B5498" s="50">
        <f t="shared" si="355"/>
        <v>6</v>
      </c>
      <c r="C5498" s="51">
        <f t="shared" si="356"/>
        <v>15</v>
      </c>
      <c r="D5498" s="50">
        <v>61571</v>
      </c>
      <c r="E5498" s="50" t="s">
        <v>30</v>
      </c>
      <c r="F5498" s="50" t="s">
        <v>13200</v>
      </c>
      <c r="G5498" s="50" t="s">
        <v>1081</v>
      </c>
      <c r="H5498" s="50" t="s">
        <v>5209</v>
      </c>
      <c r="I5498" s="50" t="s">
        <v>1082</v>
      </c>
      <c r="J5498" s="50" t="s">
        <v>5210</v>
      </c>
      <c r="K5498" s="50" t="s">
        <v>292</v>
      </c>
      <c r="L5498" s="50" t="s">
        <v>185</v>
      </c>
      <c r="M5498" s="54">
        <v>1</v>
      </c>
      <c r="N5498" s="51" t="str">
        <f t="shared" si="353"/>
        <v>都松が谷</v>
      </c>
    </row>
    <row r="5499" spans="1:14" x14ac:dyDescent="0.2">
      <c r="A5499" s="50">
        <f t="shared" si="354"/>
        <v>61572</v>
      </c>
      <c r="B5499" s="50">
        <f t="shared" si="355"/>
        <v>6</v>
      </c>
      <c r="C5499" s="51">
        <f t="shared" si="356"/>
        <v>15</v>
      </c>
      <c r="D5499" s="50">
        <v>61572</v>
      </c>
      <c r="E5499" s="50" t="s">
        <v>45</v>
      </c>
      <c r="F5499" s="50" t="s">
        <v>7292</v>
      </c>
      <c r="G5499" s="50" t="s">
        <v>1184</v>
      </c>
      <c r="H5499" s="50" t="s">
        <v>1392</v>
      </c>
      <c r="I5499" s="50" t="s">
        <v>1186</v>
      </c>
      <c r="J5499" s="50" t="s">
        <v>1393</v>
      </c>
      <c r="K5499" s="50" t="s">
        <v>292</v>
      </c>
      <c r="L5499" s="50" t="s">
        <v>189</v>
      </c>
      <c r="M5499" s="54">
        <v>1</v>
      </c>
      <c r="N5499" s="51" t="str">
        <f t="shared" si="353"/>
        <v>都松が谷</v>
      </c>
    </row>
    <row r="5500" spans="1:14" x14ac:dyDescent="0.2">
      <c r="A5500" s="50">
        <f t="shared" si="354"/>
        <v>61631</v>
      </c>
      <c r="B5500" s="50">
        <f t="shared" si="355"/>
        <v>6</v>
      </c>
      <c r="C5500" s="51">
        <f t="shared" si="356"/>
        <v>16</v>
      </c>
      <c r="D5500" s="50">
        <v>61631</v>
      </c>
      <c r="E5500" s="50" t="s">
        <v>23</v>
      </c>
      <c r="F5500" s="50" t="s">
        <v>13201</v>
      </c>
      <c r="G5500" s="50" t="s">
        <v>1248</v>
      </c>
      <c r="H5500" s="50" t="s">
        <v>13202</v>
      </c>
      <c r="I5500" s="50" t="s">
        <v>1249</v>
      </c>
      <c r="J5500" s="50" t="s">
        <v>13203</v>
      </c>
      <c r="K5500" s="50" t="s">
        <v>291</v>
      </c>
      <c r="L5500" s="50" t="s">
        <v>1029</v>
      </c>
      <c r="M5500" s="54">
        <v>3</v>
      </c>
      <c r="N5500" s="51" t="str">
        <f t="shared" si="353"/>
        <v>都南多摩中等</v>
      </c>
    </row>
    <row r="5501" spans="1:14" x14ac:dyDescent="0.2">
      <c r="A5501" s="50">
        <f t="shared" si="354"/>
        <v>61632</v>
      </c>
      <c r="B5501" s="50">
        <f t="shared" si="355"/>
        <v>6</v>
      </c>
      <c r="C5501" s="51">
        <f t="shared" si="356"/>
        <v>16</v>
      </c>
      <c r="D5501" s="50">
        <v>61632</v>
      </c>
      <c r="E5501" s="50" t="s">
        <v>8949</v>
      </c>
      <c r="F5501" s="50" t="s">
        <v>13204</v>
      </c>
      <c r="G5501" s="50" t="s">
        <v>8949</v>
      </c>
      <c r="H5501" s="50" t="s">
        <v>13205</v>
      </c>
      <c r="I5501" s="50" t="s">
        <v>8951</v>
      </c>
      <c r="J5501" s="50" t="s">
        <v>13206</v>
      </c>
      <c r="K5501" s="50" t="s">
        <v>291</v>
      </c>
      <c r="L5501" s="50" t="s">
        <v>1029</v>
      </c>
      <c r="M5501" s="54">
        <v>3</v>
      </c>
      <c r="N5501" s="51" t="str">
        <f t="shared" si="353"/>
        <v>都南多摩中等</v>
      </c>
    </row>
    <row r="5502" spans="1:14" x14ac:dyDescent="0.2">
      <c r="A5502" s="50">
        <f t="shared" si="354"/>
        <v>61636</v>
      </c>
      <c r="B5502" s="50">
        <f t="shared" si="355"/>
        <v>6</v>
      </c>
      <c r="C5502" s="51">
        <f t="shared" si="356"/>
        <v>16</v>
      </c>
      <c r="D5502" s="50">
        <v>61636</v>
      </c>
      <c r="E5502" s="50" t="s">
        <v>74</v>
      </c>
      <c r="F5502" s="50" t="s">
        <v>13207</v>
      </c>
      <c r="G5502" s="50" t="s">
        <v>2087</v>
      </c>
      <c r="H5502" s="50" t="s">
        <v>2492</v>
      </c>
      <c r="I5502" s="50" t="s">
        <v>2088</v>
      </c>
      <c r="J5502" s="50" t="s">
        <v>2493</v>
      </c>
      <c r="K5502" s="50" t="s">
        <v>291</v>
      </c>
      <c r="L5502" s="50" t="s">
        <v>188</v>
      </c>
      <c r="M5502" s="54">
        <v>3</v>
      </c>
      <c r="N5502" s="51" t="str">
        <f t="shared" si="353"/>
        <v>都南多摩中等</v>
      </c>
    </row>
    <row r="5503" spans="1:14" x14ac:dyDescent="0.2">
      <c r="A5503" s="50">
        <f t="shared" si="354"/>
        <v>61637</v>
      </c>
      <c r="B5503" s="50">
        <f t="shared" si="355"/>
        <v>6</v>
      </c>
      <c r="C5503" s="51">
        <f t="shared" si="356"/>
        <v>16</v>
      </c>
      <c r="D5503" s="50">
        <v>61637</v>
      </c>
      <c r="E5503" s="50" t="s">
        <v>13208</v>
      </c>
      <c r="F5503" s="50" t="s">
        <v>13209</v>
      </c>
      <c r="G5503" s="50" t="s">
        <v>10154</v>
      </c>
      <c r="H5503" s="50" t="s">
        <v>1590</v>
      </c>
      <c r="I5503" s="50" t="s">
        <v>10155</v>
      </c>
      <c r="J5503" s="50" t="s">
        <v>1592</v>
      </c>
      <c r="K5503" s="50" t="s">
        <v>291</v>
      </c>
      <c r="L5503" s="50" t="s">
        <v>188</v>
      </c>
      <c r="M5503" s="54">
        <v>3</v>
      </c>
      <c r="N5503" s="51" t="str">
        <f t="shared" si="353"/>
        <v>都南多摩中等</v>
      </c>
    </row>
    <row r="5504" spans="1:14" x14ac:dyDescent="0.2">
      <c r="A5504" s="50">
        <f t="shared" si="354"/>
        <v>61638</v>
      </c>
      <c r="B5504" s="50">
        <f t="shared" si="355"/>
        <v>6</v>
      </c>
      <c r="C5504" s="51">
        <f t="shared" si="356"/>
        <v>16</v>
      </c>
      <c r="D5504" s="50">
        <v>61638</v>
      </c>
      <c r="E5504" s="50" t="s">
        <v>13210</v>
      </c>
      <c r="F5504" s="50" t="s">
        <v>2130</v>
      </c>
      <c r="G5504" s="50" t="s">
        <v>9525</v>
      </c>
      <c r="H5504" s="50" t="s">
        <v>2131</v>
      </c>
      <c r="I5504" s="50" t="s">
        <v>9527</v>
      </c>
      <c r="J5504" s="50" t="s">
        <v>2132</v>
      </c>
      <c r="K5504" s="50" t="s">
        <v>291</v>
      </c>
      <c r="L5504" s="50" t="s">
        <v>188</v>
      </c>
      <c r="M5504" s="54">
        <v>2</v>
      </c>
      <c r="N5504" s="51" t="str">
        <f t="shared" si="353"/>
        <v>都南多摩中等</v>
      </c>
    </row>
    <row r="5505" spans="1:14" x14ac:dyDescent="0.2">
      <c r="A5505" s="50">
        <f t="shared" si="354"/>
        <v>61639</v>
      </c>
      <c r="B5505" s="50">
        <f t="shared" si="355"/>
        <v>6</v>
      </c>
      <c r="C5505" s="51">
        <f t="shared" si="356"/>
        <v>16</v>
      </c>
      <c r="D5505" s="50">
        <v>61639</v>
      </c>
      <c r="E5505" s="50" t="s">
        <v>87</v>
      </c>
      <c r="F5505" s="50" t="s">
        <v>13211</v>
      </c>
      <c r="G5505" s="50" t="s">
        <v>1117</v>
      </c>
      <c r="H5505" s="50" t="s">
        <v>13212</v>
      </c>
      <c r="I5505" s="50" t="s">
        <v>1119</v>
      </c>
      <c r="J5505" s="50" t="s">
        <v>13213</v>
      </c>
      <c r="K5505" s="50" t="s">
        <v>291</v>
      </c>
      <c r="L5505" s="50" t="s">
        <v>188</v>
      </c>
      <c r="M5505" s="54">
        <v>2</v>
      </c>
      <c r="N5505" s="51" t="str">
        <f t="shared" si="353"/>
        <v>都南多摩中等</v>
      </c>
    </row>
    <row r="5506" spans="1:14" x14ac:dyDescent="0.2">
      <c r="A5506" s="50">
        <f t="shared" si="354"/>
        <v>61640</v>
      </c>
      <c r="B5506" s="50">
        <f t="shared" si="355"/>
        <v>6</v>
      </c>
      <c r="C5506" s="51">
        <f t="shared" si="356"/>
        <v>16</v>
      </c>
      <c r="D5506" s="50">
        <v>61640</v>
      </c>
      <c r="E5506" s="50" t="s">
        <v>13214</v>
      </c>
      <c r="F5506" s="50" t="s">
        <v>13215</v>
      </c>
      <c r="G5506" s="50" t="s">
        <v>13216</v>
      </c>
      <c r="H5506" s="50" t="s">
        <v>10512</v>
      </c>
      <c r="I5506" s="50" t="s">
        <v>13217</v>
      </c>
      <c r="J5506" s="50" t="s">
        <v>10513</v>
      </c>
      <c r="K5506" s="50" t="s">
        <v>291</v>
      </c>
      <c r="L5506" s="50" t="s">
        <v>188</v>
      </c>
      <c r="M5506" s="54">
        <v>2</v>
      </c>
      <c r="N5506" s="51" t="str">
        <f t="shared" ref="N5506:N5569" si="357">VLOOKUP(B5506*100+C5506,$AB$2:$AF$400,2,0)</f>
        <v>都南多摩中等</v>
      </c>
    </row>
    <row r="5507" spans="1:14" x14ac:dyDescent="0.2">
      <c r="A5507" s="50">
        <f t="shared" si="354"/>
        <v>61641</v>
      </c>
      <c r="B5507" s="50">
        <f t="shared" si="355"/>
        <v>6</v>
      </c>
      <c r="C5507" s="51">
        <f t="shared" si="356"/>
        <v>16</v>
      </c>
      <c r="D5507" s="50">
        <v>61641</v>
      </c>
      <c r="E5507" s="50" t="s">
        <v>392</v>
      </c>
      <c r="F5507" s="50" t="s">
        <v>11645</v>
      </c>
      <c r="G5507" s="50" t="s">
        <v>1065</v>
      </c>
      <c r="H5507" s="50" t="s">
        <v>1118</v>
      </c>
      <c r="I5507" s="50" t="s">
        <v>1067</v>
      </c>
      <c r="J5507" s="50" t="s">
        <v>1120</v>
      </c>
      <c r="K5507" s="50" t="s">
        <v>291</v>
      </c>
      <c r="L5507" s="50" t="s">
        <v>189</v>
      </c>
      <c r="M5507" s="54">
        <v>1</v>
      </c>
      <c r="N5507" s="51" t="str">
        <f t="shared" si="357"/>
        <v>都南多摩中等</v>
      </c>
    </row>
    <row r="5508" spans="1:14" x14ac:dyDescent="0.2">
      <c r="A5508" s="50">
        <f t="shared" si="354"/>
        <v>61642</v>
      </c>
      <c r="B5508" s="50">
        <f t="shared" si="355"/>
        <v>6</v>
      </c>
      <c r="C5508" s="51">
        <f t="shared" si="356"/>
        <v>16</v>
      </c>
      <c r="D5508" s="50">
        <v>61642</v>
      </c>
      <c r="E5508" s="50" t="s">
        <v>601</v>
      </c>
      <c r="F5508" s="50" t="s">
        <v>590</v>
      </c>
      <c r="G5508" s="50" t="s">
        <v>2353</v>
      </c>
      <c r="H5508" s="50" t="s">
        <v>1122</v>
      </c>
      <c r="I5508" s="50" t="s">
        <v>2355</v>
      </c>
      <c r="J5508" s="50" t="s">
        <v>1918</v>
      </c>
      <c r="K5508" s="50" t="s">
        <v>291</v>
      </c>
      <c r="L5508" s="50" t="s">
        <v>189</v>
      </c>
      <c r="M5508" s="54">
        <v>1</v>
      </c>
      <c r="N5508" s="51" t="str">
        <f t="shared" si="357"/>
        <v>都南多摩中等</v>
      </c>
    </row>
    <row r="5509" spans="1:14" x14ac:dyDescent="0.2">
      <c r="A5509" s="50">
        <f t="shared" si="354"/>
        <v>61643</v>
      </c>
      <c r="B5509" s="50">
        <f t="shared" si="355"/>
        <v>6</v>
      </c>
      <c r="C5509" s="51">
        <f t="shared" si="356"/>
        <v>16</v>
      </c>
      <c r="D5509" s="50">
        <v>61643</v>
      </c>
      <c r="E5509" s="50" t="s">
        <v>13218</v>
      </c>
      <c r="F5509" s="50" t="s">
        <v>13219</v>
      </c>
      <c r="G5509" s="50" t="s">
        <v>3171</v>
      </c>
      <c r="H5509" s="50" t="s">
        <v>1198</v>
      </c>
      <c r="I5509" s="50" t="s">
        <v>3172</v>
      </c>
      <c r="J5509" s="50" t="s">
        <v>1200</v>
      </c>
      <c r="K5509" s="50" t="s">
        <v>291</v>
      </c>
      <c r="L5509" s="50" t="s">
        <v>185</v>
      </c>
      <c r="M5509" s="54">
        <v>1</v>
      </c>
      <c r="N5509" s="51" t="str">
        <f t="shared" si="357"/>
        <v>都南多摩中等</v>
      </c>
    </row>
    <row r="5510" spans="1:14" x14ac:dyDescent="0.2">
      <c r="A5510" s="50">
        <f t="shared" si="354"/>
        <v>61644</v>
      </c>
      <c r="B5510" s="50">
        <f t="shared" si="355"/>
        <v>6</v>
      </c>
      <c r="C5510" s="51">
        <f t="shared" si="356"/>
        <v>16</v>
      </c>
      <c r="D5510" s="50">
        <v>61644</v>
      </c>
      <c r="E5510" s="50" t="s">
        <v>13220</v>
      </c>
      <c r="F5510" s="50" t="s">
        <v>3850</v>
      </c>
      <c r="G5510" s="50" t="s">
        <v>13221</v>
      </c>
      <c r="H5510" s="50" t="s">
        <v>3852</v>
      </c>
      <c r="I5510" s="50" t="s">
        <v>13222</v>
      </c>
      <c r="J5510" s="50" t="s">
        <v>10021</v>
      </c>
      <c r="K5510" s="50" t="s">
        <v>291</v>
      </c>
      <c r="L5510" s="50" t="s">
        <v>189</v>
      </c>
      <c r="M5510" s="54">
        <v>1</v>
      </c>
      <c r="N5510" s="51" t="str">
        <f t="shared" si="357"/>
        <v>都南多摩中等</v>
      </c>
    </row>
    <row r="5511" spans="1:14" x14ac:dyDescent="0.2">
      <c r="A5511" s="50">
        <f t="shared" si="354"/>
        <v>61645</v>
      </c>
      <c r="B5511" s="50">
        <f t="shared" si="355"/>
        <v>6</v>
      </c>
      <c r="C5511" s="51">
        <f t="shared" si="356"/>
        <v>16</v>
      </c>
      <c r="D5511" s="50">
        <v>61645</v>
      </c>
      <c r="E5511" s="50" t="s">
        <v>837</v>
      </c>
      <c r="F5511" s="50" t="s">
        <v>13223</v>
      </c>
      <c r="G5511" s="50" t="s">
        <v>2338</v>
      </c>
      <c r="H5511" s="50" t="s">
        <v>1121</v>
      </c>
      <c r="I5511" s="50" t="s">
        <v>2339</v>
      </c>
      <c r="J5511" s="50" t="s">
        <v>1584</v>
      </c>
      <c r="K5511" s="50" t="s">
        <v>291</v>
      </c>
      <c r="L5511" s="50" t="s">
        <v>189</v>
      </c>
      <c r="M5511" s="54">
        <v>1</v>
      </c>
      <c r="N5511" s="51" t="str">
        <f t="shared" si="357"/>
        <v>都南多摩中等</v>
      </c>
    </row>
    <row r="5512" spans="1:14" x14ac:dyDescent="0.2">
      <c r="A5512" s="50">
        <f t="shared" si="354"/>
        <v>61646</v>
      </c>
      <c r="B5512" s="50">
        <f t="shared" si="355"/>
        <v>6</v>
      </c>
      <c r="C5512" s="51">
        <f t="shared" si="356"/>
        <v>16</v>
      </c>
      <c r="D5512" s="50">
        <v>61646</v>
      </c>
      <c r="E5512" s="50" t="s">
        <v>13224</v>
      </c>
      <c r="F5512" s="50" t="s">
        <v>6102</v>
      </c>
      <c r="G5512" s="50" t="s">
        <v>6216</v>
      </c>
      <c r="H5512" s="50" t="s">
        <v>4663</v>
      </c>
      <c r="I5512" s="50" t="s">
        <v>6217</v>
      </c>
      <c r="J5512" s="50" t="s">
        <v>4665</v>
      </c>
      <c r="K5512" s="50" t="s">
        <v>291</v>
      </c>
      <c r="L5512" s="50" t="s">
        <v>189</v>
      </c>
      <c r="M5512" s="54">
        <v>1</v>
      </c>
      <c r="N5512" s="51" t="str">
        <f t="shared" si="357"/>
        <v>都南多摩中等</v>
      </c>
    </row>
    <row r="5513" spans="1:14" x14ac:dyDescent="0.2">
      <c r="A5513" s="50">
        <f t="shared" si="354"/>
        <v>61647</v>
      </c>
      <c r="B5513" s="50">
        <f t="shared" si="355"/>
        <v>6</v>
      </c>
      <c r="C5513" s="51">
        <f t="shared" si="356"/>
        <v>16</v>
      </c>
      <c r="D5513" s="50">
        <v>61647</v>
      </c>
      <c r="E5513" s="50" t="s">
        <v>51</v>
      </c>
      <c r="F5513" s="50" t="s">
        <v>2401</v>
      </c>
      <c r="G5513" s="50" t="s">
        <v>1303</v>
      </c>
      <c r="H5513" s="50" t="s">
        <v>1009</v>
      </c>
      <c r="I5513" s="50" t="s">
        <v>1304</v>
      </c>
      <c r="J5513" s="50" t="s">
        <v>1028</v>
      </c>
      <c r="K5513" s="50" t="s">
        <v>291</v>
      </c>
      <c r="L5513" s="50" t="s">
        <v>189</v>
      </c>
      <c r="M5513" s="54">
        <v>1</v>
      </c>
      <c r="N5513" s="51" t="str">
        <f t="shared" si="357"/>
        <v>都南多摩中等</v>
      </c>
    </row>
    <row r="5514" spans="1:14" x14ac:dyDescent="0.2">
      <c r="A5514" s="50">
        <f t="shared" si="354"/>
        <v>61648</v>
      </c>
      <c r="B5514" s="50">
        <f t="shared" si="355"/>
        <v>6</v>
      </c>
      <c r="C5514" s="51">
        <f t="shared" si="356"/>
        <v>16</v>
      </c>
      <c r="D5514" s="50">
        <v>61648</v>
      </c>
      <c r="E5514" s="50" t="s">
        <v>13225</v>
      </c>
      <c r="F5514" s="50" t="s">
        <v>11151</v>
      </c>
      <c r="G5514" s="50" t="s">
        <v>13226</v>
      </c>
      <c r="H5514" s="50" t="s">
        <v>1037</v>
      </c>
      <c r="I5514" s="50" t="s">
        <v>13227</v>
      </c>
      <c r="J5514" s="50" t="s">
        <v>1156</v>
      </c>
      <c r="K5514" s="50" t="s">
        <v>291</v>
      </c>
      <c r="L5514" s="50" t="s">
        <v>189</v>
      </c>
      <c r="M5514" s="54">
        <v>1</v>
      </c>
      <c r="N5514" s="51" t="str">
        <f t="shared" si="357"/>
        <v>都南多摩中等</v>
      </c>
    </row>
    <row r="5515" spans="1:14" x14ac:dyDescent="0.2">
      <c r="A5515" s="50">
        <f t="shared" si="354"/>
        <v>61649</v>
      </c>
      <c r="B5515" s="50">
        <f t="shared" si="355"/>
        <v>6</v>
      </c>
      <c r="C5515" s="51">
        <f t="shared" si="356"/>
        <v>16</v>
      </c>
      <c r="D5515" s="50">
        <v>61649</v>
      </c>
      <c r="E5515" s="50" t="s">
        <v>7920</v>
      </c>
      <c r="F5515" s="50" t="s">
        <v>4621</v>
      </c>
      <c r="G5515" s="50" t="s">
        <v>7922</v>
      </c>
      <c r="H5515" s="50" t="s">
        <v>1185</v>
      </c>
      <c r="I5515" s="50" t="s">
        <v>7923</v>
      </c>
      <c r="J5515" s="50" t="s">
        <v>1187</v>
      </c>
      <c r="K5515" s="50" t="s">
        <v>291</v>
      </c>
      <c r="L5515" s="50" t="s">
        <v>189</v>
      </c>
      <c r="M5515" s="54">
        <v>1</v>
      </c>
      <c r="N5515" s="51" t="str">
        <f t="shared" si="357"/>
        <v>都南多摩中等</v>
      </c>
    </row>
    <row r="5516" spans="1:14" x14ac:dyDescent="0.2">
      <c r="A5516" s="50">
        <f t="shared" si="354"/>
        <v>61661</v>
      </c>
      <c r="B5516" s="50">
        <f t="shared" si="355"/>
        <v>6</v>
      </c>
      <c r="C5516" s="51">
        <f t="shared" si="356"/>
        <v>16</v>
      </c>
      <c r="D5516" s="50">
        <v>61661</v>
      </c>
      <c r="E5516" s="50" t="s">
        <v>13228</v>
      </c>
      <c r="F5516" s="50" t="s">
        <v>10679</v>
      </c>
      <c r="G5516" s="50" t="s">
        <v>13229</v>
      </c>
      <c r="H5516" s="50" t="s">
        <v>1384</v>
      </c>
      <c r="I5516" s="50" t="s">
        <v>13230</v>
      </c>
      <c r="J5516" s="50" t="s">
        <v>1385</v>
      </c>
      <c r="K5516" s="50" t="s">
        <v>292</v>
      </c>
      <c r="L5516" s="50" t="s">
        <v>188</v>
      </c>
      <c r="M5516" s="54">
        <v>3</v>
      </c>
      <c r="N5516" s="51" t="str">
        <f t="shared" si="357"/>
        <v>都南多摩中等</v>
      </c>
    </row>
    <row r="5517" spans="1:14" x14ac:dyDescent="0.2">
      <c r="A5517" s="50">
        <f t="shared" si="354"/>
        <v>61662</v>
      </c>
      <c r="B5517" s="50">
        <f t="shared" si="355"/>
        <v>6</v>
      </c>
      <c r="C5517" s="51">
        <f t="shared" si="356"/>
        <v>16</v>
      </c>
      <c r="D5517" s="50">
        <v>61662</v>
      </c>
      <c r="E5517" s="50" t="s">
        <v>13231</v>
      </c>
      <c r="F5517" s="50" t="s">
        <v>4110</v>
      </c>
      <c r="G5517" s="50" t="s">
        <v>13232</v>
      </c>
      <c r="H5517" s="50" t="s">
        <v>1066</v>
      </c>
      <c r="I5517" s="50" t="s">
        <v>13233</v>
      </c>
      <c r="J5517" s="50" t="s">
        <v>1068</v>
      </c>
      <c r="K5517" s="50" t="s">
        <v>292</v>
      </c>
      <c r="L5517" s="50" t="s">
        <v>188</v>
      </c>
      <c r="M5517" s="54">
        <v>3</v>
      </c>
      <c r="N5517" s="51" t="str">
        <f t="shared" si="357"/>
        <v>都南多摩中等</v>
      </c>
    </row>
    <row r="5518" spans="1:14" x14ac:dyDescent="0.2">
      <c r="A5518" s="50">
        <f t="shared" si="354"/>
        <v>61663</v>
      </c>
      <c r="B5518" s="50">
        <f t="shared" si="355"/>
        <v>6</v>
      </c>
      <c r="C5518" s="51">
        <f t="shared" si="356"/>
        <v>16</v>
      </c>
      <c r="D5518" s="50">
        <v>61663</v>
      </c>
      <c r="E5518" s="50" t="s">
        <v>908</v>
      </c>
      <c r="F5518" s="50" t="s">
        <v>13234</v>
      </c>
      <c r="G5518" s="50" t="s">
        <v>2507</v>
      </c>
      <c r="H5518" s="50" t="s">
        <v>3647</v>
      </c>
      <c r="I5518" s="50" t="s">
        <v>2509</v>
      </c>
      <c r="J5518" s="50" t="s">
        <v>3648</v>
      </c>
      <c r="K5518" s="50" t="s">
        <v>292</v>
      </c>
      <c r="L5518" s="50" t="s">
        <v>1029</v>
      </c>
      <c r="M5518" s="54">
        <v>3</v>
      </c>
      <c r="N5518" s="51" t="str">
        <f t="shared" si="357"/>
        <v>都南多摩中等</v>
      </c>
    </row>
    <row r="5519" spans="1:14" x14ac:dyDescent="0.2">
      <c r="A5519" s="50">
        <f t="shared" si="354"/>
        <v>61665</v>
      </c>
      <c r="B5519" s="50">
        <f t="shared" si="355"/>
        <v>6</v>
      </c>
      <c r="C5519" s="51">
        <f t="shared" si="356"/>
        <v>16</v>
      </c>
      <c r="D5519" s="50">
        <v>61665</v>
      </c>
      <c r="E5519" s="50" t="s">
        <v>2045</v>
      </c>
      <c r="F5519" s="50" t="s">
        <v>13235</v>
      </c>
      <c r="G5519" s="50" t="s">
        <v>2047</v>
      </c>
      <c r="H5519" s="50" t="s">
        <v>13236</v>
      </c>
      <c r="I5519" s="50" t="s">
        <v>2049</v>
      </c>
      <c r="J5519" s="50" t="s">
        <v>13237</v>
      </c>
      <c r="K5519" s="50" t="s">
        <v>292</v>
      </c>
      <c r="L5519" s="50" t="s">
        <v>188</v>
      </c>
      <c r="M5519" s="54">
        <v>2</v>
      </c>
      <c r="N5519" s="51" t="str">
        <f t="shared" si="357"/>
        <v>都南多摩中等</v>
      </c>
    </row>
    <row r="5520" spans="1:14" x14ac:dyDescent="0.2">
      <c r="A5520" s="50">
        <f t="shared" si="354"/>
        <v>61666</v>
      </c>
      <c r="B5520" s="50">
        <f t="shared" si="355"/>
        <v>6</v>
      </c>
      <c r="C5520" s="51">
        <f t="shared" si="356"/>
        <v>16</v>
      </c>
      <c r="D5520" s="50">
        <v>61666</v>
      </c>
      <c r="E5520" s="50" t="s">
        <v>13238</v>
      </c>
      <c r="F5520" s="50" t="s">
        <v>7161</v>
      </c>
      <c r="G5520" s="50" t="s">
        <v>13239</v>
      </c>
      <c r="H5520" s="50" t="s">
        <v>2742</v>
      </c>
      <c r="I5520" s="50" t="s">
        <v>13240</v>
      </c>
      <c r="J5520" s="50" t="s">
        <v>2743</v>
      </c>
      <c r="K5520" s="50" t="s">
        <v>292</v>
      </c>
      <c r="L5520" s="50" t="s">
        <v>188</v>
      </c>
      <c r="M5520" s="54">
        <v>2</v>
      </c>
      <c r="N5520" s="51" t="str">
        <f t="shared" si="357"/>
        <v>都南多摩中等</v>
      </c>
    </row>
    <row r="5521" spans="1:14" x14ac:dyDescent="0.2">
      <c r="A5521" s="50">
        <f t="shared" si="354"/>
        <v>61667</v>
      </c>
      <c r="B5521" s="50">
        <f t="shared" si="355"/>
        <v>6</v>
      </c>
      <c r="C5521" s="51">
        <f t="shared" si="356"/>
        <v>16</v>
      </c>
      <c r="D5521" s="50">
        <v>61667</v>
      </c>
      <c r="E5521" s="50" t="s">
        <v>5477</v>
      </c>
      <c r="F5521" s="50" t="s">
        <v>92</v>
      </c>
      <c r="G5521" s="50" t="s">
        <v>5479</v>
      </c>
      <c r="H5521" s="50" t="s">
        <v>1049</v>
      </c>
      <c r="I5521" s="50" t="s">
        <v>5480</v>
      </c>
      <c r="J5521" s="50" t="s">
        <v>1885</v>
      </c>
      <c r="K5521" s="50" t="s">
        <v>292</v>
      </c>
      <c r="L5521" s="50" t="s">
        <v>188</v>
      </c>
      <c r="M5521" s="54">
        <v>2</v>
      </c>
      <c r="N5521" s="51" t="str">
        <f t="shared" si="357"/>
        <v>都南多摩中等</v>
      </c>
    </row>
    <row r="5522" spans="1:14" x14ac:dyDescent="0.2">
      <c r="A5522" s="50">
        <f t="shared" si="354"/>
        <v>61668</v>
      </c>
      <c r="B5522" s="50">
        <f t="shared" si="355"/>
        <v>6</v>
      </c>
      <c r="C5522" s="51">
        <f t="shared" si="356"/>
        <v>16</v>
      </c>
      <c r="D5522" s="50">
        <v>61668</v>
      </c>
      <c r="E5522" s="50" t="s">
        <v>5300</v>
      </c>
      <c r="F5522" s="50" t="s">
        <v>13241</v>
      </c>
      <c r="G5522" s="50" t="s">
        <v>1333</v>
      </c>
      <c r="H5522" s="50" t="s">
        <v>4396</v>
      </c>
      <c r="I5522" s="50" t="s">
        <v>5302</v>
      </c>
      <c r="J5522" s="50" t="s">
        <v>4398</v>
      </c>
      <c r="K5522" s="50" t="s">
        <v>292</v>
      </c>
      <c r="L5522" s="50" t="s">
        <v>189</v>
      </c>
      <c r="M5522" s="54">
        <v>2</v>
      </c>
      <c r="N5522" s="51" t="str">
        <f t="shared" si="357"/>
        <v>都南多摩中等</v>
      </c>
    </row>
    <row r="5523" spans="1:14" x14ac:dyDescent="0.2">
      <c r="A5523" s="50">
        <f t="shared" si="354"/>
        <v>61669</v>
      </c>
      <c r="B5523" s="50">
        <f t="shared" si="355"/>
        <v>6</v>
      </c>
      <c r="C5523" s="51">
        <f t="shared" si="356"/>
        <v>16</v>
      </c>
      <c r="D5523" s="50">
        <v>61669</v>
      </c>
      <c r="E5523" s="50" t="s">
        <v>13242</v>
      </c>
      <c r="F5523" s="50" t="s">
        <v>653</v>
      </c>
      <c r="G5523" s="50" t="s">
        <v>13243</v>
      </c>
      <c r="H5523" s="50" t="s">
        <v>1079</v>
      </c>
      <c r="I5523" s="50" t="s">
        <v>13244</v>
      </c>
      <c r="J5523" s="50" t="s">
        <v>1080</v>
      </c>
      <c r="K5523" s="50" t="s">
        <v>292</v>
      </c>
      <c r="L5523" s="50" t="s">
        <v>188</v>
      </c>
      <c r="M5523" s="54">
        <v>2</v>
      </c>
      <c r="N5523" s="51" t="str">
        <f t="shared" si="357"/>
        <v>都南多摩中等</v>
      </c>
    </row>
    <row r="5524" spans="1:14" x14ac:dyDescent="0.2">
      <c r="A5524" s="50">
        <f t="shared" si="354"/>
        <v>61670</v>
      </c>
      <c r="B5524" s="50">
        <f t="shared" si="355"/>
        <v>6</v>
      </c>
      <c r="C5524" s="51">
        <f t="shared" si="356"/>
        <v>16</v>
      </c>
      <c r="D5524" s="50">
        <v>61670</v>
      </c>
      <c r="E5524" s="50" t="s">
        <v>13245</v>
      </c>
      <c r="F5524" s="50" t="s">
        <v>13246</v>
      </c>
      <c r="G5524" s="50" t="s">
        <v>13247</v>
      </c>
      <c r="H5524" s="50" t="s">
        <v>1878</v>
      </c>
      <c r="I5524" s="50" t="s">
        <v>13248</v>
      </c>
      <c r="J5524" s="50" t="s">
        <v>1879</v>
      </c>
      <c r="K5524" s="50" t="s">
        <v>292</v>
      </c>
      <c r="L5524" s="50" t="s">
        <v>188</v>
      </c>
      <c r="M5524" s="54">
        <v>2</v>
      </c>
      <c r="N5524" s="51" t="str">
        <f t="shared" si="357"/>
        <v>都南多摩中等</v>
      </c>
    </row>
    <row r="5525" spans="1:14" x14ac:dyDescent="0.2">
      <c r="A5525" s="50">
        <f t="shared" si="354"/>
        <v>61671</v>
      </c>
      <c r="B5525" s="50">
        <f t="shared" si="355"/>
        <v>6</v>
      </c>
      <c r="C5525" s="51">
        <f t="shared" si="356"/>
        <v>16</v>
      </c>
      <c r="D5525" s="50">
        <v>61671</v>
      </c>
      <c r="E5525" s="50" t="s">
        <v>399</v>
      </c>
      <c r="F5525" s="50" t="s">
        <v>13249</v>
      </c>
      <c r="G5525" s="50" t="s">
        <v>1517</v>
      </c>
      <c r="H5525" s="50" t="s">
        <v>13250</v>
      </c>
      <c r="I5525" s="50" t="s">
        <v>1518</v>
      </c>
      <c r="J5525" s="50" t="s">
        <v>13251</v>
      </c>
      <c r="K5525" s="50" t="s">
        <v>292</v>
      </c>
      <c r="L5525" s="50" t="s">
        <v>189</v>
      </c>
      <c r="M5525" s="54">
        <v>1</v>
      </c>
      <c r="N5525" s="51" t="str">
        <f t="shared" si="357"/>
        <v>都南多摩中等</v>
      </c>
    </row>
    <row r="5526" spans="1:14" x14ac:dyDescent="0.2">
      <c r="A5526" s="50">
        <f t="shared" si="354"/>
        <v>61672</v>
      </c>
      <c r="B5526" s="50">
        <f t="shared" si="355"/>
        <v>6</v>
      </c>
      <c r="C5526" s="51">
        <f t="shared" si="356"/>
        <v>16</v>
      </c>
      <c r="D5526" s="50">
        <v>61672</v>
      </c>
      <c r="E5526" s="50" t="s">
        <v>10908</v>
      </c>
      <c r="F5526" s="50" t="s">
        <v>13252</v>
      </c>
      <c r="G5526" s="50" t="s">
        <v>1562</v>
      </c>
      <c r="H5526" s="50" t="s">
        <v>10035</v>
      </c>
      <c r="I5526" s="50" t="s">
        <v>1564</v>
      </c>
      <c r="J5526" s="50" t="s">
        <v>10036</v>
      </c>
      <c r="K5526" s="50" t="s">
        <v>292</v>
      </c>
      <c r="L5526" s="50" t="s">
        <v>189</v>
      </c>
      <c r="M5526" s="54">
        <v>1</v>
      </c>
      <c r="N5526" s="51" t="str">
        <f t="shared" si="357"/>
        <v>都南多摩中等</v>
      </c>
    </row>
    <row r="5527" spans="1:14" x14ac:dyDescent="0.2">
      <c r="A5527" s="50">
        <f t="shared" si="354"/>
        <v>61737</v>
      </c>
      <c r="B5527" s="50">
        <f t="shared" si="355"/>
        <v>6</v>
      </c>
      <c r="C5527" s="51">
        <f t="shared" si="356"/>
        <v>17</v>
      </c>
      <c r="D5527" s="50">
        <v>61737</v>
      </c>
      <c r="E5527" s="50" t="s">
        <v>9774</v>
      </c>
      <c r="F5527" s="50" t="s">
        <v>13253</v>
      </c>
      <c r="G5527" s="50" t="s">
        <v>9775</v>
      </c>
      <c r="H5527" s="50" t="s">
        <v>3306</v>
      </c>
      <c r="I5527" s="50" t="s">
        <v>9776</v>
      </c>
      <c r="J5527" s="50" t="s">
        <v>4886</v>
      </c>
      <c r="K5527" s="50" t="s">
        <v>291</v>
      </c>
      <c r="L5527" s="50" t="s">
        <v>188</v>
      </c>
      <c r="M5527" s="54">
        <v>2</v>
      </c>
      <c r="N5527" s="51" t="str">
        <f t="shared" si="357"/>
        <v>穎明館</v>
      </c>
    </row>
    <row r="5528" spans="1:14" x14ac:dyDescent="0.2">
      <c r="A5528" s="50">
        <f t="shared" si="354"/>
        <v>61740</v>
      </c>
      <c r="B5528" s="50">
        <f t="shared" si="355"/>
        <v>6</v>
      </c>
      <c r="C5528" s="51">
        <f t="shared" si="356"/>
        <v>17</v>
      </c>
      <c r="D5528" s="50">
        <v>61740</v>
      </c>
      <c r="E5528" s="50" t="s">
        <v>643</v>
      </c>
      <c r="F5528" s="50" t="s">
        <v>10742</v>
      </c>
      <c r="G5528" s="50" t="s">
        <v>9089</v>
      </c>
      <c r="H5528" s="50" t="s">
        <v>1185</v>
      </c>
      <c r="I5528" s="50" t="s">
        <v>9091</v>
      </c>
      <c r="J5528" s="50" t="s">
        <v>1187</v>
      </c>
      <c r="K5528" s="50" t="s">
        <v>291</v>
      </c>
      <c r="L5528" s="50" t="s">
        <v>189</v>
      </c>
      <c r="M5528" s="54">
        <v>2</v>
      </c>
      <c r="N5528" s="51" t="str">
        <f t="shared" si="357"/>
        <v>穎明館</v>
      </c>
    </row>
    <row r="5529" spans="1:14" x14ac:dyDescent="0.2">
      <c r="A5529" s="50">
        <f t="shared" si="354"/>
        <v>61741</v>
      </c>
      <c r="B5529" s="50">
        <f t="shared" si="355"/>
        <v>6</v>
      </c>
      <c r="C5529" s="51">
        <f t="shared" si="356"/>
        <v>17</v>
      </c>
      <c r="D5529" s="50">
        <v>61741</v>
      </c>
      <c r="E5529" s="50" t="s">
        <v>13254</v>
      </c>
      <c r="F5529" s="50" t="s">
        <v>13255</v>
      </c>
      <c r="G5529" s="50" t="s">
        <v>13256</v>
      </c>
      <c r="H5529" s="50" t="s">
        <v>12496</v>
      </c>
      <c r="I5529" s="50" t="s">
        <v>13257</v>
      </c>
      <c r="J5529" s="50" t="s">
        <v>12497</v>
      </c>
      <c r="K5529" s="50" t="s">
        <v>291</v>
      </c>
      <c r="L5529" s="50" t="s">
        <v>188</v>
      </c>
      <c r="M5529" s="54">
        <v>2</v>
      </c>
      <c r="N5529" s="51" t="str">
        <f t="shared" si="357"/>
        <v>穎明館</v>
      </c>
    </row>
    <row r="5530" spans="1:14" x14ac:dyDescent="0.2">
      <c r="A5530" s="50">
        <f t="shared" si="354"/>
        <v>61742</v>
      </c>
      <c r="B5530" s="50">
        <f t="shared" si="355"/>
        <v>6</v>
      </c>
      <c r="C5530" s="51">
        <f t="shared" si="356"/>
        <v>17</v>
      </c>
      <c r="D5530" s="50">
        <v>61742</v>
      </c>
      <c r="E5530" s="50" t="s">
        <v>13258</v>
      </c>
      <c r="F5530" s="50" t="s">
        <v>10654</v>
      </c>
      <c r="G5530" s="50" t="s">
        <v>13259</v>
      </c>
      <c r="H5530" s="50" t="s">
        <v>5342</v>
      </c>
      <c r="I5530" s="50" t="s">
        <v>13260</v>
      </c>
      <c r="J5530" s="50" t="s">
        <v>5343</v>
      </c>
      <c r="K5530" s="50" t="s">
        <v>291</v>
      </c>
      <c r="L5530" s="50" t="s">
        <v>188</v>
      </c>
      <c r="M5530" s="54">
        <v>2</v>
      </c>
      <c r="N5530" s="51" t="str">
        <f t="shared" si="357"/>
        <v>穎明館</v>
      </c>
    </row>
    <row r="5531" spans="1:14" x14ac:dyDescent="0.2">
      <c r="A5531" s="50">
        <f t="shared" si="354"/>
        <v>61743</v>
      </c>
      <c r="B5531" s="50">
        <f t="shared" si="355"/>
        <v>6</v>
      </c>
      <c r="C5531" s="51">
        <f t="shared" si="356"/>
        <v>17</v>
      </c>
      <c r="D5531" s="50">
        <v>61743</v>
      </c>
      <c r="E5531" s="50" t="s">
        <v>13261</v>
      </c>
      <c r="F5531" s="50" t="s">
        <v>13262</v>
      </c>
      <c r="G5531" s="50" t="s">
        <v>13263</v>
      </c>
      <c r="H5531" s="50" t="s">
        <v>1989</v>
      </c>
      <c r="I5531" s="50" t="s">
        <v>13264</v>
      </c>
      <c r="J5531" s="50" t="s">
        <v>1990</v>
      </c>
      <c r="K5531" s="50" t="s">
        <v>291</v>
      </c>
      <c r="L5531" s="50" t="s">
        <v>189</v>
      </c>
      <c r="M5531" s="54">
        <v>1</v>
      </c>
      <c r="N5531" s="51" t="str">
        <f t="shared" si="357"/>
        <v>穎明館</v>
      </c>
    </row>
    <row r="5532" spans="1:14" x14ac:dyDescent="0.2">
      <c r="A5532" s="50">
        <f t="shared" si="354"/>
        <v>61744</v>
      </c>
      <c r="B5532" s="50">
        <f t="shared" si="355"/>
        <v>6</v>
      </c>
      <c r="C5532" s="51">
        <f t="shared" si="356"/>
        <v>17</v>
      </c>
      <c r="D5532" s="50">
        <v>61744</v>
      </c>
      <c r="E5532" s="50" t="s">
        <v>61</v>
      </c>
      <c r="F5532" s="50" t="s">
        <v>436</v>
      </c>
      <c r="G5532" s="50" t="s">
        <v>1901</v>
      </c>
      <c r="H5532" s="50" t="s">
        <v>1034</v>
      </c>
      <c r="I5532" s="50" t="s">
        <v>1902</v>
      </c>
      <c r="J5532" s="50" t="s">
        <v>1036</v>
      </c>
      <c r="K5532" s="50" t="s">
        <v>291</v>
      </c>
      <c r="L5532" s="50" t="s">
        <v>189</v>
      </c>
      <c r="M5532" s="54">
        <v>1</v>
      </c>
      <c r="N5532" s="51" t="str">
        <f t="shared" si="357"/>
        <v>穎明館</v>
      </c>
    </row>
    <row r="5533" spans="1:14" x14ac:dyDescent="0.2">
      <c r="A5533" s="50">
        <f t="shared" si="354"/>
        <v>61745</v>
      </c>
      <c r="B5533" s="50">
        <f t="shared" si="355"/>
        <v>6</v>
      </c>
      <c r="C5533" s="51">
        <f t="shared" si="356"/>
        <v>17</v>
      </c>
      <c r="D5533" s="50">
        <v>61745</v>
      </c>
      <c r="E5533" s="50" t="s">
        <v>10806</v>
      </c>
      <c r="F5533" s="50" t="s">
        <v>8820</v>
      </c>
      <c r="G5533" s="50" t="s">
        <v>10808</v>
      </c>
      <c r="H5533" s="50" t="s">
        <v>1741</v>
      </c>
      <c r="I5533" s="50" t="s">
        <v>10810</v>
      </c>
      <c r="J5533" s="50" t="s">
        <v>1743</v>
      </c>
      <c r="K5533" s="50" t="s">
        <v>291</v>
      </c>
      <c r="L5533" s="50" t="s">
        <v>189</v>
      </c>
      <c r="M5533" s="54">
        <v>1</v>
      </c>
      <c r="N5533" s="51" t="str">
        <f t="shared" si="357"/>
        <v>穎明館</v>
      </c>
    </row>
    <row r="5534" spans="1:14" x14ac:dyDescent="0.2">
      <c r="A5534" s="50">
        <f t="shared" si="354"/>
        <v>61787</v>
      </c>
      <c r="B5534" s="50">
        <f t="shared" si="355"/>
        <v>6</v>
      </c>
      <c r="C5534" s="51">
        <f t="shared" si="356"/>
        <v>17</v>
      </c>
      <c r="D5534" s="50">
        <v>61787</v>
      </c>
      <c r="E5534" s="50" t="s">
        <v>95</v>
      </c>
      <c r="F5534" s="50" t="s">
        <v>607</v>
      </c>
      <c r="G5534" s="50" t="s">
        <v>1451</v>
      </c>
      <c r="H5534" s="50" t="s">
        <v>5940</v>
      </c>
      <c r="I5534" s="50" t="s">
        <v>1544</v>
      </c>
      <c r="J5534" s="50" t="s">
        <v>5942</v>
      </c>
      <c r="K5534" s="50" t="s">
        <v>292</v>
      </c>
      <c r="L5534" s="50" t="s">
        <v>189</v>
      </c>
      <c r="M5534" s="54">
        <v>1</v>
      </c>
      <c r="N5534" s="51" t="str">
        <f t="shared" si="357"/>
        <v>穎明館</v>
      </c>
    </row>
    <row r="5535" spans="1:14" x14ac:dyDescent="0.2">
      <c r="A5535" s="50">
        <f t="shared" si="354"/>
        <v>61789</v>
      </c>
      <c r="B5535" s="50">
        <f t="shared" si="355"/>
        <v>6</v>
      </c>
      <c r="C5535" s="51">
        <f t="shared" si="356"/>
        <v>17</v>
      </c>
      <c r="D5535" s="50">
        <v>61789</v>
      </c>
      <c r="E5535" s="50" t="s">
        <v>3430</v>
      </c>
      <c r="F5535" s="50" t="s">
        <v>13265</v>
      </c>
      <c r="G5535" s="50" t="s">
        <v>3432</v>
      </c>
      <c r="H5535" s="50" t="s">
        <v>1556</v>
      </c>
      <c r="I5535" s="50" t="s">
        <v>3433</v>
      </c>
      <c r="J5535" s="50" t="s">
        <v>1558</v>
      </c>
      <c r="K5535" s="50" t="s">
        <v>292</v>
      </c>
      <c r="L5535" s="50" t="s">
        <v>189</v>
      </c>
      <c r="M5535" s="54">
        <v>1</v>
      </c>
      <c r="N5535" s="51" t="str">
        <f t="shared" si="357"/>
        <v>穎明館</v>
      </c>
    </row>
    <row r="5536" spans="1:14" x14ac:dyDescent="0.2">
      <c r="A5536" s="50">
        <f t="shared" si="354"/>
        <v>61851</v>
      </c>
      <c r="B5536" s="50">
        <f t="shared" si="355"/>
        <v>6</v>
      </c>
      <c r="C5536" s="51">
        <f t="shared" si="356"/>
        <v>18</v>
      </c>
      <c r="D5536" s="50">
        <v>61851</v>
      </c>
      <c r="E5536" s="50" t="s">
        <v>614</v>
      </c>
      <c r="F5536" s="50" t="s">
        <v>15594</v>
      </c>
      <c r="G5536" s="50" t="s">
        <v>3371</v>
      </c>
      <c r="H5536" s="50" t="s">
        <v>2551</v>
      </c>
      <c r="I5536" s="50" t="s">
        <v>6869</v>
      </c>
      <c r="J5536" s="50" t="s">
        <v>2552</v>
      </c>
      <c r="K5536" s="50" t="s">
        <v>292</v>
      </c>
      <c r="L5536" s="50" t="s">
        <v>188</v>
      </c>
      <c r="M5536" s="54">
        <v>3</v>
      </c>
      <c r="N5536" s="51" t="str">
        <f t="shared" si="357"/>
        <v>共立女二</v>
      </c>
    </row>
    <row r="5537" spans="1:14" x14ac:dyDescent="0.2">
      <c r="A5537" s="50">
        <f t="shared" si="354"/>
        <v>61861</v>
      </c>
      <c r="B5537" s="50">
        <f t="shared" si="355"/>
        <v>6</v>
      </c>
      <c r="C5537" s="51">
        <f t="shared" si="356"/>
        <v>18</v>
      </c>
      <c r="D5537" s="50">
        <v>61861</v>
      </c>
      <c r="E5537" s="50" t="s">
        <v>4281</v>
      </c>
      <c r="F5537" s="50" t="s">
        <v>15595</v>
      </c>
      <c r="G5537" s="50" t="s">
        <v>4283</v>
      </c>
      <c r="H5537" s="50" t="s">
        <v>15596</v>
      </c>
      <c r="I5537" s="50" t="s">
        <v>4284</v>
      </c>
      <c r="J5537" s="50" t="s">
        <v>15597</v>
      </c>
      <c r="K5537" s="50" t="s">
        <v>292</v>
      </c>
      <c r="L5537" s="50" t="s">
        <v>188</v>
      </c>
      <c r="M5537" s="54">
        <v>2</v>
      </c>
      <c r="N5537" s="51" t="str">
        <f t="shared" si="357"/>
        <v>共立女二</v>
      </c>
    </row>
    <row r="5538" spans="1:14" x14ac:dyDescent="0.2">
      <c r="A5538" s="50">
        <f t="shared" si="354"/>
        <v>61862</v>
      </c>
      <c r="B5538" s="50">
        <f t="shared" si="355"/>
        <v>6</v>
      </c>
      <c r="C5538" s="51">
        <f t="shared" si="356"/>
        <v>18</v>
      </c>
      <c r="D5538" s="50">
        <v>61862</v>
      </c>
      <c r="E5538" s="50" t="s">
        <v>83</v>
      </c>
      <c r="F5538" s="50" t="s">
        <v>15598</v>
      </c>
      <c r="G5538" s="50" t="s">
        <v>9788</v>
      </c>
      <c r="H5538" s="50" t="s">
        <v>15599</v>
      </c>
      <c r="I5538" s="50" t="s">
        <v>9789</v>
      </c>
      <c r="J5538" s="50" t="s">
        <v>15600</v>
      </c>
      <c r="K5538" s="50" t="s">
        <v>292</v>
      </c>
      <c r="L5538" s="50" t="s">
        <v>188</v>
      </c>
      <c r="M5538" s="54">
        <v>2</v>
      </c>
      <c r="N5538" s="51" t="str">
        <f t="shared" si="357"/>
        <v>共立女二</v>
      </c>
    </row>
    <row r="5539" spans="1:14" x14ac:dyDescent="0.2">
      <c r="A5539" s="50">
        <f t="shared" si="354"/>
        <v>61863</v>
      </c>
      <c r="B5539" s="50">
        <f t="shared" si="355"/>
        <v>6</v>
      </c>
      <c r="C5539" s="51">
        <f t="shared" si="356"/>
        <v>18</v>
      </c>
      <c r="D5539" s="50">
        <v>61863</v>
      </c>
      <c r="E5539" s="50" t="s">
        <v>8832</v>
      </c>
      <c r="F5539" s="50" t="s">
        <v>1359</v>
      </c>
      <c r="G5539" s="50" t="s">
        <v>8833</v>
      </c>
      <c r="H5539" s="50" t="s">
        <v>1359</v>
      </c>
      <c r="I5539" s="50" t="s">
        <v>8834</v>
      </c>
      <c r="J5539" s="50" t="s">
        <v>1360</v>
      </c>
      <c r="K5539" s="50" t="s">
        <v>292</v>
      </c>
      <c r="L5539" s="50" t="s">
        <v>188</v>
      </c>
      <c r="M5539" s="54">
        <v>2</v>
      </c>
      <c r="N5539" s="51" t="str">
        <f t="shared" si="357"/>
        <v>共立女二</v>
      </c>
    </row>
    <row r="5540" spans="1:14" x14ac:dyDescent="0.2">
      <c r="A5540" s="50">
        <f t="shared" si="354"/>
        <v>61871</v>
      </c>
      <c r="B5540" s="50">
        <f t="shared" si="355"/>
        <v>6</v>
      </c>
      <c r="C5540" s="51">
        <f t="shared" si="356"/>
        <v>18</v>
      </c>
      <c r="D5540" s="50">
        <v>61871</v>
      </c>
      <c r="E5540" s="50" t="s">
        <v>623</v>
      </c>
      <c r="F5540" s="50" t="s">
        <v>15601</v>
      </c>
      <c r="G5540" s="50" t="s">
        <v>1421</v>
      </c>
      <c r="H5540" s="50" t="s">
        <v>1106</v>
      </c>
      <c r="I5540" s="50" t="s">
        <v>1423</v>
      </c>
      <c r="J5540" s="50" t="s">
        <v>1108</v>
      </c>
      <c r="K5540" s="50" t="s">
        <v>292</v>
      </c>
      <c r="L5540" s="50" t="s">
        <v>189</v>
      </c>
      <c r="M5540" s="54">
        <v>1</v>
      </c>
      <c r="N5540" s="51" t="str">
        <f t="shared" si="357"/>
        <v>共立女二</v>
      </c>
    </row>
    <row r="5541" spans="1:14" x14ac:dyDescent="0.2">
      <c r="A5541" s="50">
        <f t="shared" si="354"/>
        <v>61872</v>
      </c>
      <c r="B5541" s="50">
        <f t="shared" si="355"/>
        <v>6</v>
      </c>
      <c r="C5541" s="51">
        <f t="shared" si="356"/>
        <v>18</v>
      </c>
      <c r="D5541" s="50">
        <v>61872</v>
      </c>
      <c r="E5541" s="50" t="s">
        <v>15602</v>
      </c>
      <c r="F5541" s="50" t="s">
        <v>9544</v>
      </c>
      <c r="G5541" s="50" t="s">
        <v>15603</v>
      </c>
      <c r="H5541" s="50" t="s">
        <v>1100</v>
      </c>
      <c r="I5541" s="50" t="s">
        <v>15604</v>
      </c>
      <c r="J5541" s="50" t="s">
        <v>2163</v>
      </c>
      <c r="K5541" s="50" t="s">
        <v>292</v>
      </c>
      <c r="L5541" s="50" t="s">
        <v>185</v>
      </c>
      <c r="M5541" s="54">
        <v>1</v>
      </c>
      <c r="N5541" s="51" t="str">
        <f t="shared" si="357"/>
        <v>共立女二</v>
      </c>
    </row>
    <row r="5542" spans="1:14" x14ac:dyDescent="0.2">
      <c r="A5542" s="50">
        <f t="shared" si="354"/>
        <v>61873</v>
      </c>
      <c r="B5542" s="50">
        <f t="shared" si="355"/>
        <v>6</v>
      </c>
      <c r="C5542" s="51">
        <f t="shared" si="356"/>
        <v>18</v>
      </c>
      <c r="D5542" s="50">
        <v>61873</v>
      </c>
      <c r="E5542" s="50" t="s">
        <v>15605</v>
      </c>
      <c r="F5542" s="50" t="s">
        <v>15606</v>
      </c>
      <c r="G5542" s="50" t="s">
        <v>15607</v>
      </c>
      <c r="H5542" s="50" t="s">
        <v>15608</v>
      </c>
      <c r="I5542" s="50" t="s">
        <v>15609</v>
      </c>
      <c r="J5542" s="50" t="s">
        <v>15610</v>
      </c>
      <c r="K5542" s="50" t="s">
        <v>292</v>
      </c>
      <c r="L5542" s="50" t="s">
        <v>189</v>
      </c>
      <c r="M5542" s="54">
        <v>1</v>
      </c>
      <c r="N5542" s="51" t="str">
        <f t="shared" si="357"/>
        <v>共立女二</v>
      </c>
    </row>
    <row r="5543" spans="1:14" x14ac:dyDescent="0.2">
      <c r="A5543" s="50">
        <f t="shared" si="354"/>
        <v>61874</v>
      </c>
      <c r="B5543" s="50">
        <f t="shared" si="355"/>
        <v>6</v>
      </c>
      <c r="C5543" s="51">
        <f t="shared" si="356"/>
        <v>18</v>
      </c>
      <c r="D5543" s="50">
        <v>61874</v>
      </c>
      <c r="E5543" s="50" t="s">
        <v>15611</v>
      </c>
      <c r="F5543" s="50" t="s">
        <v>15612</v>
      </c>
      <c r="G5543" s="50" t="s">
        <v>5882</v>
      </c>
      <c r="H5543" s="50" t="s">
        <v>15613</v>
      </c>
      <c r="I5543" s="50" t="s">
        <v>15614</v>
      </c>
      <c r="J5543" s="50" t="s">
        <v>15615</v>
      </c>
      <c r="K5543" s="50" t="s">
        <v>292</v>
      </c>
      <c r="L5543" s="50" t="s">
        <v>189</v>
      </c>
      <c r="M5543" s="54">
        <v>1</v>
      </c>
      <c r="N5543" s="51" t="str">
        <f t="shared" si="357"/>
        <v>共立女二</v>
      </c>
    </row>
    <row r="5544" spans="1:14" x14ac:dyDescent="0.2">
      <c r="A5544" s="50">
        <f t="shared" si="354"/>
        <v>61902</v>
      </c>
      <c r="B5544" s="50">
        <f t="shared" si="355"/>
        <v>6</v>
      </c>
      <c r="C5544" s="51">
        <f t="shared" si="356"/>
        <v>19</v>
      </c>
      <c r="D5544" s="50">
        <v>61902</v>
      </c>
      <c r="E5544" s="50" t="s">
        <v>13266</v>
      </c>
      <c r="F5544" s="50" t="s">
        <v>684</v>
      </c>
      <c r="G5544" s="50" t="s">
        <v>13267</v>
      </c>
      <c r="H5544" s="50" t="s">
        <v>1283</v>
      </c>
      <c r="I5544" s="50" t="s">
        <v>13268</v>
      </c>
      <c r="J5544" s="50" t="s">
        <v>5501</v>
      </c>
      <c r="K5544" s="50" t="s">
        <v>291</v>
      </c>
      <c r="L5544" s="50" t="s">
        <v>1029</v>
      </c>
      <c r="M5544" s="54">
        <v>3</v>
      </c>
      <c r="N5544" s="51" t="str">
        <f t="shared" si="357"/>
        <v>工学院</v>
      </c>
    </row>
    <row r="5545" spans="1:14" x14ac:dyDescent="0.2">
      <c r="A5545" s="50">
        <f t="shared" si="354"/>
        <v>61904</v>
      </c>
      <c r="B5545" s="50">
        <f t="shared" si="355"/>
        <v>6</v>
      </c>
      <c r="C5545" s="51">
        <f t="shared" si="356"/>
        <v>19</v>
      </c>
      <c r="D5545" s="50">
        <v>61904</v>
      </c>
      <c r="E5545" s="50" t="s">
        <v>13269</v>
      </c>
      <c r="F5545" s="50" t="s">
        <v>13270</v>
      </c>
      <c r="G5545" s="50" t="s">
        <v>13271</v>
      </c>
      <c r="H5545" s="50" t="s">
        <v>1920</v>
      </c>
      <c r="I5545" s="50" t="s">
        <v>13272</v>
      </c>
      <c r="J5545" s="50" t="s">
        <v>1921</v>
      </c>
      <c r="K5545" s="50" t="s">
        <v>291</v>
      </c>
      <c r="L5545" s="50" t="s">
        <v>1029</v>
      </c>
      <c r="M5545" s="54">
        <v>3</v>
      </c>
      <c r="N5545" s="51" t="str">
        <f t="shared" si="357"/>
        <v>工学院</v>
      </c>
    </row>
    <row r="5546" spans="1:14" x14ac:dyDescent="0.2">
      <c r="A5546" s="50">
        <f t="shared" si="354"/>
        <v>61905</v>
      </c>
      <c r="B5546" s="50">
        <f t="shared" si="355"/>
        <v>6</v>
      </c>
      <c r="C5546" s="51">
        <f t="shared" si="356"/>
        <v>19</v>
      </c>
      <c r="D5546" s="50">
        <v>61905</v>
      </c>
      <c r="E5546" s="50" t="s">
        <v>399</v>
      </c>
      <c r="F5546" s="50" t="s">
        <v>737</v>
      </c>
      <c r="G5546" s="50" t="s">
        <v>1517</v>
      </c>
      <c r="H5546" s="50" t="s">
        <v>1595</v>
      </c>
      <c r="I5546" s="50" t="s">
        <v>13273</v>
      </c>
      <c r="J5546" s="50" t="s">
        <v>2044</v>
      </c>
      <c r="K5546" s="50" t="s">
        <v>291</v>
      </c>
      <c r="L5546" s="50" t="s">
        <v>1029</v>
      </c>
      <c r="M5546" s="54">
        <v>3</v>
      </c>
      <c r="N5546" s="51" t="str">
        <f t="shared" si="357"/>
        <v>工学院</v>
      </c>
    </row>
    <row r="5547" spans="1:14" x14ac:dyDescent="0.2">
      <c r="A5547" s="50">
        <f t="shared" si="354"/>
        <v>61913</v>
      </c>
      <c r="B5547" s="50">
        <f t="shared" si="355"/>
        <v>6</v>
      </c>
      <c r="C5547" s="51">
        <f t="shared" si="356"/>
        <v>19</v>
      </c>
      <c r="D5547" s="50">
        <v>61913</v>
      </c>
      <c r="E5547" s="50" t="s">
        <v>52</v>
      </c>
      <c r="F5547" s="50" t="s">
        <v>13274</v>
      </c>
      <c r="G5547" s="50" t="s">
        <v>1842</v>
      </c>
      <c r="H5547" s="50" t="s">
        <v>2943</v>
      </c>
      <c r="I5547" s="50" t="s">
        <v>1843</v>
      </c>
      <c r="J5547" s="50" t="s">
        <v>2944</v>
      </c>
      <c r="K5547" s="50" t="s">
        <v>291</v>
      </c>
      <c r="L5547" s="50" t="s">
        <v>1029</v>
      </c>
      <c r="M5547" s="54">
        <v>3</v>
      </c>
      <c r="N5547" s="51" t="str">
        <f t="shared" si="357"/>
        <v>工学院</v>
      </c>
    </row>
    <row r="5548" spans="1:14" x14ac:dyDescent="0.2">
      <c r="A5548" s="50">
        <f t="shared" ref="A5548:A5611" si="358">D5548</f>
        <v>61916</v>
      </c>
      <c r="B5548" s="50">
        <f t="shared" ref="B5548:B5611" si="359">ROUNDDOWN(D5548/10000,0)</f>
        <v>6</v>
      </c>
      <c r="C5548" s="51">
        <f t="shared" ref="C5548:C5611" si="360">ROUNDDOWN((D5548-B5548*10000)/100,0)</f>
        <v>19</v>
      </c>
      <c r="D5548" s="50">
        <v>61916</v>
      </c>
      <c r="E5548" s="50" t="s">
        <v>13275</v>
      </c>
      <c r="F5548" s="50" t="s">
        <v>4959</v>
      </c>
      <c r="G5548" s="50" t="s">
        <v>13276</v>
      </c>
      <c r="H5548" s="50" t="s">
        <v>2918</v>
      </c>
      <c r="I5548" s="50" t="s">
        <v>13277</v>
      </c>
      <c r="J5548" s="50" t="s">
        <v>2919</v>
      </c>
      <c r="K5548" s="50" t="s">
        <v>291</v>
      </c>
      <c r="L5548" s="50" t="s">
        <v>188</v>
      </c>
      <c r="M5548" s="54">
        <v>2</v>
      </c>
      <c r="N5548" s="51" t="str">
        <f t="shared" si="357"/>
        <v>工学院</v>
      </c>
    </row>
    <row r="5549" spans="1:14" x14ac:dyDescent="0.2">
      <c r="A5549" s="50">
        <f t="shared" si="358"/>
        <v>61917</v>
      </c>
      <c r="B5549" s="50">
        <f t="shared" si="359"/>
        <v>6</v>
      </c>
      <c r="C5549" s="51">
        <f t="shared" si="360"/>
        <v>19</v>
      </c>
      <c r="D5549" s="50">
        <v>61917</v>
      </c>
      <c r="E5549" s="50" t="s">
        <v>6027</v>
      </c>
      <c r="F5549" s="50" t="s">
        <v>13278</v>
      </c>
      <c r="G5549" s="50" t="s">
        <v>6029</v>
      </c>
      <c r="H5549" s="50" t="s">
        <v>2677</v>
      </c>
      <c r="I5549" s="50" t="s">
        <v>10422</v>
      </c>
      <c r="J5549" s="50" t="s">
        <v>2678</v>
      </c>
      <c r="K5549" s="50" t="s">
        <v>291</v>
      </c>
      <c r="L5549" s="50" t="s">
        <v>188</v>
      </c>
      <c r="M5549" s="54">
        <v>2</v>
      </c>
      <c r="N5549" s="51" t="str">
        <f t="shared" si="357"/>
        <v>工学院</v>
      </c>
    </row>
    <row r="5550" spans="1:14" x14ac:dyDescent="0.2">
      <c r="A5550" s="50">
        <f t="shared" si="358"/>
        <v>61919</v>
      </c>
      <c r="B5550" s="50">
        <f t="shared" si="359"/>
        <v>6</v>
      </c>
      <c r="C5550" s="51">
        <f t="shared" si="360"/>
        <v>19</v>
      </c>
      <c r="D5550" s="50">
        <v>61919</v>
      </c>
      <c r="E5550" s="50" t="s">
        <v>45</v>
      </c>
      <c r="F5550" s="50" t="s">
        <v>12238</v>
      </c>
      <c r="G5550" s="50" t="s">
        <v>1184</v>
      </c>
      <c r="H5550" s="50" t="s">
        <v>12239</v>
      </c>
      <c r="I5550" s="50" t="s">
        <v>1186</v>
      </c>
      <c r="J5550" s="50" t="s">
        <v>12240</v>
      </c>
      <c r="K5550" s="50" t="s">
        <v>291</v>
      </c>
      <c r="L5550" s="50" t="s">
        <v>189</v>
      </c>
      <c r="M5550" s="54">
        <v>2</v>
      </c>
      <c r="N5550" s="51" t="str">
        <f t="shared" si="357"/>
        <v>工学院</v>
      </c>
    </row>
    <row r="5551" spans="1:14" x14ac:dyDescent="0.2">
      <c r="A5551" s="50">
        <f t="shared" si="358"/>
        <v>61921</v>
      </c>
      <c r="B5551" s="50">
        <f t="shared" si="359"/>
        <v>6</v>
      </c>
      <c r="C5551" s="51">
        <f t="shared" si="360"/>
        <v>19</v>
      </c>
      <c r="D5551" s="50">
        <v>61921</v>
      </c>
      <c r="E5551" s="50" t="s">
        <v>8876</v>
      </c>
      <c r="F5551" s="50" t="s">
        <v>13279</v>
      </c>
      <c r="G5551" s="50" t="s">
        <v>8878</v>
      </c>
      <c r="H5551" s="50" t="s">
        <v>4507</v>
      </c>
      <c r="I5551" s="50" t="s">
        <v>8879</v>
      </c>
      <c r="J5551" s="50" t="s">
        <v>4508</v>
      </c>
      <c r="K5551" s="50" t="s">
        <v>291</v>
      </c>
      <c r="L5551" s="50" t="s">
        <v>188</v>
      </c>
      <c r="M5551" s="54">
        <v>2</v>
      </c>
      <c r="N5551" s="51" t="str">
        <f t="shared" si="357"/>
        <v>工学院</v>
      </c>
    </row>
    <row r="5552" spans="1:14" x14ac:dyDescent="0.2">
      <c r="A5552" s="50">
        <f t="shared" si="358"/>
        <v>61922</v>
      </c>
      <c r="B5552" s="50">
        <f t="shared" si="359"/>
        <v>6</v>
      </c>
      <c r="C5552" s="51">
        <f t="shared" si="360"/>
        <v>19</v>
      </c>
      <c r="D5552" s="50">
        <v>61922</v>
      </c>
      <c r="E5552" s="50" t="s">
        <v>5548</v>
      </c>
      <c r="F5552" s="50" t="s">
        <v>4838</v>
      </c>
      <c r="G5552" s="50" t="s">
        <v>5549</v>
      </c>
      <c r="H5552" s="50" t="s">
        <v>1121</v>
      </c>
      <c r="I5552" s="50" t="s">
        <v>5550</v>
      </c>
      <c r="J5552" s="50" t="s">
        <v>4717</v>
      </c>
      <c r="K5552" s="50" t="s">
        <v>291</v>
      </c>
      <c r="L5552" s="50" t="s">
        <v>189</v>
      </c>
      <c r="M5552" s="54">
        <v>2</v>
      </c>
      <c r="N5552" s="51" t="str">
        <f t="shared" si="357"/>
        <v>工学院</v>
      </c>
    </row>
    <row r="5553" spans="1:14" x14ac:dyDescent="0.2">
      <c r="A5553" s="50">
        <f t="shared" si="358"/>
        <v>61923</v>
      </c>
      <c r="B5553" s="50">
        <f t="shared" si="359"/>
        <v>6</v>
      </c>
      <c r="C5553" s="51">
        <f t="shared" si="360"/>
        <v>19</v>
      </c>
      <c r="D5553" s="50">
        <v>61923</v>
      </c>
      <c r="E5553" s="50" t="s">
        <v>13280</v>
      </c>
      <c r="F5553" s="50" t="s">
        <v>13281</v>
      </c>
      <c r="G5553" s="50" t="s">
        <v>13282</v>
      </c>
      <c r="H5553" s="50" t="s">
        <v>13283</v>
      </c>
      <c r="I5553" s="50" t="s">
        <v>13284</v>
      </c>
      <c r="J5553" s="50" t="s">
        <v>13285</v>
      </c>
      <c r="K5553" s="50" t="s">
        <v>291</v>
      </c>
      <c r="L5553" s="50" t="s">
        <v>188</v>
      </c>
      <c r="M5553" s="54">
        <v>2</v>
      </c>
      <c r="N5553" s="51" t="str">
        <f t="shared" si="357"/>
        <v>工学院</v>
      </c>
    </row>
    <row r="5554" spans="1:14" x14ac:dyDescent="0.2">
      <c r="A5554" s="50">
        <f t="shared" si="358"/>
        <v>61924</v>
      </c>
      <c r="B5554" s="50">
        <f t="shared" si="359"/>
        <v>6</v>
      </c>
      <c r="C5554" s="51">
        <f t="shared" si="360"/>
        <v>19</v>
      </c>
      <c r="D5554" s="50">
        <v>61924</v>
      </c>
      <c r="E5554" s="50" t="s">
        <v>13286</v>
      </c>
      <c r="F5554" s="50" t="s">
        <v>7496</v>
      </c>
      <c r="G5554" s="50" t="s">
        <v>13287</v>
      </c>
      <c r="H5554" s="50" t="s">
        <v>6861</v>
      </c>
      <c r="I5554" s="50" t="s">
        <v>13288</v>
      </c>
      <c r="J5554" s="50" t="s">
        <v>9549</v>
      </c>
      <c r="K5554" s="50" t="s">
        <v>291</v>
      </c>
      <c r="L5554" s="50" t="s">
        <v>188</v>
      </c>
      <c r="M5554" s="54">
        <v>2</v>
      </c>
      <c r="N5554" s="51" t="str">
        <f t="shared" si="357"/>
        <v>工学院</v>
      </c>
    </row>
    <row r="5555" spans="1:14" x14ac:dyDescent="0.2">
      <c r="A5555" s="50">
        <f t="shared" si="358"/>
        <v>61925</v>
      </c>
      <c r="B5555" s="50">
        <f t="shared" si="359"/>
        <v>6</v>
      </c>
      <c r="C5555" s="51">
        <f t="shared" si="360"/>
        <v>19</v>
      </c>
      <c r="D5555" s="50">
        <v>61925</v>
      </c>
      <c r="E5555" s="50" t="s">
        <v>10710</v>
      </c>
      <c r="F5555" s="50" t="s">
        <v>5286</v>
      </c>
      <c r="G5555" s="50" t="s">
        <v>10711</v>
      </c>
      <c r="H5555" s="50" t="s">
        <v>1289</v>
      </c>
      <c r="I5555" s="50" t="s">
        <v>10712</v>
      </c>
      <c r="J5555" s="50" t="s">
        <v>7015</v>
      </c>
      <c r="K5555" s="50" t="s">
        <v>291</v>
      </c>
      <c r="L5555" s="50" t="s">
        <v>189</v>
      </c>
      <c r="M5555" s="54">
        <v>1</v>
      </c>
      <c r="N5555" s="51" t="str">
        <f t="shared" si="357"/>
        <v>工学院</v>
      </c>
    </row>
    <row r="5556" spans="1:14" x14ac:dyDescent="0.2">
      <c r="A5556" s="50">
        <f t="shared" si="358"/>
        <v>61926</v>
      </c>
      <c r="B5556" s="50">
        <f t="shared" si="359"/>
        <v>6</v>
      </c>
      <c r="C5556" s="51">
        <f t="shared" si="360"/>
        <v>19</v>
      </c>
      <c r="D5556" s="50">
        <v>61926</v>
      </c>
      <c r="E5556" s="50" t="s">
        <v>13289</v>
      </c>
      <c r="F5556" s="50" t="s">
        <v>13290</v>
      </c>
      <c r="G5556" s="50" t="s">
        <v>13291</v>
      </c>
      <c r="H5556" s="50" t="s">
        <v>13292</v>
      </c>
      <c r="I5556" s="50" t="s">
        <v>13293</v>
      </c>
      <c r="J5556" s="50" t="s">
        <v>13294</v>
      </c>
      <c r="K5556" s="50" t="s">
        <v>291</v>
      </c>
      <c r="L5556" s="50" t="s">
        <v>185</v>
      </c>
      <c r="M5556" s="54">
        <v>1</v>
      </c>
      <c r="N5556" s="51" t="str">
        <f t="shared" si="357"/>
        <v>工学院</v>
      </c>
    </row>
    <row r="5557" spans="1:14" x14ac:dyDescent="0.2">
      <c r="A5557" s="50">
        <f t="shared" si="358"/>
        <v>61927</v>
      </c>
      <c r="B5557" s="50">
        <f t="shared" si="359"/>
        <v>6</v>
      </c>
      <c r="C5557" s="51">
        <f t="shared" si="360"/>
        <v>19</v>
      </c>
      <c r="D5557" s="50">
        <v>61927</v>
      </c>
      <c r="E5557" s="50" t="s">
        <v>13295</v>
      </c>
      <c r="F5557" s="50" t="s">
        <v>4848</v>
      </c>
      <c r="G5557" s="50" t="s">
        <v>12793</v>
      </c>
      <c r="H5557" s="50" t="s">
        <v>1810</v>
      </c>
      <c r="I5557" s="50" t="s">
        <v>12794</v>
      </c>
      <c r="J5557" s="50" t="s">
        <v>1811</v>
      </c>
      <c r="K5557" s="50" t="s">
        <v>291</v>
      </c>
      <c r="L5557" s="50" t="s">
        <v>189</v>
      </c>
      <c r="M5557" s="54">
        <v>1</v>
      </c>
      <c r="N5557" s="51" t="str">
        <f t="shared" si="357"/>
        <v>工学院</v>
      </c>
    </row>
    <row r="5558" spans="1:14" x14ac:dyDescent="0.2">
      <c r="A5558" s="50">
        <f t="shared" si="358"/>
        <v>61928</v>
      </c>
      <c r="B5558" s="50">
        <f t="shared" si="359"/>
        <v>6</v>
      </c>
      <c r="C5558" s="51">
        <f t="shared" si="360"/>
        <v>19</v>
      </c>
      <c r="D5558" s="50">
        <v>61928</v>
      </c>
      <c r="E5558" s="50" t="s">
        <v>13296</v>
      </c>
      <c r="F5558" s="50" t="s">
        <v>11840</v>
      </c>
      <c r="G5558" s="50" t="s">
        <v>3789</v>
      </c>
      <c r="H5558" s="50" t="s">
        <v>1654</v>
      </c>
      <c r="I5558" s="50" t="s">
        <v>3790</v>
      </c>
      <c r="J5558" s="50" t="s">
        <v>1655</v>
      </c>
      <c r="K5558" s="50" t="s">
        <v>291</v>
      </c>
      <c r="L5558" s="50" t="s">
        <v>189</v>
      </c>
      <c r="M5558" s="54">
        <v>1</v>
      </c>
      <c r="N5558" s="51" t="str">
        <f t="shared" si="357"/>
        <v>工学院</v>
      </c>
    </row>
    <row r="5559" spans="1:14" x14ac:dyDescent="0.2">
      <c r="A5559" s="50">
        <f t="shared" si="358"/>
        <v>61929</v>
      </c>
      <c r="B5559" s="50">
        <f t="shared" si="359"/>
        <v>6</v>
      </c>
      <c r="C5559" s="51">
        <f t="shared" si="360"/>
        <v>19</v>
      </c>
      <c r="D5559" s="50">
        <v>61929</v>
      </c>
      <c r="E5559" s="50" t="s">
        <v>20</v>
      </c>
      <c r="F5559" s="50" t="s">
        <v>3181</v>
      </c>
      <c r="G5559" s="50" t="s">
        <v>2657</v>
      </c>
      <c r="H5559" s="50" t="s">
        <v>3182</v>
      </c>
      <c r="I5559" s="50" t="s">
        <v>2658</v>
      </c>
      <c r="J5559" s="50" t="s">
        <v>12546</v>
      </c>
      <c r="K5559" s="50" t="s">
        <v>291</v>
      </c>
      <c r="L5559" s="50" t="s">
        <v>185</v>
      </c>
      <c r="M5559" s="54">
        <v>1</v>
      </c>
      <c r="N5559" s="51" t="str">
        <f t="shared" si="357"/>
        <v>工学院</v>
      </c>
    </row>
    <row r="5560" spans="1:14" x14ac:dyDescent="0.2">
      <c r="A5560" s="50">
        <f t="shared" si="358"/>
        <v>61951</v>
      </c>
      <c r="B5560" s="50">
        <f t="shared" si="359"/>
        <v>6</v>
      </c>
      <c r="C5560" s="51">
        <f t="shared" si="360"/>
        <v>19</v>
      </c>
      <c r="D5560" s="50">
        <v>61951</v>
      </c>
      <c r="E5560" s="50" t="s">
        <v>608</v>
      </c>
      <c r="F5560" s="50" t="s">
        <v>7077</v>
      </c>
      <c r="G5560" s="50" t="s">
        <v>1427</v>
      </c>
      <c r="H5560" s="50" t="s">
        <v>7078</v>
      </c>
      <c r="I5560" s="50" t="s">
        <v>1429</v>
      </c>
      <c r="J5560" s="50" t="s">
        <v>7079</v>
      </c>
      <c r="K5560" s="50" t="s">
        <v>292</v>
      </c>
      <c r="L5560" s="50" t="s">
        <v>189</v>
      </c>
      <c r="M5560" s="54">
        <v>2</v>
      </c>
      <c r="N5560" s="51" t="str">
        <f t="shared" si="357"/>
        <v>工学院</v>
      </c>
    </row>
    <row r="5561" spans="1:14" x14ac:dyDescent="0.2">
      <c r="A5561" s="50">
        <f t="shared" si="358"/>
        <v>61952</v>
      </c>
      <c r="B5561" s="50">
        <f t="shared" si="359"/>
        <v>6</v>
      </c>
      <c r="C5561" s="51">
        <f t="shared" si="360"/>
        <v>19</v>
      </c>
      <c r="D5561" s="50">
        <v>61952</v>
      </c>
      <c r="E5561" s="50" t="s">
        <v>61</v>
      </c>
      <c r="F5561" s="50" t="s">
        <v>13297</v>
      </c>
      <c r="G5561" s="50" t="s">
        <v>1901</v>
      </c>
      <c r="H5561" s="50" t="s">
        <v>1975</v>
      </c>
      <c r="I5561" s="50" t="s">
        <v>1902</v>
      </c>
      <c r="J5561" s="50" t="s">
        <v>1977</v>
      </c>
      <c r="K5561" s="50" t="s">
        <v>292</v>
      </c>
      <c r="L5561" s="50" t="s">
        <v>189</v>
      </c>
      <c r="M5561" s="54">
        <v>2</v>
      </c>
      <c r="N5561" s="51" t="str">
        <f t="shared" si="357"/>
        <v>工学院</v>
      </c>
    </row>
    <row r="5562" spans="1:14" x14ac:dyDescent="0.2">
      <c r="A5562" s="50">
        <f t="shared" si="358"/>
        <v>61953</v>
      </c>
      <c r="B5562" s="50">
        <f t="shared" si="359"/>
        <v>6</v>
      </c>
      <c r="C5562" s="51">
        <f t="shared" si="360"/>
        <v>19</v>
      </c>
      <c r="D5562" s="50">
        <v>61953</v>
      </c>
      <c r="E5562" s="50" t="s">
        <v>12581</v>
      </c>
      <c r="F5562" s="50" t="s">
        <v>13298</v>
      </c>
      <c r="G5562" s="50" t="s">
        <v>12582</v>
      </c>
      <c r="H5562" s="50" t="s">
        <v>11103</v>
      </c>
      <c r="I5562" s="50" t="s">
        <v>12583</v>
      </c>
      <c r="J5562" s="50" t="s">
        <v>11105</v>
      </c>
      <c r="K5562" s="50" t="s">
        <v>292</v>
      </c>
      <c r="L5562" s="50" t="s">
        <v>189</v>
      </c>
      <c r="M5562" s="54">
        <v>2</v>
      </c>
      <c r="N5562" s="51" t="str">
        <f t="shared" si="357"/>
        <v>工学院</v>
      </c>
    </row>
    <row r="5563" spans="1:14" x14ac:dyDescent="0.2">
      <c r="A5563" s="50">
        <f t="shared" si="358"/>
        <v>61954</v>
      </c>
      <c r="B5563" s="50">
        <f t="shared" si="359"/>
        <v>6</v>
      </c>
      <c r="C5563" s="51">
        <f t="shared" si="360"/>
        <v>19</v>
      </c>
      <c r="D5563" s="50">
        <v>61954</v>
      </c>
      <c r="E5563" s="50" t="s">
        <v>7542</v>
      </c>
      <c r="F5563" s="50" t="s">
        <v>13299</v>
      </c>
      <c r="G5563" s="50" t="s">
        <v>7544</v>
      </c>
      <c r="H5563" s="50" t="s">
        <v>6823</v>
      </c>
      <c r="I5563" s="50" t="s">
        <v>7545</v>
      </c>
      <c r="J5563" s="50" t="s">
        <v>6824</v>
      </c>
      <c r="K5563" s="50" t="s">
        <v>292</v>
      </c>
      <c r="L5563" s="50" t="s">
        <v>188</v>
      </c>
      <c r="M5563" s="54">
        <v>2</v>
      </c>
      <c r="N5563" s="51" t="str">
        <f t="shared" si="357"/>
        <v>工学院</v>
      </c>
    </row>
    <row r="5564" spans="1:14" x14ac:dyDescent="0.2">
      <c r="A5564" s="50">
        <f t="shared" si="358"/>
        <v>61955</v>
      </c>
      <c r="B5564" s="50">
        <f t="shared" si="359"/>
        <v>6</v>
      </c>
      <c r="C5564" s="51">
        <f t="shared" si="360"/>
        <v>19</v>
      </c>
      <c r="D5564" s="50">
        <v>61955</v>
      </c>
      <c r="E5564" s="50" t="s">
        <v>20</v>
      </c>
      <c r="F5564" s="50" t="s">
        <v>12313</v>
      </c>
      <c r="G5564" s="50" t="s">
        <v>2657</v>
      </c>
      <c r="H5564" s="50" t="s">
        <v>4219</v>
      </c>
      <c r="I5564" s="50" t="s">
        <v>2658</v>
      </c>
      <c r="J5564" s="50" t="s">
        <v>4220</v>
      </c>
      <c r="K5564" s="50" t="s">
        <v>292</v>
      </c>
      <c r="L5564" s="50" t="s">
        <v>185</v>
      </c>
      <c r="M5564" s="54">
        <v>1</v>
      </c>
      <c r="N5564" s="51" t="str">
        <f t="shared" si="357"/>
        <v>工学院</v>
      </c>
    </row>
    <row r="5565" spans="1:14" x14ac:dyDescent="0.2">
      <c r="A5565" s="50">
        <f t="shared" si="358"/>
        <v>61956</v>
      </c>
      <c r="B5565" s="50">
        <f t="shared" si="359"/>
        <v>6</v>
      </c>
      <c r="C5565" s="51">
        <f t="shared" si="360"/>
        <v>19</v>
      </c>
      <c r="D5565" s="50">
        <v>61956</v>
      </c>
      <c r="E5565" s="50" t="s">
        <v>13300</v>
      </c>
      <c r="F5565" s="50" t="s">
        <v>7748</v>
      </c>
      <c r="G5565" s="50" t="s">
        <v>13301</v>
      </c>
      <c r="H5565" s="50" t="s">
        <v>7750</v>
      </c>
      <c r="I5565" s="50" t="s">
        <v>13302</v>
      </c>
      <c r="J5565" s="50" t="s">
        <v>13303</v>
      </c>
      <c r="K5565" s="50" t="s">
        <v>292</v>
      </c>
      <c r="L5565" s="50" t="s">
        <v>185</v>
      </c>
      <c r="M5565" s="54">
        <v>1</v>
      </c>
      <c r="N5565" s="51" t="str">
        <f t="shared" si="357"/>
        <v>工学院</v>
      </c>
    </row>
    <row r="5566" spans="1:14" x14ac:dyDescent="0.2">
      <c r="A5566" s="50">
        <f t="shared" si="358"/>
        <v>61965</v>
      </c>
      <c r="B5566" s="50">
        <f t="shared" si="359"/>
        <v>6</v>
      </c>
      <c r="C5566" s="51">
        <f t="shared" si="360"/>
        <v>19</v>
      </c>
      <c r="D5566" s="50">
        <v>61965</v>
      </c>
      <c r="E5566" s="50" t="s">
        <v>5136</v>
      </c>
      <c r="F5566" s="50" t="s">
        <v>13304</v>
      </c>
      <c r="G5566" s="50" t="s">
        <v>5137</v>
      </c>
      <c r="H5566" s="50" t="s">
        <v>1700</v>
      </c>
      <c r="I5566" s="50" t="s">
        <v>5138</v>
      </c>
      <c r="J5566" s="50" t="s">
        <v>1702</v>
      </c>
      <c r="K5566" s="50" t="s">
        <v>292</v>
      </c>
      <c r="L5566" s="50" t="s">
        <v>1029</v>
      </c>
      <c r="M5566" s="54">
        <v>3</v>
      </c>
      <c r="N5566" s="51" t="str">
        <f t="shared" si="357"/>
        <v>工学院</v>
      </c>
    </row>
    <row r="5567" spans="1:14" x14ac:dyDescent="0.2">
      <c r="A5567" s="50">
        <f t="shared" si="358"/>
        <v>62201</v>
      </c>
      <c r="B5567" s="50">
        <f t="shared" si="359"/>
        <v>6</v>
      </c>
      <c r="C5567" s="51">
        <f t="shared" si="360"/>
        <v>22</v>
      </c>
      <c r="D5567" s="50">
        <v>62201</v>
      </c>
      <c r="E5567" s="50" t="s">
        <v>13305</v>
      </c>
      <c r="F5567" s="50" t="s">
        <v>8823</v>
      </c>
      <c r="G5567" s="50" t="s">
        <v>6865</v>
      </c>
      <c r="H5567" s="50" t="s">
        <v>1125</v>
      </c>
      <c r="I5567" s="50" t="s">
        <v>6866</v>
      </c>
      <c r="J5567" s="50" t="s">
        <v>2830</v>
      </c>
      <c r="K5567" s="50" t="s">
        <v>291</v>
      </c>
      <c r="L5567" s="50" t="s">
        <v>188</v>
      </c>
      <c r="M5567" s="54">
        <v>2</v>
      </c>
      <c r="N5567" s="51" t="str">
        <f t="shared" si="357"/>
        <v>八王子</v>
      </c>
    </row>
    <row r="5568" spans="1:14" x14ac:dyDescent="0.2">
      <c r="A5568" s="50">
        <f t="shared" si="358"/>
        <v>62202</v>
      </c>
      <c r="B5568" s="50">
        <f t="shared" si="359"/>
        <v>6</v>
      </c>
      <c r="C5568" s="51">
        <f t="shared" si="360"/>
        <v>22</v>
      </c>
      <c r="D5568" s="50">
        <v>62202</v>
      </c>
      <c r="E5568" s="50" t="s">
        <v>4762</v>
      </c>
      <c r="F5568" s="50" t="s">
        <v>10289</v>
      </c>
      <c r="G5568" s="50" t="s">
        <v>4763</v>
      </c>
      <c r="H5568" s="50" t="s">
        <v>1222</v>
      </c>
      <c r="I5568" s="50" t="s">
        <v>4764</v>
      </c>
      <c r="J5568" s="50" t="s">
        <v>1223</v>
      </c>
      <c r="K5568" s="50" t="s">
        <v>291</v>
      </c>
      <c r="L5568" s="50" t="s">
        <v>188</v>
      </c>
      <c r="M5568" s="54">
        <v>2</v>
      </c>
      <c r="N5568" s="51" t="str">
        <f t="shared" si="357"/>
        <v>八王子</v>
      </c>
    </row>
    <row r="5569" spans="1:14" x14ac:dyDescent="0.2">
      <c r="A5569" s="50">
        <f t="shared" si="358"/>
        <v>62203</v>
      </c>
      <c r="B5569" s="50">
        <f t="shared" si="359"/>
        <v>6</v>
      </c>
      <c r="C5569" s="51">
        <f t="shared" si="360"/>
        <v>22</v>
      </c>
      <c r="D5569" s="50">
        <v>62203</v>
      </c>
      <c r="E5569" s="50" t="s">
        <v>660</v>
      </c>
      <c r="F5569" s="50" t="s">
        <v>13306</v>
      </c>
      <c r="G5569" s="50" t="s">
        <v>2535</v>
      </c>
      <c r="H5569" s="50" t="s">
        <v>1975</v>
      </c>
      <c r="I5569" s="50" t="s">
        <v>6011</v>
      </c>
      <c r="J5569" s="50" t="s">
        <v>1977</v>
      </c>
      <c r="K5569" s="50" t="s">
        <v>291</v>
      </c>
      <c r="L5569" s="50" t="s">
        <v>188</v>
      </c>
      <c r="M5569" s="54">
        <v>2</v>
      </c>
      <c r="N5569" s="51" t="str">
        <f t="shared" si="357"/>
        <v>八王子</v>
      </c>
    </row>
    <row r="5570" spans="1:14" x14ac:dyDescent="0.2">
      <c r="A5570" s="50">
        <f t="shared" si="358"/>
        <v>62204</v>
      </c>
      <c r="B5570" s="50">
        <f t="shared" si="359"/>
        <v>6</v>
      </c>
      <c r="C5570" s="51">
        <f t="shared" si="360"/>
        <v>22</v>
      </c>
      <c r="D5570" s="50">
        <v>62204</v>
      </c>
      <c r="E5570" s="50" t="s">
        <v>453</v>
      </c>
      <c r="F5570" s="50" t="s">
        <v>13307</v>
      </c>
      <c r="G5570" s="50" t="s">
        <v>1044</v>
      </c>
      <c r="H5570" s="50" t="s">
        <v>1916</v>
      </c>
      <c r="I5570" s="50" t="s">
        <v>1045</v>
      </c>
      <c r="J5570" s="50" t="s">
        <v>1917</v>
      </c>
      <c r="K5570" s="50" t="s">
        <v>291</v>
      </c>
      <c r="L5570" s="50" t="s">
        <v>188</v>
      </c>
      <c r="M5570" s="54">
        <v>2</v>
      </c>
      <c r="N5570" s="51" t="str">
        <f t="shared" ref="N5570:N5633" si="361">VLOOKUP(B5570*100+C5570,$AB$2:$AF$400,2,0)</f>
        <v>八王子</v>
      </c>
    </row>
    <row r="5571" spans="1:14" x14ac:dyDescent="0.2">
      <c r="A5571" s="50">
        <f t="shared" si="358"/>
        <v>62205</v>
      </c>
      <c r="B5571" s="50">
        <f t="shared" si="359"/>
        <v>6</v>
      </c>
      <c r="C5571" s="51">
        <f t="shared" si="360"/>
        <v>22</v>
      </c>
      <c r="D5571" s="50">
        <v>62205</v>
      </c>
      <c r="E5571" s="50" t="s">
        <v>13308</v>
      </c>
      <c r="F5571" s="50" t="s">
        <v>13309</v>
      </c>
      <c r="G5571" s="50" t="s">
        <v>13310</v>
      </c>
      <c r="H5571" s="50" t="s">
        <v>8258</v>
      </c>
      <c r="I5571" s="50" t="s">
        <v>13311</v>
      </c>
      <c r="J5571" s="50" t="s">
        <v>8259</v>
      </c>
      <c r="K5571" s="50" t="s">
        <v>291</v>
      </c>
      <c r="L5571" s="50" t="s">
        <v>188</v>
      </c>
      <c r="M5571" s="54">
        <v>2</v>
      </c>
      <c r="N5571" s="51" t="str">
        <f t="shared" si="361"/>
        <v>八王子</v>
      </c>
    </row>
    <row r="5572" spans="1:14" x14ac:dyDescent="0.2">
      <c r="A5572" s="50">
        <f t="shared" si="358"/>
        <v>62206</v>
      </c>
      <c r="B5572" s="50">
        <f t="shared" si="359"/>
        <v>6</v>
      </c>
      <c r="C5572" s="51">
        <f t="shared" si="360"/>
        <v>22</v>
      </c>
      <c r="D5572" s="50">
        <v>62206</v>
      </c>
      <c r="E5572" s="50" t="s">
        <v>5101</v>
      </c>
      <c r="F5572" s="50" t="s">
        <v>919</v>
      </c>
      <c r="G5572" s="50" t="s">
        <v>2513</v>
      </c>
      <c r="H5572" s="50" t="s">
        <v>2872</v>
      </c>
      <c r="I5572" s="50" t="s">
        <v>2515</v>
      </c>
      <c r="J5572" s="50" t="s">
        <v>2873</v>
      </c>
      <c r="K5572" s="50" t="s">
        <v>291</v>
      </c>
      <c r="L5572" s="50" t="s">
        <v>188</v>
      </c>
      <c r="M5572" s="54">
        <v>2</v>
      </c>
      <c r="N5572" s="51" t="str">
        <f t="shared" si="361"/>
        <v>八王子</v>
      </c>
    </row>
    <row r="5573" spans="1:14" x14ac:dyDescent="0.2">
      <c r="A5573" s="50">
        <f t="shared" si="358"/>
        <v>62207</v>
      </c>
      <c r="B5573" s="50">
        <f t="shared" si="359"/>
        <v>6</v>
      </c>
      <c r="C5573" s="51">
        <f t="shared" si="360"/>
        <v>22</v>
      </c>
      <c r="D5573" s="50">
        <v>62207</v>
      </c>
      <c r="E5573" s="50" t="s">
        <v>13312</v>
      </c>
      <c r="F5573" s="50" t="s">
        <v>13313</v>
      </c>
      <c r="G5573" s="50" t="s">
        <v>13314</v>
      </c>
      <c r="H5573" s="50" t="s">
        <v>13315</v>
      </c>
      <c r="I5573" s="50" t="s">
        <v>13316</v>
      </c>
      <c r="J5573" s="50" t="s">
        <v>13317</v>
      </c>
      <c r="K5573" s="50" t="s">
        <v>291</v>
      </c>
      <c r="L5573" s="50" t="s">
        <v>188</v>
      </c>
      <c r="M5573" s="54">
        <v>2</v>
      </c>
      <c r="N5573" s="51" t="str">
        <f t="shared" si="361"/>
        <v>八王子</v>
      </c>
    </row>
    <row r="5574" spans="1:14" x14ac:dyDescent="0.2">
      <c r="A5574" s="50">
        <f t="shared" si="358"/>
        <v>62208</v>
      </c>
      <c r="B5574" s="50">
        <f t="shared" si="359"/>
        <v>6</v>
      </c>
      <c r="C5574" s="51">
        <f t="shared" si="360"/>
        <v>22</v>
      </c>
      <c r="D5574" s="50">
        <v>62208</v>
      </c>
      <c r="E5574" s="50" t="s">
        <v>13318</v>
      </c>
      <c r="F5574" s="50" t="s">
        <v>2481</v>
      </c>
      <c r="G5574" s="50" t="s">
        <v>13319</v>
      </c>
      <c r="H5574" s="50" t="s">
        <v>1122</v>
      </c>
      <c r="I5574" s="50" t="s">
        <v>13320</v>
      </c>
      <c r="J5574" s="50" t="s">
        <v>1918</v>
      </c>
      <c r="K5574" s="50" t="s">
        <v>291</v>
      </c>
      <c r="L5574" s="50" t="s">
        <v>188</v>
      </c>
      <c r="M5574" s="54">
        <v>2</v>
      </c>
      <c r="N5574" s="51" t="str">
        <f t="shared" si="361"/>
        <v>八王子</v>
      </c>
    </row>
    <row r="5575" spans="1:14" x14ac:dyDescent="0.2">
      <c r="A5575" s="50">
        <f t="shared" si="358"/>
        <v>62209</v>
      </c>
      <c r="B5575" s="50">
        <f t="shared" si="359"/>
        <v>6</v>
      </c>
      <c r="C5575" s="51">
        <f t="shared" si="360"/>
        <v>22</v>
      </c>
      <c r="D5575" s="50">
        <v>62209</v>
      </c>
      <c r="E5575" s="50" t="s">
        <v>13321</v>
      </c>
      <c r="F5575" s="50" t="s">
        <v>13322</v>
      </c>
      <c r="G5575" s="50" t="s">
        <v>13323</v>
      </c>
      <c r="H5575" s="50" t="s">
        <v>13324</v>
      </c>
      <c r="I5575" s="50" t="s">
        <v>13325</v>
      </c>
      <c r="J5575" s="50" t="s">
        <v>13326</v>
      </c>
      <c r="K5575" s="50" t="s">
        <v>291</v>
      </c>
      <c r="L5575" s="50" t="s">
        <v>188</v>
      </c>
      <c r="M5575" s="54">
        <v>2</v>
      </c>
      <c r="N5575" s="51" t="str">
        <f t="shared" si="361"/>
        <v>八王子</v>
      </c>
    </row>
    <row r="5576" spans="1:14" x14ac:dyDescent="0.2">
      <c r="A5576" s="50">
        <f t="shared" si="358"/>
        <v>62210</v>
      </c>
      <c r="B5576" s="50">
        <f t="shared" si="359"/>
        <v>6</v>
      </c>
      <c r="C5576" s="51">
        <f t="shared" si="360"/>
        <v>22</v>
      </c>
      <c r="D5576" s="50">
        <v>62210</v>
      </c>
      <c r="E5576" s="50" t="s">
        <v>13327</v>
      </c>
      <c r="F5576" s="50" t="s">
        <v>13328</v>
      </c>
      <c r="G5576" s="50" t="s">
        <v>13329</v>
      </c>
      <c r="H5576" s="50" t="s">
        <v>8594</v>
      </c>
      <c r="I5576" s="50" t="s">
        <v>13330</v>
      </c>
      <c r="J5576" s="50" t="s">
        <v>13331</v>
      </c>
      <c r="K5576" s="50" t="s">
        <v>291</v>
      </c>
      <c r="L5576" s="50" t="s">
        <v>188</v>
      </c>
      <c r="M5576" s="54">
        <v>2</v>
      </c>
      <c r="N5576" s="51" t="str">
        <f t="shared" si="361"/>
        <v>八王子</v>
      </c>
    </row>
    <row r="5577" spans="1:14" x14ac:dyDescent="0.2">
      <c r="A5577" s="50">
        <f t="shared" si="358"/>
        <v>62211</v>
      </c>
      <c r="B5577" s="50">
        <f t="shared" si="359"/>
        <v>6</v>
      </c>
      <c r="C5577" s="51">
        <f t="shared" si="360"/>
        <v>22</v>
      </c>
      <c r="D5577" s="50">
        <v>62211</v>
      </c>
      <c r="E5577" s="50" t="s">
        <v>56</v>
      </c>
      <c r="F5577" s="50" t="s">
        <v>13332</v>
      </c>
      <c r="G5577" s="50" t="s">
        <v>2851</v>
      </c>
      <c r="H5577" s="50" t="s">
        <v>13333</v>
      </c>
      <c r="I5577" s="50" t="s">
        <v>5657</v>
      </c>
      <c r="J5577" s="50" t="s">
        <v>13334</v>
      </c>
      <c r="K5577" s="50" t="s">
        <v>291</v>
      </c>
      <c r="L5577" s="50" t="s">
        <v>188</v>
      </c>
      <c r="M5577" s="54">
        <v>2</v>
      </c>
      <c r="N5577" s="51" t="str">
        <f t="shared" si="361"/>
        <v>八王子</v>
      </c>
    </row>
    <row r="5578" spans="1:14" x14ac:dyDescent="0.2">
      <c r="A5578" s="50">
        <f t="shared" si="358"/>
        <v>62212</v>
      </c>
      <c r="B5578" s="50">
        <f t="shared" si="359"/>
        <v>6</v>
      </c>
      <c r="C5578" s="51">
        <f t="shared" si="360"/>
        <v>22</v>
      </c>
      <c r="D5578" s="50">
        <v>62212</v>
      </c>
      <c r="E5578" s="50" t="s">
        <v>23</v>
      </c>
      <c r="F5578" s="50" t="s">
        <v>13335</v>
      </c>
      <c r="G5578" s="50" t="s">
        <v>1248</v>
      </c>
      <c r="H5578" s="50" t="s">
        <v>4767</v>
      </c>
      <c r="I5578" s="50" t="s">
        <v>1249</v>
      </c>
      <c r="J5578" s="50" t="s">
        <v>4768</v>
      </c>
      <c r="K5578" s="50" t="s">
        <v>291</v>
      </c>
      <c r="L5578" s="50" t="s">
        <v>189</v>
      </c>
      <c r="M5578" s="54">
        <v>2</v>
      </c>
      <c r="N5578" s="51" t="str">
        <f t="shared" si="361"/>
        <v>八王子</v>
      </c>
    </row>
    <row r="5579" spans="1:14" x14ac:dyDescent="0.2">
      <c r="A5579" s="50">
        <f t="shared" si="358"/>
        <v>62213</v>
      </c>
      <c r="B5579" s="50">
        <f t="shared" si="359"/>
        <v>6</v>
      </c>
      <c r="C5579" s="51">
        <f t="shared" si="360"/>
        <v>22</v>
      </c>
      <c r="D5579" s="50">
        <v>62213</v>
      </c>
      <c r="E5579" s="50" t="s">
        <v>4531</v>
      </c>
      <c r="F5579" s="50" t="s">
        <v>6950</v>
      </c>
      <c r="G5579" s="50" t="s">
        <v>4283</v>
      </c>
      <c r="H5579" s="50" t="s">
        <v>5684</v>
      </c>
      <c r="I5579" s="50" t="s">
        <v>4284</v>
      </c>
      <c r="J5579" s="50" t="s">
        <v>5686</v>
      </c>
      <c r="K5579" s="50" t="s">
        <v>291</v>
      </c>
      <c r="L5579" s="50" t="s">
        <v>188</v>
      </c>
      <c r="M5579" s="54">
        <v>2</v>
      </c>
      <c r="N5579" s="51" t="str">
        <f t="shared" si="361"/>
        <v>八王子</v>
      </c>
    </row>
    <row r="5580" spans="1:14" x14ac:dyDescent="0.2">
      <c r="A5580" s="50">
        <f t="shared" si="358"/>
        <v>62214</v>
      </c>
      <c r="B5580" s="50">
        <f t="shared" si="359"/>
        <v>6</v>
      </c>
      <c r="C5580" s="51">
        <f t="shared" si="360"/>
        <v>22</v>
      </c>
      <c r="D5580" s="50">
        <v>62214</v>
      </c>
      <c r="E5580" s="50" t="s">
        <v>6472</v>
      </c>
      <c r="F5580" s="50" t="s">
        <v>13336</v>
      </c>
      <c r="G5580" s="50" t="s">
        <v>6474</v>
      </c>
      <c r="H5580" s="50" t="s">
        <v>1579</v>
      </c>
      <c r="I5580" s="50" t="s">
        <v>6476</v>
      </c>
      <c r="J5580" s="50" t="s">
        <v>1581</v>
      </c>
      <c r="K5580" s="50" t="s">
        <v>291</v>
      </c>
      <c r="L5580" s="50" t="s">
        <v>189</v>
      </c>
      <c r="M5580" s="54">
        <v>1</v>
      </c>
      <c r="N5580" s="51" t="str">
        <f t="shared" si="361"/>
        <v>八王子</v>
      </c>
    </row>
    <row r="5581" spans="1:14" x14ac:dyDescent="0.2">
      <c r="A5581" s="50">
        <f t="shared" si="358"/>
        <v>62215</v>
      </c>
      <c r="B5581" s="50">
        <f t="shared" si="359"/>
        <v>6</v>
      </c>
      <c r="C5581" s="51">
        <f t="shared" si="360"/>
        <v>22</v>
      </c>
      <c r="D5581" s="50">
        <v>62215</v>
      </c>
      <c r="E5581" s="50" t="s">
        <v>2045</v>
      </c>
      <c r="F5581" s="50" t="s">
        <v>755</v>
      </c>
      <c r="G5581" s="50" t="s">
        <v>2047</v>
      </c>
      <c r="H5581" s="50" t="s">
        <v>9300</v>
      </c>
      <c r="I5581" s="50" t="s">
        <v>2049</v>
      </c>
      <c r="J5581" s="50" t="s">
        <v>12875</v>
      </c>
      <c r="K5581" s="50" t="s">
        <v>291</v>
      </c>
      <c r="L5581" s="50" t="s">
        <v>189</v>
      </c>
      <c r="M5581" s="54">
        <v>1</v>
      </c>
      <c r="N5581" s="51" t="str">
        <f t="shared" si="361"/>
        <v>八王子</v>
      </c>
    </row>
    <row r="5582" spans="1:14" x14ac:dyDescent="0.2">
      <c r="A5582" s="50">
        <f t="shared" si="358"/>
        <v>62216</v>
      </c>
      <c r="B5582" s="50">
        <f t="shared" si="359"/>
        <v>6</v>
      </c>
      <c r="C5582" s="51">
        <f t="shared" si="360"/>
        <v>22</v>
      </c>
      <c r="D5582" s="50">
        <v>62216</v>
      </c>
      <c r="E5582" s="50" t="s">
        <v>13337</v>
      </c>
      <c r="F5582" s="50" t="s">
        <v>13338</v>
      </c>
      <c r="G5582" s="50" t="s">
        <v>13339</v>
      </c>
      <c r="H5582" s="50" t="s">
        <v>9305</v>
      </c>
      <c r="I5582" s="50" t="s">
        <v>13340</v>
      </c>
      <c r="J5582" s="50" t="s">
        <v>9306</v>
      </c>
      <c r="K5582" s="50" t="s">
        <v>291</v>
      </c>
      <c r="L5582" s="50" t="s">
        <v>189</v>
      </c>
      <c r="M5582" s="54">
        <v>1</v>
      </c>
      <c r="N5582" s="51" t="str">
        <f t="shared" si="361"/>
        <v>八王子</v>
      </c>
    </row>
    <row r="5583" spans="1:14" x14ac:dyDescent="0.2">
      <c r="A5583" s="50">
        <f t="shared" si="358"/>
        <v>62217</v>
      </c>
      <c r="B5583" s="50">
        <f t="shared" si="359"/>
        <v>6</v>
      </c>
      <c r="C5583" s="51">
        <f t="shared" si="360"/>
        <v>22</v>
      </c>
      <c r="D5583" s="50">
        <v>62217</v>
      </c>
      <c r="E5583" s="50" t="s">
        <v>13341</v>
      </c>
      <c r="F5583" s="50" t="s">
        <v>13306</v>
      </c>
      <c r="G5583" s="50" t="s">
        <v>13342</v>
      </c>
      <c r="H5583" s="50" t="s">
        <v>1975</v>
      </c>
      <c r="I5583" s="50" t="s">
        <v>13343</v>
      </c>
      <c r="J5583" s="50" t="s">
        <v>1977</v>
      </c>
      <c r="K5583" s="50" t="s">
        <v>291</v>
      </c>
      <c r="L5583" s="50" t="s">
        <v>189</v>
      </c>
      <c r="M5583" s="54">
        <v>1</v>
      </c>
      <c r="N5583" s="51" t="str">
        <f t="shared" si="361"/>
        <v>八王子</v>
      </c>
    </row>
    <row r="5584" spans="1:14" x14ac:dyDescent="0.2">
      <c r="A5584" s="50">
        <f t="shared" si="358"/>
        <v>62218</v>
      </c>
      <c r="B5584" s="50">
        <f t="shared" si="359"/>
        <v>6</v>
      </c>
      <c r="C5584" s="51">
        <f t="shared" si="360"/>
        <v>22</v>
      </c>
      <c r="D5584" s="50">
        <v>62218</v>
      </c>
      <c r="E5584" s="50" t="s">
        <v>13344</v>
      </c>
      <c r="F5584" s="50" t="s">
        <v>2843</v>
      </c>
      <c r="G5584" s="50" t="s">
        <v>13345</v>
      </c>
      <c r="H5584" s="50" t="s">
        <v>2595</v>
      </c>
      <c r="I5584" s="50" t="s">
        <v>13346</v>
      </c>
      <c r="J5584" s="50" t="s">
        <v>6090</v>
      </c>
      <c r="K5584" s="50" t="s">
        <v>291</v>
      </c>
      <c r="L5584" s="50" t="s">
        <v>189</v>
      </c>
      <c r="M5584" s="54">
        <v>1</v>
      </c>
      <c r="N5584" s="51" t="str">
        <f t="shared" si="361"/>
        <v>八王子</v>
      </c>
    </row>
    <row r="5585" spans="1:14" x14ac:dyDescent="0.2">
      <c r="A5585" s="50">
        <f t="shared" si="358"/>
        <v>62222</v>
      </c>
      <c r="B5585" s="50">
        <f t="shared" si="359"/>
        <v>6</v>
      </c>
      <c r="C5585" s="51">
        <f t="shared" si="360"/>
        <v>22</v>
      </c>
      <c r="D5585" s="50">
        <v>62222</v>
      </c>
      <c r="E5585" s="50" t="s">
        <v>13347</v>
      </c>
      <c r="F5585" s="50" t="s">
        <v>13348</v>
      </c>
      <c r="G5585" s="50" t="s">
        <v>13349</v>
      </c>
      <c r="H5585" s="50" t="s">
        <v>2854</v>
      </c>
      <c r="I5585" s="50" t="s">
        <v>13350</v>
      </c>
      <c r="J5585" s="50" t="s">
        <v>2856</v>
      </c>
      <c r="K5585" s="50" t="s">
        <v>291</v>
      </c>
      <c r="L5585" s="50" t="s">
        <v>185</v>
      </c>
      <c r="M5585" s="54">
        <v>1</v>
      </c>
      <c r="N5585" s="51" t="str">
        <f t="shared" si="361"/>
        <v>八王子</v>
      </c>
    </row>
    <row r="5586" spans="1:14" x14ac:dyDescent="0.2">
      <c r="A5586" s="50">
        <f t="shared" si="358"/>
        <v>62223</v>
      </c>
      <c r="B5586" s="50">
        <f t="shared" si="359"/>
        <v>6</v>
      </c>
      <c r="C5586" s="51">
        <f t="shared" si="360"/>
        <v>22</v>
      </c>
      <c r="D5586" s="50">
        <v>62223</v>
      </c>
      <c r="E5586" s="50" t="s">
        <v>26</v>
      </c>
      <c r="F5586" s="50" t="s">
        <v>3591</v>
      </c>
      <c r="G5586" s="50" t="s">
        <v>1451</v>
      </c>
      <c r="H5586" s="50" t="s">
        <v>2476</v>
      </c>
      <c r="I5586" s="50" t="s">
        <v>1544</v>
      </c>
      <c r="J5586" s="50" t="s">
        <v>2478</v>
      </c>
      <c r="K5586" s="50" t="s">
        <v>291</v>
      </c>
      <c r="L5586" s="50" t="s">
        <v>189</v>
      </c>
      <c r="M5586" s="54">
        <v>1</v>
      </c>
      <c r="N5586" s="51" t="str">
        <f t="shared" si="361"/>
        <v>八王子</v>
      </c>
    </row>
    <row r="5587" spans="1:14" x14ac:dyDescent="0.2">
      <c r="A5587" s="50">
        <f t="shared" si="358"/>
        <v>62224</v>
      </c>
      <c r="B5587" s="50">
        <f t="shared" si="359"/>
        <v>6</v>
      </c>
      <c r="C5587" s="51">
        <f t="shared" si="360"/>
        <v>22</v>
      </c>
      <c r="D5587" s="50">
        <v>62224</v>
      </c>
      <c r="E5587" s="50" t="s">
        <v>841</v>
      </c>
      <c r="F5587" s="50" t="s">
        <v>4031</v>
      </c>
      <c r="G5587" s="50" t="s">
        <v>2345</v>
      </c>
      <c r="H5587" s="50" t="s">
        <v>1198</v>
      </c>
      <c r="I5587" s="50" t="s">
        <v>2346</v>
      </c>
      <c r="J5587" s="50" t="s">
        <v>1200</v>
      </c>
      <c r="K5587" s="50" t="s">
        <v>291</v>
      </c>
      <c r="L5587" s="50" t="s">
        <v>189</v>
      </c>
      <c r="M5587" s="54">
        <v>1</v>
      </c>
      <c r="N5587" s="51" t="str">
        <f t="shared" si="361"/>
        <v>八王子</v>
      </c>
    </row>
    <row r="5588" spans="1:14" x14ac:dyDescent="0.2">
      <c r="A5588" s="50">
        <f t="shared" si="358"/>
        <v>62225</v>
      </c>
      <c r="B5588" s="50">
        <f t="shared" si="359"/>
        <v>6</v>
      </c>
      <c r="C5588" s="51">
        <f t="shared" si="360"/>
        <v>22</v>
      </c>
      <c r="D5588" s="50">
        <v>62225</v>
      </c>
      <c r="E5588" s="50" t="s">
        <v>494</v>
      </c>
      <c r="F5588" s="50" t="s">
        <v>69</v>
      </c>
      <c r="G5588" s="50" t="s">
        <v>2393</v>
      </c>
      <c r="H5588" s="50" t="s">
        <v>1625</v>
      </c>
      <c r="I5588" s="50" t="s">
        <v>2394</v>
      </c>
      <c r="J5588" s="50" t="s">
        <v>1627</v>
      </c>
      <c r="K5588" s="50" t="s">
        <v>291</v>
      </c>
      <c r="L5588" s="50" t="s">
        <v>189</v>
      </c>
      <c r="M5588" s="54">
        <v>1</v>
      </c>
      <c r="N5588" s="51" t="str">
        <f t="shared" si="361"/>
        <v>八王子</v>
      </c>
    </row>
    <row r="5589" spans="1:14" x14ac:dyDescent="0.2">
      <c r="A5589" s="50">
        <f t="shared" si="358"/>
        <v>62226</v>
      </c>
      <c r="B5589" s="50">
        <f t="shared" si="359"/>
        <v>6</v>
      </c>
      <c r="C5589" s="51">
        <f t="shared" si="360"/>
        <v>22</v>
      </c>
      <c r="D5589" s="50">
        <v>62226</v>
      </c>
      <c r="E5589" s="50" t="s">
        <v>13351</v>
      </c>
      <c r="F5589" s="50" t="s">
        <v>449</v>
      </c>
      <c r="G5589" s="50" t="s">
        <v>13352</v>
      </c>
      <c r="H5589" s="50" t="s">
        <v>1436</v>
      </c>
      <c r="I5589" s="50" t="s">
        <v>13353</v>
      </c>
      <c r="J5589" s="50" t="s">
        <v>1951</v>
      </c>
      <c r="K5589" s="50" t="s">
        <v>291</v>
      </c>
      <c r="L5589" s="50" t="s">
        <v>189</v>
      </c>
      <c r="M5589" s="54">
        <v>1</v>
      </c>
      <c r="N5589" s="51" t="str">
        <f t="shared" si="361"/>
        <v>八王子</v>
      </c>
    </row>
    <row r="5590" spans="1:14" x14ac:dyDescent="0.2">
      <c r="A5590" s="50">
        <f t="shared" si="358"/>
        <v>62228</v>
      </c>
      <c r="B5590" s="50">
        <f t="shared" si="359"/>
        <v>6</v>
      </c>
      <c r="C5590" s="51">
        <f t="shared" si="360"/>
        <v>22</v>
      </c>
      <c r="D5590" s="50">
        <v>62228</v>
      </c>
      <c r="E5590" s="50" t="s">
        <v>6995</v>
      </c>
      <c r="F5590" s="50" t="s">
        <v>13354</v>
      </c>
      <c r="G5590" s="50" t="s">
        <v>6997</v>
      </c>
      <c r="H5590" s="50" t="s">
        <v>13355</v>
      </c>
      <c r="I5590" s="50" t="s">
        <v>6998</v>
      </c>
      <c r="J5590" s="50" t="s">
        <v>13356</v>
      </c>
      <c r="K5590" s="50" t="s">
        <v>291</v>
      </c>
      <c r="L5590" s="50" t="s">
        <v>185</v>
      </c>
      <c r="M5590" s="54">
        <v>1</v>
      </c>
      <c r="N5590" s="51" t="str">
        <f t="shared" si="361"/>
        <v>八王子</v>
      </c>
    </row>
    <row r="5591" spans="1:14" x14ac:dyDescent="0.2">
      <c r="A5591" s="50">
        <f t="shared" si="358"/>
        <v>62230</v>
      </c>
      <c r="B5591" s="50">
        <f t="shared" si="359"/>
        <v>6</v>
      </c>
      <c r="C5591" s="51">
        <f t="shared" si="360"/>
        <v>22</v>
      </c>
      <c r="D5591" s="50">
        <v>62230</v>
      </c>
      <c r="E5591" s="50" t="s">
        <v>7961</v>
      </c>
      <c r="F5591" s="50" t="s">
        <v>8618</v>
      </c>
      <c r="G5591" s="50" t="s">
        <v>13357</v>
      </c>
      <c r="H5591" s="50" t="s">
        <v>2434</v>
      </c>
      <c r="I5591" s="50" t="s">
        <v>13358</v>
      </c>
      <c r="J5591" s="50" t="s">
        <v>2435</v>
      </c>
      <c r="K5591" s="50" t="s">
        <v>291</v>
      </c>
      <c r="L5591" s="50" t="s">
        <v>189</v>
      </c>
      <c r="M5591" s="54">
        <v>1</v>
      </c>
      <c r="N5591" s="51" t="str">
        <f t="shared" si="361"/>
        <v>八王子</v>
      </c>
    </row>
    <row r="5592" spans="1:14" x14ac:dyDescent="0.2">
      <c r="A5592" s="50">
        <f t="shared" si="358"/>
        <v>62231</v>
      </c>
      <c r="B5592" s="50">
        <f t="shared" si="359"/>
        <v>6</v>
      </c>
      <c r="C5592" s="51">
        <f t="shared" si="360"/>
        <v>22</v>
      </c>
      <c r="D5592" s="50">
        <v>62231</v>
      </c>
      <c r="E5592" s="50" t="s">
        <v>13359</v>
      </c>
      <c r="F5592" s="50" t="s">
        <v>119</v>
      </c>
      <c r="G5592" s="50" t="s">
        <v>13360</v>
      </c>
      <c r="H5592" s="50" t="s">
        <v>1662</v>
      </c>
      <c r="I5592" s="50" t="s">
        <v>13361</v>
      </c>
      <c r="J5592" s="50" t="s">
        <v>1663</v>
      </c>
      <c r="K5592" s="50" t="s">
        <v>291</v>
      </c>
      <c r="L5592" s="50" t="s">
        <v>189</v>
      </c>
      <c r="M5592" s="54">
        <v>1</v>
      </c>
      <c r="N5592" s="51" t="str">
        <f t="shared" si="361"/>
        <v>八王子</v>
      </c>
    </row>
    <row r="5593" spans="1:14" x14ac:dyDescent="0.2">
      <c r="A5593" s="50">
        <f t="shared" si="358"/>
        <v>62232</v>
      </c>
      <c r="B5593" s="50">
        <f t="shared" si="359"/>
        <v>6</v>
      </c>
      <c r="C5593" s="51">
        <f t="shared" si="360"/>
        <v>22</v>
      </c>
      <c r="D5593" s="50">
        <v>62232</v>
      </c>
      <c r="E5593" s="50" t="s">
        <v>13362</v>
      </c>
      <c r="F5593" s="50" t="s">
        <v>13363</v>
      </c>
      <c r="G5593" s="50" t="s">
        <v>13364</v>
      </c>
      <c r="H5593" s="50" t="s">
        <v>7085</v>
      </c>
      <c r="I5593" s="50" t="s">
        <v>13365</v>
      </c>
      <c r="J5593" s="50" t="s">
        <v>7086</v>
      </c>
      <c r="K5593" s="50" t="s">
        <v>291</v>
      </c>
      <c r="L5593" s="50" t="s">
        <v>189</v>
      </c>
      <c r="M5593" s="54">
        <v>1</v>
      </c>
      <c r="N5593" s="51" t="str">
        <f t="shared" si="361"/>
        <v>八王子</v>
      </c>
    </row>
    <row r="5594" spans="1:14" x14ac:dyDescent="0.2">
      <c r="A5594" s="50">
        <f t="shared" si="358"/>
        <v>62234</v>
      </c>
      <c r="B5594" s="50">
        <f t="shared" si="359"/>
        <v>6</v>
      </c>
      <c r="C5594" s="51">
        <f t="shared" si="360"/>
        <v>22</v>
      </c>
      <c r="D5594" s="50">
        <v>62234</v>
      </c>
      <c r="E5594" s="50" t="s">
        <v>677</v>
      </c>
      <c r="F5594" s="50" t="s">
        <v>13366</v>
      </c>
      <c r="G5594" s="50" t="s">
        <v>1380</v>
      </c>
      <c r="H5594" s="50" t="s">
        <v>9311</v>
      </c>
      <c r="I5594" s="50" t="s">
        <v>1382</v>
      </c>
      <c r="J5594" s="50" t="s">
        <v>9313</v>
      </c>
      <c r="K5594" s="50" t="s">
        <v>291</v>
      </c>
      <c r="L5594" s="50" t="s">
        <v>1029</v>
      </c>
      <c r="M5594" s="54">
        <v>3</v>
      </c>
      <c r="N5594" s="51" t="str">
        <f t="shared" si="361"/>
        <v>八王子</v>
      </c>
    </row>
    <row r="5595" spans="1:14" x14ac:dyDescent="0.2">
      <c r="A5595" s="50">
        <f t="shared" si="358"/>
        <v>62235</v>
      </c>
      <c r="B5595" s="50">
        <f t="shared" si="359"/>
        <v>6</v>
      </c>
      <c r="C5595" s="51">
        <f t="shared" si="360"/>
        <v>22</v>
      </c>
      <c r="D5595" s="50">
        <v>62235</v>
      </c>
      <c r="E5595" s="50" t="s">
        <v>34</v>
      </c>
      <c r="F5595" s="50" t="s">
        <v>13367</v>
      </c>
      <c r="G5595" s="50" t="s">
        <v>1285</v>
      </c>
      <c r="H5595" s="50" t="s">
        <v>13368</v>
      </c>
      <c r="I5595" s="50" t="s">
        <v>1287</v>
      </c>
      <c r="J5595" s="50" t="s">
        <v>13369</v>
      </c>
      <c r="K5595" s="50" t="s">
        <v>291</v>
      </c>
      <c r="L5595" s="50" t="s">
        <v>1029</v>
      </c>
      <c r="M5595" s="54">
        <v>3</v>
      </c>
      <c r="N5595" s="51" t="str">
        <f t="shared" si="361"/>
        <v>八王子</v>
      </c>
    </row>
    <row r="5596" spans="1:14" x14ac:dyDescent="0.2">
      <c r="A5596" s="50">
        <f t="shared" si="358"/>
        <v>62236</v>
      </c>
      <c r="B5596" s="50">
        <f t="shared" si="359"/>
        <v>6</v>
      </c>
      <c r="C5596" s="51">
        <f t="shared" si="360"/>
        <v>22</v>
      </c>
      <c r="D5596" s="50">
        <v>62236</v>
      </c>
      <c r="E5596" s="50" t="s">
        <v>51</v>
      </c>
      <c r="F5596" s="50" t="s">
        <v>5410</v>
      </c>
      <c r="G5596" s="50" t="s">
        <v>1303</v>
      </c>
      <c r="H5596" s="50" t="s">
        <v>13370</v>
      </c>
      <c r="I5596" s="50" t="s">
        <v>1304</v>
      </c>
      <c r="J5596" s="50" t="s">
        <v>13371</v>
      </c>
      <c r="K5596" s="50" t="s">
        <v>291</v>
      </c>
      <c r="L5596" s="50" t="s">
        <v>1029</v>
      </c>
      <c r="M5596" s="54">
        <v>3</v>
      </c>
      <c r="N5596" s="51" t="str">
        <f t="shared" si="361"/>
        <v>八王子</v>
      </c>
    </row>
    <row r="5597" spans="1:14" x14ac:dyDescent="0.2">
      <c r="A5597" s="50">
        <f t="shared" si="358"/>
        <v>62237</v>
      </c>
      <c r="B5597" s="50">
        <f t="shared" si="359"/>
        <v>6</v>
      </c>
      <c r="C5597" s="51">
        <f t="shared" si="360"/>
        <v>22</v>
      </c>
      <c r="D5597" s="50">
        <v>62237</v>
      </c>
      <c r="E5597" s="50" t="s">
        <v>56</v>
      </c>
      <c r="F5597" s="50" t="s">
        <v>9284</v>
      </c>
      <c r="G5597" s="50" t="s">
        <v>2851</v>
      </c>
      <c r="H5597" s="50" t="s">
        <v>1847</v>
      </c>
      <c r="I5597" s="50" t="s">
        <v>2852</v>
      </c>
      <c r="J5597" s="50" t="s">
        <v>1849</v>
      </c>
      <c r="K5597" s="50" t="s">
        <v>291</v>
      </c>
      <c r="L5597" s="50" t="s">
        <v>1029</v>
      </c>
      <c r="M5597" s="54">
        <v>3</v>
      </c>
      <c r="N5597" s="51" t="str">
        <f t="shared" si="361"/>
        <v>八王子</v>
      </c>
    </row>
    <row r="5598" spans="1:14" x14ac:dyDescent="0.2">
      <c r="A5598" s="50">
        <f t="shared" si="358"/>
        <v>62239</v>
      </c>
      <c r="B5598" s="50">
        <f t="shared" si="359"/>
        <v>6</v>
      </c>
      <c r="C5598" s="51">
        <f t="shared" si="360"/>
        <v>22</v>
      </c>
      <c r="D5598" s="50">
        <v>62239</v>
      </c>
      <c r="E5598" s="50" t="s">
        <v>2794</v>
      </c>
      <c r="F5598" s="50" t="s">
        <v>13372</v>
      </c>
      <c r="G5598" s="50" t="s">
        <v>2795</v>
      </c>
      <c r="H5598" s="50" t="s">
        <v>1121</v>
      </c>
      <c r="I5598" s="50" t="s">
        <v>2796</v>
      </c>
      <c r="J5598" s="50" t="s">
        <v>1584</v>
      </c>
      <c r="K5598" s="50" t="s">
        <v>291</v>
      </c>
      <c r="L5598" s="50" t="s">
        <v>1029</v>
      </c>
      <c r="M5598" s="54">
        <v>3</v>
      </c>
      <c r="N5598" s="51" t="str">
        <f t="shared" si="361"/>
        <v>八王子</v>
      </c>
    </row>
    <row r="5599" spans="1:14" x14ac:dyDescent="0.2">
      <c r="A5599" s="50">
        <f t="shared" si="358"/>
        <v>62240</v>
      </c>
      <c r="B5599" s="50">
        <f t="shared" si="359"/>
        <v>6</v>
      </c>
      <c r="C5599" s="51">
        <f t="shared" si="360"/>
        <v>22</v>
      </c>
      <c r="D5599" s="50">
        <v>62240</v>
      </c>
      <c r="E5599" s="50" t="s">
        <v>11473</v>
      </c>
      <c r="F5599" s="50" t="s">
        <v>13373</v>
      </c>
      <c r="G5599" s="50" t="s">
        <v>11475</v>
      </c>
      <c r="H5599" s="50" t="s">
        <v>1625</v>
      </c>
      <c r="I5599" s="50" t="s">
        <v>11476</v>
      </c>
      <c r="J5599" s="50" t="s">
        <v>1627</v>
      </c>
      <c r="K5599" s="50" t="s">
        <v>291</v>
      </c>
      <c r="L5599" s="50" t="s">
        <v>1029</v>
      </c>
      <c r="M5599" s="54">
        <v>3</v>
      </c>
      <c r="N5599" s="51" t="str">
        <f t="shared" si="361"/>
        <v>八王子</v>
      </c>
    </row>
    <row r="5600" spans="1:14" x14ac:dyDescent="0.2">
      <c r="A5600" s="50">
        <f t="shared" si="358"/>
        <v>62241</v>
      </c>
      <c r="B5600" s="50">
        <f t="shared" si="359"/>
        <v>6</v>
      </c>
      <c r="C5600" s="51">
        <f t="shared" si="360"/>
        <v>22</v>
      </c>
      <c r="D5600" s="50">
        <v>62241</v>
      </c>
      <c r="E5600" s="50" t="s">
        <v>64</v>
      </c>
      <c r="F5600" s="50" t="s">
        <v>13374</v>
      </c>
      <c r="G5600" s="50" t="s">
        <v>2409</v>
      </c>
      <c r="H5600" s="50" t="s">
        <v>1009</v>
      </c>
      <c r="I5600" s="50" t="s">
        <v>2411</v>
      </c>
      <c r="J5600" s="50" t="s">
        <v>1028</v>
      </c>
      <c r="K5600" s="50" t="s">
        <v>291</v>
      </c>
      <c r="L5600" s="50" t="s">
        <v>1029</v>
      </c>
      <c r="M5600" s="54">
        <v>3</v>
      </c>
      <c r="N5600" s="51" t="str">
        <f t="shared" si="361"/>
        <v>八王子</v>
      </c>
    </row>
    <row r="5601" spans="1:14" x14ac:dyDescent="0.2">
      <c r="A5601" s="50">
        <f t="shared" si="358"/>
        <v>62242</v>
      </c>
      <c r="B5601" s="50">
        <f t="shared" si="359"/>
        <v>6</v>
      </c>
      <c r="C5601" s="51">
        <f t="shared" si="360"/>
        <v>22</v>
      </c>
      <c r="D5601" s="50">
        <v>62242</v>
      </c>
      <c r="E5601" s="50" t="s">
        <v>8832</v>
      </c>
      <c r="F5601" s="50" t="s">
        <v>687</v>
      </c>
      <c r="G5601" s="50" t="s">
        <v>8833</v>
      </c>
      <c r="H5601" s="50" t="s">
        <v>1989</v>
      </c>
      <c r="I5601" s="50" t="s">
        <v>8834</v>
      </c>
      <c r="J5601" s="50" t="s">
        <v>1990</v>
      </c>
      <c r="K5601" s="50" t="s">
        <v>291</v>
      </c>
      <c r="L5601" s="50" t="s">
        <v>1029</v>
      </c>
      <c r="M5601" s="54">
        <v>3</v>
      </c>
      <c r="N5601" s="51" t="str">
        <f t="shared" si="361"/>
        <v>八王子</v>
      </c>
    </row>
    <row r="5602" spans="1:14" x14ac:dyDescent="0.2">
      <c r="A5602" s="50">
        <f t="shared" si="358"/>
        <v>62243</v>
      </c>
      <c r="B5602" s="50">
        <f t="shared" si="359"/>
        <v>6</v>
      </c>
      <c r="C5602" s="51">
        <f t="shared" si="360"/>
        <v>22</v>
      </c>
      <c r="D5602" s="50">
        <v>62243</v>
      </c>
      <c r="E5602" s="50" t="s">
        <v>4531</v>
      </c>
      <c r="F5602" s="50" t="s">
        <v>7807</v>
      </c>
      <c r="G5602" s="50" t="s">
        <v>4283</v>
      </c>
      <c r="H5602" s="50" t="s">
        <v>2097</v>
      </c>
      <c r="I5602" s="50" t="s">
        <v>4284</v>
      </c>
      <c r="J5602" s="50" t="s">
        <v>2098</v>
      </c>
      <c r="K5602" s="50" t="s">
        <v>291</v>
      </c>
      <c r="L5602" s="50" t="s">
        <v>1029</v>
      </c>
      <c r="M5602" s="54">
        <v>3</v>
      </c>
      <c r="N5602" s="51" t="str">
        <f t="shared" si="361"/>
        <v>八王子</v>
      </c>
    </row>
    <row r="5603" spans="1:14" x14ac:dyDescent="0.2">
      <c r="A5603" s="50">
        <f t="shared" si="358"/>
        <v>62244</v>
      </c>
      <c r="B5603" s="50">
        <f t="shared" si="359"/>
        <v>6</v>
      </c>
      <c r="C5603" s="51">
        <f t="shared" si="360"/>
        <v>22</v>
      </c>
      <c r="D5603" s="50">
        <v>62244</v>
      </c>
      <c r="E5603" s="50" t="s">
        <v>2248</v>
      </c>
      <c r="F5603" s="50" t="s">
        <v>13375</v>
      </c>
      <c r="G5603" s="50" t="s">
        <v>2250</v>
      </c>
      <c r="H5603" s="50" t="s">
        <v>13376</v>
      </c>
      <c r="I5603" s="50" t="s">
        <v>2251</v>
      </c>
      <c r="J5603" s="50" t="s">
        <v>13377</v>
      </c>
      <c r="K5603" s="50" t="s">
        <v>291</v>
      </c>
      <c r="L5603" s="50" t="s">
        <v>1029</v>
      </c>
      <c r="M5603" s="54">
        <v>3</v>
      </c>
      <c r="N5603" s="51" t="str">
        <f t="shared" si="361"/>
        <v>八王子</v>
      </c>
    </row>
    <row r="5604" spans="1:14" x14ac:dyDescent="0.2">
      <c r="A5604" s="50">
        <f t="shared" si="358"/>
        <v>62245</v>
      </c>
      <c r="B5604" s="50">
        <f t="shared" si="359"/>
        <v>6</v>
      </c>
      <c r="C5604" s="51">
        <f t="shared" si="360"/>
        <v>22</v>
      </c>
      <c r="D5604" s="50">
        <v>62245</v>
      </c>
      <c r="E5604" s="50" t="s">
        <v>458</v>
      </c>
      <c r="F5604" s="50" t="s">
        <v>13378</v>
      </c>
      <c r="G5604" s="50" t="s">
        <v>10213</v>
      </c>
      <c r="H5604" s="50" t="s">
        <v>1038</v>
      </c>
      <c r="I5604" s="50" t="s">
        <v>10214</v>
      </c>
      <c r="J5604" s="50" t="s">
        <v>1039</v>
      </c>
      <c r="K5604" s="50" t="s">
        <v>291</v>
      </c>
      <c r="L5604" s="50" t="s">
        <v>1029</v>
      </c>
      <c r="M5604" s="54">
        <v>3</v>
      </c>
      <c r="N5604" s="51" t="str">
        <f t="shared" si="361"/>
        <v>八王子</v>
      </c>
    </row>
    <row r="5605" spans="1:14" x14ac:dyDescent="0.2">
      <c r="A5605" s="50">
        <f t="shared" si="358"/>
        <v>62246</v>
      </c>
      <c r="B5605" s="50">
        <f t="shared" si="359"/>
        <v>6</v>
      </c>
      <c r="C5605" s="51">
        <f t="shared" si="360"/>
        <v>22</v>
      </c>
      <c r="D5605" s="50">
        <v>62246</v>
      </c>
      <c r="E5605" s="50" t="s">
        <v>6571</v>
      </c>
      <c r="F5605" s="50" t="s">
        <v>7084</v>
      </c>
      <c r="G5605" s="50" t="s">
        <v>6573</v>
      </c>
      <c r="H5605" s="50" t="s">
        <v>1195</v>
      </c>
      <c r="I5605" s="50" t="s">
        <v>6574</v>
      </c>
      <c r="J5605" s="50" t="s">
        <v>1196</v>
      </c>
      <c r="K5605" s="50" t="s">
        <v>291</v>
      </c>
      <c r="L5605" s="50" t="s">
        <v>1029</v>
      </c>
      <c r="M5605" s="54">
        <v>3</v>
      </c>
      <c r="N5605" s="51" t="str">
        <f t="shared" si="361"/>
        <v>八王子</v>
      </c>
    </row>
    <row r="5606" spans="1:14" x14ac:dyDescent="0.2">
      <c r="A5606" s="50">
        <f t="shared" si="358"/>
        <v>62247</v>
      </c>
      <c r="B5606" s="50">
        <f t="shared" si="359"/>
        <v>6</v>
      </c>
      <c r="C5606" s="51">
        <f t="shared" si="360"/>
        <v>22</v>
      </c>
      <c r="D5606" s="50">
        <v>62247</v>
      </c>
      <c r="E5606" s="50" t="s">
        <v>10180</v>
      </c>
      <c r="F5606" s="50" t="s">
        <v>13379</v>
      </c>
      <c r="G5606" s="50" t="s">
        <v>13380</v>
      </c>
      <c r="H5606" s="50" t="s">
        <v>2097</v>
      </c>
      <c r="I5606" s="50" t="s">
        <v>13381</v>
      </c>
      <c r="J5606" s="50" t="s">
        <v>2098</v>
      </c>
      <c r="K5606" s="50" t="s">
        <v>291</v>
      </c>
      <c r="L5606" s="50" t="s">
        <v>1029</v>
      </c>
      <c r="M5606" s="54">
        <v>3</v>
      </c>
      <c r="N5606" s="51" t="str">
        <f t="shared" si="361"/>
        <v>八王子</v>
      </c>
    </row>
    <row r="5607" spans="1:14" x14ac:dyDescent="0.2">
      <c r="A5607" s="50">
        <f t="shared" si="358"/>
        <v>62248</v>
      </c>
      <c r="B5607" s="50">
        <f t="shared" si="359"/>
        <v>6</v>
      </c>
      <c r="C5607" s="51">
        <f t="shared" si="360"/>
        <v>22</v>
      </c>
      <c r="D5607" s="50">
        <v>62248</v>
      </c>
      <c r="E5607" s="50" t="s">
        <v>2036</v>
      </c>
      <c r="F5607" s="50" t="s">
        <v>907</v>
      </c>
      <c r="G5607" s="50" t="s">
        <v>2038</v>
      </c>
      <c r="H5607" s="50" t="s">
        <v>1198</v>
      </c>
      <c r="I5607" s="50" t="s">
        <v>2039</v>
      </c>
      <c r="J5607" s="50" t="s">
        <v>1200</v>
      </c>
      <c r="K5607" s="50" t="s">
        <v>291</v>
      </c>
      <c r="L5607" s="50" t="s">
        <v>188</v>
      </c>
      <c r="M5607" s="54">
        <v>3</v>
      </c>
      <c r="N5607" s="51" t="str">
        <f t="shared" si="361"/>
        <v>八王子</v>
      </c>
    </row>
    <row r="5608" spans="1:14" x14ac:dyDescent="0.2">
      <c r="A5608" s="50">
        <f t="shared" si="358"/>
        <v>62249</v>
      </c>
      <c r="B5608" s="50">
        <f t="shared" si="359"/>
        <v>6</v>
      </c>
      <c r="C5608" s="51">
        <f t="shared" si="360"/>
        <v>22</v>
      </c>
      <c r="D5608" s="50">
        <v>62249</v>
      </c>
      <c r="E5608" s="50" t="s">
        <v>34</v>
      </c>
      <c r="F5608" s="50" t="s">
        <v>7050</v>
      </c>
      <c r="G5608" s="50" t="s">
        <v>1285</v>
      </c>
      <c r="H5608" s="50" t="s">
        <v>1289</v>
      </c>
      <c r="I5608" s="50" t="s">
        <v>1287</v>
      </c>
      <c r="J5608" s="50" t="s">
        <v>1290</v>
      </c>
      <c r="K5608" s="50" t="s">
        <v>291</v>
      </c>
      <c r="L5608" s="50" t="s">
        <v>1029</v>
      </c>
      <c r="M5608" s="54">
        <v>3</v>
      </c>
      <c r="N5608" s="51" t="str">
        <f t="shared" si="361"/>
        <v>八王子</v>
      </c>
    </row>
    <row r="5609" spans="1:14" x14ac:dyDescent="0.2">
      <c r="A5609" s="50">
        <f t="shared" si="358"/>
        <v>62258</v>
      </c>
      <c r="B5609" s="50">
        <f t="shared" si="359"/>
        <v>6</v>
      </c>
      <c r="C5609" s="51">
        <f t="shared" si="360"/>
        <v>22</v>
      </c>
      <c r="D5609" s="50">
        <v>62258</v>
      </c>
      <c r="E5609" s="50" t="s">
        <v>640</v>
      </c>
      <c r="F5609" s="50" t="s">
        <v>13382</v>
      </c>
      <c r="G5609" s="50" t="s">
        <v>1846</v>
      </c>
      <c r="H5609" s="50" t="s">
        <v>3301</v>
      </c>
      <c r="I5609" s="50" t="s">
        <v>1848</v>
      </c>
      <c r="J5609" s="50" t="s">
        <v>3302</v>
      </c>
      <c r="K5609" s="50" t="s">
        <v>292</v>
      </c>
      <c r="L5609" s="50" t="s">
        <v>189</v>
      </c>
      <c r="M5609" s="54">
        <v>1</v>
      </c>
      <c r="N5609" s="51" t="str">
        <f t="shared" si="361"/>
        <v>八王子</v>
      </c>
    </row>
    <row r="5610" spans="1:14" x14ac:dyDescent="0.2">
      <c r="A5610" s="50">
        <f t="shared" si="358"/>
        <v>62259</v>
      </c>
      <c r="B5610" s="50">
        <f t="shared" si="359"/>
        <v>6</v>
      </c>
      <c r="C5610" s="51">
        <f t="shared" si="360"/>
        <v>22</v>
      </c>
      <c r="D5610" s="50">
        <v>62259</v>
      </c>
      <c r="E5610" s="50" t="s">
        <v>117</v>
      </c>
      <c r="F5610" s="50" t="s">
        <v>13383</v>
      </c>
      <c r="G5610" s="50" t="s">
        <v>1197</v>
      </c>
      <c r="H5610" s="50" t="s">
        <v>6707</v>
      </c>
      <c r="I5610" s="50" t="s">
        <v>1199</v>
      </c>
      <c r="J5610" s="50" t="s">
        <v>6709</v>
      </c>
      <c r="K5610" s="50" t="s">
        <v>292</v>
      </c>
      <c r="L5610" s="50" t="s">
        <v>189</v>
      </c>
      <c r="M5610" s="54">
        <v>1</v>
      </c>
      <c r="N5610" s="51" t="str">
        <f t="shared" si="361"/>
        <v>八王子</v>
      </c>
    </row>
    <row r="5611" spans="1:14" x14ac:dyDescent="0.2">
      <c r="A5611" s="50">
        <f t="shared" si="358"/>
        <v>62260</v>
      </c>
      <c r="B5611" s="50">
        <f t="shared" si="359"/>
        <v>6</v>
      </c>
      <c r="C5611" s="51">
        <f t="shared" si="360"/>
        <v>22</v>
      </c>
      <c r="D5611" s="50">
        <v>62260</v>
      </c>
      <c r="E5611" s="50" t="s">
        <v>5055</v>
      </c>
      <c r="F5611" s="50" t="s">
        <v>4237</v>
      </c>
      <c r="G5611" s="50" t="s">
        <v>5057</v>
      </c>
      <c r="H5611" s="50" t="s">
        <v>3714</v>
      </c>
      <c r="I5611" s="50" t="s">
        <v>5058</v>
      </c>
      <c r="J5611" s="50" t="s">
        <v>3715</v>
      </c>
      <c r="K5611" s="50" t="s">
        <v>292</v>
      </c>
      <c r="L5611" s="50" t="s">
        <v>189</v>
      </c>
      <c r="M5611" s="54">
        <v>1</v>
      </c>
      <c r="N5611" s="51" t="str">
        <f t="shared" si="361"/>
        <v>八王子</v>
      </c>
    </row>
    <row r="5612" spans="1:14" x14ac:dyDescent="0.2">
      <c r="A5612" s="50">
        <f t="shared" ref="A5612:A5675" si="362">D5612</f>
        <v>62261</v>
      </c>
      <c r="B5612" s="50">
        <f t="shared" ref="B5612:B5675" si="363">ROUNDDOWN(D5612/10000,0)</f>
        <v>6</v>
      </c>
      <c r="C5612" s="51">
        <f t="shared" ref="C5612:C5675" si="364">ROUNDDOWN((D5612-B5612*10000)/100,0)</f>
        <v>22</v>
      </c>
      <c r="D5612" s="50">
        <v>62261</v>
      </c>
      <c r="E5612" s="50" t="s">
        <v>13384</v>
      </c>
      <c r="F5612" s="50" t="s">
        <v>13385</v>
      </c>
      <c r="G5612" s="50" t="s">
        <v>13386</v>
      </c>
      <c r="H5612" s="50" t="s">
        <v>13387</v>
      </c>
      <c r="I5612" s="50" t="s">
        <v>13388</v>
      </c>
      <c r="J5612" s="50" t="s">
        <v>13389</v>
      </c>
      <c r="K5612" s="50" t="s">
        <v>292</v>
      </c>
      <c r="L5612" s="50" t="s">
        <v>189</v>
      </c>
      <c r="M5612" s="54">
        <v>1</v>
      </c>
      <c r="N5612" s="51" t="str">
        <f t="shared" si="361"/>
        <v>八王子</v>
      </c>
    </row>
    <row r="5613" spans="1:14" x14ac:dyDescent="0.2">
      <c r="A5613" s="50">
        <f t="shared" si="362"/>
        <v>62262</v>
      </c>
      <c r="B5613" s="50">
        <f t="shared" si="363"/>
        <v>6</v>
      </c>
      <c r="C5613" s="51">
        <f t="shared" si="364"/>
        <v>22</v>
      </c>
      <c r="D5613" s="50">
        <v>62262</v>
      </c>
      <c r="E5613" s="50" t="s">
        <v>13390</v>
      </c>
      <c r="F5613" s="50" t="s">
        <v>11065</v>
      </c>
      <c r="G5613" s="50" t="s">
        <v>13391</v>
      </c>
      <c r="H5613" s="50" t="s">
        <v>1337</v>
      </c>
      <c r="I5613" s="50" t="s">
        <v>13392</v>
      </c>
      <c r="J5613" s="50" t="s">
        <v>1338</v>
      </c>
      <c r="K5613" s="50" t="s">
        <v>292</v>
      </c>
      <c r="L5613" s="50" t="s">
        <v>189</v>
      </c>
      <c r="M5613" s="54">
        <v>1</v>
      </c>
      <c r="N5613" s="51" t="str">
        <f t="shared" si="361"/>
        <v>八王子</v>
      </c>
    </row>
    <row r="5614" spans="1:14" x14ac:dyDescent="0.2">
      <c r="A5614" s="50">
        <f t="shared" si="362"/>
        <v>62263</v>
      </c>
      <c r="B5614" s="50">
        <f t="shared" si="363"/>
        <v>6</v>
      </c>
      <c r="C5614" s="51">
        <f t="shared" si="364"/>
        <v>22</v>
      </c>
      <c r="D5614" s="50">
        <v>62263</v>
      </c>
      <c r="E5614" s="50" t="s">
        <v>13393</v>
      </c>
      <c r="F5614" s="50" t="s">
        <v>13394</v>
      </c>
      <c r="G5614" s="50" t="s">
        <v>13395</v>
      </c>
      <c r="H5614" s="50" t="s">
        <v>2253</v>
      </c>
      <c r="I5614" s="50" t="s">
        <v>13396</v>
      </c>
      <c r="J5614" s="50" t="s">
        <v>2255</v>
      </c>
      <c r="K5614" s="50" t="s">
        <v>292</v>
      </c>
      <c r="L5614" s="50" t="s">
        <v>185</v>
      </c>
      <c r="M5614" s="54">
        <v>1</v>
      </c>
      <c r="N5614" s="51" t="str">
        <f t="shared" si="361"/>
        <v>八王子</v>
      </c>
    </row>
    <row r="5615" spans="1:14" x14ac:dyDescent="0.2">
      <c r="A5615" s="50">
        <f t="shared" si="362"/>
        <v>62264</v>
      </c>
      <c r="B5615" s="50">
        <f t="shared" si="363"/>
        <v>6</v>
      </c>
      <c r="C5615" s="51">
        <f t="shared" si="364"/>
        <v>22</v>
      </c>
      <c r="D5615" s="50">
        <v>62264</v>
      </c>
      <c r="E5615" s="50" t="s">
        <v>463</v>
      </c>
      <c r="F5615" s="50" t="s">
        <v>13397</v>
      </c>
      <c r="G5615" s="50" t="s">
        <v>2518</v>
      </c>
      <c r="H5615" s="50" t="s">
        <v>1341</v>
      </c>
      <c r="I5615" s="50" t="s">
        <v>2520</v>
      </c>
      <c r="J5615" s="50" t="s">
        <v>1343</v>
      </c>
      <c r="K5615" s="50" t="s">
        <v>292</v>
      </c>
      <c r="L5615" s="50" t="s">
        <v>185</v>
      </c>
      <c r="M5615" s="54">
        <v>1</v>
      </c>
      <c r="N5615" s="51" t="str">
        <f t="shared" si="361"/>
        <v>八王子</v>
      </c>
    </row>
    <row r="5616" spans="1:14" x14ac:dyDescent="0.2">
      <c r="A5616" s="50">
        <f t="shared" si="362"/>
        <v>62265</v>
      </c>
      <c r="B5616" s="50">
        <f t="shared" si="363"/>
        <v>6</v>
      </c>
      <c r="C5616" s="51">
        <f t="shared" si="364"/>
        <v>22</v>
      </c>
      <c r="D5616" s="50">
        <v>62265</v>
      </c>
      <c r="E5616" s="50" t="s">
        <v>357</v>
      </c>
      <c r="F5616" s="50" t="s">
        <v>12276</v>
      </c>
      <c r="G5616" s="50" t="s">
        <v>1301</v>
      </c>
      <c r="H5616" s="50" t="s">
        <v>1217</v>
      </c>
      <c r="I5616" s="50" t="s">
        <v>1431</v>
      </c>
      <c r="J5616" s="50" t="s">
        <v>1218</v>
      </c>
      <c r="K5616" s="50" t="s">
        <v>291</v>
      </c>
      <c r="L5616" s="50" t="s">
        <v>188</v>
      </c>
      <c r="M5616" s="54">
        <v>2</v>
      </c>
      <c r="N5616" s="51" t="str">
        <f t="shared" si="361"/>
        <v>八王子</v>
      </c>
    </row>
    <row r="5617" spans="1:14" x14ac:dyDescent="0.2">
      <c r="A5617" s="50">
        <f t="shared" si="362"/>
        <v>62266</v>
      </c>
      <c r="B5617" s="50">
        <f t="shared" si="363"/>
        <v>6</v>
      </c>
      <c r="C5617" s="51">
        <f t="shared" si="364"/>
        <v>22</v>
      </c>
      <c r="D5617" s="50">
        <v>62266</v>
      </c>
      <c r="E5617" s="50" t="s">
        <v>13398</v>
      </c>
      <c r="F5617" s="50" t="s">
        <v>593</v>
      </c>
      <c r="G5617" s="50" t="s">
        <v>13399</v>
      </c>
      <c r="H5617" s="50" t="s">
        <v>1020</v>
      </c>
      <c r="I5617" s="50" t="s">
        <v>13400</v>
      </c>
      <c r="J5617" s="50" t="s">
        <v>1022</v>
      </c>
      <c r="K5617" s="50" t="s">
        <v>291</v>
      </c>
      <c r="L5617" s="50" t="s">
        <v>188</v>
      </c>
      <c r="M5617" s="54">
        <v>2</v>
      </c>
      <c r="N5617" s="51" t="str">
        <f t="shared" si="361"/>
        <v>八王子</v>
      </c>
    </row>
    <row r="5618" spans="1:14" x14ac:dyDescent="0.2">
      <c r="A5618" s="50">
        <f t="shared" si="362"/>
        <v>62267</v>
      </c>
      <c r="B5618" s="50">
        <f t="shared" si="363"/>
        <v>6</v>
      </c>
      <c r="C5618" s="51">
        <f t="shared" si="364"/>
        <v>22</v>
      </c>
      <c r="D5618" s="50">
        <v>62267</v>
      </c>
      <c r="E5618" s="50" t="s">
        <v>11994</v>
      </c>
      <c r="F5618" s="50" t="s">
        <v>13401</v>
      </c>
      <c r="G5618" s="50" t="s">
        <v>11995</v>
      </c>
      <c r="H5618" s="50" t="s">
        <v>1818</v>
      </c>
      <c r="I5618" s="50" t="s">
        <v>11996</v>
      </c>
      <c r="J5618" s="50" t="s">
        <v>5153</v>
      </c>
      <c r="K5618" s="50" t="s">
        <v>292</v>
      </c>
      <c r="L5618" s="50" t="s">
        <v>1029</v>
      </c>
      <c r="M5618" s="54">
        <v>3</v>
      </c>
      <c r="N5618" s="51" t="str">
        <f t="shared" si="361"/>
        <v>八王子</v>
      </c>
    </row>
    <row r="5619" spans="1:14" x14ac:dyDescent="0.2">
      <c r="A5619" s="50">
        <f t="shared" si="362"/>
        <v>62268</v>
      </c>
      <c r="B5619" s="50">
        <f t="shared" si="363"/>
        <v>6</v>
      </c>
      <c r="C5619" s="51">
        <f t="shared" si="364"/>
        <v>22</v>
      </c>
      <c r="D5619" s="50">
        <v>62268</v>
      </c>
      <c r="E5619" s="50" t="s">
        <v>13402</v>
      </c>
      <c r="F5619" s="50" t="s">
        <v>13403</v>
      </c>
      <c r="G5619" s="50" t="s">
        <v>13404</v>
      </c>
      <c r="H5619" s="50" t="s">
        <v>7289</v>
      </c>
      <c r="I5619" s="50" t="s">
        <v>13405</v>
      </c>
      <c r="J5619" s="50" t="s">
        <v>7291</v>
      </c>
      <c r="K5619" s="50" t="s">
        <v>292</v>
      </c>
      <c r="L5619" s="50" t="s">
        <v>188</v>
      </c>
      <c r="M5619" s="54">
        <v>3</v>
      </c>
      <c r="N5619" s="51" t="str">
        <f t="shared" si="361"/>
        <v>八王子</v>
      </c>
    </row>
    <row r="5620" spans="1:14" x14ac:dyDescent="0.2">
      <c r="A5620" s="50">
        <f t="shared" si="362"/>
        <v>62269</v>
      </c>
      <c r="B5620" s="50">
        <f t="shared" si="363"/>
        <v>6</v>
      </c>
      <c r="C5620" s="51">
        <f t="shared" si="364"/>
        <v>22</v>
      </c>
      <c r="D5620" s="50">
        <v>62269</v>
      </c>
      <c r="E5620" s="50" t="s">
        <v>13406</v>
      </c>
      <c r="F5620" s="50" t="s">
        <v>834</v>
      </c>
      <c r="G5620" s="50" t="s">
        <v>13407</v>
      </c>
      <c r="H5620" s="50" t="s">
        <v>2283</v>
      </c>
      <c r="I5620" s="50" t="s">
        <v>13408</v>
      </c>
      <c r="J5620" s="50" t="s">
        <v>2285</v>
      </c>
      <c r="K5620" s="50" t="s">
        <v>292</v>
      </c>
      <c r="L5620" s="50" t="s">
        <v>188</v>
      </c>
      <c r="M5620" s="54">
        <v>3</v>
      </c>
      <c r="N5620" s="51" t="str">
        <f t="shared" si="361"/>
        <v>八王子</v>
      </c>
    </row>
    <row r="5621" spans="1:14" x14ac:dyDescent="0.2">
      <c r="A5621" s="50">
        <f t="shared" si="362"/>
        <v>62270</v>
      </c>
      <c r="B5621" s="50">
        <f t="shared" si="363"/>
        <v>6</v>
      </c>
      <c r="C5621" s="51">
        <f t="shared" si="364"/>
        <v>22</v>
      </c>
      <c r="D5621" s="50">
        <v>62270</v>
      </c>
      <c r="E5621" s="50" t="s">
        <v>13409</v>
      </c>
      <c r="F5621" s="50" t="s">
        <v>6174</v>
      </c>
      <c r="G5621" s="50" t="s">
        <v>13409</v>
      </c>
      <c r="H5621" s="50" t="s">
        <v>6174</v>
      </c>
      <c r="I5621" s="50" t="s">
        <v>13410</v>
      </c>
      <c r="J5621" s="50" t="s">
        <v>6175</v>
      </c>
      <c r="K5621" s="50" t="s">
        <v>292</v>
      </c>
      <c r="L5621" s="50" t="s">
        <v>1029</v>
      </c>
      <c r="M5621" s="54">
        <v>3</v>
      </c>
      <c r="N5621" s="51" t="str">
        <f t="shared" si="361"/>
        <v>八王子</v>
      </c>
    </row>
    <row r="5622" spans="1:14" x14ac:dyDescent="0.2">
      <c r="A5622" s="50">
        <f t="shared" si="362"/>
        <v>62271</v>
      </c>
      <c r="B5622" s="50">
        <f t="shared" si="363"/>
        <v>6</v>
      </c>
      <c r="C5622" s="51">
        <f t="shared" si="364"/>
        <v>22</v>
      </c>
      <c r="D5622" s="50">
        <v>62271</v>
      </c>
      <c r="E5622" s="50" t="s">
        <v>121</v>
      </c>
      <c r="F5622" s="50" t="s">
        <v>468</v>
      </c>
      <c r="G5622" s="50" t="s">
        <v>1952</v>
      </c>
      <c r="H5622" s="50" t="s">
        <v>3016</v>
      </c>
      <c r="I5622" s="50" t="s">
        <v>1953</v>
      </c>
      <c r="J5622" s="50" t="s">
        <v>3017</v>
      </c>
      <c r="K5622" s="50" t="s">
        <v>292</v>
      </c>
      <c r="L5622" s="50" t="s">
        <v>1029</v>
      </c>
      <c r="M5622" s="54">
        <v>3</v>
      </c>
      <c r="N5622" s="51" t="str">
        <f t="shared" si="361"/>
        <v>八王子</v>
      </c>
    </row>
    <row r="5623" spans="1:14" x14ac:dyDescent="0.2">
      <c r="A5623" s="50">
        <f t="shared" si="362"/>
        <v>62272</v>
      </c>
      <c r="B5623" s="50">
        <f t="shared" si="363"/>
        <v>6</v>
      </c>
      <c r="C5623" s="51">
        <f t="shared" si="364"/>
        <v>22</v>
      </c>
      <c r="D5623" s="50">
        <v>62272</v>
      </c>
      <c r="E5623" s="50" t="s">
        <v>3682</v>
      </c>
      <c r="F5623" s="50" t="s">
        <v>6540</v>
      </c>
      <c r="G5623" s="50" t="s">
        <v>1141</v>
      </c>
      <c r="H5623" s="50" t="s">
        <v>1753</v>
      </c>
      <c r="I5623" s="50" t="s">
        <v>1142</v>
      </c>
      <c r="J5623" s="50" t="s">
        <v>1754</v>
      </c>
      <c r="K5623" s="50" t="s">
        <v>292</v>
      </c>
      <c r="L5623" s="50" t="s">
        <v>1029</v>
      </c>
      <c r="M5623" s="54">
        <v>3</v>
      </c>
      <c r="N5623" s="51" t="str">
        <f t="shared" si="361"/>
        <v>八王子</v>
      </c>
    </row>
    <row r="5624" spans="1:14" x14ac:dyDescent="0.2">
      <c r="A5624" s="50">
        <f t="shared" si="362"/>
        <v>62273</v>
      </c>
      <c r="B5624" s="50">
        <f t="shared" si="363"/>
        <v>6</v>
      </c>
      <c r="C5624" s="51">
        <f t="shared" si="364"/>
        <v>22</v>
      </c>
      <c r="D5624" s="50">
        <v>62273</v>
      </c>
      <c r="E5624" s="50" t="s">
        <v>13411</v>
      </c>
      <c r="F5624" s="50" t="s">
        <v>5640</v>
      </c>
      <c r="G5624" s="50" t="s">
        <v>13412</v>
      </c>
      <c r="H5624" s="50" t="s">
        <v>5642</v>
      </c>
      <c r="I5624" s="50" t="s">
        <v>13413</v>
      </c>
      <c r="J5624" s="50" t="s">
        <v>5644</v>
      </c>
      <c r="K5624" s="50" t="s">
        <v>292</v>
      </c>
      <c r="L5624" s="50" t="s">
        <v>1029</v>
      </c>
      <c r="M5624" s="54">
        <v>3</v>
      </c>
      <c r="N5624" s="51" t="str">
        <f t="shared" si="361"/>
        <v>八王子</v>
      </c>
    </row>
    <row r="5625" spans="1:14" x14ac:dyDescent="0.2">
      <c r="A5625" s="50">
        <f t="shared" si="362"/>
        <v>62274</v>
      </c>
      <c r="B5625" s="50">
        <f t="shared" si="363"/>
        <v>6</v>
      </c>
      <c r="C5625" s="51">
        <f t="shared" si="364"/>
        <v>22</v>
      </c>
      <c r="D5625" s="50">
        <v>62274</v>
      </c>
      <c r="E5625" s="50" t="s">
        <v>59</v>
      </c>
      <c r="F5625" s="50" t="s">
        <v>475</v>
      </c>
      <c r="G5625" s="50" t="s">
        <v>3196</v>
      </c>
      <c r="H5625" s="50" t="s">
        <v>1716</v>
      </c>
      <c r="I5625" s="50" t="s">
        <v>3197</v>
      </c>
      <c r="J5625" s="50" t="s">
        <v>1717</v>
      </c>
      <c r="K5625" s="50" t="s">
        <v>292</v>
      </c>
      <c r="L5625" s="50" t="s">
        <v>1029</v>
      </c>
      <c r="M5625" s="54">
        <v>3</v>
      </c>
      <c r="N5625" s="51" t="str">
        <f t="shared" si="361"/>
        <v>八王子</v>
      </c>
    </row>
    <row r="5626" spans="1:14" x14ac:dyDescent="0.2">
      <c r="A5626" s="50">
        <f t="shared" si="362"/>
        <v>62281</v>
      </c>
      <c r="B5626" s="50">
        <f t="shared" si="363"/>
        <v>6</v>
      </c>
      <c r="C5626" s="51">
        <f t="shared" si="364"/>
        <v>22</v>
      </c>
      <c r="D5626" s="50">
        <v>62281</v>
      </c>
      <c r="E5626" s="50" t="s">
        <v>623</v>
      </c>
      <c r="F5626" s="50" t="s">
        <v>12353</v>
      </c>
      <c r="G5626" s="50" t="s">
        <v>1421</v>
      </c>
      <c r="H5626" s="50" t="s">
        <v>8044</v>
      </c>
      <c r="I5626" s="50" t="s">
        <v>1423</v>
      </c>
      <c r="J5626" s="50" t="s">
        <v>8045</v>
      </c>
      <c r="K5626" s="50" t="s">
        <v>292</v>
      </c>
      <c r="L5626" s="50" t="s">
        <v>189</v>
      </c>
      <c r="M5626" s="54">
        <v>1</v>
      </c>
      <c r="N5626" s="51" t="str">
        <f t="shared" si="361"/>
        <v>八王子</v>
      </c>
    </row>
    <row r="5627" spans="1:14" x14ac:dyDescent="0.2">
      <c r="A5627" s="50">
        <f t="shared" si="362"/>
        <v>62282</v>
      </c>
      <c r="B5627" s="50">
        <f t="shared" si="363"/>
        <v>6</v>
      </c>
      <c r="C5627" s="51">
        <f t="shared" si="364"/>
        <v>22</v>
      </c>
      <c r="D5627" s="50">
        <v>62282</v>
      </c>
      <c r="E5627" s="50" t="s">
        <v>13414</v>
      </c>
      <c r="F5627" s="50" t="s">
        <v>870</v>
      </c>
      <c r="G5627" s="50" t="s">
        <v>13415</v>
      </c>
      <c r="H5627" s="50" t="s">
        <v>1226</v>
      </c>
      <c r="I5627" s="50" t="s">
        <v>13416</v>
      </c>
      <c r="J5627" s="50" t="s">
        <v>1227</v>
      </c>
      <c r="K5627" s="50" t="s">
        <v>292</v>
      </c>
      <c r="L5627" s="50" t="s">
        <v>189</v>
      </c>
      <c r="M5627" s="54">
        <v>2</v>
      </c>
      <c r="N5627" s="51" t="str">
        <f t="shared" si="361"/>
        <v>八王子</v>
      </c>
    </row>
    <row r="5628" spans="1:14" x14ac:dyDescent="0.2">
      <c r="A5628" s="50">
        <f t="shared" si="362"/>
        <v>62286</v>
      </c>
      <c r="B5628" s="50">
        <f t="shared" si="363"/>
        <v>6</v>
      </c>
      <c r="C5628" s="51">
        <f t="shared" si="364"/>
        <v>22</v>
      </c>
      <c r="D5628" s="50">
        <v>62286</v>
      </c>
      <c r="E5628" s="50" t="s">
        <v>13417</v>
      </c>
      <c r="F5628" s="50" t="s">
        <v>2458</v>
      </c>
      <c r="G5628" s="50" t="s">
        <v>13418</v>
      </c>
      <c r="H5628" s="50" t="s">
        <v>1815</v>
      </c>
      <c r="I5628" s="50" t="s">
        <v>2643</v>
      </c>
      <c r="J5628" s="50" t="s">
        <v>1816</v>
      </c>
      <c r="K5628" s="50" t="s">
        <v>292</v>
      </c>
      <c r="L5628" s="50" t="s">
        <v>188</v>
      </c>
      <c r="M5628" s="54">
        <v>2</v>
      </c>
      <c r="N5628" s="51" t="str">
        <f t="shared" si="361"/>
        <v>八王子</v>
      </c>
    </row>
    <row r="5629" spans="1:14" x14ac:dyDescent="0.2">
      <c r="A5629" s="50">
        <f t="shared" si="362"/>
        <v>62289</v>
      </c>
      <c r="B5629" s="50">
        <f t="shared" si="363"/>
        <v>6</v>
      </c>
      <c r="C5629" s="51">
        <f t="shared" si="364"/>
        <v>22</v>
      </c>
      <c r="D5629" s="50">
        <v>62289</v>
      </c>
      <c r="E5629" s="50" t="s">
        <v>13419</v>
      </c>
      <c r="F5629" s="50" t="s">
        <v>13420</v>
      </c>
      <c r="G5629" s="50" t="s">
        <v>13421</v>
      </c>
      <c r="H5629" s="50" t="s">
        <v>2734</v>
      </c>
      <c r="I5629" s="50" t="s">
        <v>13422</v>
      </c>
      <c r="J5629" s="50" t="s">
        <v>2735</v>
      </c>
      <c r="K5629" s="50" t="s">
        <v>292</v>
      </c>
      <c r="L5629" s="50" t="s">
        <v>189</v>
      </c>
      <c r="M5629" s="54">
        <v>2</v>
      </c>
      <c r="N5629" s="51" t="str">
        <f t="shared" si="361"/>
        <v>八王子</v>
      </c>
    </row>
    <row r="5630" spans="1:14" x14ac:dyDescent="0.2">
      <c r="A5630" s="50">
        <f t="shared" si="362"/>
        <v>62290</v>
      </c>
      <c r="B5630" s="50">
        <f t="shared" si="363"/>
        <v>6</v>
      </c>
      <c r="C5630" s="51">
        <f t="shared" si="364"/>
        <v>22</v>
      </c>
      <c r="D5630" s="50">
        <v>62290</v>
      </c>
      <c r="E5630" s="50" t="s">
        <v>4471</v>
      </c>
      <c r="F5630" s="50" t="s">
        <v>11516</v>
      </c>
      <c r="G5630" s="50" t="s">
        <v>4473</v>
      </c>
      <c r="H5630" s="50" t="s">
        <v>2283</v>
      </c>
      <c r="I5630" s="50" t="s">
        <v>4474</v>
      </c>
      <c r="J5630" s="50" t="s">
        <v>2285</v>
      </c>
      <c r="K5630" s="50" t="s">
        <v>292</v>
      </c>
      <c r="L5630" s="50" t="s">
        <v>188</v>
      </c>
      <c r="M5630" s="54">
        <v>2</v>
      </c>
      <c r="N5630" s="51" t="str">
        <f t="shared" si="361"/>
        <v>八王子</v>
      </c>
    </row>
    <row r="5631" spans="1:14" x14ac:dyDescent="0.2">
      <c r="A5631" s="50">
        <f t="shared" si="362"/>
        <v>62291</v>
      </c>
      <c r="B5631" s="50">
        <f t="shared" si="363"/>
        <v>6</v>
      </c>
      <c r="C5631" s="51">
        <f t="shared" si="364"/>
        <v>22</v>
      </c>
      <c r="D5631" s="50">
        <v>62291</v>
      </c>
      <c r="E5631" s="50" t="s">
        <v>22</v>
      </c>
      <c r="F5631" s="50" t="s">
        <v>12611</v>
      </c>
      <c r="G5631" s="50" t="s">
        <v>1070</v>
      </c>
      <c r="H5631" s="50" t="s">
        <v>1063</v>
      </c>
      <c r="I5631" s="50" t="s">
        <v>1072</v>
      </c>
      <c r="J5631" s="50" t="s">
        <v>1064</v>
      </c>
      <c r="K5631" s="50" t="s">
        <v>292</v>
      </c>
      <c r="L5631" s="50" t="s">
        <v>188</v>
      </c>
      <c r="M5631" s="54">
        <v>2</v>
      </c>
      <c r="N5631" s="51" t="str">
        <f t="shared" si="361"/>
        <v>八王子</v>
      </c>
    </row>
    <row r="5632" spans="1:14" x14ac:dyDescent="0.2">
      <c r="A5632" s="50">
        <f t="shared" si="362"/>
        <v>62292</v>
      </c>
      <c r="B5632" s="50">
        <f t="shared" si="363"/>
        <v>6</v>
      </c>
      <c r="C5632" s="51">
        <f t="shared" si="364"/>
        <v>22</v>
      </c>
      <c r="D5632" s="50">
        <v>62292</v>
      </c>
      <c r="E5632" s="50" t="s">
        <v>13423</v>
      </c>
      <c r="F5632" s="50" t="s">
        <v>739</v>
      </c>
      <c r="G5632" s="50" t="s">
        <v>4043</v>
      </c>
      <c r="H5632" s="50" t="s">
        <v>1711</v>
      </c>
      <c r="I5632" s="50" t="s">
        <v>4044</v>
      </c>
      <c r="J5632" s="50" t="s">
        <v>1713</v>
      </c>
      <c r="K5632" s="50" t="s">
        <v>292</v>
      </c>
      <c r="L5632" s="50" t="s">
        <v>188</v>
      </c>
      <c r="M5632" s="54">
        <v>2</v>
      </c>
      <c r="N5632" s="51" t="str">
        <f t="shared" si="361"/>
        <v>八王子</v>
      </c>
    </row>
    <row r="5633" spans="1:14" x14ac:dyDescent="0.2">
      <c r="A5633" s="50">
        <f t="shared" si="362"/>
        <v>62293</v>
      </c>
      <c r="B5633" s="50">
        <f t="shared" si="363"/>
        <v>6</v>
      </c>
      <c r="C5633" s="51">
        <f t="shared" si="364"/>
        <v>22</v>
      </c>
      <c r="D5633" s="50">
        <v>62293</v>
      </c>
      <c r="E5633" s="50" t="s">
        <v>26</v>
      </c>
      <c r="F5633" s="50" t="s">
        <v>607</v>
      </c>
      <c r="G5633" s="50" t="s">
        <v>1451</v>
      </c>
      <c r="H5633" s="50" t="s">
        <v>5940</v>
      </c>
      <c r="I5633" s="50" t="s">
        <v>1544</v>
      </c>
      <c r="J5633" s="50" t="s">
        <v>5942</v>
      </c>
      <c r="K5633" s="50" t="s">
        <v>292</v>
      </c>
      <c r="L5633" s="50" t="s">
        <v>188</v>
      </c>
      <c r="M5633" s="54">
        <v>2</v>
      </c>
      <c r="N5633" s="51" t="str">
        <f t="shared" si="361"/>
        <v>八王子</v>
      </c>
    </row>
    <row r="5634" spans="1:14" x14ac:dyDescent="0.2">
      <c r="A5634" s="50">
        <f t="shared" si="362"/>
        <v>62294</v>
      </c>
      <c r="B5634" s="50">
        <f t="shared" si="363"/>
        <v>6</v>
      </c>
      <c r="C5634" s="51">
        <f t="shared" si="364"/>
        <v>22</v>
      </c>
      <c r="D5634" s="50">
        <v>62294</v>
      </c>
      <c r="E5634" s="50" t="s">
        <v>13424</v>
      </c>
      <c r="F5634" s="50" t="s">
        <v>364</v>
      </c>
      <c r="G5634" s="50" t="s">
        <v>13425</v>
      </c>
      <c r="H5634" s="50" t="s">
        <v>2699</v>
      </c>
      <c r="I5634" s="50" t="s">
        <v>11320</v>
      </c>
      <c r="J5634" s="50" t="s">
        <v>1114</v>
      </c>
      <c r="K5634" s="50" t="s">
        <v>292</v>
      </c>
      <c r="L5634" s="50" t="s">
        <v>188</v>
      </c>
      <c r="M5634" s="54">
        <v>2</v>
      </c>
      <c r="N5634" s="51" t="str">
        <f t="shared" ref="N5634:N5697" si="365">VLOOKUP(B5634*100+C5634,$AB$2:$AF$400,2,0)</f>
        <v>八王子</v>
      </c>
    </row>
    <row r="5635" spans="1:14" x14ac:dyDescent="0.2">
      <c r="A5635" s="50">
        <f t="shared" si="362"/>
        <v>62295</v>
      </c>
      <c r="B5635" s="50">
        <f t="shared" si="363"/>
        <v>6</v>
      </c>
      <c r="C5635" s="51">
        <f t="shared" si="364"/>
        <v>22</v>
      </c>
      <c r="D5635" s="50">
        <v>62295</v>
      </c>
      <c r="E5635" s="50" t="s">
        <v>12934</v>
      </c>
      <c r="F5635" s="50" t="s">
        <v>1189</v>
      </c>
      <c r="G5635" s="50" t="s">
        <v>12936</v>
      </c>
      <c r="H5635" s="50" t="s">
        <v>13426</v>
      </c>
      <c r="I5635" s="50" t="s">
        <v>2363</v>
      </c>
      <c r="J5635" s="50" t="s">
        <v>13427</v>
      </c>
      <c r="K5635" s="50" t="s">
        <v>292</v>
      </c>
      <c r="L5635" s="50" t="s">
        <v>188</v>
      </c>
      <c r="M5635" s="54">
        <v>2</v>
      </c>
      <c r="N5635" s="51" t="str">
        <f t="shared" si="365"/>
        <v>八王子</v>
      </c>
    </row>
    <row r="5636" spans="1:14" x14ac:dyDescent="0.2">
      <c r="A5636" s="50">
        <f t="shared" si="362"/>
        <v>62296</v>
      </c>
      <c r="B5636" s="50">
        <f t="shared" si="363"/>
        <v>6</v>
      </c>
      <c r="C5636" s="51">
        <f t="shared" si="364"/>
        <v>22</v>
      </c>
      <c r="D5636" s="50">
        <v>62296</v>
      </c>
      <c r="E5636" s="50" t="s">
        <v>63</v>
      </c>
      <c r="F5636" s="50" t="s">
        <v>13428</v>
      </c>
      <c r="G5636" s="50" t="s">
        <v>1406</v>
      </c>
      <c r="H5636" s="50" t="s">
        <v>1537</v>
      </c>
      <c r="I5636" s="50" t="s">
        <v>1796</v>
      </c>
      <c r="J5636" s="50" t="s">
        <v>7044</v>
      </c>
      <c r="K5636" s="50" t="s">
        <v>292</v>
      </c>
      <c r="L5636" s="50" t="s">
        <v>188</v>
      </c>
      <c r="M5636" s="54">
        <v>2</v>
      </c>
      <c r="N5636" s="51" t="str">
        <f t="shared" si="365"/>
        <v>八王子</v>
      </c>
    </row>
    <row r="5637" spans="1:14" x14ac:dyDescent="0.2">
      <c r="A5637" s="50">
        <f t="shared" si="362"/>
        <v>62299</v>
      </c>
      <c r="B5637" s="50">
        <f t="shared" si="363"/>
        <v>6</v>
      </c>
      <c r="C5637" s="51">
        <f t="shared" si="364"/>
        <v>22</v>
      </c>
      <c r="D5637" s="50">
        <v>62299</v>
      </c>
      <c r="E5637" s="50" t="s">
        <v>10561</v>
      </c>
      <c r="F5637" s="50" t="s">
        <v>644</v>
      </c>
      <c r="G5637" s="50" t="s">
        <v>10563</v>
      </c>
      <c r="H5637" s="50" t="s">
        <v>1003</v>
      </c>
      <c r="I5637" s="50" t="s">
        <v>10564</v>
      </c>
      <c r="J5637" s="50" t="s">
        <v>1005</v>
      </c>
      <c r="K5637" s="50" t="s">
        <v>291</v>
      </c>
      <c r="L5637" s="50" t="s">
        <v>1029</v>
      </c>
      <c r="M5637" s="54">
        <v>3</v>
      </c>
      <c r="N5637" s="51" t="str">
        <f t="shared" si="365"/>
        <v>八王子</v>
      </c>
    </row>
    <row r="5638" spans="1:14" x14ac:dyDescent="0.2">
      <c r="A5638" s="50">
        <f t="shared" si="362"/>
        <v>62303</v>
      </c>
      <c r="B5638" s="50">
        <f t="shared" si="363"/>
        <v>6</v>
      </c>
      <c r="C5638" s="51">
        <f t="shared" si="364"/>
        <v>23</v>
      </c>
      <c r="D5638" s="50">
        <v>62303</v>
      </c>
      <c r="E5638" s="50" t="s">
        <v>13429</v>
      </c>
      <c r="F5638" s="50" t="s">
        <v>8929</v>
      </c>
      <c r="G5638" s="50" t="s">
        <v>13430</v>
      </c>
      <c r="H5638" s="50" t="s">
        <v>9722</v>
      </c>
      <c r="I5638" s="50" t="s">
        <v>13431</v>
      </c>
      <c r="J5638" s="50" t="s">
        <v>9724</v>
      </c>
      <c r="K5638" s="50" t="s">
        <v>291</v>
      </c>
      <c r="L5638" s="50" t="s">
        <v>1029</v>
      </c>
      <c r="M5638" s="54">
        <v>3</v>
      </c>
      <c r="N5638" s="51" t="str">
        <f t="shared" si="365"/>
        <v>八王子実践</v>
      </c>
    </row>
    <row r="5639" spans="1:14" x14ac:dyDescent="0.2">
      <c r="A5639" s="50">
        <f t="shared" si="362"/>
        <v>62304</v>
      </c>
      <c r="B5639" s="50">
        <f t="shared" si="363"/>
        <v>6</v>
      </c>
      <c r="C5639" s="51">
        <f t="shared" si="364"/>
        <v>23</v>
      </c>
      <c r="D5639" s="50">
        <v>62304</v>
      </c>
      <c r="E5639" s="50" t="s">
        <v>4370</v>
      </c>
      <c r="F5639" s="50" t="s">
        <v>13432</v>
      </c>
      <c r="G5639" s="50" t="s">
        <v>3269</v>
      </c>
      <c r="H5639" s="50" t="s">
        <v>13433</v>
      </c>
      <c r="I5639" s="50" t="s">
        <v>3270</v>
      </c>
      <c r="J5639" s="50" t="s">
        <v>13434</v>
      </c>
      <c r="K5639" s="50" t="s">
        <v>291</v>
      </c>
      <c r="L5639" s="50" t="s">
        <v>1029</v>
      </c>
      <c r="M5639" s="54">
        <v>3</v>
      </c>
      <c r="N5639" s="51" t="str">
        <f t="shared" si="365"/>
        <v>八王子実践</v>
      </c>
    </row>
    <row r="5640" spans="1:14" x14ac:dyDescent="0.2">
      <c r="A5640" s="50">
        <f t="shared" si="362"/>
        <v>62305</v>
      </c>
      <c r="B5640" s="50">
        <f t="shared" si="363"/>
        <v>6</v>
      </c>
      <c r="C5640" s="51">
        <f t="shared" si="364"/>
        <v>23</v>
      </c>
      <c r="D5640" s="50">
        <v>62305</v>
      </c>
      <c r="E5640" s="50" t="s">
        <v>13435</v>
      </c>
      <c r="F5640" s="50" t="s">
        <v>12288</v>
      </c>
      <c r="G5640" s="50" t="s">
        <v>13436</v>
      </c>
      <c r="H5640" s="50" t="s">
        <v>12957</v>
      </c>
      <c r="I5640" s="50" t="s">
        <v>13437</v>
      </c>
      <c r="J5640" s="50" t="s">
        <v>12958</v>
      </c>
      <c r="K5640" s="50" t="s">
        <v>291</v>
      </c>
      <c r="L5640" s="50" t="s">
        <v>1029</v>
      </c>
      <c r="M5640" s="54">
        <v>3</v>
      </c>
      <c r="N5640" s="51" t="str">
        <f t="shared" si="365"/>
        <v>八王子実践</v>
      </c>
    </row>
    <row r="5641" spans="1:14" x14ac:dyDescent="0.2">
      <c r="A5641" s="50">
        <f t="shared" si="362"/>
        <v>62313</v>
      </c>
      <c r="B5641" s="50">
        <f t="shared" si="363"/>
        <v>6</v>
      </c>
      <c r="C5641" s="51">
        <f t="shared" si="364"/>
        <v>23</v>
      </c>
      <c r="D5641" s="50">
        <v>62313</v>
      </c>
      <c r="E5641" s="50" t="s">
        <v>7538</v>
      </c>
      <c r="F5641" s="50" t="s">
        <v>13438</v>
      </c>
      <c r="G5641" s="50" t="s">
        <v>7539</v>
      </c>
      <c r="H5641" s="50" t="s">
        <v>1609</v>
      </c>
      <c r="I5641" s="50" t="s">
        <v>7540</v>
      </c>
      <c r="J5641" s="50" t="s">
        <v>1611</v>
      </c>
      <c r="K5641" s="50" t="s">
        <v>291</v>
      </c>
      <c r="L5641" s="50" t="s">
        <v>188</v>
      </c>
      <c r="M5641" s="54">
        <v>2</v>
      </c>
      <c r="N5641" s="51" t="str">
        <f t="shared" si="365"/>
        <v>八王子実践</v>
      </c>
    </row>
    <row r="5642" spans="1:14" x14ac:dyDescent="0.2">
      <c r="A5642" s="50">
        <f t="shared" si="362"/>
        <v>62315</v>
      </c>
      <c r="B5642" s="50">
        <f t="shared" si="363"/>
        <v>6</v>
      </c>
      <c r="C5642" s="51">
        <f t="shared" si="364"/>
        <v>23</v>
      </c>
      <c r="D5642" s="50">
        <v>62315</v>
      </c>
      <c r="E5642" s="50" t="s">
        <v>13439</v>
      </c>
      <c r="F5642" s="50" t="s">
        <v>13440</v>
      </c>
      <c r="G5642" s="50" t="s">
        <v>13441</v>
      </c>
      <c r="H5642" s="50" t="s">
        <v>1930</v>
      </c>
      <c r="I5642" s="50" t="s">
        <v>13442</v>
      </c>
      <c r="J5642" s="50" t="s">
        <v>1931</v>
      </c>
      <c r="K5642" s="50" t="s">
        <v>291</v>
      </c>
      <c r="L5642" s="50" t="s">
        <v>188</v>
      </c>
      <c r="M5642" s="54">
        <v>2</v>
      </c>
      <c r="N5642" s="51" t="str">
        <f t="shared" si="365"/>
        <v>八王子実践</v>
      </c>
    </row>
    <row r="5643" spans="1:14" x14ac:dyDescent="0.2">
      <c r="A5643" s="50">
        <f t="shared" si="362"/>
        <v>62316</v>
      </c>
      <c r="B5643" s="50">
        <f t="shared" si="363"/>
        <v>6</v>
      </c>
      <c r="C5643" s="51">
        <f t="shared" si="364"/>
        <v>23</v>
      </c>
      <c r="D5643" s="50">
        <v>62316</v>
      </c>
      <c r="E5643" s="50" t="s">
        <v>12055</v>
      </c>
      <c r="F5643" s="50" t="s">
        <v>13443</v>
      </c>
      <c r="G5643" s="50" t="s">
        <v>12057</v>
      </c>
      <c r="H5643" s="50" t="s">
        <v>13444</v>
      </c>
      <c r="I5643" s="50" t="s">
        <v>12058</v>
      </c>
      <c r="J5643" s="50" t="s">
        <v>13445</v>
      </c>
      <c r="K5643" s="50" t="s">
        <v>291</v>
      </c>
      <c r="L5643" s="50" t="s">
        <v>188</v>
      </c>
      <c r="M5643" s="54">
        <v>2</v>
      </c>
      <c r="N5643" s="51" t="str">
        <f t="shared" si="365"/>
        <v>八王子実践</v>
      </c>
    </row>
    <row r="5644" spans="1:14" x14ac:dyDescent="0.2">
      <c r="A5644" s="50">
        <f t="shared" si="362"/>
        <v>62317</v>
      </c>
      <c r="B5644" s="50">
        <f t="shared" si="363"/>
        <v>6</v>
      </c>
      <c r="C5644" s="51">
        <f t="shared" si="364"/>
        <v>23</v>
      </c>
      <c r="D5644" s="50">
        <v>62317</v>
      </c>
      <c r="E5644" s="50" t="s">
        <v>28</v>
      </c>
      <c r="F5644" s="50" t="s">
        <v>13446</v>
      </c>
      <c r="G5644" s="50" t="s">
        <v>1083</v>
      </c>
      <c r="H5644" s="50" t="s">
        <v>13447</v>
      </c>
      <c r="I5644" s="50" t="s">
        <v>1084</v>
      </c>
      <c r="J5644" s="50" t="s">
        <v>13448</v>
      </c>
      <c r="K5644" s="50" t="s">
        <v>291</v>
      </c>
      <c r="L5644" s="50" t="s">
        <v>188</v>
      </c>
      <c r="M5644" s="54">
        <v>2</v>
      </c>
      <c r="N5644" s="51" t="str">
        <f t="shared" si="365"/>
        <v>八王子実践</v>
      </c>
    </row>
    <row r="5645" spans="1:14" x14ac:dyDescent="0.2">
      <c r="A5645" s="50">
        <f t="shared" si="362"/>
        <v>62319</v>
      </c>
      <c r="B5645" s="50">
        <f t="shared" si="363"/>
        <v>6</v>
      </c>
      <c r="C5645" s="51">
        <f t="shared" si="364"/>
        <v>23</v>
      </c>
      <c r="D5645" s="50">
        <v>62319</v>
      </c>
      <c r="E5645" s="50" t="s">
        <v>13449</v>
      </c>
      <c r="F5645" s="50" t="s">
        <v>13450</v>
      </c>
      <c r="G5645" s="50" t="s">
        <v>13451</v>
      </c>
      <c r="H5645" s="50" t="s">
        <v>1729</v>
      </c>
      <c r="I5645" s="50" t="s">
        <v>13452</v>
      </c>
      <c r="J5645" s="50" t="s">
        <v>13453</v>
      </c>
      <c r="K5645" s="50" t="s">
        <v>291</v>
      </c>
      <c r="L5645" s="50" t="s">
        <v>188</v>
      </c>
      <c r="M5645" s="54">
        <v>2</v>
      </c>
      <c r="N5645" s="51" t="str">
        <f t="shared" si="365"/>
        <v>八王子実践</v>
      </c>
    </row>
    <row r="5646" spans="1:14" x14ac:dyDescent="0.2">
      <c r="A5646" s="50">
        <f t="shared" si="362"/>
        <v>62320</v>
      </c>
      <c r="B5646" s="50">
        <f t="shared" si="363"/>
        <v>6</v>
      </c>
      <c r="C5646" s="51">
        <f t="shared" si="364"/>
        <v>23</v>
      </c>
      <c r="D5646" s="50">
        <v>62320</v>
      </c>
      <c r="E5646" s="50" t="s">
        <v>13454</v>
      </c>
      <c r="F5646" s="50" t="s">
        <v>13455</v>
      </c>
      <c r="G5646" s="50" t="s">
        <v>13456</v>
      </c>
      <c r="H5646" s="50" t="s">
        <v>13457</v>
      </c>
      <c r="I5646" s="50" t="s">
        <v>13458</v>
      </c>
      <c r="J5646" s="50" t="s">
        <v>13459</v>
      </c>
      <c r="K5646" s="50" t="s">
        <v>291</v>
      </c>
      <c r="L5646" s="50" t="s">
        <v>188</v>
      </c>
      <c r="M5646" s="54">
        <v>2</v>
      </c>
      <c r="N5646" s="51" t="str">
        <f t="shared" si="365"/>
        <v>八王子実践</v>
      </c>
    </row>
    <row r="5647" spans="1:14" x14ac:dyDescent="0.2">
      <c r="A5647" s="50">
        <f t="shared" si="362"/>
        <v>62321</v>
      </c>
      <c r="B5647" s="50">
        <f t="shared" si="363"/>
        <v>6</v>
      </c>
      <c r="C5647" s="51">
        <f t="shared" si="364"/>
        <v>23</v>
      </c>
      <c r="D5647" s="50">
        <v>62321</v>
      </c>
      <c r="E5647" s="50" t="s">
        <v>13460</v>
      </c>
      <c r="F5647" s="50" t="s">
        <v>5602</v>
      </c>
      <c r="G5647" s="50" t="s">
        <v>13461</v>
      </c>
      <c r="H5647" s="50" t="s">
        <v>1924</v>
      </c>
      <c r="I5647" s="50" t="s">
        <v>13462</v>
      </c>
      <c r="J5647" s="50" t="s">
        <v>1925</v>
      </c>
      <c r="K5647" s="50" t="s">
        <v>291</v>
      </c>
      <c r="L5647" s="50" t="s">
        <v>189</v>
      </c>
      <c r="M5647" s="54">
        <v>2</v>
      </c>
      <c r="N5647" s="51" t="str">
        <f t="shared" si="365"/>
        <v>八王子実践</v>
      </c>
    </row>
    <row r="5648" spans="1:14" x14ac:dyDescent="0.2">
      <c r="A5648" s="50">
        <f t="shared" si="362"/>
        <v>62322</v>
      </c>
      <c r="B5648" s="50">
        <f t="shared" si="363"/>
        <v>6</v>
      </c>
      <c r="C5648" s="51">
        <f t="shared" si="364"/>
        <v>23</v>
      </c>
      <c r="D5648" s="50">
        <v>62322</v>
      </c>
      <c r="E5648" s="50" t="s">
        <v>22</v>
      </c>
      <c r="F5648" s="50" t="s">
        <v>13463</v>
      </c>
      <c r="G5648" s="50" t="s">
        <v>1070</v>
      </c>
      <c r="H5648" s="50" t="s">
        <v>5275</v>
      </c>
      <c r="I5648" s="50" t="s">
        <v>1610</v>
      </c>
      <c r="J5648" s="50" t="s">
        <v>8497</v>
      </c>
      <c r="K5648" s="50" t="s">
        <v>291</v>
      </c>
      <c r="L5648" s="50" t="s">
        <v>189</v>
      </c>
      <c r="M5648" s="54">
        <v>2</v>
      </c>
      <c r="N5648" s="51" t="str">
        <f t="shared" si="365"/>
        <v>八王子実践</v>
      </c>
    </row>
    <row r="5649" spans="1:14" x14ac:dyDescent="0.2">
      <c r="A5649" s="50">
        <f t="shared" si="362"/>
        <v>62323</v>
      </c>
      <c r="B5649" s="50">
        <f t="shared" si="363"/>
        <v>6</v>
      </c>
      <c r="C5649" s="51">
        <f t="shared" si="364"/>
        <v>23</v>
      </c>
      <c r="D5649" s="50">
        <v>62323</v>
      </c>
      <c r="E5649" s="50" t="s">
        <v>73</v>
      </c>
      <c r="F5649" s="50" t="s">
        <v>13464</v>
      </c>
      <c r="G5649" s="50" t="s">
        <v>1897</v>
      </c>
      <c r="H5649" s="50" t="s">
        <v>6418</v>
      </c>
      <c r="I5649" s="50" t="s">
        <v>1899</v>
      </c>
      <c r="J5649" s="50" t="s">
        <v>6420</v>
      </c>
      <c r="K5649" s="50" t="s">
        <v>291</v>
      </c>
      <c r="L5649" s="50" t="s">
        <v>188</v>
      </c>
      <c r="M5649" s="54">
        <v>2</v>
      </c>
      <c r="N5649" s="51" t="str">
        <f t="shared" si="365"/>
        <v>八王子実践</v>
      </c>
    </row>
    <row r="5650" spans="1:14" x14ac:dyDescent="0.2">
      <c r="A5650" s="50">
        <f t="shared" si="362"/>
        <v>62324</v>
      </c>
      <c r="B5650" s="50">
        <f t="shared" si="363"/>
        <v>6</v>
      </c>
      <c r="C5650" s="51">
        <f t="shared" si="364"/>
        <v>23</v>
      </c>
      <c r="D5650" s="50">
        <v>62324</v>
      </c>
      <c r="E5650" s="50" t="s">
        <v>442</v>
      </c>
      <c r="F5650" s="50" t="s">
        <v>910</v>
      </c>
      <c r="G5650" s="50" t="s">
        <v>1805</v>
      </c>
      <c r="H5650" s="50" t="s">
        <v>1875</v>
      </c>
      <c r="I5650" s="50" t="s">
        <v>1806</v>
      </c>
      <c r="J5650" s="50" t="s">
        <v>1877</v>
      </c>
      <c r="K5650" s="50" t="s">
        <v>291</v>
      </c>
      <c r="L5650" s="50" t="s">
        <v>189</v>
      </c>
      <c r="M5650" s="54">
        <v>1</v>
      </c>
      <c r="N5650" s="51" t="str">
        <f t="shared" si="365"/>
        <v>八王子実践</v>
      </c>
    </row>
    <row r="5651" spans="1:14" x14ac:dyDescent="0.2">
      <c r="A5651" s="50">
        <f t="shared" si="362"/>
        <v>62325</v>
      </c>
      <c r="B5651" s="50">
        <f t="shared" si="363"/>
        <v>6</v>
      </c>
      <c r="C5651" s="51">
        <f t="shared" si="364"/>
        <v>23</v>
      </c>
      <c r="D5651" s="50">
        <v>62325</v>
      </c>
      <c r="E5651" s="50" t="s">
        <v>13465</v>
      </c>
      <c r="F5651" s="50" t="s">
        <v>10477</v>
      </c>
      <c r="G5651" s="50" t="s">
        <v>3635</v>
      </c>
      <c r="H5651" s="50" t="s">
        <v>1753</v>
      </c>
      <c r="I5651" s="50" t="s">
        <v>3636</v>
      </c>
      <c r="J5651" s="50" t="s">
        <v>1754</v>
      </c>
      <c r="K5651" s="50" t="s">
        <v>291</v>
      </c>
      <c r="L5651" s="50" t="s">
        <v>189</v>
      </c>
      <c r="M5651" s="54">
        <v>1</v>
      </c>
      <c r="N5651" s="51" t="str">
        <f t="shared" si="365"/>
        <v>八王子実践</v>
      </c>
    </row>
    <row r="5652" spans="1:14" x14ac:dyDescent="0.2">
      <c r="A5652" s="50">
        <f t="shared" si="362"/>
        <v>62326</v>
      </c>
      <c r="B5652" s="50">
        <f t="shared" si="363"/>
        <v>6</v>
      </c>
      <c r="C5652" s="51">
        <f t="shared" si="364"/>
        <v>23</v>
      </c>
      <c r="D5652" s="50">
        <v>62326</v>
      </c>
      <c r="E5652" s="50" t="s">
        <v>6268</v>
      </c>
      <c r="F5652" s="50" t="s">
        <v>13466</v>
      </c>
      <c r="G5652" s="50" t="s">
        <v>6270</v>
      </c>
      <c r="H5652" s="50" t="s">
        <v>5684</v>
      </c>
      <c r="I5652" s="50" t="s">
        <v>6271</v>
      </c>
      <c r="J5652" s="50" t="s">
        <v>5686</v>
      </c>
      <c r="K5652" s="50" t="s">
        <v>291</v>
      </c>
      <c r="L5652" s="50" t="s">
        <v>189</v>
      </c>
      <c r="M5652" s="54">
        <v>1</v>
      </c>
      <c r="N5652" s="51" t="str">
        <f t="shared" si="365"/>
        <v>八王子実践</v>
      </c>
    </row>
    <row r="5653" spans="1:14" x14ac:dyDescent="0.2">
      <c r="A5653" s="50">
        <f t="shared" si="362"/>
        <v>62327</v>
      </c>
      <c r="B5653" s="50">
        <f t="shared" si="363"/>
        <v>6</v>
      </c>
      <c r="C5653" s="51">
        <f t="shared" si="364"/>
        <v>23</v>
      </c>
      <c r="D5653" s="50">
        <v>62327</v>
      </c>
      <c r="E5653" s="50" t="s">
        <v>60</v>
      </c>
      <c r="F5653" s="50" t="s">
        <v>13467</v>
      </c>
      <c r="G5653" s="50" t="s">
        <v>13468</v>
      </c>
      <c r="H5653" s="50" t="s">
        <v>10809</v>
      </c>
      <c r="I5653" s="50" t="s">
        <v>1315</v>
      </c>
      <c r="J5653" s="50" t="s">
        <v>13469</v>
      </c>
      <c r="K5653" s="50" t="s">
        <v>291</v>
      </c>
      <c r="L5653" s="50" t="s">
        <v>189</v>
      </c>
      <c r="M5653" s="54">
        <v>1</v>
      </c>
      <c r="N5653" s="51" t="str">
        <f t="shared" si="365"/>
        <v>八王子実践</v>
      </c>
    </row>
    <row r="5654" spans="1:14" x14ac:dyDescent="0.2">
      <c r="A5654" s="50">
        <f t="shared" si="362"/>
        <v>62328</v>
      </c>
      <c r="B5654" s="50">
        <f t="shared" si="363"/>
        <v>6</v>
      </c>
      <c r="C5654" s="51">
        <f t="shared" si="364"/>
        <v>23</v>
      </c>
      <c r="D5654" s="50">
        <v>62328</v>
      </c>
      <c r="E5654" s="50" t="s">
        <v>2786</v>
      </c>
      <c r="F5654" s="50" t="s">
        <v>13470</v>
      </c>
      <c r="G5654" s="50" t="s">
        <v>2788</v>
      </c>
      <c r="H5654" s="50" t="s">
        <v>6017</v>
      </c>
      <c r="I5654" s="50" t="s">
        <v>2789</v>
      </c>
      <c r="J5654" s="50" t="s">
        <v>13471</v>
      </c>
      <c r="K5654" s="50" t="s">
        <v>291</v>
      </c>
      <c r="L5654" s="50" t="s">
        <v>189</v>
      </c>
      <c r="M5654" s="54">
        <v>1</v>
      </c>
      <c r="N5654" s="51" t="str">
        <f t="shared" si="365"/>
        <v>八王子実践</v>
      </c>
    </row>
    <row r="5655" spans="1:14" x14ac:dyDescent="0.2">
      <c r="A5655" s="50">
        <f t="shared" si="362"/>
        <v>62329</v>
      </c>
      <c r="B5655" s="50">
        <f t="shared" si="363"/>
        <v>6</v>
      </c>
      <c r="C5655" s="51">
        <f t="shared" si="364"/>
        <v>23</v>
      </c>
      <c r="D5655" s="50">
        <v>62329</v>
      </c>
      <c r="E5655" s="50" t="s">
        <v>63</v>
      </c>
      <c r="F5655" s="50" t="s">
        <v>13472</v>
      </c>
      <c r="G5655" s="50" t="s">
        <v>1406</v>
      </c>
      <c r="H5655" s="50" t="s">
        <v>8935</v>
      </c>
      <c r="I5655" s="50" t="s">
        <v>1796</v>
      </c>
      <c r="J5655" s="50" t="s">
        <v>13473</v>
      </c>
      <c r="K5655" s="50" t="s">
        <v>291</v>
      </c>
      <c r="L5655" s="50" t="s">
        <v>185</v>
      </c>
      <c r="M5655" s="54">
        <v>1</v>
      </c>
      <c r="N5655" s="51" t="str">
        <f t="shared" si="365"/>
        <v>八王子実践</v>
      </c>
    </row>
    <row r="5656" spans="1:14" x14ac:dyDescent="0.2">
      <c r="A5656" s="50">
        <f t="shared" si="362"/>
        <v>62330</v>
      </c>
      <c r="B5656" s="50">
        <f t="shared" si="363"/>
        <v>6</v>
      </c>
      <c r="C5656" s="51">
        <f t="shared" si="364"/>
        <v>23</v>
      </c>
      <c r="D5656" s="50">
        <v>62330</v>
      </c>
      <c r="E5656" s="50" t="s">
        <v>13474</v>
      </c>
      <c r="F5656" s="50" t="s">
        <v>13475</v>
      </c>
      <c r="G5656" s="50" t="s">
        <v>13476</v>
      </c>
      <c r="H5656" s="50" t="s">
        <v>13477</v>
      </c>
      <c r="I5656" s="50" t="s">
        <v>13478</v>
      </c>
      <c r="J5656" s="50" t="s">
        <v>13479</v>
      </c>
      <c r="K5656" s="50" t="s">
        <v>291</v>
      </c>
      <c r="L5656" s="50" t="s">
        <v>189</v>
      </c>
      <c r="M5656" s="54">
        <v>1</v>
      </c>
      <c r="N5656" s="51" t="str">
        <f t="shared" si="365"/>
        <v>八王子実践</v>
      </c>
    </row>
    <row r="5657" spans="1:14" x14ac:dyDescent="0.2">
      <c r="A5657" s="50">
        <f t="shared" si="362"/>
        <v>62331</v>
      </c>
      <c r="B5657" s="50">
        <f t="shared" si="363"/>
        <v>6</v>
      </c>
      <c r="C5657" s="51">
        <f t="shared" si="364"/>
        <v>23</v>
      </c>
      <c r="D5657" s="50">
        <v>62331</v>
      </c>
      <c r="E5657" s="50" t="s">
        <v>13454</v>
      </c>
      <c r="F5657" s="50" t="s">
        <v>13480</v>
      </c>
      <c r="G5657" s="50" t="s">
        <v>13456</v>
      </c>
      <c r="H5657" s="50" t="s">
        <v>6323</v>
      </c>
      <c r="I5657" s="50" t="s">
        <v>13458</v>
      </c>
      <c r="J5657" s="50" t="s">
        <v>6325</v>
      </c>
      <c r="K5657" s="50" t="s">
        <v>291</v>
      </c>
      <c r="L5657" s="50" t="s">
        <v>185</v>
      </c>
      <c r="M5657" s="54">
        <v>1</v>
      </c>
      <c r="N5657" s="51" t="str">
        <f t="shared" si="365"/>
        <v>八王子実践</v>
      </c>
    </row>
    <row r="5658" spans="1:14" x14ac:dyDescent="0.2">
      <c r="A5658" s="50">
        <f t="shared" si="362"/>
        <v>62332</v>
      </c>
      <c r="B5658" s="50">
        <f t="shared" si="363"/>
        <v>6</v>
      </c>
      <c r="C5658" s="51">
        <f t="shared" si="364"/>
        <v>23</v>
      </c>
      <c r="D5658" s="50">
        <v>62332</v>
      </c>
      <c r="E5658" s="50" t="s">
        <v>2644</v>
      </c>
      <c r="F5658" s="50" t="s">
        <v>759</v>
      </c>
      <c r="G5658" s="50" t="s">
        <v>2646</v>
      </c>
      <c r="H5658" s="50" t="s">
        <v>8336</v>
      </c>
      <c r="I5658" s="50" t="s">
        <v>2648</v>
      </c>
      <c r="J5658" s="50" t="s">
        <v>11376</v>
      </c>
      <c r="K5658" s="50" t="s">
        <v>291</v>
      </c>
      <c r="L5658" s="50" t="s">
        <v>189</v>
      </c>
      <c r="M5658" s="54">
        <v>1</v>
      </c>
      <c r="N5658" s="51" t="str">
        <f t="shared" si="365"/>
        <v>八王子実践</v>
      </c>
    </row>
    <row r="5659" spans="1:14" x14ac:dyDescent="0.2">
      <c r="A5659" s="50">
        <f t="shared" si="362"/>
        <v>62333</v>
      </c>
      <c r="B5659" s="50">
        <f t="shared" si="363"/>
        <v>6</v>
      </c>
      <c r="C5659" s="51">
        <f t="shared" si="364"/>
        <v>23</v>
      </c>
      <c r="D5659" s="50">
        <v>62333</v>
      </c>
      <c r="E5659" s="50" t="s">
        <v>34</v>
      </c>
      <c r="F5659" s="50" t="s">
        <v>2043</v>
      </c>
      <c r="G5659" s="50" t="s">
        <v>1285</v>
      </c>
      <c r="H5659" s="50" t="s">
        <v>1595</v>
      </c>
      <c r="I5659" s="50" t="s">
        <v>1287</v>
      </c>
      <c r="J5659" s="50" t="s">
        <v>2044</v>
      </c>
      <c r="K5659" s="50" t="s">
        <v>291</v>
      </c>
      <c r="L5659" s="50" t="s">
        <v>189</v>
      </c>
      <c r="M5659" s="54">
        <v>1</v>
      </c>
      <c r="N5659" s="51" t="str">
        <f t="shared" si="365"/>
        <v>八王子実践</v>
      </c>
    </row>
    <row r="5660" spans="1:14" x14ac:dyDescent="0.2">
      <c r="A5660" s="50">
        <f t="shared" si="362"/>
        <v>62334</v>
      </c>
      <c r="B5660" s="50">
        <f t="shared" si="363"/>
        <v>6</v>
      </c>
      <c r="C5660" s="51">
        <f t="shared" si="364"/>
        <v>23</v>
      </c>
      <c r="D5660" s="50">
        <v>62334</v>
      </c>
      <c r="E5660" s="50" t="s">
        <v>13481</v>
      </c>
      <c r="F5660" s="50" t="s">
        <v>13482</v>
      </c>
      <c r="G5660" s="50" t="s">
        <v>13483</v>
      </c>
      <c r="H5660" s="50" t="s">
        <v>12248</v>
      </c>
      <c r="I5660" s="50" t="s">
        <v>13484</v>
      </c>
      <c r="J5660" s="50" t="s">
        <v>12249</v>
      </c>
      <c r="K5660" s="50" t="s">
        <v>291</v>
      </c>
      <c r="L5660" s="50" t="s">
        <v>189</v>
      </c>
      <c r="M5660" s="54">
        <v>1</v>
      </c>
      <c r="N5660" s="51" t="str">
        <f t="shared" si="365"/>
        <v>八王子実践</v>
      </c>
    </row>
    <row r="5661" spans="1:14" x14ac:dyDescent="0.2">
      <c r="A5661" s="50">
        <f t="shared" si="362"/>
        <v>62335</v>
      </c>
      <c r="B5661" s="50">
        <f t="shared" si="363"/>
        <v>6</v>
      </c>
      <c r="C5661" s="51">
        <f t="shared" si="364"/>
        <v>23</v>
      </c>
      <c r="D5661" s="50">
        <v>62335</v>
      </c>
      <c r="E5661" s="50" t="s">
        <v>13485</v>
      </c>
      <c r="F5661" s="50" t="s">
        <v>13486</v>
      </c>
      <c r="G5661" s="50" t="s">
        <v>13487</v>
      </c>
      <c r="H5661" s="50" t="s">
        <v>6323</v>
      </c>
      <c r="I5661" s="50" t="s">
        <v>13488</v>
      </c>
      <c r="J5661" s="50" t="s">
        <v>6325</v>
      </c>
      <c r="K5661" s="50" t="s">
        <v>291</v>
      </c>
      <c r="L5661" s="50" t="s">
        <v>189</v>
      </c>
      <c r="M5661" s="54">
        <v>1</v>
      </c>
      <c r="N5661" s="51" t="str">
        <f t="shared" si="365"/>
        <v>八王子実践</v>
      </c>
    </row>
    <row r="5662" spans="1:14" x14ac:dyDescent="0.2">
      <c r="A5662" s="50">
        <f t="shared" si="362"/>
        <v>62336</v>
      </c>
      <c r="B5662" s="50">
        <f t="shared" si="363"/>
        <v>6</v>
      </c>
      <c r="C5662" s="51">
        <f t="shared" si="364"/>
        <v>23</v>
      </c>
      <c r="D5662" s="50">
        <v>62336</v>
      </c>
      <c r="E5662" s="50" t="s">
        <v>2576</v>
      </c>
      <c r="F5662" s="50" t="s">
        <v>13489</v>
      </c>
      <c r="G5662" s="50" t="s">
        <v>2578</v>
      </c>
      <c r="H5662" s="50" t="s">
        <v>1869</v>
      </c>
      <c r="I5662" s="50" t="s">
        <v>2580</v>
      </c>
      <c r="J5662" s="50" t="s">
        <v>1870</v>
      </c>
      <c r="K5662" s="50" t="s">
        <v>291</v>
      </c>
      <c r="L5662" s="50" t="s">
        <v>189</v>
      </c>
      <c r="M5662" s="54">
        <v>1</v>
      </c>
      <c r="N5662" s="51" t="str">
        <f t="shared" si="365"/>
        <v>八王子実践</v>
      </c>
    </row>
    <row r="5663" spans="1:14" x14ac:dyDescent="0.2">
      <c r="A5663" s="50">
        <f t="shared" si="362"/>
        <v>62337</v>
      </c>
      <c r="B5663" s="50">
        <f t="shared" si="363"/>
        <v>6</v>
      </c>
      <c r="C5663" s="51">
        <f t="shared" si="364"/>
        <v>23</v>
      </c>
      <c r="D5663" s="50">
        <v>62337</v>
      </c>
      <c r="E5663" s="50" t="s">
        <v>12978</v>
      </c>
      <c r="F5663" s="50" t="s">
        <v>13490</v>
      </c>
      <c r="G5663" s="50" t="s">
        <v>12979</v>
      </c>
      <c r="H5663" s="50" t="s">
        <v>8183</v>
      </c>
      <c r="I5663" s="50" t="s">
        <v>13491</v>
      </c>
      <c r="J5663" s="50" t="s">
        <v>8184</v>
      </c>
      <c r="K5663" s="50" t="s">
        <v>291</v>
      </c>
      <c r="L5663" s="50" t="s">
        <v>189</v>
      </c>
      <c r="M5663" s="54">
        <v>1</v>
      </c>
      <c r="N5663" s="51" t="str">
        <f t="shared" si="365"/>
        <v>八王子実践</v>
      </c>
    </row>
    <row r="5664" spans="1:14" x14ac:dyDescent="0.2">
      <c r="A5664" s="50">
        <f t="shared" si="362"/>
        <v>62338</v>
      </c>
      <c r="B5664" s="50">
        <f t="shared" si="363"/>
        <v>6</v>
      </c>
      <c r="C5664" s="51">
        <f t="shared" si="364"/>
        <v>23</v>
      </c>
      <c r="D5664" s="50">
        <v>62338</v>
      </c>
      <c r="E5664" s="50" t="s">
        <v>601</v>
      </c>
      <c r="F5664" s="50" t="s">
        <v>910</v>
      </c>
      <c r="G5664" s="50" t="s">
        <v>5051</v>
      </c>
      <c r="H5664" s="50" t="s">
        <v>1875</v>
      </c>
      <c r="I5664" s="50" t="s">
        <v>5053</v>
      </c>
      <c r="J5664" s="50" t="s">
        <v>1877</v>
      </c>
      <c r="K5664" s="50" t="s">
        <v>291</v>
      </c>
      <c r="L5664" s="50" t="s">
        <v>189</v>
      </c>
      <c r="M5664" s="54">
        <v>1</v>
      </c>
      <c r="N5664" s="51" t="str">
        <f t="shared" si="365"/>
        <v>八王子実践</v>
      </c>
    </row>
    <row r="5665" spans="1:14" x14ac:dyDescent="0.2">
      <c r="A5665" s="50">
        <f t="shared" si="362"/>
        <v>62339</v>
      </c>
      <c r="B5665" s="50">
        <f t="shared" si="363"/>
        <v>6</v>
      </c>
      <c r="C5665" s="51">
        <f t="shared" si="364"/>
        <v>23</v>
      </c>
      <c r="D5665" s="50">
        <v>62339</v>
      </c>
      <c r="E5665" s="50" t="s">
        <v>15616</v>
      </c>
      <c r="F5665" s="50" t="s">
        <v>15617</v>
      </c>
      <c r="G5665" s="50" t="s">
        <v>15618</v>
      </c>
      <c r="H5665" s="50" t="s">
        <v>15619</v>
      </c>
      <c r="I5665" s="50" t="s">
        <v>15620</v>
      </c>
      <c r="J5665" s="50" t="s">
        <v>15621</v>
      </c>
      <c r="K5665" s="50" t="s">
        <v>291</v>
      </c>
      <c r="L5665" s="50" t="s">
        <v>185</v>
      </c>
      <c r="M5665" s="54">
        <v>1</v>
      </c>
      <c r="N5665" s="51" t="str">
        <f t="shared" si="365"/>
        <v>八王子実践</v>
      </c>
    </row>
    <row r="5666" spans="1:14" x14ac:dyDescent="0.2">
      <c r="A5666" s="50">
        <f t="shared" si="362"/>
        <v>62352</v>
      </c>
      <c r="B5666" s="50">
        <f t="shared" si="363"/>
        <v>6</v>
      </c>
      <c r="C5666" s="51">
        <f t="shared" si="364"/>
        <v>23</v>
      </c>
      <c r="D5666" s="50">
        <v>62352</v>
      </c>
      <c r="E5666" s="50" t="s">
        <v>1521</v>
      </c>
      <c r="F5666" s="50" t="s">
        <v>13492</v>
      </c>
      <c r="G5666" s="50" t="s">
        <v>1523</v>
      </c>
      <c r="H5666" s="50" t="s">
        <v>1716</v>
      </c>
      <c r="I5666" s="50" t="s">
        <v>1525</v>
      </c>
      <c r="J5666" s="50" t="s">
        <v>1717</v>
      </c>
      <c r="K5666" s="50" t="s">
        <v>292</v>
      </c>
      <c r="L5666" s="50" t="s">
        <v>188</v>
      </c>
      <c r="M5666" s="54">
        <v>2</v>
      </c>
      <c r="N5666" s="51" t="str">
        <f t="shared" si="365"/>
        <v>八王子実践</v>
      </c>
    </row>
    <row r="5667" spans="1:14" x14ac:dyDescent="0.2">
      <c r="A5667" s="50">
        <f t="shared" si="362"/>
        <v>62353</v>
      </c>
      <c r="B5667" s="50">
        <f t="shared" si="363"/>
        <v>6</v>
      </c>
      <c r="C5667" s="51">
        <f t="shared" si="364"/>
        <v>23</v>
      </c>
      <c r="D5667" s="50">
        <v>62353</v>
      </c>
      <c r="E5667" s="50" t="s">
        <v>4516</v>
      </c>
      <c r="F5667" s="50" t="s">
        <v>13493</v>
      </c>
      <c r="G5667" s="50" t="s">
        <v>4518</v>
      </c>
      <c r="H5667" s="50" t="s">
        <v>5619</v>
      </c>
      <c r="I5667" s="50" t="s">
        <v>4519</v>
      </c>
      <c r="J5667" s="50" t="s">
        <v>5620</v>
      </c>
      <c r="K5667" s="50" t="s">
        <v>292</v>
      </c>
      <c r="L5667" s="50" t="s">
        <v>189</v>
      </c>
      <c r="M5667" s="54">
        <v>2</v>
      </c>
      <c r="N5667" s="51" t="str">
        <f t="shared" si="365"/>
        <v>八王子実践</v>
      </c>
    </row>
    <row r="5668" spans="1:14" x14ac:dyDescent="0.2">
      <c r="A5668" s="50">
        <f t="shared" si="362"/>
        <v>62354</v>
      </c>
      <c r="B5668" s="50">
        <f t="shared" si="363"/>
        <v>6</v>
      </c>
      <c r="C5668" s="51">
        <f t="shared" si="364"/>
        <v>23</v>
      </c>
      <c r="D5668" s="50">
        <v>62354</v>
      </c>
      <c r="E5668" s="50" t="s">
        <v>918</v>
      </c>
      <c r="F5668" s="50" t="s">
        <v>5007</v>
      </c>
      <c r="G5668" s="50" t="s">
        <v>1362</v>
      </c>
      <c r="H5668" s="50" t="s">
        <v>2336</v>
      </c>
      <c r="I5668" s="50" t="s">
        <v>13494</v>
      </c>
      <c r="J5668" s="50" t="s">
        <v>2337</v>
      </c>
      <c r="K5668" s="50" t="s">
        <v>292</v>
      </c>
      <c r="L5668" s="50" t="s">
        <v>188</v>
      </c>
      <c r="M5668" s="54">
        <v>2</v>
      </c>
      <c r="N5668" s="51" t="str">
        <f t="shared" si="365"/>
        <v>八王子実践</v>
      </c>
    </row>
    <row r="5669" spans="1:14" x14ac:dyDescent="0.2">
      <c r="A5669" s="50">
        <f t="shared" si="362"/>
        <v>62355</v>
      </c>
      <c r="B5669" s="50">
        <f t="shared" si="363"/>
        <v>6</v>
      </c>
      <c r="C5669" s="51">
        <f t="shared" si="364"/>
        <v>23</v>
      </c>
      <c r="D5669" s="50">
        <v>62355</v>
      </c>
      <c r="E5669" s="50" t="s">
        <v>8029</v>
      </c>
      <c r="F5669" s="50" t="s">
        <v>9150</v>
      </c>
      <c r="G5669" s="50" t="s">
        <v>3927</v>
      </c>
      <c r="H5669" s="50" t="s">
        <v>2256</v>
      </c>
      <c r="I5669" s="50" t="s">
        <v>8032</v>
      </c>
      <c r="J5669" s="50" t="s">
        <v>2257</v>
      </c>
      <c r="K5669" s="50" t="s">
        <v>292</v>
      </c>
      <c r="L5669" s="50" t="s">
        <v>1029</v>
      </c>
      <c r="M5669" s="54">
        <v>3</v>
      </c>
      <c r="N5669" s="51" t="str">
        <f t="shared" si="365"/>
        <v>八王子実践</v>
      </c>
    </row>
    <row r="5670" spans="1:14" x14ac:dyDescent="0.2">
      <c r="A5670" s="50">
        <f t="shared" si="362"/>
        <v>62356</v>
      </c>
      <c r="B5670" s="50">
        <f t="shared" si="363"/>
        <v>6</v>
      </c>
      <c r="C5670" s="51">
        <f t="shared" si="364"/>
        <v>23</v>
      </c>
      <c r="D5670" s="50">
        <v>62356</v>
      </c>
      <c r="E5670" s="50" t="s">
        <v>60</v>
      </c>
      <c r="F5670" s="50" t="s">
        <v>15622</v>
      </c>
      <c r="G5670" s="50" t="s">
        <v>1313</v>
      </c>
      <c r="H5670" s="50" t="s">
        <v>13495</v>
      </c>
      <c r="I5670" s="50" t="s">
        <v>1315</v>
      </c>
      <c r="J5670" s="50" t="s">
        <v>13496</v>
      </c>
      <c r="K5670" s="50" t="s">
        <v>292</v>
      </c>
      <c r="L5670" s="50" t="s">
        <v>188</v>
      </c>
      <c r="M5670" s="54">
        <v>2</v>
      </c>
      <c r="N5670" s="51" t="str">
        <f t="shared" si="365"/>
        <v>八王子実践</v>
      </c>
    </row>
    <row r="5671" spans="1:14" x14ac:dyDescent="0.2">
      <c r="A5671" s="50">
        <f t="shared" si="362"/>
        <v>62357</v>
      </c>
      <c r="B5671" s="50">
        <f t="shared" si="363"/>
        <v>6</v>
      </c>
      <c r="C5671" s="51">
        <f t="shared" si="364"/>
        <v>23</v>
      </c>
      <c r="D5671" s="50">
        <v>62357</v>
      </c>
      <c r="E5671" s="50" t="s">
        <v>13497</v>
      </c>
      <c r="F5671" s="50" t="s">
        <v>13498</v>
      </c>
      <c r="G5671" s="50" t="s">
        <v>13499</v>
      </c>
      <c r="H5671" s="50" t="s">
        <v>7356</v>
      </c>
      <c r="I5671" s="50" t="s">
        <v>13500</v>
      </c>
      <c r="J5671" s="50" t="s">
        <v>7358</v>
      </c>
      <c r="K5671" s="50" t="s">
        <v>292</v>
      </c>
      <c r="L5671" s="50" t="s">
        <v>185</v>
      </c>
      <c r="M5671" s="54">
        <v>1</v>
      </c>
      <c r="N5671" s="51" t="str">
        <f t="shared" si="365"/>
        <v>八王子実践</v>
      </c>
    </row>
    <row r="5672" spans="1:14" x14ac:dyDescent="0.2">
      <c r="A5672" s="50">
        <f t="shared" si="362"/>
        <v>62358</v>
      </c>
      <c r="B5672" s="50">
        <f t="shared" si="363"/>
        <v>6</v>
      </c>
      <c r="C5672" s="51">
        <f t="shared" si="364"/>
        <v>23</v>
      </c>
      <c r="D5672" s="50">
        <v>62358</v>
      </c>
      <c r="E5672" s="50" t="s">
        <v>13501</v>
      </c>
      <c r="F5672" s="50" t="s">
        <v>11999</v>
      </c>
      <c r="G5672" s="50" t="s">
        <v>13502</v>
      </c>
      <c r="H5672" s="50" t="s">
        <v>4963</v>
      </c>
      <c r="I5672" s="50" t="s">
        <v>13503</v>
      </c>
      <c r="J5672" s="50" t="s">
        <v>4965</v>
      </c>
      <c r="K5672" s="50" t="s">
        <v>292</v>
      </c>
      <c r="L5672" s="50" t="s">
        <v>185</v>
      </c>
      <c r="M5672" s="54">
        <v>1</v>
      </c>
      <c r="N5672" s="51" t="str">
        <f t="shared" si="365"/>
        <v>八王子実践</v>
      </c>
    </row>
    <row r="5673" spans="1:14" x14ac:dyDescent="0.2">
      <c r="A5673" s="50">
        <f t="shared" si="362"/>
        <v>62359</v>
      </c>
      <c r="B5673" s="50">
        <f t="shared" si="363"/>
        <v>6</v>
      </c>
      <c r="C5673" s="51">
        <f t="shared" si="364"/>
        <v>23</v>
      </c>
      <c r="D5673" s="50">
        <v>62359</v>
      </c>
      <c r="E5673" s="50" t="s">
        <v>15623</v>
      </c>
      <c r="F5673" s="50" t="s">
        <v>15624</v>
      </c>
      <c r="G5673" s="50" t="s">
        <v>15625</v>
      </c>
      <c r="H5673" s="50" t="s">
        <v>1585</v>
      </c>
      <c r="I5673" s="50" t="s">
        <v>15626</v>
      </c>
      <c r="J5673" s="50" t="s">
        <v>5303</v>
      </c>
      <c r="K5673" s="50" t="s">
        <v>292</v>
      </c>
      <c r="L5673" s="50" t="s">
        <v>189</v>
      </c>
      <c r="M5673" s="54">
        <v>1</v>
      </c>
      <c r="N5673" s="51" t="str">
        <f t="shared" si="365"/>
        <v>八王子実践</v>
      </c>
    </row>
    <row r="5674" spans="1:14" x14ac:dyDescent="0.2">
      <c r="A5674" s="50">
        <f t="shared" si="362"/>
        <v>62393</v>
      </c>
      <c r="B5674" s="50">
        <f t="shared" si="363"/>
        <v>6</v>
      </c>
      <c r="C5674" s="51">
        <f t="shared" si="364"/>
        <v>23</v>
      </c>
      <c r="D5674" s="50">
        <v>62393</v>
      </c>
      <c r="E5674" s="50" t="s">
        <v>1389</v>
      </c>
      <c r="F5674" s="50" t="s">
        <v>13504</v>
      </c>
      <c r="G5674" s="50" t="s">
        <v>1391</v>
      </c>
      <c r="H5674" s="50" t="s">
        <v>10046</v>
      </c>
      <c r="I5674" s="50" t="s">
        <v>7305</v>
      </c>
      <c r="J5674" s="50" t="s">
        <v>10047</v>
      </c>
      <c r="K5674" s="50" t="s">
        <v>292</v>
      </c>
      <c r="L5674" s="50" t="s">
        <v>188</v>
      </c>
      <c r="M5674" s="54">
        <v>3</v>
      </c>
      <c r="N5674" s="51" t="str">
        <f t="shared" si="365"/>
        <v>八王子実践</v>
      </c>
    </row>
    <row r="5675" spans="1:14" x14ac:dyDescent="0.2">
      <c r="A5675" s="50">
        <f t="shared" si="362"/>
        <v>62395</v>
      </c>
      <c r="B5675" s="50">
        <f t="shared" si="363"/>
        <v>6</v>
      </c>
      <c r="C5675" s="51">
        <f t="shared" si="364"/>
        <v>23</v>
      </c>
      <c r="D5675" s="50">
        <v>62395</v>
      </c>
      <c r="E5675" s="50" t="s">
        <v>13505</v>
      </c>
      <c r="F5675" s="50" t="s">
        <v>13506</v>
      </c>
      <c r="G5675" s="50" t="s">
        <v>13507</v>
      </c>
      <c r="H5675" s="50" t="s">
        <v>13508</v>
      </c>
      <c r="I5675" s="50" t="s">
        <v>13509</v>
      </c>
      <c r="J5675" s="50" t="s">
        <v>13510</v>
      </c>
      <c r="K5675" s="50" t="s">
        <v>292</v>
      </c>
      <c r="L5675" s="50" t="s">
        <v>1029</v>
      </c>
      <c r="M5675" s="54">
        <v>3</v>
      </c>
      <c r="N5675" s="51" t="str">
        <f t="shared" si="365"/>
        <v>八王子実践</v>
      </c>
    </row>
    <row r="5676" spans="1:14" x14ac:dyDescent="0.2">
      <c r="A5676" s="50">
        <f t="shared" ref="A5676:A5739" si="366">D5676</f>
        <v>62397</v>
      </c>
      <c r="B5676" s="50">
        <f t="shared" ref="B5676:B5739" si="367">ROUNDDOWN(D5676/10000,0)</f>
        <v>6</v>
      </c>
      <c r="C5676" s="51">
        <f t="shared" ref="C5676:C5739" si="368">ROUNDDOWN((D5676-B5676*10000)/100,0)</f>
        <v>23</v>
      </c>
      <c r="D5676" s="50">
        <v>62397</v>
      </c>
      <c r="E5676" s="50" t="s">
        <v>24</v>
      </c>
      <c r="F5676" s="50" t="s">
        <v>13511</v>
      </c>
      <c r="G5676" s="50" t="s">
        <v>2538</v>
      </c>
      <c r="H5676" s="50" t="s">
        <v>1818</v>
      </c>
      <c r="I5676" s="50" t="s">
        <v>2539</v>
      </c>
      <c r="J5676" s="50" t="s">
        <v>1820</v>
      </c>
      <c r="K5676" s="50" t="s">
        <v>292</v>
      </c>
      <c r="L5676" s="50" t="s">
        <v>188</v>
      </c>
      <c r="M5676" s="54">
        <v>3</v>
      </c>
      <c r="N5676" s="51" t="str">
        <f t="shared" si="365"/>
        <v>八王子実践</v>
      </c>
    </row>
    <row r="5677" spans="1:14" x14ac:dyDescent="0.2">
      <c r="A5677" s="50">
        <f t="shared" si="366"/>
        <v>62398</v>
      </c>
      <c r="B5677" s="50">
        <f t="shared" si="367"/>
        <v>6</v>
      </c>
      <c r="C5677" s="51">
        <f t="shared" si="368"/>
        <v>23</v>
      </c>
      <c r="D5677" s="50">
        <v>62398</v>
      </c>
      <c r="E5677" s="50" t="s">
        <v>9661</v>
      </c>
      <c r="F5677" s="50" t="s">
        <v>4705</v>
      </c>
      <c r="G5677" s="50" t="s">
        <v>6841</v>
      </c>
      <c r="H5677" s="50" t="s">
        <v>1131</v>
      </c>
      <c r="I5677" s="50" t="s">
        <v>9662</v>
      </c>
      <c r="J5677" s="50" t="s">
        <v>1132</v>
      </c>
      <c r="K5677" s="50" t="s">
        <v>292</v>
      </c>
      <c r="L5677" s="50" t="s">
        <v>1029</v>
      </c>
      <c r="M5677" s="54">
        <v>3</v>
      </c>
      <c r="N5677" s="51" t="str">
        <f t="shared" si="365"/>
        <v>八王子実践</v>
      </c>
    </row>
    <row r="5678" spans="1:14" x14ac:dyDescent="0.2">
      <c r="A5678" s="50">
        <f t="shared" si="366"/>
        <v>62401</v>
      </c>
      <c r="B5678" s="50">
        <f t="shared" si="367"/>
        <v>6</v>
      </c>
      <c r="C5678" s="51">
        <f t="shared" si="368"/>
        <v>24</v>
      </c>
      <c r="D5678" s="50">
        <v>62401</v>
      </c>
      <c r="E5678" s="50" t="s">
        <v>13512</v>
      </c>
      <c r="F5678" s="50" t="s">
        <v>41</v>
      </c>
      <c r="G5678" s="50" t="s">
        <v>13513</v>
      </c>
      <c r="H5678" s="50" t="s">
        <v>1040</v>
      </c>
      <c r="I5678" s="50" t="s">
        <v>13514</v>
      </c>
      <c r="J5678" s="50" t="s">
        <v>1041</v>
      </c>
      <c r="K5678" s="50" t="s">
        <v>291</v>
      </c>
      <c r="L5678" s="50" t="s">
        <v>188</v>
      </c>
      <c r="M5678" s="54">
        <v>3</v>
      </c>
      <c r="N5678" s="51" t="str">
        <f t="shared" si="365"/>
        <v>明中八王子</v>
      </c>
    </row>
    <row r="5679" spans="1:14" x14ac:dyDescent="0.2">
      <c r="A5679" s="50">
        <f t="shared" si="366"/>
        <v>62402</v>
      </c>
      <c r="B5679" s="50">
        <f t="shared" si="367"/>
        <v>6</v>
      </c>
      <c r="C5679" s="51">
        <f t="shared" si="368"/>
        <v>24</v>
      </c>
      <c r="D5679" s="50">
        <v>62402</v>
      </c>
      <c r="E5679" s="50" t="s">
        <v>13515</v>
      </c>
      <c r="F5679" s="50" t="s">
        <v>13516</v>
      </c>
      <c r="G5679" s="50" t="s">
        <v>13517</v>
      </c>
      <c r="H5679" s="50" t="s">
        <v>1283</v>
      </c>
      <c r="I5679" s="50" t="s">
        <v>13518</v>
      </c>
      <c r="J5679" s="50" t="s">
        <v>1284</v>
      </c>
      <c r="K5679" s="50" t="s">
        <v>291</v>
      </c>
      <c r="L5679" s="50" t="s">
        <v>1029</v>
      </c>
      <c r="M5679" s="54">
        <v>3</v>
      </c>
      <c r="N5679" s="51" t="str">
        <f t="shared" si="365"/>
        <v>明中八王子</v>
      </c>
    </row>
    <row r="5680" spans="1:14" x14ac:dyDescent="0.2">
      <c r="A5680" s="50">
        <f t="shared" si="366"/>
        <v>62403</v>
      </c>
      <c r="B5680" s="50">
        <f t="shared" si="367"/>
        <v>6</v>
      </c>
      <c r="C5680" s="51">
        <f t="shared" si="368"/>
        <v>24</v>
      </c>
      <c r="D5680" s="50">
        <v>62403</v>
      </c>
      <c r="E5680" s="50" t="s">
        <v>129</v>
      </c>
      <c r="F5680" s="50" t="s">
        <v>13519</v>
      </c>
      <c r="G5680" s="50" t="s">
        <v>1999</v>
      </c>
      <c r="H5680" s="50" t="s">
        <v>1185</v>
      </c>
      <c r="I5680" s="50" t="s">
        <v>2000</v>
      </c>
      <c r="J5680" s="50" t="s">
        <v>1187</v>
      </c>
      <c r="K5680" s="50" t="s">
        <v>291</v>
      </c>
      <c r="L5680" s="50" t="s">
        <v>188</v>
      </c>
      <c r="M5680" s="54">
        <v>2</v>
      </c>
      <c r="N5680" s="51" t="str">
        <f t="shared" si="365"/>
        <v>明中八王子</v>
      </c>
    </row>
    <row r="5681" spans="1:14" x14ac:dyDescent="0.2">
      <c r="A5681" s="50">
        <f t="shared" si="366"/>
        <v>62405</v>
      </c>
      <c r="B5681" s="50">
        <f t="shared" si="367"/>
        <v>6</v>
      </c>
      <c r="C5681" s="51">
        <f t="shared" si="368"/>
        <v>24</v>
      </c>
      <c r="D5681" s="50">
        <v>62405</v>
      </c>
      <c r="E5681" s="50" t="s">
        <v>2698</v>
      </c>
      <c r="F5681" s="50" t="s">
        <v>13520</v>
      </c>
      <c r="G5681" s="50" t="s">
        <v>2428</v>
      </c>
      <c r="H5681" s="50" t="s">
        <v>1859</v>
      </c>
      <c r="I5681" s="50" t="s">
        <v>2430</v>
      </c>
      <c r="J5681" s="50" t="s">
        <v>1861</v>
      </c>
      <c r="K5681" s="50" t="s">
        <v>291</v>
      </c>
      <c r="L5681" s="50" t="s">
        <v>188</v>
      </c>
      <c r="M5681" s="54">
        <v>2</v>
      </c>
      <c r="N5681" s="51" t="str">
        <f t="shared" si="365"/>
        <v>明中八王子</v>
      </c>
    </row>
    <row r="5682" spans="1:14" x14ac:dyDescent="0.2">
      <c r="A5682" s="50">
        <f t="shared" si="366"/>
        <v>62406</v>
      </c>
      <c r="B5682" s="50">
        <f t="shared" si="367"/>
        <v>6</v>
      </c>
      <c r="C5682" s="51">
        <f t="shared" si="368"/>
        <v>24</v>
      </c>
      <c r="D5682" s="50">
        <v>62406</v>
      </c>
      <c r="E5682" s="50" t="s">
        <v>56</v>
      </c>
      <c r="F5682" s="50" t="s">
        <v>13521</v>
      </c>
      <c r="G5682" s="50" t="s">
        <v>2851</v>
      </c>
      <c r="H5682" s="50" t="s">
        <v>13522</v>
      </c>
      <c r="I5682" s="50" t="s">
        <v>2852</v>
      </c>
      <c r="J5682" s="50" t="s">
        <v>13523</v>
      </c>
      <c r="K5682" s="50" t="s">
        <v>291</v>
      </c>
      <c r="L5682" s="50" t="s">
        <v>188</v>
      </c>
      <c r="M5682" s="54">
        <v>2</v>
      </c>
      <c r="N5682" s="51" t="str">
        <f t="shared" si="365"/>
        <v>明中八王子</v>
      </c>
    </row>
    <row r="5683" spans="1:14" x14ac:dyDescent="0.2">
      <c r="A5683" s="50">
        <f t="shared" si="366"/>
        <v>62407</v>
      </c>
      <c r="B5683" s="50">
        <f t="shared" si="367"/>
        <v>6</v>
      </c>
      <c r="C5683" s="51">
        <f t="shared" si="368"/>
        <v>24</v>
      </c>
      <c r="D5683" s="50">
        <v>62407</v>
      </c>
      <c r="E5683" s="50" t="s">
        <v>13524</v>
      </c>
      <c r="F5683" s="50" t="s">
        <v>12914</v>
      </c>
      <c r="G5683" s="50" t="s">
        <v>13525</v>
      </c>
      <c r="H5683" s="50" t="s">
        <v>2761</v>
      </c>
      <c r="I5683" s="50" t="s">
        <v>13526</v>
      </c>
      <c r="J5683" s="50" t="s">
        <v>4170</v>
      </c>
      <c r="K5683" s="50" t="s">
        <v>291</v>
      </c>
      <c r="L5683" s="50" t="s">
        <v>188</v>
      </c>
      <c r="M5683" s="54">
        <v>2</v>
      </c>
      <c r="N5683" s="51" t="str">
        <f t="shared" si="365"/>
        <v>明中八王子</v>
      </c>
    </row>
    <row r="5684" spans="1:14" x14ac:dyDescent="0.2">
      <c r="A5684" s="50">
        <f t="shared" si="366"/>
        <v>62408</v>
      </c>
      <c r="B5684" s="50">
        <f t="shared" si="367"/>
        <v>6</v>
      </c>
      <c r="C5684" s="51">
        <f t="shared" si="368"/>
        <v>24</v>
      </c>
      <c r="D5684" s="50">
        <v>62408</v>
      </c>
      <c r="E5684" s="50" t="s">
        <v>13527</v>
      </c>
      <c r="F5684" s="50" t="s">
        <v>13528</v>
      </c>
      <c r="G5684" s="50" t="s">
        <v>13529</v>
      </c>
      <c r="H5684" s="50" t="s">
        <v>5181</v>
      </c>
      <c r="I5684" s="50" t="s">
        <v>13530</v>
      </c>
      <c r="J5684" s="50" t="s">
        <v>5182</v>
      </c>
      <c r="K5684" s="50" t="s">
        <v>291</v>
      </c>
      <c r="L5684" s="50" t="s">
        <v>188</v>
      </c>
      <c r="M5684" s="54">
        <v>2</v>
      </c>
      <c r="N5684" s="51" t="str">
        <f t="shared" si="365"/>
        <v>明中八王子</v>
      </c>
    </row>
    <row r="5685" spans="1:14" x14ac:dyDescent="0.2">
      <c r="A5685" s="50">
        <f t="shared" si="366"/>
        <v>62410</v>
      </c>
      <c r="B5685" s="50">
        <f t="shared" si="367"/>
        <v>6</v>
      </c>
      <c r="C5685" s="51">
        <f t="shared" si="368"/>
        <v>24</v>
      </c>
      <c r="D5685" s="50">
        <v>62410</v>
      </c>
      <c r="E5685" s="50" t="s">
        <v>13531</v>
      </c>
      <c r="F5685" s="50" t="s">
        <v>13532</v>
      </c>
      <c r="G5685" s="50" t="s">
        <v>13533</v>
      </c>
      <c r="H5685" s="50" t="s">
        <v>1465</v>
      </c>
      <c r="I5685" s="50" t="s">
        <v>13534</v>
      </c>
      <c r="J5685" s="50" t="s">
        <v>1466</v>
      </c>
      <c r="K5685" s="50" t="s">
        <v>291</v>
      </c>
      <c r="L5685" s="50" t="s">
        <v>189</v>
      </c>
      <c r="M5685" s="54">
        <v>2</v>
      </c>
      <c r="N5685" s="51" t="str">
        <f t="shared" si="365"/>
        <v>明中八王子</v>
      </c>
    </row>
    <row r="5686" spans="1:14" x14ac:dyDescent="0.2">
      <c r="A5686" s="50">
        <f t="shared" si="366"/>
        <v>62411</v>
      </c>
      <c r="B5686" s="50">
        <f t="shared" si="367"/>
        <v>6</v>
      </c>
      <c r="C5686" s="51">
        <f t="shared" si="368"/>
        <v>24</v>
      </c>
      <c r="D5686" s="50">
        <v>62411</v>
      </c>
      <c r="E5686" s="50" t="s">
        <v>3962</v>
      </c>
      <c r="F5686" s="50" t="s">
        <v>585</v>
      </c>
      <c r="G5686" s="50" t="s">
        <v>3964</v>
      </c>
      <c r="H5686" s="50" t="s">
        <v>1023</v>
      </c>
      <c r="I5686" s="50" t="s">
        <v>3966</v>
      </c>
      <c r="J5686" s="50" t="s">
        <v>1024</v>
      </c>
      <c r="K5686" s="50" t="s">
        <v>291</v>
      </c>
      <c r="L5686" s="50" t="s">
        <v>188</v>
      </c>
      <c r="M5686" s="54">
        <v>2</v>
      </c>
      <c r="N5686" s="51" t="str">
        <f t="shared" si="365"/>
        <v>明中八王子</v>
      </c>
    </row>
    <row r="5687" spans="1:14" x14ac:dyDescent="0.2">
      <c r="A5687" s="50">
        <f t="shared" si="366"/>
        <v>62412</v>
      </c>
      <c r="B5687" s="50">
        <f t="shared" si="367"/>
        <v>6</v>
      </c>
      <c r="C5687" s="51">
        <f t="shared" si="368"/>
        <v>24</v>
      </c>
      <c r="D5687" s="50">
        <v>62412</v>
      </c>
      <c r="E5687" s="50" t="s">
        <v>13535</v>
      </c>
      <c r="F5687" s="50" t="s">
        <v>86</v>
      </c>
      <c r="G5687" s="50" t="s">
        <v>13536</v>
      </c>
      <c r="H5687" s="50" t="s">
        <v>1009</v>
      </c>
      <c r="I5687" s="50" t="s">
        <v>13537</v>
      </c>
      <c r="J5687" s="50" t="s">
        <v>1028</v>
      </c>
      <c r="K5687" s="50" t="s">
        <v>291</v>
      </c>
      <c r="L5687" s="50" t="s">
        <v>189</v>
      </c>
      <c r="M5687" s="54">
        <v>1</v>
      </c>
      <c r="N5687" s="51" t="str">
        <f t="shared" si="365"/>
        <v>明中八王子</v>
      </c>
    </row>
    <row r="5688" spans="1:14" x14ac:dyDescent="0.2">
      <c r="A5688" s="50">
        <f t="shared" si="366"/>
        <v>62413</v>
      </c>
      <c r="B5688" s="50">
        <f t="shared" si="367"/>
        <v>6</v>
      </c>
      <c r="C5688" s="51">
        <f t="shared" si="368"/>
        <v>24</v>
      </c>
      <c r="D5688" s="50">
        <v>62413</v>
      </c>
      <c r="E5688" s="50" t="s">
        <v>454</v>
      </c>
      <c r="F5688" s="50" t="s">
        <v>2414</v>
      </c>
      <c r="G5688" s="50" t="s">
        <v>1379</v>
      </c>
      <c r="H5688" s="50" t="s">
        <v>1241</v>
      </c>
      <c r="I5688" s="50" t="s">
        <v>3616</v>
      </c>
      <c r="J5688" s="50" t="s">
        <v>1242</v>
      </c>
      <c r="K5688" s="50" t="s">
        <v>291</v>
      </c>
      <c r="L5688" s="50" t="s">
        <v>189</v>
      </c>
      <c r="M5688" s="54">
        <v>1</v>
      </c>
      <c r="N5688" s="51" t="str">
        <f t="shared" si="365"/>
        <v>明中八王子</v>
      </c>
    </row>
    <row r="5689" spans="1:14" x14ac:dyDescent="0.2">
      <c r="A5689" s="50">
        <f t="shared" si="366"/>
        <v>62414</v>
      </c>
      <c r="B5689" s="50">
        <f t="shared" si="367"/>
        <v>6</v>
      </c>
      <c r="C5689" s="51">
        <f t="shared" si="368"/>
        <v>24</v>
      </c>
      <c r="D5689" s="50">
        <v>62414</v>
      </c>
      <c r="E5689" s="50" t="s">
        <v>491</v>
      </c>
      <c r="F5689" s="50" t="s">
        <v>1007</v>
      </c>
      <c r="G5689" s="50" t="s">
        <v>1919</v>
      </c>
      <c r="H5689" s="50" t="s">
        <v>1009</v>
      </c>
      <c r="I5689" s="50" t="s">
        <v>5150</v>
      </c>
      <c r="J5689" s="50" t="s">
        <v>1028</v>
      </c>
      <c r="K5689" s="50" t="s">
        <v>291</v>
      </c>
      <c r="L5689" s="50" t="s">
        <v>189</v>
      </c>
      <c r="M5689" s="54">
        <v>1</v>
      </c>
      <c r="N5689" s="51" t="str">
        <f t="shared" si="365"/>
        <v>明中八王子</v>
      </c>
    </row>
    <row r="5690" spans="1:14" x14ac:dyDescent="0.2">
      <c r="A5690" s="50">
        <f t="shared" si="366"/>
        <v>62415</v>
      </c>
      <c r="B5690" s="50">
        <f t="shared" si="367"/>
        <v>6</v>
      </c>
      <c r="C5690" s="51">
        <f t="shared" si="368"/>
        <v>24</v>
      </c>
      <c r="D5690" s="50">
        <v>62415</v>
      </c>
      <c r="E5690" s="50" t="s">
        <v>13538</v>
      </c>
      <c r="F5690" s="50" t="s">
        <v>13539</v>
      </c>
      <c r="G5690" s="50" t="s">
        <v>13540</v>
      </c>
      <c r="H5690" s="50" t="s">
        <v>5807</v>
      </c>
      <c r="I5690" s="50" t="s">
        <v>13541</v>
      </c>
      <c r="J5690" s="50" t="s">
        <v>5809</v>
      </c>
      <c r="K5690" s="50" t="s">
        <v>291</v>
      </c>
      <c r="L5690" s="50" t="s">
        <v>188</v>
      </c>
      <c r="M5690" s="54">
        <v>2</v>
      </c>
      <c r="N5690" s="51" t="str">
        <f t="shared" si="365"/>
        <v>明中八王子</v>
      </c>
    </row>
    <row r="5691" spans="1:14" x14ac:dyDescent="0.2">
      <c r="A5691" s="50">
        <f t="shared" si="366"/>
        <v>62416</v>
      </c>
      <c r="B5691" s="50">
        <f t="shared" si="367"/>
        <v>6</v>
      </c>
      <c r="C5691" s="51">
        <f t="shared" si="368"/>
        <v>24</v>
      </c>
      <c r="D5691" s="50">
        <v>62416</v>
      </c>
      <c r="E5691" s="50" t="s">
        <v>100</v>
      </c>
      <c r="F5691" s="50" t="s">
        <v>10353</v>
      </c>
      <c r="G5691" s="50" t="s">
        <v>1572</v>
      </c>
      <c r="H5691" s="50" t="s">
        <v>1930</v>
      </c>
      <c r="I5691" s="50" t="s">
        <v>1574</v>
      </c>
      <c r="J5691" s="50" t="s">
        <v>1931</v>
      </c>
      <c r="K5691" s="50" t="s">
        <v>291</v>
      </c>
      <c r="L5691" s="50" t="s">
        <v>189</v>
      </c>
      <c r="M5691" s="54">
        <v>1</v>
      </c>
      <c r="N5691" s="51" t="str">
        <f t="shared" si="365"/>
        <v>明中八王子</v>
      </c>
    </row>
    <row r="5692" spans="1:14" x14ac:dyDescent="0.2">
      <c r="A5692" s="50">
        <f t="shared" si="366"/>
        <v>62417</v>
      </c>
      <c r="B5692" s="50">
        <f t="shared" si="367"/>
        <v>6</v>
      </c>
      <c r="C5692" s="51">
        <f t="shared" si="368"/>
        <v>24</v>
      </c>
      <c r="D5692" s="50">
        <v>62417</v>
      </c>
      <c r="E5692" s="50" t="s">
        <v>13542</v>
      </c>
      <c r="F5692" s="50" t="s">
        <v>13543</v>
      </c>
      <c r="G5692" s="50" t="s">
        <v>13544</v>
      </c>
      <c r="H5692" s="50" t="s">
        <v>1042</v>
      </c>
      <c r="I5692" s="50" t="s">
        <v>13545</v>
      </c>
      <c r="J5692" s="50" t="s">
        <v>1043</v>
      </c>
      <c r="K5692" s="50" t="s">
        <v>291</v>
      </c>
      <c r="L5692" s="50" t="s">
        <v>189</v>
      </c>
      <c r="M5692" s="54">
        <v>1</v>
      </c>
      <c r="N5692" s="51" t="str">
        <f t="shared" si="365"/>
        <v>明中八王子</v>
      </c>
    </row>
    <row r="5693" spans="1:14" x14ac:dyDescent="0.2">
      <c r="A5693" s="50">
        <f t="shared" si="366"/>
        <v>62418</v>
      </c>
      <c r="B5693" s="50">
        <f t="shared" si="367"/>
        <v>6</v>
      </c>
      <c r="C5693" s="51">
        <f t="shared" si="368"/>
        <v>24</v>
      </c>
      <c r="D5693" s="50">
        <v>62418</v>
      </c>
      <c r="E5693" s="50" t="s">
        <v>13546</v>
      </c>
      <c r="F5693" s="50" t="s">
        <v>13547</v>
      </c>
      <c r="G5693" s="50" t="s">
        <v>3795</v>
      </c>
      <c r="H5693" s="50" t="s">
        <v>1237</v>
      </c>
      <c r="I5693" s="50" t="s">
        <v>3796</v>
      </c>
      <c r="J5693" s="50" t="s">
        <v>1238</v>
      </c>
      <c r="K5693" s="50" t="s">
        <v>291</v>
      </c>
      <c r="L5693" s="50" t="s">
        <v>189</v>
      </c>
      <c r="M5693" s="54">
        <v>1</v>
      </c>
      <c r="N5693" s="51" t="str">
        <f t="shared" si="365"/>
        <v>明中八王子</v>
      </c>
    </row>
    <row r="5694" spans="1:14" x14ac:dyDescent="0.2">
      <c r="A5694" s="50">
        <f t="shared" si="366"/>
        <v>62419</v>
      </c>
      <c r="B5694" s="50">
        <f t="shared" si="367"/>
        <v>6</v>
      </c>
      <c r="C5694" s="51">
        <f t="shared" si="368"/>
        <v>24</v>
      </c>
      <c r="D5694" s="50">
        <v>62419</v>
      </c>
      <c r="E5694" s="50" t="s">
        <v>8790</v>
      </c>
      <c r="F5694" s="50" t="s">
        <v>13548</v>
      </c>
      <c r="G5694" s="50" t="s">
        <v>2663</v>
      </c>
      <c r="H5694" s="50" t="s">
        <v>2397</v>
      </c>
      <c r="I5694" s="50" t="s">
        <v>2664</v>
      </c>
      <c r="J5694" s="50" t="s">
        <v>2399</v>
      </c>
      <c r="K5694" s="50" t="s">
        <v>291</v>
      </c>
      <c r="L5694" s="50" t="s">
        <v>189</v>
      </c>
      <c r="M5694" s="54">
        <v>1</v>
      </c>
      <c r="N5694" s="51" t="str">
        <f t="shared" si="365"/>
        <v>明中八王子</v>
      </c>
    </row>
    <row r="5695" spans="1:14" x14ac:dyDescent="0.2">
      <c r="A5695" s="50">
        <f t="shared" si="366"/>
        <v>62420</v>
      </c>
      <c r="B5695" s="50">
        <f t="shared" si="367"/>
        <v>6</v>
      </c>
      <c r="C5695" s="51">
        <f t="shared" si="368"/>
        <v>24</v>
      </c>
      <c r="D5695" s="50">
        <v>62420</v>
      </c>
      <c r="E5695" s="50" t="s">
        <v>45</v>
      </c>
      <c r="F5695" s="50" t="s">
        <v>624</v>
      </c>
      <c r="G5695" s="50" t="s">
        <v>1184</v>
      </c>
      <c r="H5695" s="50" t="s">
        <v>1428</v>
      </c>
      <c r="I5695" s="50" t="s">
        <v>1186</v>
      </c>
      <c r="J5695" s="50" t="s">
        <v>1430</v>
      </c>
      <c r="K5695" s="50" t="s">
        <v>291</v>
      </c>
      <c r="L5695" s="50" t="s">
        <v>189</v>
      </c>
      <c r="M5695" s="54">
        <v>1</v>
      </c>
      <c r="N5695" s="51" t="str">
        <f t="shared" si="365"/>
        <v>明中八王子</v>
      </c>
    </row>
    <row r="5696" spans="1:14" x14ac:dyDescent="0.2">
      <c r="A5696" s="50">
        <f t="shared" si="366"/>
        <v>62421</v>
      </c>
      <c r="B5696" s="50">
        <f t="shared" si="367"/>
        <v>6</v>
      </c>
      <c r="C5696" s="51">
        <f t="shared" si="368"/>
        <v>24</v>
      </c>
      <c r="D5696" s="50">
        <v>62421</v>
      </c>
      <c r="E5696" s="50" t="s">
        <v>13549</v>
      </c>
      <c r="F5696" s="50" t="s">
        <v>13550</v>
      </c>
      <c r="G5696" s="50" t="s">
        <v>13551</v>
      </c>
      <c r="H5696" s="50" t="s">
        <v>13552</v>
      </c>
      <c r="I5696" s="50" t="s">
        <v>13553</v>
      </c>
      <c r="J5696" s="50" t="s">
        <v>13554</v>
      </c>
      <c r="K5696" s="50" t="s">
        <v>291</v>
      </c>
      <c r="L5696" s="50" t="s">
        <v>189</v>
      </c>
      <c r="M5696" s="54">
        <v>1</v>
      </c>
      <c r="N5696" s="51" t="str">
        <f t="shared" si="365"/>
        <v>明中八王子</v>
      </c>
    </row>
    <row r="5697" spans="1:14" x14ac:dyDescent="0.2">
      <c r="A5697" s="50">
        <f t="shared" si="366"/>
        <v>62422</v>
      </c>
      <c r="B5697" s="50">
        <f t="shared" si="367"/>
        <v>6</v>
      </c>
      <c r="C5697" s="51">
        <f t="shared" si="368"/>
        <v>24</v>
      </c>
      <c r="D5697" s="50">
        <v>62422</v>
      </c>
      <c r="E5697" s="50" t="s">
        <v>399</v>
      </c>
      <c r="F5697" s="50" t="s">
        <v>13555</v>
      </c>
      <c r="G5697" s="50" t="s">
        <v>1517</v>
      </c>
      <c r="H5697" s="50" t="s">
        <v>7462</v>
      </c>
      <c r="I5697" s="50" t="s">
        <v>1518</v>
      </c>
      <c r="J5697" s="50" t="s">
        <v>7464</v>
      </c>
      <c r="K5697" s="50" t="s">
        <v>291</v>
      </c>
      <c r="L5697" s="50" t="s">
        <v>185</v>
      </c>
      <c r="M5697" s="54">
        <v>1</v>
      </c>
      <c r="N5697" s="51" t="str">
        <f t="shared" si="365"/>
        <v>明中八王子</v>
      </c>
    </row>
    <row r="5698" spans="1:14" x14ac:dyDescent="0.2">
      <c r="A5698" s="50">
        <f t="shared" si="366"/>
        <v>62423</v>
      </c>
      <c r="B5698" s="50">
        <f t="shared" si="367"/>
        <v>6</v>
      </c>
      <c r="C5698" s="51">
        <f t="shared" si="368"/>
        <v>24</v>
      </c>
      <c r="D5698" s="50">
        <v>62423</v>
      </c>
      <c r="E5698" s="50" t="s">
        <v>4784</v>
      </c>
      <c r="F5698" s="50" t="s">
        <v>13556</v>
      </c>
      <c r="G5698" s="50" t="s">
        <v>4785</v>
      </c>
      <c r="H5698" s="50" t="s">
        <v>6990</v>
      </c>
      <c r="I5698" s="50" t="s">
        <v>4786</v>
      </c>
      <c r="J5698" s="50" t="s">
        <v>6991</v>
      </c>
      <c r="K5698" s="50" t="s">
        <v>291</v>
      </c>
      <c r="L5698" s="50" t="s">
        <v>185</v>
      </c>
      <c r="M5698" s="54">
        <v>1</v>
      </c>
      <c r="N5698" s="51" t="str">
        <f t="shared" ref="N5698:N5761" si="369">VLOOKUP(B5698*100+C5698,$AB$2:$AF$400,2,0)</f>
        <v>明中八王子</v>
      </c>
    </row>
    <row r="5699" spans="1:14" x14ac:dyDescent="0.2">
      <c r="A5699" s="50">
        <f t="shared" si="366"/>
        <v>62424</v>
      </c>
      <c r="B5699" s="50">
        <f t="shared" si="367"/>
        <v>6</v>
      </c>
      <c r="C5699" s="51">
        <f t="shared" si="368"/>
        <v>24</v>
      </c>
      <c r="D5699" s="50">
        <v>62424</v>
      </c>
      <c r="E5699" s="50" t="s">
        <v>15627</v>
      </c>
      <c r="F5699" s="50" t="s">
        <v>6126</v>
      </c>
      <c r="G5699" s="50" t="s">
        <v>3116</v>
      </c>
      <c r="H5699" s="50" t="s">
        <v>1259</v>
      </c>
      <c r="I5699" s="50" t="s">
        <v>1610</v>
      </c>
      <c r="J5699" s="50" t="s">
        <v>1261</v>
      </c>
      <c r="K5699" s="50" t="s">
        <v>291</v>
      </c>
      <c r="L5699" s="50" t="s">
        <v>189</v>
      </c>
      <c r="M5699" s="54">
        <v>1</v>
      </c>
      <c r="N5699" s="51" t="str">
        <f t="shared" si="369"/>
        <v>明中八王子</v>
      </c>
    </row>
    <row r="5700" spans="1:14" x14ac:dyDescent="0.2">
      <c r="A5700" s="50">
        <f t="shared" si="366"/>
        <v>62439</v>
      </c>
      <c r="B5700" s="50">
        <f t="shared" si="367"/>
        <v>6</v>
      </c>
      <c r="C5700" s="51">
        <f t="shared" si="368"/>
        <v>24</v>
      </c>
      <c r="D5700" s="50">
        <v>62439</v>
      </c>
      <c r="E5700" s="50" t="s">
        <v>7297</v>
      </c>
      <c r="F5700" s="50" t="s">
        <v>600</v>
      </c>
      <c r="G5700" s="50" t="s">
        <v>7299</v>
      </c>
      <c r="H5700" s="50" t="s">
        <v>1241</v>
      </c>
      <c r="I5700" s="50" t="s">
        <v>8797</v>
      </c>
      <c r="J5700" s="50" t="s">
        <v>1242</v>
      </c>
      <c r="K5700" s="50" t="s">
        <v>291</v>
      </c>
      <c r="L5700" s="50" t="s">
        <v>1029</v>
      </c>
      <c r="M5700" s="54">
        <v>3</v>
      </c>
      <c r="N5700" s="51" t="str">
        <f t="shared" si="369"/>
        <v>明中八王子</v>
      </c>
    </row>
    <row r="5701" spans="1:14" x14ac:dyDescent="0.2">
      <c r="A5701" s="50">
        <f t="shared" si="366"/>
        <v>62441</v>
      </c>
      <c r="B5701" s="50">
        <f t="shared" si="367"/>
        <v>6</v>
      </c>
      <c r="C5701" s="51">
        <f t="shared" si="368"/>
        <v>24</v>
      </c>
      <c r="D5701" s="50">
        <v>62441</v>
      </c>
      <c r="E5701" s="50" t="s">
        <v>100</v>
      </c>
      <c r="F5701" s="50" t="s">
        <v>13557</v>
      </c>
      <c r="G5701" s="50" t="s">
        <v>1572</v>
      </c>
      <c r="H5701" s="50" t="s">
        <v>4492</v>
      </c>
      <c r="I5701" s="50" t="s">
        <v>1574</v>
      </c>
      <c r="J5701" s="50" t="s">
        <v>4494</v>
      </c>
      <c r="K5701" s="50" t="s">
        <v>291</v>
      </c>
      <c r="L5701" s="50" t="s">
        <v>1029</v>
      </c>
      <c r="M5701" s="54">
        <v>3</v>
      </c>
      <c r="N5701" s="51" t="str">
        <f t="shared" si="369"/>
        <v>明中八王子</v>
      </c>
    </row>
    <row r="5702" spans="1:14" x14ac:dyDescent="0.2">
      <c r="A5702" s="50">
        <f t="shared" si="366"/>
        <v>62442</v>
      </c>
      <c r="B5702" s="50">
        <f t="shared" si="367"/>
        <v>6</v>
      </c>
      <c r="C5702" s="51">
        <f t="shared" si="368"/>
        <v>24</v>
      </c>
      <c r="D5702" s="50">
        <v>62442</v>
      </c>
      <c r="E5702" s="50" t="s">
        <v>7317</v>
      </c>
      <c r="F5702" s="50" t="s">
        <v>13558</v>
      </c>
      <c r="G5702" s="50" t="s">
        <v>7318</v>
      </c>
      <c r="H5702" s="50" t="s">
        <v>1118</v>
      </c>
      <c r="I5702" s="50" t="s">
        <v>7319</v>
      </c>
      <c r="J5702" s="50" t="s">
        <v>1120</v>
      </c>
      <c r="K5702" s="50" t="s">
        <v>291</v>
      </c>
      <c r="L5702" s="50" t="s">
        <v>1029</v>
      </c>
      <c r="M5702" s="54">
        <v>3</v>
      </c>
      <c r="N5702" s="51" t="str">
        <f t="shared" si="369"/>
        <v>明中八王子</v>
      </c>
    </row>
    <row r="5703" spans="1:14" x14ac:dyDescent="0.2">
      <c r="A5703" s="50">
        <f t="shared" si="366"/>
        <v>62443</v>
      </c>
      <c r="B5703" s="50">
        <f t="shared" si="367"/>
        <v>6</v>
      </c>
      <c r="C5703" s="51">
        <f t="shared" si="368"/>
        <v>24</v>
      </c>
      <c r="D5703" s="50">
        <v>62443</v>
      </c>
      <c r="E5703" s="50" t="s">
        <v>5402</v>
      </c>
      <c r="F5703" s="50" t="s">
        <v>13559</v>
      </c>
      <c r="G5703" s="50" t="s">
        <v>5404</v>
      </c>
      <c r="H5703" s="50" t="s">
        <v>1924</v>
      </c>
      <c r="I5703" s="50" t="s">
        <v>5405</v>
      </c>
      <c r="J5703" s="50" t="s">
        <v>1925</v>
      </c>
      <c r="K5703" s="50" t="s">
        <v>291</v>
      </c>
      <c r="L5703" s="50" t="s">
        <v>1029</v>
      </c>
      <c r="M5703" s="54">
        <v>3</v>
      </c>
      <c r="N5703" s="51" t="str">
        <f t="shared" si="369"/>
        <v>明中八王子</v>
      </c>
    </row>
    <row r="5704" spans="1:14" x14ac:dyDescent="0.2">
      <c r="A5704" s="50">
        <f t="shared" si="366"/>
        <v>62444</v>
      </c>
      <c r="B5704" s="50">
        <f t="shared" si="367"/>
        <v>6</v>
      </c>
      <c r="C5704" s="51">
        <f t="shared" si="368"/>
        <v>24</v>
      </c>
      <c r="D5704" s="50">
        <v>62444</v>
      </c>
      <c r="E5704" s="50" t="s">
        <v>8338</v>
      </c>
      <c r="F5704" s="50" t="s">
        <v>13560</v>
      </c>
      <c r="G5704" s="50" t="s">
        <v>8339</v>
      </c>
      <c r="H5704" s="50" t="s">
        <v>13205</v>
      </c>
      <c r="I5704" s="50" t="s">
        <v>8340</v>
      </c>
      <c r="J5704" s="50" t="s">
        <v>13206</v>
      </c>
      <c r="K5704" s="50" t="s">
        <v>291</v>
      </c>
      <c r="L5704" s="50" t="s">
        <v>1029</v>
      </c>
      <c r="M5704" s="54">
        <v>3</v>
      </c>
      <c r="N5704" s="51" t="str">
        <f t="shared" si="369"/>
        <v>明中八王子</v>
      </c>
    </row>
    <row r="5705" spans="1:14" x14ac:dyDescent="0.2">
      <c r="A5705" s="50">
        <f t="shared" si="366"/>
        <v>62445</v>
      </c>
      <c r="B5705" s="50">
        <f t="shared" si="367"/>
        <v>6</v>
      </c>
      <c r="C5705" s="51">
        <f t="shared" si="368"/>
        <v>24</v>
      </c>
      <c r="D5705" s="50">
        <v>62445</v>
      </c>
      <c r="E5705" s="50" t="s">
        <v>463</v>
      </c>
      <c r="F5705" s="50" t="s">
        <v>13561</v>
      </c>
      <c r="G5705" s="50" t="s">
        <v>2518</v>
      </c>
      <c r="H5705" s="50" t="s">
        <v>1185</v>
      </c>
      <c r="I5705" s="50" t="s">
        <v>2520</v>
      </c>
      <c r="J5705" s="50" t="s">
        <v>1187</v>
      </c>
      <c r="K5705" s="50" t="s">
        <v>291</v>
      </c>
      <c r="L5705" s="50" t="s">
        <v>188</v>
      </c>
      <c r="M5705" s="54">
        <v>3</v>
      </c>
      <c r="N5705" s="51" t="str">
        <f t="shared" si="369"/>
        <v>明中八王子</v>
      </c>
    </row>
    <row r="5706" spans="1:14" x14ac:dyDescent="0.2">
      <c r="A5706" s="50">
        <f t="shared" si="366"/>
        <v>62446</v>
      </c>
      <c r="B5706" s="50">
        <f t="shared" si="367"/>
        <v>6</v>
      </c>
      <c r="C5706" s="51">
        <f t="shared" si="368"/>
        <v>24</v>
      </c>
      <c r="D5706" s="50">
        <v>62446</v>
      </c>
      <c r="E5706" s="50" t="s">
        <v>360</v>
      </c>
      <c r="F5706" s="50" t="s">
        <v>1219</v>
      </c>
      <c r="G5706" s="50" t="s">
        <v>2450</v>
      </c>
      <c r="H5706" s="50" t="s">
        <v>1444</v>
      </c>
      <c r="I5706" s="50" t="s">
        <v>2451</v>
      </c>
      <c r="J5706" s="50" t="s">
        <v>1446</v>
      </c>
      <c r="K5706" s="50" t="s">
        <v>291</v>
      </c>
      <c r="L5706" s="50" t="s">
        <v>1029</v>
      </c>
      <c r="M5706" s="54">
        <v>3</v>
      </c>
      <c r="N5706" s="51" t="str">
        <f t="shared" si="369"/>
        <v>明中八王子</v>
      </c>
    </row>
    <row r="5707" spans="1:14" x14ac:dyDescent="0.2">
      <c r="A5707" s="50">
        <f t="shared" si="366"/>
        <v>62447</v>
      </c>
      <c r="B5707" s="50">
        <f t="shared" si="367"/>
        <v>6</v>
      </c>
      <c r="C5707" s="51">
        <f t="shared" si="368"/>
        <v>24</v>
      </c>
      <c r="D5707" s="50">
        <v>62447</v>
      </c>
      <c r="E5707" s="50" t="s">
        <v>83</v>
      </c>
      <c r="F5707" s="50" t="s">
        <v>13562</v>
      </c>
      <c r="G5707" s="50" t="s">
        <v>1210</v>
      </c>
      <c r="H5707" s="50" t="s">
        <v>1646</v>
      </c>
      <c r="I5707" s="50" t="s">
        <v>1211</v>
      </c>
      <c r="J5707" s="50" t="s">
        <v>1647</v>
      </c>
      <c r="K5707" s="50" t="s">
        <v>291</v>
      </c>
      <c r="L5707" s="50" t="s">
        <v>1029</v>
      </c>
      <c r="M5707" s="54">
        <v>3</v>
      </c>
      <c r="N5707" s="51" t="str">
        <f t="shared" si="369"/>
        <v>明中八王子</v>
      </c>
    </row>
    <row r="5708" spans="1:14" x14ac:dyDescent="0.2">
      <c r="A5708" s="50">
        <f t="shared" si="366"/>
        <v>62448</v>
      </c>
      <c r="B5708" s="50">
        <f t="shared" si="367"/>
        <v>6</v>
      </c>
      <c r="C5708" s="51">
        <f t="shared" si="368"/>
        <v>24</v>
      </c>
      <c r="D5708" s="50">
        <v>62448</v>
      </c>
      <c r="E5708" s="50" t="s">
        <v>34</v>
      </c>
      <c r="F5708" s="50" t="s">
        <v>13563</v>
      </c>
      <c r="G5708" s="50" t="s">
        <v>1285</v>
      </c>
      <c r="H5708" s="50" t="s">
        <v>2943</v>
      </c>
      <c r="I5708" s="50" t="s">
        <v>1287</v>
      </c>
      <c r="J5708" s="50" t="s">
        <v>2944</v>
      </c>
      <c r="K5708" s="50" t="s">
        <v>291</v>
      </c>
      <c r="L5708" s="50" t="s">
        <v>1029</v>
      </c>
      <c r="M5708" s="54">
        <v>3</v>
      </c>
      <c r="N5708" s="51" t="str">
        <f t="shared" si="369"/>
        <v>明中八王子</v>
      </c>
    </row>
    <row r="5709" spans="1:14" x14ac:dyDescent="0.2">
      <c r="A5709" s="50">
        <f t="shared" si="366"/>
        <v>62449</v>
      </c>
      <c r="B5709" s="50">
        <f t="shared" si="367"/>
        <v>6</v>
      </c>
      <c r="C5709" s="51">
        <f t="shared" si="368"/>
        <v>24</v>
      </c>
      <c r="D5709" s="50">
        <v>62449</v>
      </c>
      <c r="E5709" s="50" t="s">
        <v>31</v>
      </c>
      <c r="F5709" s="50" t="s">
        <v>2843</v>
      </c>
      <c r="G5709" s="50" t="s">
        <v>1202</v>
      </c>
      <c r="H5709" s="50" t="s">
        <v>2595</v>
      </c>
      <c r="I5709" s="50" t="s">
        <v>1204</v>
      </c>
      <c r="J5709" s="50" t="s">
        <v>6090</v>
      </c>
      <c r="K5709" s="50" t="s">
        <v>291</v>
      </c>
      <c r="L5709" s="50" t="s">
        <v>1029</v>
      </c>
      <c r="M5709" s="54">
        <v>3</v>
      </c>
      <c r="N5709" s="51" t="str">
        <f t="shared" si="369"/>
        <v>明中八王子</v>
      </c>
    </row>
    <row r="5710" spans="1:14" x14ac:dyDescent="0.2">
      <c r="A5710" s="50">
        <f t="shared" si="366"/>
        <v>62450</v>
      </c>
      <c r="B5710" s="50">
        <f t="shared" si="367"/>
        <v>6</v>
      </c>
      <c r="C5710" s="51">
        <f t="shared" si="368"/>
        <v>24</v>
      </c>
      <c r="D5710" s="50">
        <v>62450</v>
      </c>
      <c r="E5710" s="50" t="s">
        <v>8854</v>
      </c>
      <c r="F5710" s="50" t="s">
        <v>10157</v>
      </c>
      <c r="G5710" s="50" t="s">
        <v>3401</v>
      </c>
      <c r="H5710" s="50" t="s">
        <v>1139</v>
      </c>
      <c r="I5710" s="50" t="s">
        <v>3402</v>
      </c>
      <c r="J5710" s="50" t="s">
        <v>1140</v>
      </c>
      <c r="K5710" s="50" t="s">
        <v>291</v>
      </c>
      <c r="L5710" s="50" t="s">
        <v>1029</v>
      </c>
      <c r="M5710" s="54">
        <v>3</v>
      </c>
      <c r="N5710" s="51" t="str">
        <f t="shared" si="369"/>
        <v>明中八王子</v>
      </c>
    </row>
    <row r="5711" spans="1:14" x14ac:dyDescent="0.2">
      <c r="A5711" s="50">
        <f t="shared" si="366"/>
        <v>62451</v>
      </c>
      <c r="B5711" s="50">
        <f t="shared" si="367"/>
        <v>6</v>
      </c>
      <c r="C5711" s="51">
        <f t="shared" si="368"/>
        <v>24</v>
      </c>
      <c r="D5711" s="50">
        <v>62451</v>
      </c>
      <c r="E5711" s="50" t="s">
        <v>5006</v>
      </c>
      <c r="F5711" s="50" t="s">
        <v>13564</v>
      </c>
      <c r="G5711" s="50" t="s">
        <v>5008</v>
      </c>
      <c r="H5711" s="50" t="s">
        <v>7669</v>
      </c>
      <c r="I5711" s="50" t="s">
        <v>5009</v>
      </c>
      <c r="J5711" s="50" t="s">
        <v>7670</v>
      </c>
      <c r="K5711" s="50" t="s">
        <v>292</v>
      </c>
      <c r="L5711" s="50" t="s">
        <v>1029</v>
      </c>
      <c r="M5711" s="54">
        <v>3</v>
      </c>
      <c r="N5711" s="51" t="str">
        <f t="shared" si="369"/>
        <v>明中八王子</v>
      </c>
    </row>
    <row r="5712" spans="1:14" x14ac:dyDescent="0.2">
      <c r="A5712" s="50">
        <f t="shared" si="366"/>
        <v>62452</v>
      </c>
      <c r="B5712" s="50">
        <f t="shared" si="367"/>
        <v>6</v>
      </c>
      <c r="C5712" s="51">
        <f t="shared" si="368"/>
        <v>24</v>
      </c>
      <c r="D5712" s="50">
        <v>62452</v>
      </c>
      <c r="E5712" s="50" t="s">
        <v>13565</v>
      </c>
      <c r="F5712" s="50" t="s">
        <v>13566</v>
      </c>
      <c r="G5712" s="50" t="s">
        <v>10488</v>
      </c>
      <c r="H5712" s="50" t="s">
        <v>10941</v>
      </c>
      <c r="I5712" s="50" t="s">
        <v>10489</v>
      </c>
      <c r="J5712" s="50" t="s">
        <v>10942</v>
      </c>
      <c r="K5712" s="50" t="s">
        <v>292</v>
      </c>
      <c r="L5712" s="50" t="s">
        <v>188</v>
      </c>
      <c r="M5712" s="54">
        <v>2</v>
      </c>
      <c r="N5712" s="51" t="str">
        <f t="shared" si="369"/>
        <v>明中八王子</v>
      </c>
    </row>
    <row r="5713" spans="1:14" x14ac:dyDescent="0.2">
      <c r="A5713" s="50">
        <f t="shared" si="366"/>
        <v>62453</v>
      </c>
      <c r="B5713" s="50">
        <f t="shared" si="367"/>
        <v>6</v>
      </c>
      <c r="C5713" s="51">
        <f t="shared" si="368"/>
        <v>24</v>
      </c>
      <c r="D5713" s="50">
        <v>62453</v>
      </c>
      <c r="E5713" s="50" t="s">
        <v>53</v>
      </c>
      <c r="F5713" s="50" t="s">
        <v>884</v>
      </c>
      <c r="G5713" s="50" t="s">
        <v>1239</v>
      </c>
      <c r="H5713" s="50" t="s">
        <v>2607</v>
      </c>
      <c r="I5713" s="50" t="s">
        <v>1240</v>
      </c>
      <c r="J5713" s="50" t="s">
        <v>2608</v>
      </c>
      <c r="K5713" s="50" t="s">
        <v>292</v>
      </c>
      <c r="L5713" s="50" t="s">
        <v>188</v>
      </c>
      <c r="M5713" s="54">
        <v>2</v>
      </c>
      <c r="N5713" s="51" t="str">
        <f t="shared" si="369"/>
        <v>明中八王子</v>
      </c>
    </row>
    <row r="5714" spans="1:14" x14ac:dyDescent="0.2">
      <c r="A5714" s="50">
        <f t="shared" si="366"/>
        <v>62454</v>
      </c>
      <c r="B5714" s="50">
        <f t="shared" si="367"/>
        <v>6</v>
      </c>
      <c r="C5714" s="51">
        <f t="shared" si="368"/>
        <v>24</v>
      </c>
      <c r="D5714" s="50">
        <v>62454</v>
      </c>
      <c r="E5714" s="50" t="s">
        <v>13567</v>
      </c>
      <c r="F5714" s="50" t="s">
        <v>3978</v>
      </c>
      <c r="G5714" s="50" t="s">
        <v>13568</v>
      </c>
      <c r="H5714" s="50" t="s">
        <v>3979</v>
      </c>
      <c r="I5714" s="50" t="s">
        <v>13569</v>
      </c>
      <c r="J5714" s="50" t="s">
        <v>3980</v>
      </c>
      <c r="K5714" s="50" t="s">
        <v>292</v>
      </c>
      <c r="L5714" s="50" t="s">
        <v>189</v>
      </c>
      <c r="M5714" s="54">
        <v>2</v>
      </c>
      <c r="N5714" s="51" t="str">
        <f t="shared" si="369"/>
        <v>明中八王子</v>
      </c>
    </row>
    <row r="5715" spans="1:14" x14ac:dyDescent="0.2">
      <c r="A5715" s="50">
        <f t="shared" si="366"/>
        <v>62455</v>
      </c>
      <c r="B5715" s="50">
        <f t="shared" si="367"/>
        <v>6</v>
      </c>
      <c r="C5715" s="51">
        <f t="shared" si="368"/>
        <v>24</v>
      </c>
      <c r="D5715" s="50">
        <v>62455</v>
      </c>
      <c r="E5715" s="50" t="s">
        <v>13570</v>
      </c>
      <c r="F5715" s="50" t="s">
        <v>13571</v>
      </c>
      <c r="G5715" s="50" t="s">
        <v>13572</v>
      </c>
      <c r="H5715" s="50" t="s">
        <v>1185</v>
      </c>
      <c r="I5715" s="50" t="s">
        <v>13573</v>
      </c>
      <c r="J5715" s="50" t="s">
        <v>1187</v>
      </c>
      <c r="K5715" s="50" t="s">
        <v>292</v>
      </c>
      <c r="L5715" s="50" t="s">
        <v>189</v>
      </c>
      <c r="M5715" s="54">
        <v>2</v>
      </c>
      <c r="N5715" s="51" t="str">
        <f t="shared" si="369"/>
        <v>明中八王子</v>
      </c>
    </row>
    <row r="5716" spans="1:14" x14ac:dyDescent="0.2">
      <c r="A5716" s="50">
        <f t="shared" si="366"/>
        <v>62456</v>
      </c>
      <c r="B5716" s="50">
        <f t="shared" si="367"/>
        <v>6</v>
      </c>
      <c r="C5716" s="51">
        <f t="shared" si="368"/>
        <v>24</v>
      </c>
      <c r="D5716" s="50">
        <v>62456</v>
      </c>
      <c r="E5716" s="50" t="s">
        <v>13574</v>
      </c>
      <c r="F5716" s="50" t="s">
        <v>13575</v>
      </c>
      <c r="G5716" s="50" t="s">
        <v>13576</v>
      </c>
      <c r="H5716" s="50" t="s">
        <v>4147</v>
      </c>
      <c r="I5716" s="50" t="s">
        <v>13577</v>
      </c>
      <c r="J5716" s="50" t="s">
        <v>4148</v>
      </c>
      <c r="K5716" s="50" t="s">
        <v>292</v>
      </c>
      <c r="L5716" s="50" t="s">
        <v>188</v>
      </c>
      <c r="M5716" s="54">
        <v>2</v>
      </c>
      <c r="N5716" s="51" t="str">
        <f t="shared" si="369"/>
        <v>明中八王子</v>
      </c>
    </row>
    <row r="5717" spans="1:14" x14ac:dyDescent="0.2">
      <c r="A5717" s="50">
        <f t="shared" si="366"/>
        <v>62457</v>
      </c>
      <c r="B5717" s="50">
        <f t="shared" si="367"/>
        <v>6</v>
      </c>
      <c r="C5717" s="51">
        <f t="shared" si="368"/>
        <v>24</v>
      </c>
      <c r="D5717" s="50">
        <v>62457</v>
      </c>
      <c r="E5717" s="50" t="s">
        <v>8636</v>
      </c>
      <c r="F5717" s="50" t="s">
        <v>9891</v>
      </c>
      <c r="G5717" s="50" t="s">
        <v>8637</v>
      </c>
      <c r="H5717" s="50" t="s">
        <v>1716</v>
      </c>
      <c r="I5717" s="50" t="s">
        <v>8638</v>
      </c>
      <c r="J5717" s="50" t="s">
        <v>1717</v>
      </c>
      <c r="K5717" s="50" t="s">
        <v>292</v>
      </c>
      <c r="L5717" s="50" t="s">
        <v>188</v>
      </c>
      <c r="M5717" s="54">
        <v>2</v>
      </c>
      <c r="N5717" s="51" t="str">
        <f t="shared" si="369"/>
        <v>明中八王子</v>
      </c>
    </row>
    <row r="5718" spans="1:14" x14ac:dyDescent="0.2">
      <c r="A5718" s="50">
        <f t="shared" si="366"/>
        <v>62459</v>
      </c>
      <c r="B5718" s="50">
        <f t="shared" si="367"/>
        <v>6</v>
      </c>
      <c r="C5718" s="51">
        <f t="shared" si="368"/>
        <v>24</v>
      </c>
      <c r="D5718" s="50">
        <v>62459</v>
      </c>
      <c r="E5718" s="50" t="s">
        <v>988</v>
      </c>
      <c r="F5718" s="50" t="s">
        <v>13578</v>
      </c>
      <c r="G5718" s="50" t="s">
        <v>1499</v>
      </c>
      <c r="H5718" s="50" t="s">
        <v>13579</v>
      </c>
      <c r="I5718" s="50" t="s">
        <v>1501</v>
      </c>
      <c r="J5718" s="50" t="s">
        <v>13580</v>
      </c>
      <c r="K5718" s="50" t="s">
        <v>292</v>
      </c>
      <c r="L5718" s="50" t="s">
        <v>188</v>
      </c>
      <c r="M5718" s="54">
        <v>2</v>
      </c>
      <c r="N5718" s="51" t="str">
        <f t="shared" si="369"/>
        <v>明中八王子</v>
      </c>
    </row>
    <row r="5719" spans="1:14" x14ac:dyDescent="0.2">
      <c r="A5719" s="50">
        <f t="shared" si="366"/>
        <v>62460</v>
      </c>
      <c r="B5719" s="50">
        <f t="shared" si="367"/>
        <v>6</v>
      </c>
      <c r="C5719" s="51">
        <f t="shared" si="368"/>
        <v>24</v>
      </c>
      <c r="D5719" s="50">
        <v>62460</v>
      </c>
      <c r="E5719" s="50" t="s">
        <v>9069</v>
      </c>
      <c r="F5719" s="50" t="s">
        <v>13581</v>
      </c>
      <c r="G5719" s="50" t="s">
        <v>9070</v>
      </c>
      <c r="H5719" s="50" t="s">
        <v>2280</v>
      </c>
      <c r="I5719" s="50" t="s">
        <v>9071</v>
      </c>
      <c r="J5719" s="50" t="s">
        <v>2281</v>
      </c>
      <c r="K5719" s="50" t="s">
        <v>292</v>
      </c>
      <c r="L5719" s="50" t="s">
        <v>185</v>
      </c>
      <c r="M5719" s="54">
        <v>1</v>
      </c>
      <c r="N5719" s="51" t="str">
        <f t="shared" si="369"/>
        <v>明中八王子</v>
      </c>
    </row>
    <row r="5720" spans="1:14" x14ac:dyDescent="0.2">
      <c r="A5720" s="50">
        <f t="shared" si="366"/>
        <v>62461</v>
      </c>
      <c r="B5720" s="50">
        <f t="shared" si="367"/>
        <v>6</v>
      </c>
      <c r="C5720" s="51">
        <f t="shared" si="368"/>
        <v>24</v>
      </c>
      <c r="D5720" s="50">
        <v>62461</v>
      </c>
      <c r="E5720" s="50" t="s">
        <v>357</v>
      </c>
      <c r="F5720" s="50" t="s">
        <v>13582</v>
      </c>
      <c r="G5720" s="50" t="s">
        <v>1301</v>
      </c>
      <c r="H5720" s="50" t="s">
        <v>2734</v>
      </c>
      <c r="I5720" s="50" t="s">
        <v>1431</v>
      </c>
      <c r="J5720" s="50" t="s">
        <v>2735</v>
      </c>
      <c r="K5720" s="50" t="s">
        <v>292</v>
      </c>
      <c r="L5720" s="50" t="s">
        <v>185</v>
      </c>
      <c r="M5720" s="54">
        <v>1</v>
      </c>
      <c r="N5720" s="51" t="str">
        <f t="shared" si="369"/>
        <v>明中八王子</v>
      </c>
    </row>
    <row r="5721" spans="1:14" x14ac:dyDescent="0.2">
      <c r="A5721" s="50">
        <f t="shared" si="366"/>
        <v>62462</v>
      </c>
      <c r="B5721" s="50">
        <f t="shared" si="367"/>
        <v>6</v>
      </c>
      <c r="C5721" s="51">
        <f t="shared" si="368"/>
        <v>24</v>
      </c>
      <c r="D5721" s="50">
        <v>62462</v>
      </c>
      <c r="E5721" s="50" t="s">
        <v>3200</v>
      </c>
      <c r="F5721" s="50" t="s">
        <v>13583</v>
      </c>
      <c r="G5721" s="50" t="s">
        <v>3202</v>
      </c>
      <c r="H5721" s="50" t="s">
        <v>3442</v>
      </c>
      <c r="I5721" s="50" t="s">
        <v>3203</v>
      </c>
      <c r="J5721" s="50" t="s">
        <v>3444</v>
      </c>
      <c r="K5721" s="50" t="s">
        <v>292</v>
      </c>
      <c r="L5721" s="50" t="s">
        <v>189</v>
      </c>
      <c r="M5721" s="54">
        <v>1</v>
      </c>
      <c r="N5721" s="51" t="str">
        <f t="shared" si="369"/>
        <v>明中八王子</v>
      </c>
    </row>
    <row r="5722" spans="1:14" x14ac:dyDescent="0.2">
      <c r="A5722" s="50">
        <f t="shared" si="366"/>
        <v>62463</v>
      </c>
      <c r="B5722" s="50">
        <f t="shared" si="367"/>
        <v>6</v>
      </c>
      <c r="C5722" s="51">
        <f t="shared" si="368"/>
        <v>24</v>
      </c>
      <c r="D5722" s="50">
        <v>62463</v>
      </c>
      <c r="E5722" s="50" t="s">
        <v>13584</v>
      </c>
      <c r="F5722" s="50" t="s">
        <v>13585</v>
      </c>
      <c r="G5722" s="50" t="s">
        <v>13586</v>
      </c>
      <c r="H5722" s="50" t="s">
        <v>13587</v>
      </c>
      <c r="I5722" s="50" t="s">
        <v>13588</v>
      </c>
      <c r="J5722" s="50" t="s">
        <v>13589</v>
      </c>
      <c r="K5722" s="50" t="s">
        <v>292</v>
      </c>
      <c r="L5722" s="50" t="s">
        <v>189</v>
      </c>
      <c r="M5722" s="54">
        <v>1</v>
      </c>
      <c r="N5722" s="51" t="str">
        <f t="shared" si="369"/>
        <v>明中八王子</v>
      </c>
    </row>
    <row r="5723" spans="1:14" x14ac:dyDescent="0.2">
      <c r="A5723" s="50">
        <f t="shared" si="366"/>
        <v>62464</v>
      </c>
      <c r="B5723" s="50">
        <f t="shared" si="367"/>
        <v>6</v>
      </c>
      <c r="C5723" s="51">
        <f t="shared" si="368"/>
        <v>24</v>
      </c>
      <c r="D5723" s="50">
        <v>62464</v>
      </c>
      <c r="E5723" s="50" t="s">
        <v>30</v>
      </c>
      <c r="F5723" s="50" t="s">
        <v>13590</v>
      </c>
      <c r="G5723" s="50" t="s">
        <v>1081</v>
      </c>
      <c r="H5723" s="50" t="s">
        <v>13591</v>
      </c>
      <c r="I5723" s="50" t="s">
        <v>1082</v>
      </c>
      <c r="J5723" s="50" t="s">
        <v>13592</v>
      </c>
      <c r="K5723" s="50" t="s">
        <v>292</v>
      </c>
      <c r="L5723" s="50" t="s">
        <v>189</v>
      </c>
      <c r="M5723" s="54">
        <v>1</v>
      </c>
      <c r="N5723" s="51" t="str">
        <f t="shared" si="369"/>
        <v>明中八王子</v>
      </c>
    </row>
    <row r="5724" spans="1:14" x14ac:dyDescent="0.2">
      <c r="A5724" s="50">
        <f t="shared" si="366"/>
        <v>62465</v>
      </c>
      <c r="B5724" s="50">
        <f t="shared" si="367"/>
        <v>6</v>
      </c>
      <c r="C5724" s="51">
        <f t="shared" si="368"/>
        <v>24</v>
      </c>
      <c r="D5724" s="50">
        <v>62465</v>
      </c>
      <c r="E5724" s="50" t="s">
        <v>60</v>
      </c>
      <c r="F5724" s="50" t="s">
        <v>9901</v>
      </c>
      <c r="G5724" s="50" t="s">
        <v>1313</v>
      </c>
      <c r="H5724" s="50" t="s">
        <v>11557</v>
      </c>
      <c r="I5724" s="50" t="s">
        <v>1315</v>
      </c>
      <c r="J5724" s="50" t="s">
        <v>11558</v>
      </c>
      <c r="K5724" s="50" t="s">
        <v>292</v>
      </c>
      <c r="L5724" s="50" t="s">
        <v>189</v>
      </c>
      <c r="M5724" s="54">
        <v>1</v>
      </c>
      <c r="N5724" s="51" t="str">
        <f t="shared" si="369"/>
        <v>明中八王子</v>
      </c>
    </row>
    <row r="5725" spans="1:14" x14ac:dyDescent="0.2">
      <c r="A5725" s="50">
        <f t="shared" si="366"/>
        <v>62490</v>
      </c>
      <c r="B5725" s="50">
        <f t="shared" si="367"/>
        <v>6</v>
      </c>
      <c r="C5725" s="51">
        <f t="shared" si="368"/>
        <v>24</v>
      </c>
      <c r="D5725" s="50">
        <v>62490</v>
      </c>
      <c r="E5725" s="50" t="s">
        <v>10662</v>
      </c>
      <c r="F5725" s="50" t="s">
        <v>13593</v>
      </c>
      <c r="G5725" s="50" t="s">
        <v>10664</v>
      </c>
      <c r="H5725" s="50" t="s">
        <v>5086</v>
      </c>
      <c r="I5725" s="50" t="s">
        <v>10665</v>
      </c>
      <c r="J5725" s="50" t="s">
        <v>5088</v>
      </c>
      <c r="K5725" s="50" t="s">
        <v>292</v>
      </c>
      <c r="L5725" s="50" t="s">
        <v>1029</v>
      </c>
      <c r="M5725" s="54">
        <v>3</v>
      </c>
      <c r="N5725" s="51" t="str">
        <f t="shared" si="369"/>
        <v>明中八王子</v>
      </c>
    </row>
    <row r="5726" spans="1:14" x14ac:dyDescent="0.2">
      <c r="A5726" s="50">
        <f t="shared" si="366"/>
        <v>62491</v>
      </c>
      <c r="B5726" s="50">
        <f t="shared" si="367"/>
        <v>6</v>
      </c>
      <c r="C5726" s="51">
        <f t="shared" si="368"/>
        <v>24</v>
      </c>
      <c r="D5726" s="50">
        <v>62491</v>
      </c>
      <c r="E5726" s="50" t="s">
        <v>13594</v>
      </c>
      <c r="F5726" s="50" t="s">
        <v>13595</v>
      </c>
      <c r="G5726" s="50" t="s">
        <v>13596</v>
      </c>
      <c r="H5726" s="50" t="s">
        <v>13597</v>
      </c>
      <c r="I5726" s="50" t="s">
        <v>13598</v>
      </c>
      <c r="J5726" s="50" t="s">
        <v>13599</v>
      </c>
      <c r="K5726" s="50" t="s">
        <v>292</v>
      </c>
      <c r="L5726" s="50" t="s">
        <v>1029</v>
      </c>
      <c r="M5726" s="54">
        <v>3</v>
      </c>
      <c r="N5726" s="51" t="str">
        <f t="shared" si="369"/>
        <v>明中八王子</v>
      </c>
    </row>
    <row r="5727" spans="1:14" x14ac:dyDescent="0.2">
      <c r="A5727" s="50">
        <f t="shared" si="366"/>
        <v>62493</v>
      </c>
      <c r="B5727" s="50">
        <f t="shared" si="367"/>
        <v>6</v>
      </c>
      <c r="C5727" s="51">
        <f t="shared" si="368"/>
        <v>24</v>
      </c>
      <c r="D5727" s="50">
        <v>62493</v>
      </c>
      <c r="E5727" s="50" t="s">
        <v>13600</v>
      </c>
      <c r="F5727" s="50" t="s">
        <v>855</v>
      </c>
      <c r="G5727" s="50" t="s">
        <v>13601</v>
      </c>
      <c r="H5727" s="50" t="s">
        <v>1164</v>
      </c>
      <c r="I5727" s="50" t="s">
        <v>13602</v>
      </c>
      <c r="J5727" s="50" t="s">
        <v>1166</v>
      </c>
      <c r="K5727" s="50" t="s">
        <v>292</v>
      </c>
      <c r="L5727" s="50" t="s">
        <v>1029</v>
      </c>
      <c r="M5727" s="54">
        <v>3</v>
      </c>
      <c r="N5727" s="51" t="str">
        <f t="shared" si="369"/>
        <v>明中八王子</v>
      </c>
    </row>
    <row r="5728" spans="1:14" x14ac:dyDescent="0.2">
      <c r="A5728" s="50">
        <f t="shared" si="366"/>
        <v>62495</v>
      </c>
      <c r="B5728" s="50">
        <f t="shared" si="367"/>
        <v>6</v>
      </c>
      <c r="C5728" s="51">
        <f t="shared" si="368"/>
        <v>24</v>
      </c>
      <c r="D5728" s="50">
        <v>62495</v>
      </c>
      <c r="E5728" s="50" t="s">
        <v>908</v>
      </c>
      <c r="F5728" s="50" t="s">
        <v>13603</v>
      </c>
      <c r="G5728" s="50" t="s">
        <v>2507</v>
      </c>
      <c r="H5728" s="50" t="s">
        <v>12359</v>
      </c>
      <c r="I5728" s="50" t="s">
        <v>2509</v>
      </c>
      <c r="J5728" s="50" t="s">
        <v>12361</v>
      </c>
      <c r="K5728" s="50" t="s">
        <v>292</v>
      </c>
      <c r="L5728" s="50" t="s">
        <v>1029</v>
      </c>
      <c r="M5728" s="54">
        <v>3</v>
      </c>
      <c r="N5728" s="51" t="str">
        <f t="shared" si="369"/>
        <v>明中八王子</v>
      </c>
    </row>
    <row r="5729" spans="1:14" x14ac:dyDescent="0.2">
      <c r="A5729" s="50">
        <f t="shared" si="366"/>
        <v>62496</v>
      </c>
      <c r="B5729" s="50">
        <f t="shared" si="367"/>
        <v>6</v>
      </c>
      <c r="C5729" s="51">
        <f t="shared" si="368"/>
        <v>24</v>
      </c>
      <c r="D5729" s="50">
        <v>62496</v>
      </c>
      <c r="E5729" s="50" t="s">
        <v>25</v>
      </c>
      <c r="F5729" s="50" t="s">
        <v>13604</v>
      </c>
      <c r="G5729" s="50" t="s">
        <v>2603</v>
      </c>
      <c r="H5729" s="50" t="s">
        <v>1337</v>
      </c>
      <c r="I5729" s="50" t="s">
        <v>2604</v>
      </c>
      <c r="J5729" s="50" t="s">
        <v>1545</v>
      </c>
      <c r="K5729" s="50" t="s">
        <v>292</v>
      </c>
      <c r="L5729" s="50" t="s">
        <v>1029</v>
      </c>
      <c r="M5729" s="54">
        <v>3</v>
      </c>
      <c r="N5729" s="51" t="str">
        <f t="shared" si="369"/>
        <v>明中八王子</v>
      </c>
    </row>
    <row r="5730" spans="1:14" x14ac:dyDescent="0.2">
      <c r="A5730" s="50">
        <f t="shared" si="366"/>
        <v>62497</v>
      </c>
      <c r="B5730" s="50">
        <f t="shared" si="367"/>
        <v>6</v>
      </c>
      <c r="C5730" s="51">
        <f t="shared" si="368"/>
        <v>24</v>
      </c>
      <c r="D5730" s="50">
        <v>62497</v>
      </c>
      <c r="E5730" s="50" t="s">
        <v>9961</v>
      </c>
      <c r="F5730" s="50" t="s">
        <v>5161</v>
      </c>
      <c r="G5730" s="50" t="s">
        <v>9963</v>
      </c>
      <c r="H5730" s="50" t="s">
        <v>2277</v>
      </c>
      <c r="I5730" s="50" t="s">
        <v>9964</v>
      </c>
      <c r="J5730" s="50" t="s">
        <v>2279</v>
      </c>
      <c r="K5730" s="50" t="s">
        <v>292</v>
      </c>
      <c r="L5730" s="50" t="s">
        <v>1029</v>
      </c>
      <c r="M5730" s="54">
        <v>3</v>
      </c>
      <c r="N5730" s="51" t="str">
        <f t="shared" si="369"/>
        <v>明中八王子</v>
      </c>
    </row>
    <row r="5731" spans="1:14" x14ac:dyDescent="0.2">
      <c r="A5731" s="50">
        <f t="shared" si="366"/>
        <v>62499</v>
      </c>
      <c r="B5731" s="50">
        <f t="shared" si="367"/>
        <v>6</v>
      </c>
      <c r="C5731" s="51">
        <f t="shared" si="368"/>
        <v>24</v>
      </c>
      <c r="D5731" s="50">
        <v>62499</v>
      </c>
      <c r="E5731" s="50" t="s">
        <v>3003</v>
      </c>
      <c r="F5731" s="50" t="s">
        <v>5857</v>
      </c>
      <c r="G5731" s="50" t="s">
        <v>3004</v>
      </c>
      <c r="H5731" s="50" t="s">
        <v>4963</v>
      </c>
      <c r="I5731" s="50" t="s">
        <v>3005</v>
      </c>
      <c r="J5731" s="50" t="s">
        <v>4965</v>
      </c>
      <c r="K5731" s="50" t="s">
        <v>292</v>
      </c>
      <c r="L5731" s="50" t="s">
        <v>1029</v>
      </c>
      <c r="M5731" s="54">
        <v>3</v>
      </c>
      <c r="N5731" s="51" t="str">
        <f t="shared" si="369"/>
        <v>明中八王子</v>
      </c>
    </row>
    <row r="5732" spans="1:14" x14ac:dyDescent="0.2">
      <c r="A5732" s="50">
        <f t="shared" si="366"/>
        <v>62612</v>
      </c>
      <c r="B5732" s="50">
        <f t="shared" si="367"/>
        <v>6</v>
      </c>
      <c r="C5732" s="51">
        <f t="shared" si="368"/>
        <v>26</v>
      </c>
      <c r="D5732" s="50">
        <v>62612</v>
      </c>
      <c r="E5732" s="50" t="s">
        <v>5828</v>
      </c>
      <c r="F5732" s="50" t="s">
        <v>13111</v>
      </c>
      <c r="G5732" s="50" t="s">
        <v>5829</v>
      </c>
      <c r="H5732" s="50" t="s">
        <v>1579</v>
      </c>
      <c r="I5732" s="50" t="s">
        <v>5830</v>
      </c>
      <c r="J5732" s="50" t="s">
        <v>1581</v>
      </c>
      <c r="K5732" s="50" t="s">
        <v>291</v>
      </c>
      <c r="L5732" s="50" t="s">
        <v>189</v>
      </c>
      <c r="M5732" s="54">
        <v>1</v>
      </c>
      <c r="N5732" s="51" t="str">
        <f t="shared" si="369"/>
        <v>東京工業高専</v>
      </c>
    </row>
    <row r="5733" spans="1:14" x14ac:dyDescent="0.2">
      <c r="A5733" s="50">
        <f t="shared" si="366"/>
        <v>62613</v>
      </c>
      <c r="B5733" s="50">
        <f t="shared" si="367"/>
        <v>6</v>
      </c>
      <c r="C5733" s="51">
        <f t="shared" si="368"/>
        <v>26</v>
      </c>
      <c r="D5733" s="50">
        <v>62613</v>
      </c>
      <c r="E5733" s="50" t="s">
        <v>57</v>
      </c>
      <c r="F5733" s="50" t="s">
        <v>397</v>
      </c>
      <c r="G5733" s="50" t="s">
        <v>1202</v>
      </c>
      <c r="H5733" s="50" t="s">
        <v>2761</v>
      </c>
      <c r="I5733" s="50" t="s">
        <v>1204</v>
      </c>
      <c r="J5733" s="50" t="s">
        <v>4170</v>
      </c>
      <c r="K5733" s="50" t="s">
        <v>291</v>
      </c>
      <c r="L5733" s="50" t="s">
        <v>185</v>
      </c>
      <c r="M5733" s="54">
        <v>1</v>
      </c>
      <c r="N5733" s="51" t="str">
        <f t="shared" si="369"/>
        <v>東京工業高専</v>
      </c>
    </row>
    <row r="5734" spans="1:14" x14ac:dyDescent="0.2">
      <c r="A5734" s="50">
        <f t="shared" si="366"/>
        <v>62617</v>
      </c>
      <c r="B5734" s="50">
        <f t="shared" si="367"/>
        <v>6</v>
      </c>
      <c r="C5734" s="51">
        <f t="shared" si="368"/>
        <v>26</v>
      </c>
      <c r="D5734" s="50">
        <v>62617</v>
      </c>
      <c r="E5734" s="50" t="s">
        <v>15566</v>
      </c>
      <c r="F5734" s="50" t="s">
        <v>86</v>
      </c>
      <c r="G5734" s="50" t="s">
        <v>12130</v>
      </c>
      <c r="H5734" s="50" t="s">
        <v>1286</v>
      </c>
      <c r="I5734" s="50" t="s">
        <v>15461</v>
      </c>
      <c r="J5734" s="50" t="s">
        <v>1288</v>
      </c>
      <c r="K5734" s="50" t="s">
        <v>291</v>
      </c>
      <c r="L5734" s="50" t="s">
        <v>189</v>
      </c>
      <c r="M5734" s="54">
        <v>2</v>
      </c>
      <c r="N5734" s="51" t="str">
        <f t="shared" si="369"/>
        <v>東京工業高専</v>
      </c>
    </row>
    <row r="5735" spans="1:14" x14ac:dyDescent="0.2">
      <c r="A5735" s="50">
        <f t="shared" si="366"/>
        <v>62623</v>
      </c>
      <c r="B5735" s="50">
        <f t="shared" si="367"/>
        <v>6</v>
      </c>
      <c r="C5735" s="51">
        <f t="shared" si="368"/>
        <v>26</v>
      </c>
      <c r="D5735" s="50">
        <v>62623</v>
      </c>
      <c r="E5735" s="50" t="s">
        <v>7419</v>
      </c>
      <c r="F5735" s="50" t="s">
        <v>5115</v>
      </c>
      <c r="G5735" s="50" t="s">
        <v>7421</v>
      </c>
      <c r="H5735" s="50" t="s">
        <v>1590</v>
      </c>
      <c r="I5735" s="50" t="s">
        <v>7422</v>
      </c>
      <c r="J5735" s="50" t="s">
        <v>1592</v>
      </c>
      <c r="K5735" s="50" t="s">
        <v>291</v>
      </c>
      <c r="L5735" s="50" t="s">
        <v>1029</v>
      </c>
      <c r="M5735" s="54">
        <v>3</v>
      </c>
      <c r="N5735" s="51" t="str">
        <f t="shared" si="369"/>
        <v>東京工業高専</v>
      </c>
    </row>
    <row r="5736" spans="1:14" x14ac:dyDescent="0.2">
      <c r="A5736" s="50">
        <f t="shared" si="366"/>
        <v>62624</v>
      </c>
      <c r="B5736" s="50">
        <f t="shared" si="367"/>
        <v>6</v>
      </c>
      <c r="C5736" s="51">
        <f t="shared" si="368"/>
        <v>26</v>
      </c>
      <c r="D5736" s="50">
        <v>62624</v>
      </c>
      <c r="E5736" s="50" t="s">
        <v>8325</v>
      </c>
      <c r="F5736" s="50" t="s">
        <v>8155</v>
      </c>
      <c r="G5736" s="50" t="s">
        <v>3174</v>
      </c>
      <c r="H5736" s="50" t="s">
        <v>3006</v>
      </c>
      <c r="I5736" s="50" t="s">
        <v>15628</v>
      </c>
      <c r="J5736" s="50" t="s">
        <v>3007</v>
      </c>
      <c r="K5736" s="50" t="s">
        <v>291</v>
      </c>
      <c r="L5736" s="50" t="s">
        <v>188</v>
      </c>
      <c r="M5736" s="54">
        <v>3</v>
      </c>
      <c r="N5736" s="51" t="str">
        <f t="shared" si="369"/>
        <v>東京工業高専</v>
      </c>
    </row>
    <row r="5737" spans="1:14" x14ac:dyDescent="0.2">
      <c r="A5737" s="50">
        <f t="shared" si="366"/>
        <v>62626</v>
      </c>
      <c r="B5737" s="50">
        <f t="shared" si="367"/>
        <v>6</v>
      </c>
      <c r="C5737" s="51">
        <f t="shared" si="368"/>
        <v>26</v>
      </c>
      <c r="D5737" s="50">
        <v>62626</v>
      </c>
      <c r="E5737" s="50" t="s">
        <v>15629</v>
      </c>
      <c r="F5737" s="50" t="s">
        <v>3630</v>
      </c>
      <c r="G5737" s="50" t="s">
        <v>15630</v>
      </c>
      <c r="H5737" s="50" t="s">
        <v>1185</v>
      </c>
      <c r="I5737" s="50" t="s">
        <v>15631</v>
      </c>
      <c r="J5737" s="50" t="s">
        <v>1187</v>
      </c>
      <c r="K5737" s="50" t="s">
        <v>291</v>
      </c>
      <c r="L5737" s="50" t="s">
        <v>188</v>
      </c>
      <c r="M5737" s="54">
        <v>3</v>
      </c>
      <c r="N5737" s="51" t="str">
        <f t="shared" si="369"/>
        <v>東京工業高専</v>
      </c>
    </row>
    <row r="5738" spans="1:14" x14ac:dyDescent="0.2">
      <c r="A5738" s="50">
        <f t="shared" si="366"/>
        <v>62711</v>
      </c>
      <c r="B5738" s="50">
        <f t="shared" si="367"/>
        <v>6</v>
      </c>
      <c r="C5738" s="51">
        <f t="shared" si="368"/>
        <v>27</v>
      </c>
      <c r="D5738" s="50">
        <v>62711</v>
      </c>
      <c r="E5738" s="50" t="s">
        <v>60</v>
      </c>
      <c r="F5738" s="50" t="s">
        <v>13605</v>
      </c>
      <c r="G5738" s="50" t="s">
        <v>1313</v>
      </c>
      <c r="H5738" s="50" t="s">
        <v>13606</v>
      </c>
      <c r="I5738" s="50" t="s">
        <v>1315</v>
      </c>
      <c r="J5738" s="50" t="s">
        <v>13607</v>
      </c>
      <c r="K5738" s="50" t="s">
        <v>291</v>
      </c>
      <c r="L5738" s="50" t="s">
        <v>185</v>
      </c>
      <c r="M5738" s="54">
        <v>1</v>
      </c>
      <c r="N5738" s="51" t="str">
        <f t="shared" si="369"/>
        <v>都小平</v>
      </c>
    </row>
    <row r="5739" spans="1:14" x14ac:dyDescent="0.2">
      <c r="A5739" s="50">
        <f t="shared" si="366"/>
        <v>62712</v>
      </c>
      <c r="B5739" s="50">
        <f t="shared" si="367"/>
        <v>6</v>
      </c>
      <c r="C5739" s="51">
        <f t="shared" si="368"/>
        <v>27</v>
      </c>
      <c r="D5739" s="50">
        <v>62712</v>
      </c>
      <c r="E5739" s="50" t="s">
        <v>918</v>
      </c>
      <c r="F5739" s="50" t="s">
        <v>13608</v>
      </c>
      <c r="G5739" s="50" t="s">
        <v>1362</v>
      </c>
      <c r="H5739" s="50" t="s">
        <v>1241</v>
      </c>
      <c r="I5739" s="50" t="s">
        <v>1364</v>
      </c>
      <c r="J5739" s="50" t="s">
        <v>1242</v>
      </c>
      <c r="K5739" s="50" t="s">
        <v>291</v>
      </c>
      <c r="L5739" s="50" t="s">
        <v>185</v>
      </c>
      <c r="M5739" s="54">
        <v>1</v>
      </c>
      <c r="N5739" s="51" t="str">
        <f t="shared" si="369"/>
        <v>都小平</v>
      </c>
    </row>
    <row r="5740" spans="1:14" x14ac:dyDescent="0.2">
      <c r="A5740" s="50">
        <f t="shared" ref="A5740:A5803" si="370">D5740</f>
        <v>62713</v>
      </c>
      <c r="B5740" s="50">
        <f t="shared" ref="B5740:B5803" si="371">ROUNDDOWN(D5740/10000,0)</f>
        <v>6</v>
      </c>
      <c r="C5740" s="51">
        <f t="shared" ref="C5740:C5803" si="372">ROUNDDOWN((D5740-B5740*10000)/100,0)</f>
        <v>27</v>
      </c>
      <c r="D5740" s="50">
        <v>62713</v>
      </c>
      <c r="E5740" s="50" t="s">
        <v>30</v>
      </c>
      <c r="F5740" s="50" t="s">
        <v>13609</v>
      </c>
      <c r="G5740" s="50" t="s">
        <v>1081</v>
      </c>
      <c r="H5740" s="50" t="s">
        <v>1121</v>
      </c>
      <c r="I5740" s="50" t="s">
        <v>1082</v>
      </c>
      <c r="J5740" s="50" t="s">
        <v>1584</v>
      </c>
      <c r="K5740" s="50" t="s">
        <v>291</v>
      </c>
      <c r="L5740" s="50" t="s">
        <v>189</v>
      </c>
      <c r="M5740" s="54">
        <v>1</v>
      </c>
      <c r="N5740" s="51" t="str">
        <f t="shared" si="369"/>
        <v>都小平</v>
      </c>
    </row>
    <row r="5741" spans="1:14" x14ac:dyDescent="0.2">
      <c r="A5741" s="50">
        <f t="shared" si="370"/>
        <v>62714</v>
      </c>
      <c r="B5741" s="50">
        <f t="shared" si="371"/>
        <v>6</v>
      </c>
      <c r="C5741" s="51">
        <f t="shared" si="372"/>
        <v>27</v>
      </c>
      <c r="D5741" s="50">
        <v>62714</v>
      </c>
      <c r="E5741" s="50" t="s">
        <v>3849</v>
      </c>
      <c r="F5741" s="50" t="s">
        <v>69</v>
      </c>
      <c r="G5741" s="50" t="s">
        <v>3851</v>
      </c>
      <c r="H5741" s="50" t="s">
        <v>1625</v>
      </c>
      <c r="I5741" s="50" t="s">
        <v>8056</v>
      </c>
      <c r="J5741" s="50" t="s">
        <v>1627</v>
      </c>
      <c r="K5741" s="50" t="s">
        <v>291</v>
      </c>
      <c r="L5741" s="50" t="s">
        <v>189</v>
      </c>
      <c r="M5741" s="54">
        <v>1</v>
      </c>
      <c r="N5741" s="51" t="str">
        <f t="shared" si="369"/>
        <v>都小平</v>
      </c>
    </row>
    <row r="5742" spans="1:14" x14ac:dyDescent="0.2">
      <c r="A5742" s="50">
        <f t="shared" si="370"/>
        <v>62715</v>
      </c>
      <c r="B5742" s="50">
        <f t="shared" si="371"/>
        <v>6</v>
      </c>
      <c r="C5742" s="51">
        <f t="shared" si="372"/>
        <v>27</v>
      </c>
      <c r="D5742" s="50">
        <v>62715</v>
      </c>
      <c r="E5742" s="50" t="s">
        <v>876</v>
      </c>
      <c r="F5742" s="50" t="s">
        <v>6696</v>
      </c>
      <c r="G5742" s="50" t="s">
        <v>2542</v>
      </c>
      <c r="H5742" s="50" t="s">
        <v>1916</v>
      </c>
      <c r="I5742" s="50" t="s">
        <v>2543</v>
      </c>
      <c r="J5742" s="50" t="s">
        <v>1917</v>
      </c>
      <c r="K5742" s="50" t="s">
        <v>291</v>
      </c>
      <c r="L5742" s="50" t="s">
        <v>188</v>
      </c>
      <c r="M5742" s="54">
        <v>2</v>
      </c>
      <c r="N5742" s="51" t="str">
        <f t="shared" si="369"/>
        <v>都小平</v>
      </c>
    </row>
    <row r="5743" spans="1:14" x14ac:dyDescent="0.2">
      <c r="A5743" s="50">
        <f t="shared" si="370"/>
        <v>62716</v>
      </c>
      <c r="B5743" s="50">
        <f t="shared" si="371"/>
        <v>6</v>
      </c>
      <c r="C5743" s="51">
        <f t="shared" si="372"/>
        <v>27</v>
      </c>
      <c r="D5743" s="50">
        <v>62716</v>
      </c>
      <c r="E5743" s="50" t="s">
        <v>13610</v>
      </c>
      <c r="F5743" s="50" t="s">
        <v>588</v>
      </c>
      <c r="G5743" s="50" t="s">
        <v>13611</v>
      </c>
      <c r="H5743" s="50" t="s">
        <v>11525</v>
      </c>
      <c r="I5743" s="50" t="s">
        <v>13612</v>
      </c>
      <c r="J5743" s="50" t="s">
        <v>11527</v>
      </c>
      <c r="K5743" s="50" t="s">
        <v>291</v>
      </c>
      <c r="L5743" s="50" t="s">
        <v>188</v>
      </c>
      <c r="M5743" s="54">
        <v>2</v>
      </c>
      <c r="N5743" s="51" t="str">
        <f t="shared" si="369"/>
        <v>都小平</v>
      </c>
    </row>
    <row r="5744" spans="1:14" x14ac:dyDescent="0.2">
      <c r="A5744" s="50">
        <f t="shared" si="370"/>
        <v>62717</v>
      </c>
      <c r="B5744" s="50">
        <f t="shared" si="371"/>
        <v>6</v>
      </c>
      <c r="C5744" s="51">
        <f t="shared" si="372"/>
        <v>27</v>
      </c>
      <c r="D5744" s="50">
        <v>62717</v>
      </c>
      <c r="E5744" s="50" t="s">
        <v>68</v>
      </c>
      <c r="F5744" s="50" t="s">
        <v>13613</v>
      </c>
      <c r="G5744" s="50" t="s">
        <v>1127</v>
      </c>
      <c r="H5744" s="50" t="s">
        <v>3006</v>
      </c>
      <c r="I5744" s="50" t="s">
        <v>1128</v>
      </c>
      <c r="J5744" s="50" t="s">
        <v>3007</v>
      </c>
      <c r="K5744" s="50" t="s">
        <v>291</v>
      </c>
      <c r="L5744" s="50" t="s">
        <v>185</v>
      </c>
      <c r="M5744" s="54">
        <v>1</v>
      </c>
      <c r="N5744" s="51" t="str">
        <f t="shared" si="369"/>
        <v>都小平</v>
      </c>
    </row>
    <row r="5745" spans="1:14" x14ac:dyDescent="0.2">
      <c r="A5745" s="50">
        <f t="shared" si="370"/>
        <v>62752</v>
      </c>
      <c r="B5745" s="50">
        <f t="shared" si="371"/>
        <v>6</v>
      </c>
      <c r="C5745" s="51">
        <f t="shared" si="372"/>
        <v>27</v>
      </c>
      <c r="D5745" s="50">
        <v>62752</v>
      </c>
      <c r="E5745" s="50" t="s">
        <v>13614</v>
      </c>
      <c r="F5745" s="50" t="s">
        <v>13615</v>
      </c>
      <c r="G5745" s="50" t="s">
        <v>13616</v>
      </c>
      <c r="H5745" s="50" t="s">
        <v>3110</v>
      </c>
      <c r="I5745" s="50" t="s">
        <v>13617</v>
      </c>
      <c r="J5745" s="50" t="s">
        <v>3112</v>
      </c>
      <c r="K5745" s="50" t="s">
        <v>292</v>
      </c>
      <c r="L5745" s="50" t="s">
        <v>1029</v>
      </c>
      <c r="M5745" s="54">
        <v>3</v>
      </c>
      <c r="N5745" s="51" t="str">
        <f t="shared" si="369"/>
        <v>都小平</v>
      </c>
    </row>
    <row r="5746" spans="1:14" x14ac:dyDescent="0.2">
      <c r="A5746" s="50">
        <f t="shared" si="370"/>
        <v>62753</v>
      </c>
      <c r="B5746" s="50">
        <f t="shared" si="371"/>
        <v>6</v>
      </c>
      <c r="C5746" s="51">
        <f t="shared" si="372"/>
        <v>27</v>
      </c>
      <c r="D5746" s="50">
        <v>62753</v>
      </c>
      <c r="E5746" s="50" t="s">
        <v>7003</v>
      </c>
      <c r="F5746" s="50" t="s">
        <v>1410</v>
      </c>
      <c r="G5746" s="50" t="s">
        <v>7004</v>
      </c>
      <c r="H5746" s="50" t="s">
        <v>618</v>
      </c>
      <c r="I5746" s="50" t="s">
        <v>7005</v>
      </c>
      <c r="J5746" s="50" t="s">
        <v>1216</v>
      </c>
      <c r="K5746" s="50" t="s">
        <v>292</v>
      </c>
      <c r="L5746" s="50" t="s">
        <v>1029</v>
      </c>
      <c r="M5746" s="54">
        <v>3</v>
      </c>
      <c r="N5746" s="51" t="str">
        <f t="shared" si="369"/>
        <v>都小平</v>
      </c>
    </row>
    <row r="5747" spans="1:14" x14ac:dyDescent="0.2">
      <c r="A5747" s="50">
        <f t="shared" si="370"/>
        <v>62754</v>
      </c>
      <c r="B5747" s="50">
        <f t="shared" si="371"/>
        <v>6</v>
      </c>
      <c r="C5747" s="51">
        <f t="shared" si="372"/>
        <v>27</v>
      </c>
      <c r="D5747" s="50">
        <v>62754</v>
      </c>
      <c r="E5747" s="50" t="s">
        <v>89</v>
      </c>
      <c r="F5747" s="50" t="s">
        <v>3897</v>
      </c>
      <c r="G5747" s="50" t="s">
        <v>1993</v>
      </c>
      <c r="H5747" s="50" t="s">
        <v>1100</v>
      </c>
      <c r="I5747" s="50" t="s">
        <v>1994</v>
      </c>
      <c r="J5747" s="50" t="s">
        <v>2163</v>
      </c>
      <c r="K5747" s="50" t="s">
        <v>292</v>
      </c>
      <c r="L5747" s="50" t="s">
        <v>1029</v>
      </c>
      <c r="M5747" s="54">
        <v>3</v>
      </c>
      <c r="N5747" s="51" t="str">
        <f t="shared" si="369"/>
        <v>都小平</v>
      </c>
    </row>
    <row r="5748" spans="1:14" x14ac:dyDescent="0.2">
      <c r="A5748" s="50">
        <f t="shared" si="370"/>
        <v>62755</v>
      </c>
      <c r="B5748" s="50">
        <f t="shared" si="371"/>
        <v>6</v>
      </c>
      <c r="C5748" s="51">
        <f t="shared" si="372"/>
        <v>27</v>
      </c>
      <c r="D5748" s="50">
        <v>62755</v>
      </c>
      <c r="E5748" s="50" t="s">
        <v>13618</v>
      </c>
      <c r="F5748" s="50" t="s">
        <v>8350</v>
      </c>
      <c r="G5748" s="50" t="s">
        <v>13619</v>
      </c>
      <c r="H5748" s="50" t="s">
        <v>1106</v>
      </c>
      <c r="I5748" s="50" t="s">
        <v>13620</v>
      </c>
      <c r="J5748" s="50" t="s">
        <v>1108</v>
      </c>
      <c r="K5748" s="50" t="s">
        <v>292</v>
      </c>
      <c r="L5748" s="50" t="s">
        <v>1029</v>
      </c>
      <c r="M5748" s="54">
        <v>3</v>
      </c>
      <c r="N5748" s="51" t="str">
        <f t="shared" si="369"/>
        <v>都小平</v>
      </c>
    </row>
    <row r="5749" spans="1:14" x14ac:dyDescent="0.2">
      <c r="A5749" s="50">
        <f t="shared" si="370"/>
        <v>62758</v>
      </c>
      <c r="B5749" s="50">
        <f t="shared" si="371"/>
        <v>6</v>
      </c>
      <c r="C5749" s="51">
        <f t="shared" si="372"/>
        <v>27</v>
      </c>
      <c r="D5749" s="50">
        <v>62758</v>
      </c>
      <c r="E5749" s="50" t="s">
        <v>9110</v>
      </c>
      <c r="F5749" s="50" t="s">
        <v>481</v>
      </c>
      <c r="G5749" s="50" t="s">
        <v>9112</v>
      </c>
      <c r="H5749" s="50" t="s">
        <v>1776</v>
      </c>
      <c r="I5749" s="50" t="s">
        <v>9113</v>
      </c>
      <c r="J5749" s="50" t="s">
        <v>1871</v>
      </c>
      <c r="K5749" s="50" t="s">
        <v>292</v>
      </c>
      <c r="L5749" s="50" t="s">
        <v>189</v>
      </c>
      <c r="M5749" s="54">
        <v>2</v>
      </c>
      <c r="N5749" s="51" t="str">
        <f t="shared" si="369"/>
        <v>都小平</v>
      </c>
    </row>
    <row r="5750" spans="1:14" x14ac:dyDescent="0.2">
      <c r="A5750" s="50">
        <f t="shared" si="370"/>
        <v>62761</v>
      </c>
      <c r="B5750" s="50">
        <f t="shared" si="371"/>
        <v>6</v>
      </c>
      <c r="C5750" s="51">
        <f t="shared" si="372"/>
        <v>27</v>
      </c>
      <c r="D5750" s="50">
        <v>62761</v>
      </c>
      <c r="E5750" s="50" t="s">
        <v>863</v>
      </c>
      <c r="F5750" s="50" t="s">
        <v>701</v>
      </c>
      <c r="G5750" s="50" t="s">
        <v>2362</v>
      </c>
      <c r="H5750" s="50" t="s">
        <v>1167</v>
      </c>
      <c r="I5750" s="50" t="s">
        <v>2363</v>
      </c>
      <c r="J5750" s="50" t="s">
        <v>1168</v>
      </c>
      <c r="K5750" s="50" t="s">
        <v>292</v>
      </c>
      <c r="L5750" s="50" t="s">
        <v>189</v>
      </c>
      <c r="M5750" s="54">
        <v>1</v>
      </c>
      <c r="N5750" s="51" t="str">
        <f t="shared" si="369"/>
        <v>都小平</v>
      </c>
    </row>
    <row r="5751" spans="1:14" x14ac:dyDescent="0.2">
      <c r="A5751" s="50">
        <f t="shared" si="370"/>
        <v>62762</v>
      </c>
      <c r="B5751" s="50">
        <f t="shared" si="371"/>
        <v>6</v>
      </c>
      <c r="C5751" s="51">
        <f t="shared" si="372"/>
        <v>27</v>
      </c>
      <c r="D5751" s="50">
        <v>62762</v>
      </c>
      <c r="E5751" s="50" t="s">
        <v>442</v>
      </c>
      <c r="F5751" s="50" t="s">
        <v>13621</v>
      </c>
      <c r="G5751" s="50" t="s">
        <v>1805</v>
      </c>
      <c r="H5751" s="50" t="s">
        <v>1112</v>
      </c>
      <c r="I5751" s="50" t="s">
        <v>1806</v>
      </c>
      <c r="J5751" s="50" t="s">
        <v>1114</v>
      </c>
      <c r="K5751" s="50" t="s">
        <v>292</v>
      </c>
      <c r="L5751" s="50" t="s">
        <v>189</v>
      </c>
      <c r="M5751" s="54">
        <v>1</v>
      </c>
      <c r="N5751" s="51" t="str">
        <f t="shared" si="369"/>
        <v>都小平</v>
      </c>
    </row>
    <row r="5752" spans="1:14" x14ac:dyDescent="0.2">
      <c r="A5752" s="50">
        <f t="shared" si="370"/>
        <v>62763</v>
      </c>
      <c r="B5752" s="50">
        <f t="shared" si="371"/>
        <v>6</v>
      </c>
      <c r="C5752" s="51">
        <f t="shared" si="372"/>
        <v>27</v>
      </c>
      <c r="D5752" s="50">
        <v>62763</v>
      </c>
      <c r="E5752" s="50" t="s">
        <v>592</v>
      </c>
      <c r="F5752" s="50" t="s">
        <v>13622</v>
      </c>
      <c r="G5752" s="50" t="s">
        <v>5614</v>
      </c>
      <c r="H5752" s="50" t="s">
        <v>13623</v>
      </c>
      <c r="I5752" s="50" t="s">
        <v>5616</v>
      </c>
      <c r="J5752" s="50" t="s">
        <v>13624</v>
      </c>
      <c r="K5752" s="50" t="s">
        <v>292</v>
      </c>
      <c r="L5752" s="50" t="s">
        <v>189</v>
      </c>
      <c r="M5752" s="54">
        <v>1</v>
      </c>
      <c r="N5752" s="51" t="str">
        <f t="shared" si="369"/>
        <v>都小平</v>
      </c>
    </row>
    <row r="5753" spans="1:14" x14ac:dyDescent="0.2">
      <c r="A5753" s="50">
        <f t="shared" si="370"/>
        <v>62764</v>
      </c>
      <c r="B5753" s="50">
        <f t="shared" si="371"/>
        <v>6</v>
      </c>
      <c r="C5753" s="51">
        <f t="shared" si="372"/>
        <v>27</v>
      </c>
      <c r="D5753" s="50">
        <v>62764</v>
      </c>
      <c r="E5753" s="50" t="s">
        <v>8341</v>
      </c>
      <c r="F5753" s="50" t="s">
        <v>3918</v>
      </c>
      <c r="G5753" s="50" t="s">
        <v>8343</v>
      </c>
      <c r="H5753" s="50" t="s">
        <v>1112</v>
      </c>
      <c r="I5753" s="50" t="s">
        <v>8344</v>
      </c>
      <c r="J5753" s="50" t="s">
        <v>1114</v>
      </c>
      <c r="K5753" s="50" t="s">
        <v>292</v>
      </c>
      <c r="L5753" s="50" t="s">
        <v>189</v>
      </c>
      <c r="M5753" s="54">
        <v>1</v>
      </c>
      <c r="N5753" s="51" t="str">
        <f t="shared" si="369"/>
        <v>都小平</v>
      </c>
    </row>
    <row r="5754" spans="1:14" x14ac:dyDescent="0.2">
      <c r="A5754" s="50">
        <f t="shared" si="370"/>
        <v>62765</v>
      </c>
      <c r="B5754" s="50">
        <f t="shared" si="371"/>
        <v>6</v>
      </c>
      <c r="C5754" s="51">
        <f t="shared" si="372"/>
        <v>27</v>
      </c>
      <c r="D5754" s="50">
        <v>62765</v>
      </c>
      <c r="E5754" s="50" t="s">
        <v>10148</v>
      </c>
      <c r="F5754" s="50" t="s">
        <v>468</v>
      </c>
      <c r="G5754" s="50" t="s">
        <v>10150</v>
      </c>
      <c r="H5754" s="50" t="s">
        <v>3016</v>
      </c>
      <c r="I5754" s="50" t="s">
        <v>10151</v>
      </c>
      <c r="J5754" s="50" t="s">
        <v>3017</v>
      </c>
      <c r="K5754" s="50" t="s">
        <v>292</v>
      </c>
      <c r="L5754" s="50" t="s">
        <v>189</v>
      </c>
      <c r="M5754" s="54">
        <v>1</v>
      </c>
      <c r="N5754" s="51" t="str">
        <f t="shared" si="369"/>
        <v>都小平</v>
      </c>
    </row>
    <row r="5755" spans="1:14" x14ac:dyDescent="0.2">
      <c r="A5755" s="50">
        <f t="shared" si="370"/>
        <v>62827</v>
      </c>
      <c r="B5755" s="50">
        <f t="shared" si="371"/>
        <v>6</v>
      </c>
      <c r="C5755" s="51">
        <f t="shared" si="372"/>
        <v>28</v>
      </c>
      <c r="D5755" s="50">
        <v>62827</v>
      </c>
      <c r="E5755" s="50" t="s">
        <v>13625</v>
      </c>
      <c r="F5755" s="50" t="s">
        <v>13626</v>
      </c>
      <c r="G5755" s="50" t="s">
        <v>13627</v>
      </c>
      <c r="H5755" s="50" t="s">
        <v>2099</v>
      </c>
      <c r="I5755" s="50" t="s">
        <v>13628</v>
      </c>
      <c r="J5755" s="50" t="s">
        <v>2100</v>
      </c>
      <c r="K5755" s="50" t="s">
        <v>291</v>
      </c>
      <c r="L5755" s="50" t="s">
        <v>188</v>
      </c>
      <c r="M5755" s="54">
        <v>2</v>
      </c>
      <c r="N5755" s="51" t="str">
        <f t="shared" si="369"/>
        <v>都小平西</v>
      </c>
    </row>
    <row r="5756" spans="1:14" x14ac:dyDescent="0.2">
      <c r="A5756" s="50">
        <f t="shared" si="370"/>
        <v>62828</v>
      </c>
      <c r="B5756" s="50">
        <f t="shared" si="371"/>
        <v>6</v>
      </c>
      <c r="C5756" s="51">
        <f t="shared" si="372"/>
        <v>28</v>
      </c>
      <c r="D5756" s="50">
        <v>62828</v>
      </c>
      <c r="E5756" s="50" t="s">
        <v>11470</v>
      </c>
      <c r="F5756" s="50" t="s">
        <v>13629</v>
      </c>
      <c r="G5756" s="50" t="s">
        <v>11471</v>
      </c>
      <c r="H5756" s="50" t="s">
        <v>9680</v>
      </c>
      <c r="I5756" s="50" t="s">
        <v>11472</v>
      </c>
      <c r="J5756" s="50" t="s">
        <v>1684</v>
      </c>
      <c r="K5756" s="50" t="s">
        <v>291</v>
      </c>
      <c r="L5756" s="50" t="s">
        <v>188</v>
      </c>
      <c r="M5756" s="54">
        <v>2</v>
      </c>
      <c r="N5756" s="51" t="str">
        <f t="shared" si="369"/>
        <v>都小平西</v>
      </c>
    </row>
    <row r="5757" spans="1:14" x14ac:dyDescent="0.2">
      <c r="A5757" s="50">
        <f t="shared" si="370"/>
        <v>62829</v>
      </c>
      <c r="B5757" s="50">
        <f t="shared" si="371"/>
        <v>6</v>
      </c>
      <c r="C5757" s="51">
        <f t="shared" si="372"/>
        <v>28</v>
      </c>
      <c r="D5757" s="50">
        <v>62829</v>
      </c>
      <c r="E5757" s="50" t="s">
        <v>13630</v>
      </c>
      <c r="F5757" s="50" t="s">
        <v>11847</v>
      </c>
      <c r="G5757" s="50" t="s">
        <v>13631</v>
      </c>
      <c r="H5757" s="50" t="s">
        <v>11849</v>
      </c>
      <c r="I5757" s="50" t="s">
        <v>13632</v>
      </c>
      <c r="J5757" s="50" t="s">
        <v>11851</v>
      </c>
      <c r="K5757" s="50" t="s">
        <v>291</v>
      </c>
      <c r="L5757" s="50" t="s">
        <v>188</v>
      </c>
      <c r="M5757" s="54">
        <v>2</v>
      </c>
      <c r="N5757" s="51" t="str">
        <f t="shared" si="369"/>
        <v>都小平西</v>
      </c>
    </row>
    <row r="5758" spans="1:14" x14ac:dyDescent="0.2">
      <c r="A5758" s="50">
        <f t="shared" si="370"/>
        <v>62831</v>
      </c>
      <c r="B5758" s="50">
        <f t="shared" si="371"/>
        <v>6</v>
      </c>
      <c r="C5758" s="51">
        <f t="shared" si="372"/>
        <v>28</v>
      </c>
      <c r="D5758" s="50">
        <v>62831</v>
      </c>
      <c r="E5758" s="50" t="s">
        <v>13633</v>
      </c>
      <c r="F5758" s="50" t="s">
        <v>591</v>
      </c>
      <c r="G5758" s="50" t="s">
        <v>3660</v>
      </c>
      <c r="H5758" s="50" t="s">
        <v>1226</v>
      </c>
      <c r="I5758" s="50" t="s">
        <v>3662</v>
      </c>
      <c r="J5758" s="50" t="s">
        <v>1227</v>
      </c>
      <c r="K5758" s="50" t="s">
        <v>291</v>
      </c>
      <c r="L5758" s="50" t="s">
        <v>188</v>
      </c>
      <c r="M5758" s="54">
        <v>2</v>
      </c>
      <c r="N5758" s="51" t="str">
        <f t="shared" si="369"/>
        <v>都小平西</v>
      </c>
    </row>
    <row r="5759" spans="1:14" x14ac:dyDescent="0.2">
      <c r="A5759" s="50">
        <f t="shared" si="370"/>
        <v>62832</v>
      </c>
      <c r="B5759" s="50">
        <f t="shared" si="371"/>
        <v>6</v>
      </c>
      <c r="C5759" s="51">
        <f t="shared" si="372"/>
        <v>28</v>
      </c>
      <c r="D5759" s="50">
        <v>62832</v>
      </c>
      <c r="E5759" s="50" t="s">
        <v>22</v>
      </c>
      <c r="F5759" s="50" t="s">
        <v>2043</v>
      </c>
      <c r="G5759" s="50" t="s">
        <v>1070</v>
      </c>
      <c r="H5759" s="50" t="s">
        <v>1595</v>
      </c>
      <c r="I5759" s="50" t="s">
        <v>1610</v>
      </c>
      <c r="J5759" s="50" t="s">
        <v>1597</v>
      </c>
      <c r="K5759" s="50" t="s">
        <v>291</v>
      </c>
      <c r="L5759" s="50" t="s">
        <v>188</v>
      </c>
      <c r="M5759" s="54">
        <v>2</v>
      </c>
      <c r="N5759" s="51" t="str">
        <f t="shared" si="369"/>
        <v>都小平西</v>
      </c>
    </row>
    <row r="5760" spans="1:14" x14ac:dyDescent="0.2">
      <c r="A5760" s="50">
        <f t="shared" si="370"/>
        <v>62833</v>
      </c>
      <c r="B5760" s="50">
        <f t="shared" si="371"/>
        <v>6</v>
      </c>
      <c r="C5760" s="51">
        <f t="shared" si="372"/>
        <v>28</v>
      </c>
      <c r="D5760" s="50">
        <v>62833</v>
      </c>
      <c r="E5760" s="50" t="s">
        <v>3493</v>
      </c>
      <c r="F5760" s="50" t="s">
        <v>15632</v>
      </c>
      <c r="G5760" s="50" t="s">
        <v>11490</v>
      </c>
      <c r="H5760" s="50" t="s">
        <v>1643</v>
      </c>
      <c r="I5760" s="50" t="s">
        <v>11491</v>
      </c>
      <c r="J5760" s="50" t="s">
        <v>1645</v>
      </c>
      <c r="K5760" s="50" t="s">
        <v>291</v>
      </c>
      <c r="L5760" s="50" t="s">
        <v>189</v>
      </c>
      <c r="M5760" s="54">
        <v>1</v>
      </c>
      <c r="N5760" s="51" t="str">
        <f t="shared" si="369"/>
        <v>都小平西</v>
      </c>
    </row>
    <row r="5761" spans="1:14" x14ac:dyDescent="0.2">
      <c r="A5761" s="50">
        <f t="shared" si="370"/>
        <v>62856</v>
      </c>
      <c r="B5761" s="50">
        <f t="shared" si="371"/>
        <v>6</v>
      </c>
      <c r="C5761" s="51">
        <f t="shared" si="372"/>
        <v>28</v>
      </c>
      <c r="D5761" s="50">
        <v>62856</v>
      </c>
      <c r="E5761" s="50" t="s">
        <v>2045</v>
      </c>
      <c r="F5761" s="50" t="s">
        <v>13634</v>
      </c>
      <c r="G5761" s="50" t="s">
        <v>2047</v>
      </c>
      <c r="H5761" s="50" t="s">
        <v>12452</v>
      </c>
      <c r="I5761" s="50" t="s">
        <v>2049</v>
      </c>
      <c r="J5761" s="50" t="s">
        <v>12453</v>
      </c>
      <c r="K5761" s="50" t="s">
        <v>292</v>
      </c>
      <c r="L5761" s="50" t="s">
        <v>188</v>
      </c>
      <c r="M5761" s="54">
        <v>2</v>
      </c>
      <c r="N5761" s="51" t="str">
        <f t="shared" si="369"/>
        <v>都小平西</v>
      </c>
    </row>
    <row r="5762" spans="1:14" x14ac:dyDescent="0.2">
      <c r="A5762" s="50">
        <f t="shared" si="370"/>
        <v>62857</v>
      </c>
      <c r="B5762" s="50">
        <f t="shared" si="371"/>
        <v>6</v>
      </c>
      <c r="C5762" s="51">
        <f t="shared" si="372"/>
        <v>28</v>
      </c>
      <c r="D5762" s="50">
        <v>62857</v>
      </c>
      <c r="E5762" s="50" t="s">
        <v>7860</v>
      </c>
      <c r="F5762" s="50" t="s">
        <v>588</v>
      </c>
      <c r="G5762" s="50" t="s">
        <v>7861</v>
      </c>
      <c r="H5762" s="50" t="s">
        <v>1341</v>
      </c>
      <c r="I5762" s="50" t="s">
        <v>13635</v>
      </c>
      <c r="J5762" s="50" t="s">
        <v>1343</v>
      </c>
      <c r="K5762" s="50" t="s">
        <v>292</v>
      </c>
      <c r="L5762" s="50" t="s">
        <v>188</v>
      </c>
      <c r="M5762" s="54">
        <v>2</v>
      </c>
      <c r="N5762" s="51" t="str">
        <f t="shared" ref="N5762:N5825" si="373">VLOOKUP(B5762*100+C5762,$AB$2:$AF$400,2,0)</f>
        <v>都小平西</v>
      </c>
    </row>
    <row r="5763" spans="1:14" x14ac:dyDescent="0.2">
      <c r="A5763" s="50">
        <f t="shared" si="370"/>
        <v>62858</v>
      </c>
      <c r="B5763" s="50">
        <f t="shared" si="371"/>
        <v>6</v>
      </c>
      <c r="C5763" s="51">
        <f t="shared" si="372"/>
        <v>28</v>
      </c>
      <c r="D5763" s="50">
        <v>62858</v>
      </c>
      <c r="E5763" s="50" t="s">
        <v>13636</v>
      </c>
      <c r="F5763" s="50" t="s">
        <v>13637</v>
      </c>
      <c r="G5763" s="50" t="s">
        <v>8565</v>
      </c>
      <c r="H5763" s="50" t="s">
        <v>13638</v>
      </c>
      <c r="I5763" s="50" t="s">
        <v>8566</v>
      </c>
      <c r="J5763" s="50" t="s">
        <v>13639</v>
      </c>
      <c r="K5763" s="50" t="s">
        <v>292</v>
      </c>
      <c r="L5763" s="50" t="s">
        <v>188</v>
      </c>
      <c r="M5763" s="54">
        <v>2</v>
      </c>
      <c r="N5763" s="51" t="str">
        <f t="shared" si="373"/>
        <v>都小平西</v>
      </c>
    </row>
    <row r="5764" spans="1:14" x14ac:dyDescent="0.2">
      <c r="A5764" s="50">
        <f t="shared" si="370"/>
        <v>62859</v>
      </c>
      <c r="B5764" s="50">
        <f t="shared" si="371"/>
        <v>6</v>
      </c>
      <c r="C5764" s="51">
        <f t="shared" si="372"/>
        <v>28</v>
      </c>
      <c r="D5764" s="50">
        <v>62859</v>
      </c>
      <c r="E5764" s="50" t="s">
        <v>31</v>
      </c>
      <c r="F5764" s="50" t="s">
        <v>13640</v>
      </c>
      <c r="G5764" s="50" t="s">
        <v>1202</v>
      </c>
      <c r="H5764" s="50" t="s">
        <v>13641</v>
      </c>
      <c r="I5764" s="50" t="s">
        <v>1204</v>
      </c>
      <c r="J5764" s="50" t="s">
        <v>13642</v>
      </c>
      <c r="K5764" s="50" t="s">
        <v>292</v>
      </c>
      <c r="L5764" s="50" t="s">
        <v>189</v>
      </c>
      <c r="M5764" s="54">
        <v>1</v>
      </c>
      <c r="N5764" s="51" t="str">
        <f t="shared" si="373"/>
        <v>都小平西</v>
      </c>
    </row>
    <row r="5765" spans="1:14" x14ac:dyDescent="0.2">
      <c r="A5765" s="50">
        <f t="shared" si="370"/>
        <v>62860</v>
      </c>
      <c r="B5765" s="50">
        <f t="shared" si="371"/>
        <v>6</v>
      </c>
      <c r="C5765" s="51">
        <f t="shared" si="372"/>
        <v>28</v>
      </c>
      <c r="D5765" s="50">
        <v>62860</v>
      </c>
      <c r="E5765" s="50" t="s">
        <v>15633</v>
      </c>
      <c r="F5765" s="50" t="s">
        <v>15634</v>
      </c>
      <c r="G5765" s="50" t="s">
        <v>15635</v>
      </c>
      <c r="H5765" s="50" t="s">
        <v>1085</v>
      </c>
      <c r="I5765" s="50" t="s">
        <v>15636</v>
      </c>
      <c r="J5765" s="50" t="s">
        <v>1017</v>
      </c>
      <c r="K5765" s="50" t="s">
        <v>292</v>
      </c>
      <c r="L5765" s="50" t="s">
        <v>185</v>
      </c>
      <c r="M5765" s="54">
        <v>1</v>
      </c>
      <c r="N5765" s="51" t="str">
        <f t="shared" si="373"/>
        <v>都小平西</v>
      </c>
    </row>
    <row r="5766" spans="1:14" x14ac:dyDescent="0.2">
      <c r="A5766" s="50">
        <f t="shared" si="370"/>
        <v>62925</v>
      </c>
      <c r="B5766" s="50">
        <f t="shared" si="371"/>
        <v>6</v>
      </c>
      <c r="C5766" s="51">
        <f t="shared" si="372"/>
        <v>29</v>
      </c>
      <c r="D5766" s="50">
        <v>62925</v>
      </c>
      <c r="E5766" s="50" t="s">
        <v>5350</v>
      </c>
      <c r="F5766" s="50" t="s">
        <v>5050</v>
      </c>
      <c r="G5766" s="50" t="s">
        <v>5352</v>
      </c>
      <c r="H5766" s="50" t="s">
        <v>13643</v>
      </c>
      <c r="I5766" s="50" t="s">
        <v>9914</v>
      </c>
      <c r="J5766" s="50" t="s">
        <v>13644</v>
      </c>
      <c r="K5766" s="50" t="s">
        <v>291</v>
      </c>
      <c r="L5766" s="50" t="s">
        <v>188</v>
      </c>
      <c r="M5766" s="54">
        <v>2</v>
      </c>
      <c r="N5766" s="51" t="str">
        <f t="shared" si="373"/>
        <v>都小平南</v>
      </c>
    </row>
    <row r="5767" spans="1:14" x14ac:dyDescent="0.2">
      <c r="A5767" s="50">
        <f t="shared" si="370"/>
        <v>62926</v>
      </c>
      <c r="B5767" s="50">
        <f t="shared" si="371"/>
        <v>6</v>
      </c>
      <c r="C5767" s="51">
        <f t="shared" si="372"/>
        <v>29</v>
      </c>
      <c r="D5767" s="50">
        <v>62926</v>
      </c>
      <c r="E5767" s="50" t="s">
        <v>20</v>
      </c>
      <c r="F5767" s="50" t="s">
        <v>10099</v>
      </c>
      <c r="G5767" s="50" t="s">
        <v>2657</v>
      </c>
      <c r="H5767" s="50" t="s">
        <v>9680</v>
      </c>
      <c r="I5767" s="50" t="s">
        <v>2658</v>
      </c>
      <c r="J5767" s="50" t="s">
        <v>1684</v>
      </c>
      <c r="K5767" s="50" t="s">
        <v>291</v>
      </c>
      <c r="L5767" s="50" t="s">
        <v>188</v>
      </c>
      <c r="M5767" s="54">
        <v>2</v>
      </c>
      <c r="N5767" s="51" t="str">
        <f t="shared" si="373"/>
        <v>都小平南</v>
      </c>
    </row>
    <row r="5768" spans="1:14" x14ac:dyDescent="0.2">
      <c r="A5768" s="50">
        <f t="shared" si="370"/>
        <v>62927</v>
      </c>
      <c r="B5768" s="50">
        <f t="shared" si="371"/>
        <v>6</v>
      </c>
      <c r="C5768" s="51">
        <f t="shared" si="372"/>
        <v>29</v>
      </c>
      <c r="D5768" s="50">
        <v>62927</v>
      </c>
      <c r="E5768" s="50" t="s">
        <v>4318</v>
      </c>
      <c r="F5768" s="50" t="s">
        <v>596</v>
      </c>
      <c r="G5768" s="50" t="s">
        <v>4320</v>
      </c>
      <c r="H5768" s="50" t="s">
        <v>13645</v>
      </c>
      <c r="I5768" s="50" t="s">
        <v>4321</v>
      </c>
      <c r="J5768" s="50" t="s">
        <v>13646</v>
      </c>
      <c r="K5768" s="50" t="s">
        <v>291</v>
      </c>
      <c r="L5768" s="50" t="s">
        <v>188</v>
      </c>
      <c r="M5768" s="54">
        <v>2</v>
      </c>
      <c r="N5768" s="51" t="str">
        <f t="shared" si="373"/>
        <v>都小平南</v>
      </c>
    </row>
    <row r="5769" spans="1:14" x14ac:dyDescent="0.2">
      <c r="A5769" s="50">
        <f t="shared" si="370"/>
        <v>62928</v>
      </c>
      <c r="B5769" s="50">
        <f t="shared" si="371"/>
        <v>6</v>
      </c>
      <c r="C5769" s="51">
        <f t="shared" si="372"/>
        <v>29</v>
      </c>
      <c r="D5769" s="50">
        <v>62928</v>
      </c>
      <c r="E5769" s="50" t="s">
        <v>22</v>
      </c>
      <c r="F5769" s="50" t="s">
        <v>7568</v>
      </c>
      <c r="G5769" s="50" t="s">
        <v>1070</v>
      </c>
      <c r="H5769" s="50" t="s">
        <v>1122</v>
      </c>
      <c r="I5769" s="50" t="s">
        <v>1610</v>
      </c>
      <c r="J5769" s="50" t="s">
        <v>1918</v>
      </c>
      <c r="K5769" s="50" t="s">
        <v>291</v>
      </c>
      <c r="L5769" s="50" t="s">
        <v>188</v>
      </c>
      <c r="M5769" s="54">
        <v>2</v>
      </c>
      <c r="N5769" s="51" t="str">
        <f t="shared" si="373"/>
        <v>都小平南</v>
      </c>
    </row>
    <row r="5770" spans="1:14" x14ac:dyDescent="0.2">
      <c r="A5770" s="50">
        <f t="shared" si="370"/>
        <v>62929</v>
      </c>
      <c r="B5770" s="50">
        <f t="shared" si="371"/>
        <v>6</v>
      </c>
      <c r="C5770" s="51">
        <f t="shared" si="372"/>
        <v>29</v>
      </c>
      <c r="D5770" s="50">
        <v>62929</v>
      </c>
      <c r="E5770" s="50" t="s">
        <v>13647</v>
      </c>
      <c r="F5770" s="50" t="s">
        <v>13648</v>
      </c>
      <c r="G5770" s="50" t="s">
        <v>11116</v>
      </c>
      <c r="H5770" s="50" t="s">
        <v>2761</v>
      </c>
      <c r="I5770" s="50" t="s">
        <v>11117</v>
      </c>
      <c r="J5770" s="50" t="s">
        <v>4170</v>
      </c>
      <c r="K5770" s="50" t="s">
        <v>291</v>
      </c>
      <c r="L5770" s="50" t="s">
        <v>188</v>
      </c>
      <c r="M5770" s="54">
        <v>2</v>
      </c>
      <c r="N5770" s="51" t="str">
        <f t="shared" si="373"/>
        <v>都小平南</v>
      </c>
    </row>
    <row r="5771" spans="1:14" x14ac:dyDescent="0.2">
      <c r="A5771" s="50">
        <f t="shared" si="370"/>
        <v>62930</v>
      </c>
      <c r="B5771" s="50">
        <f t="shared" si="371"/>
        <v>6</v>
      </c>
      <c r="C5771" s="51">
        <f t="shared" si="372"/>
        <v>29</v>
      </c>
      <c r="D5771" s="50">
        <v>62930</v>
      </c>
      <c r="E5771" s="50" t="s">
        <v>5772</v>
      </c>
      <c r="F5771" s="50" t="s">
        <v>13649</v>
      </c>
      <c r="G5771" s="50" t="s">
        <v>5774</v>
      </c>
      <c r="H5771" s="50" t="s">
        <v>13650</v>
      </c>
      <c r="I5771" s="50" t="s">
        <v>5775</v>
      </c>
      <c r="J5771" s="50" t="s">
        <v>13651</v>
      </c>
      <c r="K5771" s="50" t="s">
        <v>291</v>
      </c>
      <c r="L5771" s="50" t="s">
        <v>188</v>
      </c>
      <c r="M5771" s="54">
        <v>2</v>
      </c>
      <c r="N5771" s="51" t="str">
        <f t="shared" si="373"/>
        <v>都小平南</v>
      </c>
    </row>
    <row r="5772" spans="1:14" x14ac:dyDescent="0.2">
      <c r="A5772" s="50">
        <f t="shared" si="370"/>
        <v>62931</v>
      </c>
      <c r="B5772" s="50">
        <f t="shared" si="371"/>
        <v>6</v>
      </c>
      <c r="C5772" s="51">
        <f t="shared" si="372"/>
        <v>29</v>
      </c>
      <c r="D5772" s="50">
        <v>62931</v>
      </c>
      <c r="E5772" s="50" t="s">
        <v>45</v>
      </c>
      <c r="F5772" s="50" t="s">
        <v>13652</v>
      </c>
      <c r="G5772" s="50" t="s">
        <v>1184</v>
      </c>
      <c r="H5772" s="50" t="s">
        <v>1422</v>
      </c>
      <c r="I5772" s="50" t="s">
        <v>1186</v>
      </c>
      <c r="J5772" s="50" t="s">
        <v>1424</v>
      </c>
      <c r="K5772" s="50" t="s">
        <v>291</v>
      </c>
      <c r="L5772" s="50" t="s">
        <v>188</v>
      </c>
      <c r="M5772" s="54">
        <v>2</v>
      </c>
      <c r="N5772" s="51" t="str">
        <f t="shared" si="373"/>
        <v>都小平南</v>
      </c>
    </row>
    <row r="5773" spans="1:14" x14ac:dyDescent="0.2">
      <c r="A5773" s="50">
        <f t="shared" si="370"/>
        <v>62932</v>
      </c>
      <c r="B5773" s="50">
        <f t="shared" si="371"/>
        <v>6</v>
      </c>
      <c r="C5773" s="51">
        <f t="shared" si="372"/>
        <v>29</v>
      </c>
      <c r="D5773" s="50">
        <v>62932</v>
      </c>
      <c r="E5773" s="50" t="s">
        <v>60</v>
      </c>
      <c r="F5773" s="50" t="s">
        <v>901</v>
      </c>
      <c r="G5773" s="50" t="s">
        <v>1313</v>
      </c>
      <c r="H5773" s="50" t="s">
        <v>1042</v>
      </c>
      <c r="I5773" s="50" t="s">
        <v>1315</v>
      </c>
      <c r="J5773" s="50" t="s">
        <v>1043</v>
      </c>
      <c r="K5773" s="50" t="s">
        <v>291</v>
      </c>
      <c r="L5773" s="50" t="s">
        <v>188</v>
      </c>
      <c r="M5773" s="54">
        <v>2</v>
      </c>
      <c r="N5773" s="51" t="str">
        <f t="shared" si="373"/>
        <v>都小平南</v>
      </c>
    </row>
    <row r="5774" spans="1:14" x14ac:dyDescent="0.2">
      <c r="A5774" s="50">
        <f t="shared" si="370"/>
        <v>62933</v>
      </c>
      <c r="B5774" s="50">
        <f t="shared" si="371"/>
        <v>6</v>
      </c>
      <c r="C5774" s="51">
        <f t="shared" si="372"/>
        <v>29</v>
      </c>
      <c r="D5774" s="50">
        <v>62933</v>
      </c>
      <c r="E5774" s="50" t="s">
        <v>7039</v>
      </c>
      <c r="F5774" s="50" t="s">
        <v>5932</v>
      </c>
      <c r="G5774" s="50" t="s">
        <v>7040</v>
      </c>
      <c r="H5774" s="50" t="s">
        <v>1009</v>
      </c>
      <c r="I5774" s="50" t="s">
        <v>7041</v>
      </c>
      <c r="J5774" s="50" t="s">
        <v>1028</v>
      </c>
      <c r="K5774" s="50" t="s">
        <v>291</v>
      </c>
      <c r="L5774" s="50" t="s">
        <v>188</v>
      </c>
      <c r="M5774" s="54">
        <v>2</v>
      </c>
      <c r="N5774" s="51" t="str">
        <f t="shared" si="373"/>
        <v>都小平南</v>
      </c>
    </row>
    <row r="5775" spans="1:14" x14ac:dyDescent="0.2">
      <c r="A5775" s="50">
        <f t="shared" si="370"/>
        <v>62934</v>
      </c>
      <c r="B5775" s="50">
        <f t="shared" si="371"/>
        <v>6</v>
      </c>
      <c r="C5775" s="51">
        <f t="shared" si="372"/>
        <v>29</v>
      </c>
      <c r="D5775" s="50">
        <v>62934</v>
      </c>
      <c r="E5775" s="50" t="s">
        <v>70</v>
      </c>
      <c r="F5775" s="50" t="s">
        <v>600</v>
      </c>
      <c r="G5775" s="50" t="s">
        <v>2334</v>
      </c>
      <c r="H5775" s="50" t="s">
        <v>1241</v>
      </c>
      <c r="I5775" s="50" t="s">
        <v>2335</v>
      </c>
      <c r="J5775" s="50" t="s">
        <v>1242</v>
      </c>
      <c r="K5775" s="50" t="s">
        <v>291</v>
      </c>
      <c r="L5775" s="50" t="s">
        <v>188</v>
      </c>
      <c r="M5775" s="54">
        <v>2</v>
      </c>
      <c r="N5775" s="51" t="str">
        <f t="shared" si="373"/>
        <v>都小平南</v>
      </c>
    </row>
    <row r="5776" spans="1:14" x14ac:dyDescent="0.2">
      <c r="A5776" s="50">
        <f t="shared" si="370"/>
        <v>62935</v>
      </c>
      <c r="B5776" s="50">
        <f t="shared" si="371"/>
        <v>6</v>
      </c>
      <c r="C5776" s="51">
        <f t="shared" si="372"/>
        <v>29</v>
      </c>
      <c r="D5776" s="50">
        <v>62935</v>
      </c>
      <c r="E5776" s="50" t="s">
        <v>932</v>
      </c>
      <c r="F5776" s="50" t="s">
        <v>10048</v>
      </c>
      <c r="G5776" s="50" t="s">
        <v>1970</v>
      </c>
      <c r="H5776" s="50" t="s">
        <v>1040</v>
      </c>
      <c r="I5776" s="50" t="s">
        <v>1971</v>
      </c>
      <c r="J5776" s="50" t="s">
        <v>1041</v>
      </c>
      <c r="K5776" s="50" t="s">
        <v>291</v>
      </c>
      <c r="L5776" s="50" t="s">
        <v>189</v>
      </c>
      <c r="M5776" s="54">
        <v>2</v>
      </c>
      <c r="N5776" s="51" t="str">
        <f t="shared" si="373"/>
        <v>都小平南</v>
      </c>
    </row>
    <row r="5777" spans="1:14" x14ac:dyDescent="0.2">
      <c r="A5777" s="50">
        <f t="shared" si="370"/>
        <v>62936</v>
      </c>
      <c r="B5777" s="50">
        <f t="shared" si="371"/>
        <v>6</v>
      </c>
      <c r="C5777" s="51">
        <f t="shared" si="372"/>
        <v>29</v>
      </c>
      <c r="D5777" s="50">
        <v>62936</v>
      </c>
      <c r="E5777" s="50" t="s">
        <v>13653</v>
      </c>
      <c r="F5777" s="50" t="s">
        <v>683</v>
      </c>
      <c r="G5777" s="50" t="s">
        <v>13654</v>
      </c>
      <c r="H5777" s="50" t="s">
        <v>1314</v>
      </c>
      <c r="I5777" s="50" t="s">
        <v>13655</v>
      </c>
      <c r="J5777" s="50" t="s">
        <v>1316</v>
      </c>
      <c r="K5777" s="50" t="s">
        <v>291</v>
      </c>
      <c r="L5777" s="50" t="s">
        <v>189</v>
      </c>
      <c r="M5777" s="54">
        <v>1</v>
      </c>
      <c r="N5777" s="51" t="str">
        <f t="shared" si="373"/>
        <v>都小平南</v>
      </c>
    </row>
    <row r="5778" spans="1:14" x14ac:dyDescent="0.2">
      <c r="A5778" s="50">
        <f t="shared" si="370"/>
        <v>62937</v>
      </c>
      <c r="B5778" s="50">
        <f t="shared" si="371"/>
        <v>6</v>
      </c>
      <c r="C5778" s="51">
        <f t="shared" si="372"/>
        <v>29</v>
      </c>
      <c r="D5778" s="50">
        <v>62937</v>
      </c>
      <c r="E5778" s="50" t="s">
        <v>99</v>
      </c>
      <c r="F5778" s="50" t="s">
        <v>13656</v>
      </c>
      <c r="G5778" s="50" t="s">
        <v>1822</v>
      </c>
      <c r="H5778" s="50" t="s">
        <v>1688</v>
      </c>
      <c r="I5778" s="50" t="s">
        <v>1824</v>
      </c>
      <c r="J5778" s="50" t="s">
        <v>1689</v>
      </c>
      <c r="K5778" s="50" t="s">
        <v>291</v>
      </c>
      <c r="L5778" s="50" t="s">
        <v>185</v>
      </c>
      <c r="M5778" s="54">
        <v>1</v>
      </c>
      <c r="N5778" s="51" t="str">
        <f t="shared" si="373"/>
        <v>都小平南</v>
      </c>
    </row>
    <row r="5779" spans="1:14" x14ac:dyDescent="0.2">
      <c r="A5779" s="50">
        <f t="shared" si="370"/>
        <v>62938</v>
      </c>
      <c r="B5779" s="50">
        <f t="shared" si="371"/>
        <v>6</v>
      </c>
      <c r="C5779" s="51">
        <f t="shared" si="372"/>
        <v>29</v>
      </c>
      <c r="D5779" s="50">
        <v>62938</v>
      </c>
      <c r="E5779" s="50" t="s">
        <v>689</v>
      </c>
      <c r="F5779" s="50" t="s">
        <v>9509</v>
      </c>
      <c r="G5779" s="50" t="s">
        <v>3329</v>
      </c>
      <c r="H5779" s="50" t="s">
        <v>1341</v>
      </c>
      <c r="I5779" s="50" t="s">
        <v>3331</v>
      </c>
      <c r="J5779" s="50" t="s">
        <v>1343</v>
      </c>
      <c r="K5779" s="50" t="s">
        <v>291</v>
      </c>
      <c r="L5779" s="50" t="s">
        <v>189</v>
      </c>
      <c r="M5779" s="54">
        <v>1</v>
      </c>
      <c r="N5779" s="51" t="str">
        <f t="shared" si="373"/>
        <v>都小平南</v>
      </c>
    </row>
    <row r="5780" spans="1:14" x14ac:dyDescent="0.2">
      <c r="A5780" s="50">
        <f t="shared" si="370"/>
        <v>62939</v>
      </c>
      <c r="B5780" s="50">
        <f t="shared" si="371"/>
        <v>6</v>
      </c>
      <c r="C5780" s="51">
        <f t="shared" si="372"/>
        <v>29</v>
      </c>
      <c r="D5780" s="50">
        <v>62939</v>
      </c>
      <c r="E5780" s="50" t="s">
        <v>37</v>
      </c>
      <c r="F5780" s="50" t="s">
        <v>868</v>
      </c>
      <c r="G5780" s="50" t="s">
        <v>1624</v>
      </c>
      <c r="H5780" s="50" t="s">
        <v>1920</v>
      </c>
      <c r="I5780" s="50" t="s">
        <v>1626</v>
      </c>
      <c r="J5780" s="50" t="s">
        <v>1921</v>
      </c>
      <c r="K5780" s="50" t="s">
        <v>291</v>
      </c>
      <c r="L5780" s="50" t="s">
        <v>189</v>
      </c>
      <c r="M5780" s="54">
        <v>1</v>
      </c>
      <c r="N5780" s="51" t="str">
        <f t="shared" si="373"/>
        <v>都小平南</v>
      </c>
    </row>
    <row r="5781" spans="1:14" x14ac:dyDescent="0.2">
      <c r="A5781" s="50">
        <f t="shared" si="370"/>
        <v>62965</v>
      </c>
      <c r="B5781" s="50">
        <f t="shared" si="371"/>
        <v>6</v>
      </c>
      <c r="C5781" s="51">
        <f t="shared" si="372"/>
        <v>29</v>
      </c>
      <c r="D5781" s="50">
        <v>62965</v>
      </c>
      <c r="E5781" s="50" t="s">
        <v>5629</v>
      </c>
      <c r="F5781" s="50" t="s">
        <v>1539</v>
      </c>
      <c r="G5781" s="50" t="s">
        <v>1181</v>
      </c>
      <c r="H5781" s="50" t="s">
        <v>1540</v>
      </c>
      <c r="I5781" s="50" t="s">
        <v>1182</v>
      </c>
      <c r="J5781" s="50" t="s">
        <v>1541</v>
      </c>
      <c r="K5781" s="50" t="s">
        <v>292</v>
      </c>
      <c r="L5781" s="50" t="s">
        <v>188</v>
      </c>
      <c r="M5781" s="54">
        <v>2</v>
      </c>
      <c r="N5781" s="51" t="str">
        <f t="shared" si="373"/>
        <v>都小平南</v>
      </c>
    </row>
    <row r="5782" spans="1:14" x14ac:dyDescent="0.2">
      <c r="A5782" s="50">
        <f t="shared" si="370"/>
        <v>62966</v>
      </c>
      <c r="B5782" s="50">
        <f t="shared" si="371"/>
        <v>6</v>
      </c>
      <c r="C5782" s="51">
        <f t="shared" si="372"/>
        <v>29</v>
      </c>
      <c r="D5782" s="50">
        <v>62966</v>
      </c>
      <c r="E5782" s="50" t="s">
        <v>641</v>
      </c>
      <c r="F5782" s="50" t="s">
        <v>2692</v>
      </c>
      <c r="G5782" s="50" t="s">
        <v>1059</v>
      </c>
      <c r="H5782" s="50" t="s">
        <v>1414</v>
      </c>
      <c r="I5782" s="50" t="s">
        <v>3276</v>
      </c>
      <c r="J5782" s="50" t="s">
        <v>1415</v>
      </c>
      <c r="K5782" s="50" t="s">
        <v>292</v>
      </c>
      <c r="L5782" s="50" t="s">
        <v>189</v>
      </c>
      <c r="M5782" s="54">
        <v>1</v>
      </c>
      <c r="N5782" s="51" t="str">
        <f t="shared" si="373"/>
        <v>都小平南</v>
      </c>
    </row>
    <row r="5783" spans="1:14" x14ac:dyDescent="0.2">
      <c r="A5783" s="50">
        <f t="shared" si="370"/>
        <v>62967</v>
      </c>
      <c r="B5783" s="50">
        <f t="shared" si="371"/>
        <v>6</v>
      </c>
      <c r="C5783" s="51">
        <f t="shared" si="372"/>
        <v>29</v>
      </c>
      <c r="D5783" s="50">
        <v>62967</v>
      </c>
      <c r="E5783" s="50" t="s">
        <v>39</v>
      </c>
      <c r="F5783" s="50" t="s">
        <v>4524</v>
      </c>
      <c r="G5783" s="50" t="s">
        <v>1317</v>
      </c>
      <c r="H5783" s="50" t="s">
        <v>5756</v>
      </c>
      <c r="I5783" s="50" t="s">
        <v>1318</v>
      </c>
      <c r="J5783" s="50" t="s">
        <v>5757</v>
      </c>
      <c r="K5783" s="50" t="s">
        <v>292</v>
      </c>
      <c r="L5783" s="50" t="s">
        <v>189</v>
      </c>
      <c r="M5783" s="54">
        <v>1</v>
      </c>
      <c r="N5783" s="51" t="str">
        <f t="shared" si="373"/>
        <v>都小平南</v>
      </c>
    </row>
    <row r="5784" spans="1:14" x14ac:dyDescent="0.2">
      <c r="A5784" s="50">
        <f t="shared" si="370"/>
        <v>63001</v>
      </c>
      <c r="B5784" s="50">
        <f t="shared" si="371"/>
        <v>6</v>
      </c>
      <c r="C5784" s="51">
        <f t="shared" si="372"/>
        <v>30</v>
      </c>
      <c r="D5784" s="50">
        <v>63001</v>
      </c>
      <c r="E5784" s="50" t="s">
        <v>5062</v>
      </c>
      <c r="F5784" s="50" t="s">
        <v>13657</v>
      </c>
      <c r="G5784" s="50" t="s">
        <v>5064</v>
      </c>
      <c r="H5784" s="50" t="s">
        <v>6000</v>
      </c>
      <c r="I5784" s="50" t="s">
        <v>5065</v>
      </c>
      <c r="J5784" s="50" t="s">
        <v>6001</v>
      </c>
      <c r="K5784" s="50" t="s">
        <v>291</v>
      </c>
      <c r="L5784" s="50" t="s">
        <v>188</v>
      </c>
      <c r="M5784" s="54">
        <v>2</v>
      </c>
      <c r="N5784" s="51" t="str">
        <f t="shared" si="373"/>
        <v>錦城</v>
      </c>
    </row>
    <row r="5785" spans="1:14" x14ac:dyDescent="0.2">
      <c r="A5785" s="50">
        <f t="shared" si="370"/>
        <v>63002</v>
      </c>
      <c r="B5785" s="50">
        <f t="shared" si="371"/>
        <v>6</v>
      </c>
      <c r="C5785" s="51">
        <f t="shared" si="372"/>
        <v>30</v>
      </c>
      <c r="D5785" s="50">
        <v>63002</v>
      </c>
      <c r="E5785" s="50" t="s">
        <v>13658</v>
      </c>
      <c r="F5785" s="50" t="s">
        <v>13659</v>
      </c>
      <c r="G5785" s="50" t="s">
        <v>13660</v>
      </c>
      <c r="H5785" s="50" t="s">
        <v>11789</v>
      </c>
      <c r="I5785" s="50" t="s">
        <v>13661</v>
      </c>
      <c r="J5785" s="50" t="s">
        <v>11790</v>
      </c>
      <c r="K5785" s="50" t="s">
        <v>291</v>
      </c>
      <c r="L5785" s="50" t="s">
        <v>188</v>
      </c>
      <c r="M5785" s="54">
        <v>2</v>
      </c>
      <c r="N5785" s="51" t="str">
        <f t="shared" si="373"/>
        <v>錦城</v>
      </c>
    </row>
    <row r="5786" spans="1:14" x14ac:dyDescent="0.2">
      <c r="A5786" s="50">
        <f t="shared" si="370"/>
        <v>63004</v>
      </c>
      <c r="B5786" s="50">
        <f t="shared" si="371"/>
        <v>6</v>
      </c>
      <c r="C5786" s="51">
        <f t="shared" si="372"/>
        <v>30</v>
      </c>
      <c r="D5786" s="50">
        <v>63004</v>
      </c>
      <c r="E5786" s="50" t="s">
        <v>5772</v>
      </c>
      <c r="F5786" s="50" t="s">
        <v>13662</v>
      </c>
      <c r="G5786" s="50" t="s">
        <v>5774</v>
      </c>
      <c r="H5786" s="50" t="s">
        <v>13663</v>
      </c>
      <c r="I5786" s="50" t="s">
        <v>5775</v>
      </c>
      <c r="J5786" s="50" t="s">
        <v>13664</v>
      </c>
      <c r="K5786" s="50" t="s">
        <v>291</v>
      </c>
      <c r="L5786" s="50" t="s">
        <v>189</v>
      </c>
      <c r="M5786" s="54">
        <v>2</v>
      </c>
      <c r="N5786" s="51" t="str">
        <f t="shared" si="373"/>
        <v>錦城</v>
      </c>
    </row>
    <row r="5787" spans="1:14" x14ac:dyDescent="0.2">
      <c r="A5787" s="50">
        <f t="shared" si="370"/>
        <v>63005</v>
      </c>
      <c r="B5787" s="50">
        <f t="shared" si="371"/>
        <v>6</v>
      </c>
      <c r="C5787" s="51">
        <f t="shared" si="372"/>
        <v>30</v>
      </c>
      <c r="D5787" s="50">
        <v>63005</v>
      </c>
      <c r="E5787" s="50" t="s">
        <v>13665</v>
      </c>
      <c r="F5787" s="50" t="s">
        <v>7312</v>
      </c>
      <c r="G5787" s="50" t="s">
        <v>13666</v>
      </c>
      <c r="H5787" s="50" t="s">
        <v>13667</v>
      </c>
      <c r="I5787" s="50" t="s">
        <v>13668</v>
      </c>
      <c r="J5787" s="50" t="s">
        <v>13669</v>
      </c>
      <c r="K5787" s="50" t="s">
        <v>291</v>
      </c>
      <c r="L5787" s="50" t="s">
        <v>189</v>
      </c>
      <c r="M5787" s="54">
        <v>2</v>
      </c>
      <c r="N5787" s="51" t="str">
        <f t="shared" si="373"/>
        <v>錦城</v>
      </c>
    </row>
    <row r="5788" spans="1:14" x14ac:dyDescent="0.2">
      <c r="A5788" s="50">
        <f t="shared" si="370"/>
        <v>63006</v>
      </c>
      <c r="B5788" s="50">
        <f t="shared" si="371"/>
        <v>6</v>
      </c>
      <c r="C5788" s="51">
        <f t="shared" si="372"/>
        <v>30</v>
      </c>
      <c r="D5788" s="50">
        <v>63006</v>
      </c>
      <c r="E5788" s="50" t="s">
        <v>53</v>
      </c>
      <c r="F5788" s="50" t="s">
        <v>7773</v>
      </c>
      <c r="G5788" s="50" t="s">
        <v>1239</v>
      </c>
      <c r="H5788" s="50" t="s">
        <v>1150</v>
      </c>
      <c r="I5788" s="50" t="s">
        <v>1240</v>
      </c>
      <c r="J5788" s="50" t="s">
        <v>1151</v>
      </c>
      <c r="K5788" s="50" t="s">
        <v>291</v>
      </c>
      <c r="L5788" s="50" t="s">
        <v>189</v>
      </c>
      <c r="M5788" s="54">
        <v>2</v>
      </c>
      <c r="N5788" s="51" t="str">
        <f t="shared" si="373"/>
        <v>錦城</v>
      </c>
    </row>
    <row r="5789" spans="1:14" x14ac:dyDescent="0.2">
      <c r="A5789" s="50">
        <f t="shared" si="370"/>
        <v>63007</v>
      </c>
      <c r="B5789" s="50">
        <f t="shared" si="371"/>
        <v>6</v>
      </c>
      <c r="C5789" s="51">
        <f t="shared" si="372"/>
        <v>30</v>
      </c>
      <c r="D5789" s="50">
        <v>63007</v>
      </c>
      <c r="E5789" s="50" t="s">
        <v>399</v>
      </c>
      <c r="F5789" s="50" t="s">
        <v>88</v>
      </c>
      <c r="G5789" s="50" t="s">
        <v>1517</v>
      </c>
      <c r="H5789" s="50" t="s">
        <v>1009</v>
      </c>
      <c r="I5789" s="50" t="s">
        <v>1518</v>
      </c>
      <c r="J5789" s="50" t="s">
        <v>1028</v>
      </c>
      <c r="K5789" s="50" t="s">
        <v>291</v>
      </c>
      <c r="L5789" s="50" t="s">
        <v>188</v>
      </c>
      <c r="M5789" s="54">
        <v>2</v>
      </c>
      <c r="N5789" s="51" t="str">
        <f t="shared" si="373"/>
        <v>錦城</v>
      </c>
    </row>
    <row r="5790" spans="1:14" x14ac:dyDescent="0.2">
      <c r="A5790" s="50">
        <f t="shared" si="370"/>
        <v>63008</v>
      </c>
      <c r="B5790" s="50">
        <f t="shared" si="371"/>
        <v>6</v>
      </c>
      <c r="C5790" s="51">
        <f t="shared" si="372"/>
        <v>30</v>
      </c>
      <c r="D5790" s="50">
        <v>63008</v>
      </c>
      <c r="E5790" s="50" t="s">
        <v>4030</v>
      </c>
      <c r="F5790" s="50" t="s">
        <v>13670</v>
      </c>
      <c r="G5790" s="50" t="s">
        <v>4032</v>
      </c>
      <c r="H5790" s="50" t="s">
        <v>2492</v>
      </c>
      <c r="I5790" s="50" t="s">
        <v>4033</v>
      </c>
      <c r="J5790" s="50" t="s">
        <v>2493</v>
      </c>
      <c r="K5790" s="50" t="s">
        <v>291</v>
      </c>
      <c r="L5790" s="50" t="s">
        <v>188</v>
      </c>
      <c r="M5790" s="54">
        <v>2</v>
      </c>
      <c r="N5790" s="51" t="str">
        <f t="shared" si="373"/>
        <v>錦城</v>
      </c>
    </row>
    <row r="5791" spans="1:14" x14ac:dyDescent="0.2">
      <c r="A5791" s="50">
        <f t="shared" si="370"/>
        <v>63009</v>
      </c>
      <c r="B5791" s="50">
        <f t="shared" si="371"/>
        <v>6</v>
      </c>
      <c r="C5791" s="51">
        <f t="shared" si="372"/>
        <v>30</v>
      </c>
      <c r="D5791" s="50">
        <v>63009</v>
      </c>
      <c r="E5791" s="50" t="s">
        <v>4784</v>
      </c>
      <c r="F5791" s="50" t="s">
        <v>13671</v>
      </c>
      <c r="G5791" s="50" t="s">
        <v>4785</v>
      </c>
      <c r="H5791" s="50" t="s">
        <v>13672</v>
      </c>
      <c r="I5791" s="50" t="s">
        <v>4786</v>
      </c>
      <c r="J5791" s="50" t="s">
        <v>13673</v>
      </c>
      <c r="K5791" s="50" t="s">
        <v>291</v>
      </c>
      <c r="L5791" s="50" t="s">
        <v>188</v>
      </c>
      <c r="M5791" s="54">
        <v>2</v>
      </c>
      <c r="N5791" s="51" t="str">
        <f t="shared" si="373"/>
        <v>錦城</v>
      </c>
    </row>
    <row r="5792" spans="1:14" x14ac:dyDescent="0.2">
      <c r="A5792" s="50">
        <f t="shared" si="370"/>
        <v>63010</v>
      </c>
      <c r="B5792" s="50">
        <f t="shared" si="371"/>
        <v>6</v>
      </c>
      <c r="C5792" s="51">
        <f t="shared" si="372"/>
        <v>30</v>
      </c>
      <c r="D5792" s="50">
        <v>63010</v>
      </c>
      <c r="E5792" s="50" t="s">
        <v>35</v>
      </c>
      <c r="F5792" s="50" t="s">
        <v>5740</v>
      </c>
      <c r="G5792" s="50" t="s">
        <v>1239</v>
      </c>
      <c r="H5792" s="50" t="s">
        <v>1235</v>
      </c>
      <c r="I5792" s="50" t="s">
        <v>1240</v>
      </c>
      <c r="J5792" s="50" t="s">
        <v>1236</v>
      </c>
      <c r="K5792" s="50" t="s">
        <v>291</v>
      </c>
      <c r="L5792" s="50" t="s">
        <v>189</v>
      </c>
      <c r="M5792" s="54">
        <v>2</v>
      </c>
      <c r="N5792" s="51" t="str">
        <f t="shared" si="373"/>
        <v>錦城</v>
      </c>
    </row>
    <row r="5793" spans="1:14" x14ac:dyDescent="0.2">
      <c r="A5793" s="50">
        <f t="shared" si="370"/>
        <v>63011</v>
      </c>
      <c r="B5793" s="50">
        <f t="shared" si="371"/>
        <v>6</v>
      </c>
      <c r="C5793" s="51">
        <f t="shared" si="372"/>
        <v>30</v>
      </c>
      <c r="D5793" s="50">
        <v>63011</v>
      </c>
      <c r="E5793" s="50" t="s">
        <v>13674</v>
      </c>
      <c r="F5793" s="50" t="s">
        <v>13675</v>
      </c>
      <c r="G5793" s="50" t="s">
        <v>13676</v>
      </c>
      <c r="H5793" s="50" t="s">
        <v>13677</v>
      </c>
      <c r="I5793" s="50" t="s">
        <v>13678</v>
      </c>
      <c r="J5793" s="50" t="s">
        <v>5238</v>
      </c>
      <c r="K5793" s="50" t="s">
        <v>291</v>
      </c>
      <c r="L5793" s="50" t="s">
        <v>188</v>
      </c>
      <c r="M5793" s="54">
        <v>2</v>
      </c>
      <c r="N5793" s="51" t="str">
        <f t="shared" si="373"/>
        <v>錦城</v>
      </c>
    </row>
    <row r="5794" spans="1:14" x14ac:dyDescent="0.2">
      <c r="A5794" s="50">
        <f t="shared" si="370"/>
        <v>63041</v>
      </c>
      <c r="B5794" s="50">
        <f t="shared" si="371"/>
        <v>6</v>
      </c>
      <c r="C5794" s="51">
        <f t="shared" si="372"/>
        <v>30</v>
      </c>
      <c r="D5794" s="50">
        <v>63041</v>
      </c>
      <c r="E5794" s="50" t="s">
        <v>26</v>
      </c>
      <c r="F5794" s="50" t="s">
        <v>13679</v>
      </c>
      <c r="G5794" s="50" t="s">
        <v>1451</v>
      </c>
      <c r="H5794" s="50" t="s">
        <v>2185</v>
      </c>
      <c r="I5794" s="50" t="s">
        <v>1544</v>
      </c>
      <c r="J5794" s="50" t="s">
        <v>2187</v>
      </c>
      <c r="K5794" s="50" t="s">
        <v>291</v>
      </c>
      <c r="L5794" s="50" t="s">
        <v>189</v>
      </c>
      <c r="M5794" s="54">
        <v>1</v>
      </c>
      <c r="N5794" s="51" t="str">
        <f t="shared" si="373"/>
        <v>錦城</v>
      </c>
    </row>
    <row r="5795" spans="1:14" x14ac:dyDescent="0.2">
      <c r="A5795" s="50">
        <f t="shared" si="370"/>
        <v>63042</v>
      </c>
      <c r="B5795" s="50">
        <f t="shared" si="371"/>
        <v>6</v>
      </c>
      <c r="C5795" s="51">
        <f t="shared" si="372"/>
        <v>30</v>
      </c>
      <c r="D5795" s="50">
        <v>63042</v>
      </c>
      <c r="E5795" s="50" t="s">
        <v>13680</v>
      </c>
      <c r="F5795" s="50" t="s">
        <v>84</v>
      </c>
      <c r="G5795" s="50" t="s">
        <v>13681</v>
      </c>
      <c r="H5795" s="50" t="s">
        <v>1491</v>
      </c>
      <c r="I5795" s="50" t="s">
        <v>13682</v>
      </c>
      <c r="J5795" s="50" t="s">
        <v>1493</v>
      </c>
      <c r="K5795" s="50" t="s">
        <v>291</v>
      </c>
      <c r="L5795" s="50" t="s">
        <v>189</v>
      </c>
      <c r="M5795" s="54">
        <v>1</v>
      </c>
      <c r="N5795" s="51" t="str">
        <f t="shared" si="373"/>
        <v>錦城</v>
      </c>
    </row>
    <row r="5796" spans="1:14" x14ac:dyDescent="0.2">
      <c r="A5796" s="50">
        <f t="shared" si="370"/>
        <v>63043</v>
      </c>
      <c r="B5796" s="50">
        <f t="shared" si="371"/>
        <v>6</v>
      </c>
      <c r="C5796" s="51">
        <f t="shared" si="372"/>
        <v>30</v>
      </c>
      <c r="D5796" s="50">
        <v>63043</v>
      </c>
      <c r="E5796" s="50" t="s">
        <v>74</v>
      </c>
      <c r="F5796" s="50" t="s">
        <v>3618</v>
      </c>
      <c r="G5796" s="50" t="s">
        <v>2087</v>
      </c>
      <c r="H5796" s="50" t="s">
        <v>3620</v>
      </c>
      <c r="I5796" s="50" t="s">
        <v>2088</v>
      </c>
      <c r="J5796" s="50" t="s">
        <v>3622</v>
      </c>
      <c r="K5796" s="50" t="s">
        <v>291</v>
      </c>
      <c r="L5796" s="50" t="s">
        <v>189</v>
      </c>
      <c r="M5796" s="54">
        <v>1</v>
      </c>
      <c r="N5796" s="51" t="str">
        <f t="shared" si="373"/>
        <v>錦城</v>
      </c>
    </row>
    <row r="5797" spans="1:14" x14ac:dyDescent="0.2">
      <c r="A5797" s="50">
        <f t="shared" si="370"/>
        <v>63044</v>
      </c>
      <c r="B5797" s="50">
        <f t="shared" si="371"/>
        <v>6</v>
      </c>
      <c r="C5797" s="51">
        <f t="shared" si="372"/>
        <v>30</v>
      </c>
      <c r="D5797" s="50">
        <v>63044</v>
      </c>
      <c r="E5797" s="50" t="s">
        <v>706</v>
      </c>
      <c r="F5797" s="50" t="s">
        <v>616</v>
      </c>
      <c r="G5797" s="50" t="s">
        <v>1335</v>
      </c>
      <c r="H5797" s="50" t="s">
        <v>1125</v>
      </c>
      <c r="I5797" s="50" t="s">
        <v>4316</v>
      </c>
      <c r="J5797" s="50" t="s">
        <v>1914</v>
      </c>
      <c r="K5797" s="50" t="s">
        <v>291</v>
      </c>
      <c r="L5797" s="50" t="s">
        <v>189</v>
      </c>
      <c r="M5797" s="54">
        <v>1</v>
      </c>
      <c r="N5797" s="51" t="str">
        <f t="shared" si="373"/>
        <v>錦城</v>
      </c>
    </row>
    <row r="5798" spans="1:14" x14ac:dyDescent="0.2">
      <c r="A5798" s="50">
        <f t="shared" si="370"/>
        <v>63061</v>
      </c>
      <c r="B5798" s="50">
        <f t="shared" si="371"/>
        <v>6</v>
      </c>
      <c r="C5798" s="51">
        <f t="shared" si="372"/>
        <v>30</v>
      </c>
      <c r="D5798" s="50">
        <v>63061</v>
      </c>
      <c r="E5798" s="50" t="s">
        <v>13683</v>
      </c>
      <c r="F5798" s="50" t="s">
        <v>13684</v>
      </c>
      <c r="G5798" s="50" t="s">
        <v>13685</v>
      </c>
      <c r="H5798" s="50" t="s">
        <v>13686</v>
      </c>
      <c r="I5798" s="50" t="s">
        <v>13687</v>
      </c>
      <c r="J5798" s="50" t="s">
        <v>13688</v>
      </c>
      <c r="K5798" s="50" t="s">
        <v>292</v>
      </c>
      <c r="L5798" s="50" t="s">
        <v>1029</v>
      </c>
      <c r="M5798" s="54">
        <v>3</v>
      </c>
      <c r="N5798" s="51" t="str">
        <f t="shared" si="373"/>
        <v>錦城</v>
      </c>
    </row>
    <row r="5799" spans="1:14" x14ac:dyDescent="0.2">
      <c r="A5799" s="50">
        <f t="shared" si="370"/>
        <v>63071</v>
      </c>
      <c r="B5799" s="50">
        <f t="shared" si="371"/>
        <v>6</v>
      </c>
      <c r="C5799" s="51">
        <f t="shared" si="372"/>
        <v>30</v>
      </c>
      <c r="D5799" s="50">
        <v>63071</v>
      </c>
      <c r="E5799" s="50" t="s">
        <v>3113</v>
      </c>
      <c r="F5799" s="50" t="s">
        <v>13689</v>
      </c>
      <c r="G5799" s="50" t="s">
        <v>3115</v>
      </c>
      <c r="H5799" s="50" t="s">
        <v>1085</v>
      </c>
      <c r="I5799" s="50" t="s">
        <v>3117</v>
      </c>
      <c r="J5799" s="50" t="s">
        <v>1017</v>
      </c>
      <c r="K5799" s="50" t="s">
        <v>292</v>
      </c>
      <c r="L5799" s="50" t="s">
        <v>189</v>
      </c>
      <c r="M5799" s="54">
        <v>2</v>
      </c>
      <c r="N5799" s="51" t="str">
        <f t="shared" si="373"/>
        <v>錦城</v>
      </c>
    </row>
    <row r="5800" spans="1:14" x14ac:dyDescent="0.2">
      <c r="A5800" s="50">
        <f t="shared" si="370"/>
        <v>63072</v>
      </c>
      <c r="B5800" s="50">
        <f t="shared" si="371"/>
        <v>6</v>
      </c>
      <c r="C5800" s="51">
        <f t="shared" si="372"/>
        <v>30</v>
      </c>
      <c r="D5800" s="50">
        <v>63072</v>
      </c>
      <c r="E5800" s="50" t="s">
        <v>13690</v>
      </c>
      <c r="F5800" s="50" t="s">
        <v>356</v>
      </c>
      <c r="G5800" s="50" t="s">
        <v>13691</v>
      </c>
      <c r="H5800" s="50" t="s">
        <v>1716</v>
      </c>
      <c r="I5800" s="50" t="s">
        <v>13692</v>
      </c>
      <c r="J5800" s="50" t="s">
        <v>1717</v>
      </c>
      <c r="K5800" s="50" t="s">
        <v>292</v>
      </c>
      <c r="L5800" s="50" t="s">
        <v>188</v>
      </c>
      <c r="M5800" s="54">
        <v>2</v>
      </c>
      <c r="N5800" s="51" t="str">
        <f t="shared" si="373"/>
        <v>錦城</v>
      </c>
    </row>
    <row r="5801" spans="1:14" x14ac:dyDescent="0.2">
      <c r="A5801" s="50">
        <f t="shared" si="370"/>
        <v>63073</v>
      </c>
      <c r="B5801" s="50">
        <f t="shared" si="371"/>
        <v>6</v>
      </c>
      <c r="C5801" s="51">
        <f t="shared" si="372"/>
        <v>30</v>
      </c>
      <c r="D5801" s="50">
        <v>63073</v>
      </c>
      <c r="E5801" s="50" t="s">
        <v>53</v>
      </c>
      <c r="F5801" s="50" t="s">
        <v>13693</v>
      </c>
      <c r="G5801" s="50" t="s">
        <v>1239</v>
      </c>
      <c r="H5801" s="50" t="s">
        <v>9583</v>
      </c>
      <c r="I5801" s="50" t="s">
        <v>1240</v>
      </c>
      <c r="J5801" s="50" t="s">
        <v>1820</v>
      </c>
      <c r="K5801" s="50" t="s">
        <v>292</v>
      </c>
      <c r="L5801" s="50" t="s">
        <v>188</v>
      </c>
      <c r="M5801" s="54">
        <v>2</v>
      </c>
      <c r="N5801" s="51" t="str">
        <f t="shared" si="373"/>
        <v>錦城</v>
      </c>
    </row>
    <row r="5802" spans="1:14" x14ac:dyDescent="0.2">
      <c r="A5802" s="50">
        <f t="shared" si="370"/>
        <v>63074</v>
      </c>
      <c r="B5802" s="50">
        <f t="shared" si="371"/>
        <v>6</v>
      </c>
      <c r="C5802" s="51">
        <f t="shared" si="372"/>
        <v>30</v>
      </c>
      <c r="D5802" s="50">
        <v>63074</v>
      </c>
      <c r="E5802" s="50" t="s">
        <v>975</v>
      </c>
      <c r="F5802" s="50" t="s">
        <v>13694</v>
      </c>
      <c r="G5802" s="50" t="s">
        <v>3239</v>
      </c>
      <c r="H5802" s="50" t="s">
        <v>1079</v>
      </c>
      <c r="I5802" s="50" t="s">
        <v>3241</v>
      </c>
      <c r="J5802" s="50" t="s">
        <v>1080</v>
      </c>
      <c r="K5802" s="50" t="s">
        <v>292</v>
      </c>
      <c r="L5802" s="50" t="s">
        <v>188</v>
      </c>
      <c r="M5802" s="54">
        <v>2</v>
      </c>
      <c r="N5802" s="51" t="str">
        <f t="shared" si="373"/>
        <v>錦城</v>
      </c>
    </row>
    <row r="5803" spans="1:14" x14ac:dyDescent="0.2">
      <c r="A5803" s="50">
        <f t="shared" si="370"/>
        <v>63075</v>
      </c>
      <c r="B5803" s="50">
        <f t="shared" si="371"/>
        <v>6</v>
      </c>
      <c r="C5803" s="51">
        <f t="shared" si="372"/>
        <v>30</v>
      </c>
      <c r="D5803" s="50">
        <v>63075</v>
      </c>
      <c r="E5803" s="50" t="s">
        <v>13695</v>
      </c>
      <c r="F5803" s="50" t="s">
        <v>13696</v>
      </c>
      <c r="G5803" s="50" t="s">
        <v>4525</v>
      </c>
      <c r="H5803" s="50" t="s">
        <v>6174</v>
      </c>
      <c r="I5803" s="50" t="s">
        <v>4527</v>
      </c>
      <c r="J5803" s="50" t="s">
        <v>6175</v>
      </c>
      <c r="K5803" s="50" t="s">
        <v>292</v>
      </c>
      <c r="L5803" s="50" t="s">
        <v>188</v>
      </c>
      <c r="M5803" s="54">
        <v>2</v>
      </c>
      <c r="N5803" s="51" t="str">
        <f t="shared" si="373"/>
        <v>錦城</v>
      </c>
    </row>
    <row r="5804" spans="1:14" x14ac:dyDescent="0.2">
      <c r="A5804" s="50">
        <f t="shared" ref="A5804:A5867" si="374">D5804</f>
        <v>63076</v>
      </c>
      <c r="B5804" s="50">
        <f t="shared" ref="B5804:B5867" si="375">ROUNDDOWN(D5804/10000,0)</f>
        <v>6</v>
      </c>
      <c r="C5804" s="51">
        <f t="shared" ref="C5804:C5867" si="376">ROUNDDOWN((D5804-B5804*10000)/100,0)</f>
        <v>30</v>
      </c>
      <c r="D5804" s="50">
        <v>63076</v>
      </c>
      <c r="E5804" s="50" t="s">
        <v>12816</v>
      </c>
      <c r="F5804" s="50" t="s">
        <v>8041</v>
      </c>
      <c r="G5804" s="50" t="s">
        <v>13697</v>
      </c>
      <c r="H5804" s="50" t="s">
        <v>8020</v>
      </c>
      <c r="I5804" s="50" t="s">
        <v>13698</v>
      </c>
      <c r="J5804" s="50" t="s">
        <v>8022</v>
      </c>
      <c r="K5804" s="50" t="s">
        <v>292</v>
      </c>
      <c r="L5804" s="50" t="s">
        <v>189</v>
      </c>
      <c r="M5804" s="54">
        <v>2</v>
      </c>
      <c r="N5804" s="51" t="str">
        <f t="shared" si="373"/>
        <v>錦城</v>
      </c>
    </row>
    <row r="5805" spans="1:14" x14ac:dyDescent="0.2">
      <c r="A5805" s="50">
        <f t="shared" si="374"/>
        <v>63077</v>
      </c>
      <c r="B5805" s="50">
        <f t="shared" si="375"/>
        <v>6</v>
      </c>
      <c r="C5805" s="51">
        <f t="shared" si="376"/>
        <v>30</v>
      </c>
      <c r="D5805" s="50">
        <v>63077</v>
      </c>
      <c r="E5805" s="50" t="s">
        <v>9656</v>
      </c>
      <c r="F5805" s="50" t="s">
        <v>7298</v>
      </c>
      <c r="G5805" s="50" t="s">
        <v>9658</v>
      </c>
      <c r="H5805" s="50" t="s">
        <v>2540</v>
      </c>
      <c r="I5805" s="50" t="s">
        <v>9659</v>
      </c>
      <c r="J5805" s="50" t="s">
        <v>2541</v>
      </c>
      <c r="K5805" s="50" t="s">
        <v>292</v>
      </c>
      <c r="L5805" s="50" t="s">
        <v>188</v>
      </c>
      <c r="M5805" s="54">
        <v>2</v>
      </c>
      <c r="N5805" s="51" t="str">
        <f t="shared" si="373"/>
        <v>錦城</v>
      </c>
    </row>
    <row r="5806" spans="1:14" x14ac:dyDescent="0.2">
      <c r="A5806" s="50">
        <f t="shared" si="374"/>
        <v>63078</v>
      </c>
      <c r="B5806" s="50">
        <f t="shared" si="375"/>
        <v>6</v>
      </c>
      <c r="C5806" s="51">
        <f t="shared" si="376"/>
        <v>30</v>
      </c>
      <c r="D5806" s="50">
        <v>63078</v>
      </c>
      <c r="E5806" s="50" t="s">
        <v>13699</v>
      </c>
      <c r="F5806" s="50" t="s">
        <v>13700</v>
      </c>
      <c r="G5806" s="50" t="s">
        <v>13701</v>
      </c>
      <c r="H5806" s="50" t="s">
        <v>4303</v>
      </c>
      <c r="I5806" s="50" t="s">
        <v>13702</v>
      </c>
      <c r="J5806" s="50" t="s">
        <v>4305</v>
      </c>
      <c r="K5806" s="50" t="s">
        <v>292</v>
      </c>
      <c r="L5806" s="50" t="s">
        <v>189</v>
      </c>
      <c r="M5806" s="54">
        <v>2</v>
      </c>
      <c r="N5806" s="51" t="str">
        <f t="shared" si="373"/>
        <v>錦城</v>
      </c>
    </row>
    <row r="5807" spans="1:14" x14ac:dyDescent="0.2">
      <c r="A5807" s="50">
        <f t="shared" si="374"/>
        <v>63081</v>
      </c>
      <c r="B5807" s="50">
        <f t="shared" si="375"/>
        <v>6</v>
      </c>
      <c r="C5807" s="51">
        <f t="shared" si="376"/>
        <v>30</v>
      </c>
      <c r="D5807" s="50">
        <v>63081</v>
      </c>
      <c r="E5807" s="50" t="s">
        <v>2820</v>
      </c>
      <c r="F5807" s="50" t="s">
        <v>13703</v>
      </c>
      <c r="G5807" s="50" t="s">
        <v>2822</v>
      </c>
      <c r="H5807" s="50" t="s">
        <v>9686</v>
      </c>
      <c r="I5807" s="50" t="s">
        <v>2824</v>
      </c>
      <c r="J5807" s="50" t="s">
        <v>9687</v>
      </c>
      <c r="K5807" s="50" t="s">
        <v>292</v>
      </c>
      <c r="L5807" s="50" t="s">
        <v>189</v>
      </c>
      <c r="M5807" s="54">
        <v>1</v>
      </c>
      <c r="N5807" s="51" t="str">
        <f t="shared" si="373"/>
        <v>錦城</v>
      </c>
    </row>
    <row r="5808" spans="1:14" x14ac:dyDescent="0.2">
      <c r="A5808" s="50">
        <f t="shared" si="374"/>
        <v>63151</v>
      </c>
      <c r="B5808" s="50">
        <f t="shared" si="375"/>
        <v>6</v>
      </c>
      <c r="C5808" s="51">
        <f t="shared" si="376"/>
        <v>31</v>
      </c>
      <c r="D5808" s="50">
        <v>63151</v>
      </c>
      <c r="E5808" s="50" t="s">
        <v>7883</v>
      </c>
      <c r="F5808" s="50" t="s">
        <v>5192</v>
      </c>
      <c r="G5808" s="50" t="s">
        <v>7885</v>
      </c>
      <c r="H5808" s="50" t="s">
        <v>5193</v>
      </c>
      <c r="I5808" s="50" t="s">
        <v>7887</v>
      </c>
      <c r="J5808" s="50" t="s">
        <v>5194</v>
      </c>
      <c r="K5808" s="50" t="s">
        <v>292</v>
      </c>
      <c r="L5808" s="50" t="s">
        <v>189</v>
      </c>
      <c r="M5808" s="54">
        <v>1</v>
      </c>
      <c r="N5808" s="51" t="str">
        <f t="shared" si="373"/>
        <v>白梅学園</v>
      </c>
    </row>
    <row r="5809" spans="1:14" x14ac:dyDescent="0.2">
      <c r="A5809" s="50">
        <f t="shared" si="374"/>
        <v>63152</v>
      </c>
      <c r="B5809" s="50">
        <f t="shared" si="375"/>
        <v>6</v>
      </c>
      <c r="C5809" s="51">
        <f t="shared" si="376"/>
        <v>31</v>
      </c>
      <c r="D5809" s="50">
        <v>63152</v>
      </c>
      <c r="E5809" s="50" t="s">
        <v>716</v>
      </c>
      <c r="F5809" s="50" t="s">
        <v>13582</v>
      </c>
      <c r="G5809" s="50" t="s">
        <v>1467</v>
      </c>
      <c r="H5809" s="50" t="s">
        <v>2734</v>
      </c>
      <c r="I5809" s="50" t="s">
        <v>1468</v>
      </c>
      <c r="J5809" s="50" t="s">
        <v>2735</v>
      </c>
      <c r="K5809" s="50" t="s">
        <v>292</v>
      </c>
      <c r="L5809" s="50" t="s">
        <v>185</v>
      </c>
      <c r="M5809" s="54">
        <v>1</v>
      </c>
      <c r="N5809" s="51" t="str">
        <f t="shared" si="373"/>
        <v>白梅学園</v>
      </c>
    </row>
    <row r="5810" spans="1:14" x14ac:dyDescent="0.2">
      <c r="A5810" s="50">
        <f t="shared" si="374"/>
        <v>63153</v>
      </c>
      <c r="B5810" s="50">
        <f t="shared" si="375"/>
        <v>6</v>
      </c>
      <c r="C5810" s="51">
        <f t="shared" si="376"/>
        <v>31</v>
      </c>
      <c r="D5810" s="50">
        <v>63153</v>
      </c>
      <c r="E5810" s="50" t="s">
        <v>13704</v>
      </c>
      <c r="F5810" s="50" t="s">
        <v>450</v>
      </c>
      <c r="G5810" s="50" t="s">
        <v>13705</v>
      </c>
      <c r="H5810" s="50" t="s">
        <v>8935</v>
      </c>
      <c r="I5810" s="50" t="s">
        <v>13706</v>
      </c>
      <c r="J5810" s="50" t="s">
        <v>13473</v>
      </c>
      <c r="K5810" s="50" t="s">
        <v>292</v>
      </c>
      <c r="L5810" s="50" t="s">
        <v>189</v>
      </c>
      <c r="M5810" s="54">
        <v>1</v>
      </c>
      <c r="N5810" s="51" t="str">
        <f t="shared" si="373"/>
        <v>白梅学園</v>
      </c>
    </row>
    <row r="5811" spans="1:14" x14ac:dyDescent="0.2">
      <c r="A5811" s="50">
        <f t="shared" si="374"/>
        <v>63154</v>
      </c>
      <c r="B5811" s="50">
        <f t="shared" si="375"/>
        <v>6</v>
      </c>
      <c r="C5811" s="51">
        <f t="shared" si="376"/>
        <v>31</v>
      </c>
      <c r="D5811" s="50">
        <v>63154</v>
      </c>
      <c r="E5811" s="50" t="s">
        <v>5272</v>
      </c>
      <c r="F5811" s="50" t="s">
        <v>13707</v>
      </c>
      <c r="G5811" s="50" t="s">
        <v>5274</v>
      </c>
      <c r="H5811" s="50" t="s">
        <v>2618</v>
      </c>
      <c r="I5811" s="50" t="s">
        <v>5276</v>
      </c>
      <c r="J5811" s="50" t="s">
        <v>2619</v>
      </c>
      <c r="K5811" s="50" t="s">
        <v>292</v>
      </c>
      <c r="L5811" s="50" t="s">
        <v>189</v>
      </c>
      <c r="M5811" s="54">
        <v>1</v>
      </c>
      <c r="N5811" s="51" t="str">
        <f t="shared" si="373"/>
        <v>白梅学園</v>
      </c>
    </row>
    <row r="5812" spans="1:14" x14ac:dyDescent="0.2">
      <c r="A5812" s="50">
        <f t="shared" si="374"/>
        <v>63155</v>
      </c>
      <c r="B5812" s="50">
        <f t="shared" si="375"/>
        <v>6</v>
      </c>
      <c r="C5812" s="51">
        <f t="shared" si="376"/>
        <v>31</v>
      </c>
      <c r="D5812" s="50">
        <v>63155</v>
      </c>
      <c r="E5812" s="50" t="s">
        <v>1013</v>
      </c>
      <c r="F5812" s="50" t="s">
        <v>5090</v>
      </c>
      <c r="G5812" s="50" t="s">
        <v>13708</v>
      </c>
      <c r="H5812" s="50" t="s">
        <v>1203</v>
      </c>
      <c r="I5812" s="50" t="s">
        <v>13709</v>
      </c>
      <c r="J5812" s="50" t="s">
        <v>1205</v>
      </c>
      <c r="K5812" s="50" t="s">
        <v>292</v>
      </c>
      <c r="L5812" s="50" t="s">
        <v>189</v>
      </c>
      <c r="M5812" s="54">
        <v>1</v>
      </c>
      <c r="N5812" s="51" t="str">
        <f t="shared" si="373"/>
        <v>白梅学園</v>
      </c>
    </row>
    <row r="5813" spans="1:14" x14ac:dyDescent="0.2">
      <c r="A5813" s="50">
        <f t="shared" si="374"/>
        <v>63156</v>
      </c>
      <c r="B5813" s="50">
        <f t="shared" si="375"/>
        <v>6</v>
      </c>
      <c r="C5813" s="51">
        <f t="shared" si="376"/>
        <v>31</v>
      </c>
      <c r="D5813" s="50">
        <v>63156</v>
      </c>
      <c r="E5813" s="50" t="s">
        <v>10202</v>
      </c>
      <c r="F5813" s="50" t="s">
        <v>13710</v>
      </c>
      <c r="G5813" s="50" t="s">
        <v>10204</v>
      </c>
      <c r="H5813" s="50" t="s">
        <v>13711</v>
      </c>
      <c r="I5813" s="50" t="s">
        <v>10206</v>
      </c>
      <c r="J5813" s="50" t="s">
        <v>13712</v>
      </c>
      <c r="K5813" s="50" t="s">
        <v>292</v>
      </c>
      <c r="L5813" s="50" t="s">
        <v>189</v>
      </c>
      <c r="M5813" s="54">
        <v>1</v>
      </c>
      <c r="N5813" s="51" t="str">
        <f t="shared" si="373"/>
        <v>白梅学園</v>
      </c>
    </row>
    <row r="5814" spans="1:14" x14ac:dyDescent="0.2">
      <c r="A5814" s="50">
        <f t="shared" si="374"/>
        <v>63157</v>
      </c>
      <c r="B5814" s="50">
        <f t="shared" si="375"/>
        <v>6</v>
      </c>
      <c r="C5814" s="51">
        <f t="shared" si="376"/>
        <v>31</v>
      </c>
      <c r="D5814" s="50">
        <v>63157</v>
      </c>
      <c r="E5814" s="50" t="s">
        <v>51</v>
      </c>
      <c r="F5814" s="50" t="s">
        <v>13713</v>
      </c>
      <c r="G5814" s="50" t="s">
        <v>1303</v>
      </c>
      <c r="H5814" s="50" t="s">
        <v>4538</v>
      </c>
      <c r="I5814" s="50" t="s">
        <v>1304</v>
      </c>
      <c r="J5814" s="50" t="s">
        <v>4540</v>
      </c>
      <c r="K5814" s="50" t="s">
        <v>292</v>
      </c>
      <c r="L5814" s="50" t="s">
        <v>189</v>
      </c>
      <c r="M5814" s="54">
        <v>1</v>
      </c>
      <c r="N5814" s="51" t="str">
        <f t="shared" si="373"/>
        <v>白梅学園</v>
      </c>
    </row>
    <row r="5815" spans="1:14" x14ac:dyDescent="0.2">
      <c r="A5815" s="50">
        <f t="shared" si="374"/>
        <v>63158</v>
      </c>
      <c r="B5815" s="50">
        <f t="shared" si="375"/>
        <v>6</v>
      </c>
      <c r="C5815" s="51">
        <f t="shared" si="376"/>
        <v>31</v>
      </c>
      <c r="D5815" s="50">
        <v>63158</v>
      </c>
      <c r="E5815" s="50" t="s">
        <v>610</v>
      </c>
      <c r="F5815" s="50" t="s">
        <v>394</v>
      </c>
      <c r="G5815" s="50" t="s">
        <v>1375</v>
      </c>
      <c r="H5815" s="50" t="s">
        <v>1172</v>
      </c>
      <c r="I5815" s="50" t="s">
        <v>1376</v>
      </c>
      <c r="J5815" s="50" t="s">
        <v>1174</v>
      </c>
      <c r="K5815" s="50" t="s">
        <v>292</v>
      </c>
      <c r="L5815" s="50" t="s">
        <v>189</v>
      </c>
      <c r="M5815" s="54">
        <v>1</v>
      </c>
      <c r="N5815" s="51" t="str">
        <f t="shared" si="373"/>
        <v>白梅学園</v>
      </c>
    </row>
    <row r="5816" spans="1:14" x14ac:dyDescent="0.2">
      <c r="A5816" s="50">
        <f t="shared" si="374"/>
        <v>63159</v>
      </c>
      <c r="B5816" s="50">
        <f t="shared" si="375"/>
        <v>6</v>
      </c>
      <c r="C5816" s="51">
        <f t="shared" si="376"/>
        <v>31</v>
      </c>
      <c r="D5816" s="50">
        <v>63159</v>
      </c>
      <c r="E5816" s="50" t="s">
        <v>3800</v>
      </c>
      <c r="F5816" s="50" t="s">
        <v>5857</v>
      </c>
      <c r="G5816" s="50" t="s">
        <v>3802</v>
      </c>
      <c r="H5816" s="50" t="s">
        <v>4963</v>
      </c>
      <c r="I5816" s="50" t="s">
        <v>3803</v>
      </c>
      <c r="J5816" s="50" t="s">
        <v>4965</v>
      </c>
      <c r="K5816" s="50" t="s">
        <v>292</v>
      </c>
      <c r="L5816" s="50" t="s">
        <v>189</v>
      </c>
      <c r="M5816" s="54">
        <v>1</v>
      </c>
      <c r="N5816" s="51" t="str">
        <f t="shared" si="373"/>
        <v>白梅学園</v>
      </c>
    </row>
    <row r="5817" spans="1:14" x14ac:dyDescent="0.2">
      <c r="A5817" s="50">
        <f t="shared" si="374"/>
        <v>63182</v>
      </c>
      <c r="B5817" s="50">
        <f t="shared" si="375"/>
        <v>6</v>
      </c>
      <c r="C5817" s="51">
        <f t="shared" si="376"/>
        <v>31</v>
      </c>
      <c r="D5817" s="50">
        <v>63182</v>
      </c>
      <c r="E5817" s="50" t="s">
        <v>716</v>
      </c>
      <c r="F5817" s="50" t="s">
        <v>5952</v>
      </c>
      <c r="G5817" s="50" t="s">
        <v>1467</v>
      </c>
      <c r="H5817" s="50" t="s">
        <v>5954</v>
      </c>
      <c r="I5817" s="50" t="s">
        <v>1468</v>
      </c>
      <c r="J5817" s="50" t="s">
        <v>5956</v>
      </c>
      <c r="K5817" s="50" t="s">
        <v>292</v>
      </c>
      <c r="L5817" s="50" t="s">
        <v>188</v>
      </c>
      <c r="M5817" s="54">
        <v>3</v>
      </c>
      <c r="N5817" s="51" t="str">
        <f t="shared" si="373"/>
        <v>白梅学園</v>
      </c>
    </row>
    <row r="5818" spans="1:14" x14ac:dyDescent="0.2">
      <c r="A5818" s="50">
        <f t="shared" si="374"/>
        <v>63184</v>
      </c>
      <c r="B5818" s="50">
        <f t="shared" si="375"/>
        <v>6</v>
      </c>
      <c r="C5818" s="51">
        <f t="shared" si="376"/>
        <v>31</v>
      </c>
      <c r="D5818" s="50">
        <v>63184</v>
      </c>
      <c r="E5818" s="50" t="s">
        <v>42</v>
      </c>
      <c r="F5818" s="50" t="s">
        <v>13714</v>
      </c>
      <c r="G5818" s="50" t="s">
        <v>1582</v>
      </c>
      <c r="H5818" s="50" t="s">
        <v>2551</v>
      </c>
      <c r="I5818" s="50" t="s">
        <v>1583</v>
      </c>
      <c r="J5818" s="50" t="s">
        <v>2552</v>
      </c>
      <c r="K5818" s="50" t="s">
        <v>292</v>
      </c>
      <c r="L5818" s="50" t="s">
        <v>1029</v>
      </c>
      <c r="M5818" s="54">
        <v>3</v>
      </c>
      <c r="N5818" s="51" t="str">
        <f t="shared" si="373"/>
        <v>白梅学園</v>
      </c>
    </row>
    <row r="5819" spans="1:14" x14ac:dyDescent="0.2">
      <c r="A5819" s="50">
        <f t="shared" si="374"/>
        <v>63185</v>
      </c>
      <c r="B5819" s="50">
        <f t="shared" si="375"/>
        <v>6</v>
      </c>
      <c r="C5819" s="51">
        <f t="shared" si="376"/>
        <v>31</v>
      </c>
      <c r="D5819" s="50">
        <v>63185</v>
      </c>
      <c r="E5819" s="50" t="s">
        <v>66</v>
      </c>
      <c r="F5819" s="50" t="s">
        <v>9778</v>
      </c>
      <c r="G5819" s="50" t="s">
        <v>1266</v>
      </c>
      <c r="H5819" s="50" t="s">
        <v>2607</v>
      </c>
      <c r="I5819" s="50" t="s">
        <v>1268</v>
      </c>
      <c r="J5819" s="50" t="s">
        <v>2608</v>
      </c>
      <c r="K5819" s="50" t="s">
        <v>292</v>
      </c>
      <c r="L5819" s="50" t="s">
        <v>1029</v>
      </c>
      <c r="M5819" s="54">
        <v>3</v>
      </c>
      <c r="N5819" s="51" t="str">
        <f t="shared" si="373"/>
        <v>白梅学園</v>
      </c>
    </row>
    <row r="5820" spans="1:14" x14ac:dyDescent="0.2">
      <c r="A5820" s="50">
        <f t="shared" si="374"/>
        <v>63187</v>
      </c>
      <c r="B5820" s="50">
        <f t="shared" si="375"/>
        <v>6</v>
      </c>
      <c r="C5820" s="51">
        <f t="shared" si="376"/>
        <v>31</v>
      </c>
      <c r="D5820" s="50">
        <v>63187</v>
      </c>
      <c r="E5820" s="50" t="s">
        <v>6285</v>
      </c>
      <c r="F5820" s="50" t="s">
        <v>10539</v>
      </c>
      <c r="G5820" s="50" t="s">
        <v>6287</v>
      </c>
      <c r="H5820" s="50" t="s">
        <v>7535</v>
      </c>
      <c r="I5820" s="50" t="s">
        <v>13715</v>
      </c>
      <c r="J5820" s="50" t="s">
        <v>7537</v>
      </c>
      <c r="K5820" s="50" t="s">
        <v>292</v>
      </c>
      <c r="L5820" s="50" t="s">
        <v>1029</v>
      </c>
      <c r="M5820" s="54">
        <v>3</v>
      </c>
      <c r="N5820" s="51" t="str">
        <f t="shared" si="373"/>
        <v>白梅学園</v>
      </c>
    </row>
    <row r="5821" spans="1:14" x14ac:dyDescent="0.2">
      <c r="A5821" s="50">
        <f t="shared" si="374"/>
        <v>63188</v>
      </c>
      <c r="B5821" s="50">
        <f t="shared" si="375"/>
        <v>6</v>
      </c>
      <c r="C5821" s="51">
        <f t="shared" si="376"/>
        <v>31</v>
      </c>
      <c r="D5821" s="50">
        <v>63188</v>
      </c>
      <c r="E5821" s="50" t="s">
        <v>6293</v>
      </c>
      <c r="F5821" s="50" t="s">
        <v>591</v>
      </c>
      <c r="G5821" s="50" t="s">
        <v>6295</v>
      </c>
      <c r="H5821" s="50" t="s">
        <v>1226</v>
      </c>
      <c r="I5821" s="50" t="s">
        <v>6296</v>
      </c>
      <c r="J5821" s="50" t="s">
        <v>1227</v>
      </c>
      <c r="K5821" s="50" t="s">
        <v>292</v>
      </c>
      <c r="L5821" s="50" t="s">
        <v>1029</v>
      </c>
      <c r="M5821" s="54">
        <v>3</v>
      </c>
      <c r="N5821" s="51" t="str">
        <f t="shared" si="373"/>
        <v>白梅学園</v>
      </c>
    </row>
    <row r="5822" spans="1:14" x14ac:dyDescent="0.2">
      <c r="A5822" s="50">
        <f t="shared" si="374"/>
        <v>63189</v>
      </c>
      <c r="B5822" s="50">
        <f t="shared" si="375"/>
        <v>6</v>
      </c>
      <c r="C5822" s="51">
        <f t="shared" si="376"/>
        <v>31</v>
      </c>
      <c r="D5822" s="50">
        <v>63189</v>
      </c>
      <c r="E5822" s="50" t="s">
        <v>716</v>
      </c>
      <c r="F5822" s="50" t="s">
        <v>1539</v>
      </c>
      <c r="G5822" s="50" t="s">
        <v>1467</v>
      </c>
      <c r="H5822" s="50" t="s">
        <v>1540</v>
      </c>
      <c r="I5822" s="50" t="s">
        <v>1468</v>
      </c>
      <c r="J5822" s="50" t="s">
        <v>1541</v>
      </c>
      <c r="K5822" s="50" t="s">
        <v>292</v>
      </c>
      <c r="L5822" s="50" t="s">
        <v>188</v>
      </c>
      <c r="M5822" s="54">
        <v>2</v>
      </c>
      <c r="N5822" s="51" t="str">
        <f t="shared" si="373"/>
        <v>白梅学園</v>
      </c>
    </row>
    <row r="5823" spans="1:14" x14ac:dyDescent="0.2">
      <c r="A5823" s="50">
        <f t="shared" si="374"/>
        <v>63190</v>
      </c>
      <c r="B5823" s="50">
        <f t="shared" si="375"/>
        <v>6</v>
      </c>
      <c r="C5823" s="51">
        <f t="shared" si="376"/>
        <v>31</v>
      </c>
      <c r="D5823" s="50">
        <v>63190</v>
      </c>
      <c r="E5823" s="50" t="s">
        <v>13716</v>
      </c>
      <c r="F5823" s="50" t="s">
        <v>1086</v>
      </c>
      <c r="G5823" s="50" t="s">
        <v>1115</v>
      </c>
      <c r="H5823" s="50" t="s">
        <v>1088</v>
      </c>
      <c r="I5823" s="50" t="s">
        <v>1116</v>
      </c>
      <c r="J5823" s="50" t="s">
        <v>1090</v>
      </c>
      <c r="K5823" s="50" t="s">
        <v>292</v>
      </c>
      <c r="L5823" s="50" t="s">
        <v>188</v>
      </c>
      <c r="M5823" s="54">
        <v>2</v>
      </c>
      <c r="N5823" s="51" t="str">
        <f t="shared" si="373"/>
        <v>白梅学園</v>
      </c>
    </row>
    <row r="5824" spans="1:14" x14ac:dyDescent="0.2">
      <c r="A5824" s="50">
        <f t="shared" si="374"/>
        <v>63191</v>
      </c>
      <c r="B5824" s="50">
        <f t="shared" si="375"/>
        <v>6</v>
      </c>
      <c r="C5824" s="51">
        <f t="shared" si="376"/>
        <v>31</v>
      </c>
      <c r="D5824" s="50">
        <v>63191</v>
      </c>
      <c r="E5824" s="50" t="s">
        <v>4318</v>
      </c>
      <c r="F5824" s="50" t="s">
        <v>11392</v>
      </c>
      <c r="G5824" s="50" t="s">
        <v>4320</v>
      </c>
      <c r="H5824" s="50" t="s">
        <v>5086</v>
      </c>
      <c r="I5824" s="50" t="s">
        <v>4321</v>
      </c>
      <c r="J5824" s="50" t="s">
        <v>5088</v>
      </c>
      <c r="K5824" s="50" t="s">
        <v>292</v>
      </c>
      <c r="L5824" s="50" t="s">
        <v>188</v>
      </c>
      <c r="M5824" s="54">
        <v>2</v>
      </c>
      <c r="N5824" s="51" t="str">
        <f t="shared" si="373"/>
        <v>白梅学園</v>
      </c>
    </row>
    <row r="5825" spans="1:14" x14ac:dyDescent="0.2">
      <c r="A5825" s="50">
        <f t="shared" si="374"/>
        <v>63192</v>
      </c>
      <c r="B5825" s="50">
        <f t="shared" si="375"/>
        <v>6</v>
      </c>
      <c r="C5825" s="51">
        <f t="shared" si="376"/>
        <v>31</v>
      </c>
      <c r="D5825" s="50">
        <v>63192</v>
      </c>
      <c r="E5825" s="50" t="s">
        <v>5429</v>
      </c>
      <c r="F5825" s="50" t="s">
        <v>13717</v>
      </c>
      <c r="G5825" s="50" t="s">
        <v>2168</v>
      </c>
      <c r="H5825" s="50" t="s">
        <v>2203</v>
      </c>
      <c r="I5825" s="50" t="s">
        <v>2170</v>
      </c>
      <c r="J5825" s="50" t="s">
        <v>2205</v>
      </c>
      <c r="K5825" s="50" t="s">
        <v>292</v>
      </c>
      <c r="L5825" s="50" t="s">
        <v>189</v>
      </c>
      <c r="M5825" s="54">
        <v>2</v>
      </c>
      <c r="N5825" s="51" t="str">
        <f t="shared" si="373"/>
        <v>白梅学園</v>
      </c>
    </row>
    <row r="5826" spans="1:14" x14ac:dyDescent="0.2">
      <c r="A5826" s="50">
        <f t="shared" si="374"/>
        <v>63193</v>
      </c>
      <c r="B5826" s="50">
        <f t="shared" si="375"/>
        <v>6</v>
      </c>
      <c r="C5826" s="51">
        <f t="shared" si="376"/>
        <v>31</v>
      </c>
      <c r="D5826" s="50">
        <v>63193</v>
      </c>
      <c r="E5826" s="50" t="s">
        <v>8636</v>
      </c>
      <c r="F5826" s="50" t="s">
        <v>4979</v>
      </c>
      <c r="G5826" s="50" t="s">
        <v>8637</v>
      </c>
      <c r="H5826" s="50" t="s">
        <v>4698</v>
      </c>
      <c r="I5826" s="50" t="s">
        <v>8638</v>
      </c>
      <c r="J5826" s="50" t="s">
        <v>4700</v>
      </c>
      <c r="K5826" s="50" t="s">
        <v>292</v>
      </c>
      <c r="L5826" s="50" t="s">
        <v>188</v>
      </c>
      <c r="M5826" s="54">
        <v>2</v>
      </c>
      <c r="N5826" s="51" t="str">
        <f t="shared" ref="N5826:N5889" si="377">VLOOKUP(B5826*100+C5826,$AB$2:$AF$400,2,0)</f>
        <v>白梅学園</v>
      </c>
    </row>
    <row r="5827" spans="1:14" x14ac:dyDescent="0.2">
      <c r="A5827" s="50">
        <f t="shared" si="374"/>
        <v>63194</v>
      </c>
      <c r="B5827" s="50">
        <f t="shared" si="375"/>
        <v>6</v>
      </c>
      <c r="C5827" s="51">
        <f t="shared" si="376"/>
        <v>31</v>
      </c>
      <c r="D5827" s="50">
        <v>63194</v>
      </c>
      <c r="E5827" s="50" t="s">
        <v>13718</v>
      </c>
      <c r="F5827" s="50" t="s">
        <v>13719</v>
      </c>
      <c r="G5827" s="50" t="s">
        <v>13720</v>
      </c>
      <c r="H5827" s="50" t="s">
        <v>2568</v>
      </c>
      <c r="I5827" s="50" t="s">
        <v>13721</v>
      </c>
      <c r="J5827" s="50" t="s">
        <v>2570</v>
      </c>
      <c r="K5827" s="50" t="s">
        <v>292</v>
      </c>
      <c r="L5827" s="50" t="s">
        <v>188</v>
      </c>
      <c r="M5827" s="54">
        <v>2</v>
      </c>
      <c r="N5827" s="51" t="str">
        <f t="shared" si="377"/>
        <v>白梅学園</v>
      </c>
    </row>
    <row r="5828" spans="1:14" x14ac:dyDescent="0.2">
      <c r="A5828" s="50">
        <f t="shared" si="374"/>
        <v>63195</v>
      </c>
      <c r="B5828" s="50">
        <f t="shared" si="375"/>
        <v>6</v>
      </c>
      <c r="C5828" s="51">
        <f t="shared" si="376"/>
        <v>31</v>
      </c>
      <c r="D5828" s="50">
        <v>63195</v>
      </c>
      <c r="E5828" s="50" t="s">
        <v>13722</v>
      </c>
      <c r="F5828" s="50" t="s">
        <v>356</v>
      </c>
      <c r="G5828" s="50" t="s">
        <v>13723</v>
      </c>
      <c r="H5828" s="50" t="s">
        <v>1716</v>
      </c>
      <c r="I5828" s="50" t="s">
        <v>13724</v>
      </c>
      <c r="J5828" s="50" t="s">
        <v>1717</v>
      </c>
      <c r="K5828" s="50" t="s">
        <v>292</v>
      </c>
      <c r="L5828" s="50" t="s">
        <v>189</v>
      </c>
      <c r="M5828" s="54">
        <v>2</v>
      </c>
      <c r="N5828" s="51" t="str">
        <f t="shared" si="377"/>
        <v>白梅学園</v>
      </c>
    </row>
    <row r="5829" spans="1:14" x14ac:dyDescent="0.2">
      <c r="A5829" s="50">
        <f t="shared" si="374"/>
        <v>63196</v>
      </c>
      <c r="B5829" s="50">
        <f t="shared" si="375"/>
        <v>6</v>
      </c>
      <c r="C5829" s="51">
        <f t="shared" si="376"/>
        <v>31</v>
      </c>
      <c r="D5829" s="50">
        <v>63196</v>
      </c>
      <c r="E5829" s="50" t="s">
        <v>45</v>
      </c>
      <c r="F5829" s="50" t="s">
        <v>13725</v>
      </c>
      <c r="G5829" s="50" t="s">
        <v>1184</v>
      </c>
      <c r="H5829" s="50" t="s">
        <v>1060</v>
      </c>
      <c r="I5829" s="50" t="s">
        <v>1186</v>
      </c>
      <c r="J5829" s="50" t="s">
        <v>1062</v>
      </c>
      <c r="K5829" s="50" t="s">
        <v>292</v>
      </c>
      <c r="L5829" s="50" t="s">
        <v>188</v>
      </c>
      <c r="M5829" s="54">
        <v>2</v>
      </c>
      <c r="N5829" s="51" t="str">
        <f t="shared" si="377"/>
        <v>白梅学園</v>
      </c>
    </row>
    <row r="5830" spans="1:14" x14ac:dyDescent="0.2">
      <c r="A5830" s="50">
        <f t="shared" si="374"/>
        <v>63197</v>
      </c>
      <c r="B5830" s="50">
        <f t="shared" si="375"/>
        <v>6</v>
      </c>
      <c r="C5830" s="51">
        <f t="shared" si="376"/>
        <v>31</v>
      </c>
      <c r="D5830" s="50">
        <v>63197</v>
      </c>
      <c r="E5830" s="50" t="s">
        <v>8989</v>
      </c>
      <c r="F5830" s="50" t="s">
        <v>13726</v>
      </c>
      <c r="G5830" s="50" t="s">
        <v>8990</v>
      </c>
      <c r="H5830" s="50" t="s">
        <v>4692</v>
      </c>
      <c r="I5830" s="50" t="s">
        <v>8991</v>
      </c>
      <c r="J5830" s="50" t="s">
        <v>4694</v>
      </c>
      <c r="K5830" s="50" t="s">
        <v>292</v>
      </c>
      <c r="L5830" s="50" t="s">
        <v>188</v>
      </c>
      <c r="M5830" s="54">
        <v>2</v>
      </c>
      <c r="N5830" s="51" t="str">
        <f t="shared" si="377"/>
        <v>白梅学園</v>
      </c>
    </row>
    <row r="5831" spans="1:14" x14ac:dyDescent="0.2">
      <c r="A5831" s="50">
        <f t="shared" si="374"/>
        <v>63198</v>
      </c>
      <c r="B5831" s="50">
        <f t="shared" si="375"/>
        <v>6</v>
      </c>
      <c r="C5831" s="51">
        <f t="shared" si="376"/>
        <v>31</v>
      </c>
      <c r="D5831" s="50">
        <v>63198</v>
      </c>
      <c r="E5831" s="50" t="s">
        <v>8451</v>
      </c>
      <c r="F5831" s="50" t="s">
        <v>13727</v>
      </c>
      <c r="G5831" s="50" t="s">
        <v>13728</v>
      </c>
      <c r="H5831" s="50" t="s">
        <v>13729</v>
      </c>
      <c r="I5831" s="50" t="s">
        <v>13730</v>
      </c>
      <c r="J5831" s="50" t="s">
        <v>13731</v>
      </c>
      <c r="K5831" s="50" t="s">
        <v>292</v>
      </c>
      <c r="L5831" s="50" t="s">
        <v>188</v>
      </c>
      <c r="M5831" s="54">
        <v>2</v>
      </c>
      <c r="N5831" s="51" t="str">
        <f t="shared" si="377"/>
        <v>白梅学園</v>
      </c>
    </row>
    <row r="5832" spans="1:14" x14ac:dyDescent="0.2">
      <c r="A5832" s="50">
        <f t="shared" si="374"/>
        <v>63199</v>
      </c>
      <c r="B5832" s="50">
        <f t="shared" si="375"/>
        <v>6</v>
      </c>
      <c r="C5832" s="51">
        <f t="shared" si="376"/>
        <v>31</v>
      </c>
      <c r="D5832" s="50">
        <v>63199</v>
      </c>
      <c r="E5832" s="50" t="s">
        <v>64</v>
      </c>
      <c r="F5832" s="50" t="s">
        <v>364</v>
      </c>
      <c r="G5832" s="50" t="s">
        <v>2409</v>
      </c>
      <c r="H5832" s="50" t="s">
        <v>2699</v>
      </c>
      <c r="I5832" s="50" t="s">
        <v>2411</v>
      </c>
      <c r="J5832" s="50" t="s">
        <v>1114</v>
      </c>
      <c r="K5832" s="50" t="s">
        <v>292</v>
      </c>
      <c r="L5832" s="50" t="s">
        <v>189</v>
      </c>
      <c r="M5832" s="54">
        <v>2</v>
      </c>
      <c r="N5832" s="51" t="str">
        <f t="shared" si="377"/>
        <v>白梅学園</v>
      </c>
    </row>
    <row r="5833" spans="1:14" x14ac:dyDescent="0.2">
      <c r="A5833" s="50">
        <f t="shared" si="374"/>
        <v>63201</v>
      </c>
      <c r="B5833" s="50">
        <f t="shared" si="375"/>
        <v>6</v>
      </c>
      <c r="C5833" s="51">
        <f t="shared" si="376"/>
        <v>32</v>
      </c>
      <c r="D5833" s="50">
        <v>63201</v>
      </c>
      <c r="E5833" s="50" t="s">
        <v>10102</v>
      </c>
      <c r="F5833" s="50" t="s">
        <v>13732</v>
      </c>
      <c r="G5833" s="50" t="s">
        <v>10103</v>
      </c>
      <c r="H5833" s="50" t="s">
        <v>13733</v>
      </c>
      <c r="I5833" s="50" t="s">
        <v>10104</v>
      </c>
      <c r="J5833" s="50" t="s">
        <v>13734</v>
      </c>
      <c r="K5833" s="50" t="s">
        <v>291</v>
      </c>
      <c r="L5833" s="50" t="s">
        <v>188</v>
      </c>
      <c r="M5833" s="54">
        <v>2</v>
      </c>
      <c r="N5833" s="51" t="str">
        <f t="shared" si="377"/>
        <v>創価</v>
      </c>
    </row>
    <row r="5834" spans="1:14" x14ac:dyDescent="0.2">
      <c r="A5834" s="50">
        <f t="shared" si="374"/>
        <v>63203</v>
      </c>
      <c r="B5834" s="50">
        <f t="shared" si="375"/>
        <v>6</v>
      </c>
      <c r="C5834" s="51">
        <f t="shared" si="376"/>
        <v>32</v>
      </c>
      <c r="D5834" s="50">
        <v>63203</v>
      </c>
      <c r="E5834" s="50" t="s">
        <v>13735</v>
      </c>
      <c r="F5834" s="50" t="s">
        <v>13736</v>
      </c>
      <c r="G5834" s="50" t="s">
        <v>13737</v>
      </c>
      <c r="H5834" s="50" t="s">
        <v>12119</v>
      </c>
      <c r="I5834" s="50" t="s">
        <v>13738</v>
      </c>
      <c r="J5834" s="50" t="s">
        <v>12606</v>
      </c>
      <c r="K5834" s="50" t="s">
        <v>291</v>
      </c>
      <c r="L5834" s="50" t="s">
        <v>188</v>
      </c>
      <c r="M5834" s="54">
        <v>2</v>
      </c>
      <c r="N5834" s="51" t="str">
        <f t="shared" si="377"/>
        <v>創価</v>
      </c>
    </row>
    <row r="5835" spans="1:14" x14ac:dyDescent="0.2">
      <c r="A5835" s="50">
        <f t="shared" si="374"/>
        <v>63204</v>
      </c>
      <c r="B5835" s="50">
        <f t="shared" si="375"/>
        <v>6</v>
      </c>
      <c r="C5835" s="51">
        <f t="shared" si="376"/>
        <v>32</v>
      </c>
      <c r="D5835" s="50">
        <v>63204</v>
      </c>
      <c r="E5835" s="50" t="s">
        <v>21</v>
      </c>
      <c r="F5835" s="50" t="s">
        <v>13739</v>
      </c>
      <c r="G5835" s="50" t="s">
        <v>1244</v>
      </c>
      <c r="H5835" s="50" t="s">
        <v>13740</v>
      </c>
      <c r="I5835" s="50" t="s">
        <v>1246</v>
      </c>
      <c r="J5835" s="50" t="s">
        <v>13741</v>
      </c>
      <c r="K5835" s="50" t="s">
        <v>291</v>
      </c>
      <c r="L5835" s="50" t="s">
        <v>188</v>
      </c>
      <c r="M5835" s="54">
        <v>2</v>
      </c>
      <c r="N5835" s="51" t="str">
        <f t="shared" si="377"/>
        <v>創価</v>
      </c>
    </row>
    <row r="5836" spans="1:14" x14ac:dyDescent="0.2">
      <c r="A5836" s="50">
        <f t="shared" si="374"/>
        <v>63208</v>
      </c>
      <c r="B5836" s="50">
        <f t="shared" si="375"/>
        <v>6</v>
      </c>
      <c r="C5836" s="51">
        <f t="shared" si="376"/>
        <v>32</v>
      </c>
      <c r="D5836" s="50">
        <v>63208</v>
      </c>
      <c r="E5836" s="50" t="s">
        <v>3804</v>
      </c>
      <c r="F5836" s="50" t="s">
        <v>13742</v>
      </c>
      <c r="G5836" s="50" t="s">
        <v>3806</v>
      </c>
      <c r="H5836" s="50" t="s">
        <v>13743</v>
      </c>
      <c r="I5836" s="50" t="s">
        <v>3807</v>
      </c>
      <c r="J5836" s="50" t="s">
        <v>13744</v>
      </c>
      <c r="K5836" s="50" t="s">
        <v>291</v>
      </c>
      <c r="L5836" s="50" t="s">
        <v>188</v>
      </c>
      <c r="M5836" s="54">
        <v>2</v>
      </c>
      <c r="N5836" s="51" t="str">
        <f t="shared" si="377"/>
        <v>創価</v>
      </c>
    </row>
    <row r="5837" spans="1:14" x14ac:dyDescent="0.2">
      <c r="A5837" s="50">
        <f t="shared" si="374"/>
        <v>63221</v>
      </c>
      <c r="B5837" s="50">
        <f t="shared" si="375"/>
        <v>6</v>
      </c>
      <c r="C5837" s="51">
        <f t="shared" si="376"/>
        <v>32</v>
      </c>
      <c r="D5837" s="50">
        <v>63221</v>
      </c>
      <c r="E5837" s="50" t="s">
        <v>485</v>
      </c>
      <c r="F5837" s="50" t="s">
        <v>13745</v>
      </c>
      <c r="G5837" s="50" t="s">
        <v>1317</v>
      </c>
      <c r="H5837" s="50" t="s">
        <v>2631</v>
      </c>
      <c r="I5837" s="50" t="s">
        <v>1318</v>
      </c>
      <c r="J5837" s="50" t="s">
        <v>2632</v>
      </c>
      <c r="K5837" s="50" t="s">
        <v>291</v>
      </c>
      <c r="L5837" s="50" t="s">
        <v>189</v>
      </c>
      <c r="M5837" s="54">
        <v>1</v>
      </c>
      <c r="N5837" s="51" t="str">
        <f t="shared" si="377"/>
        <v>創価</v>
      </c>
    </row>
    <row r="5838" spans="1:14" x14ac:dyDescent="0.2">
      <c r="A5838" s="50">
        <f t="shared" si="374"/>
        <v>63222</v>
      </c>
      <c r="B5838" s="50">
        <f t="shared" si="375"/>
        <v>6</v>
      </c>
      <c r="C5838" s="51">
        <f t="shared" si="376"/>
        <v>32</v>
      </c>
      <c r="D5838" s="50">
        <v>63222</v>
      </c>
      <c r="E5838" s="50" t="s">
        <v>13746</v>
      </c>
      <c r="F5838" s="50" t="s">
        <v>6321</v>
      </c>
      <c r="G5838" s="50" t="s">
        <v>13747</v>
      </c>
      <c r="H5838" s="50" t="s">
        <v>6323</v>
      </c>
      <c r="I5838" s="50" t="s">
        <v>13748</v>
      </c>
      <c r="J5838" s="50" t="s">
        <v>6325</v>
      </c>
      <c r="K5838" s="50" t="s">
        <v>291</v>
      </c>
      <c r="L5838" s="50" t="s">
        <v>189</v>
      </c>
      <c r="M5838" s="54">
        <v>1</v>
      </c>
      <c r="N5838" s="51" t="str">
        <f t="shared" si="377"/>
        <v>創価</v>
      </c>
    </row>
    <row r="5839" spans="1:14" x14ac:dyDescent="0.2">
      <c r="A5839" s="50">
        <f t="shared" si="374"/>
        <v>63223</v>
      </c>
      <c r="B5839" s="50">
        <f t="shared" si="375"/>
        <v>6</v>
      </c>
      <c r="C5839" s="51">
        <f t="shared" si="376"/>
        <v>32</v>
      </c>
      <c r="D5839" s="50">
        <v>63223</v>
      </c>
      <c r="E5839" s="50" t="s">
        <v>3003</v>
      </c>
      <c r="F5839" s="50" t="s">
        <v>2414</v>
      </c>
      <c r="G5839" s="50" t="s">
        <v>3004</v>
      </c>
      <c r="H5839" s="50" t="s">
        <v>1241</v>
      </c>
      <c r="I5839" s="50" t="s">
        <v>3005</v>
      </c>
      <c r="J5839" s="50" t="s">
        <v>1242</v>
      </c>
      <c r="K5839" s="50" t="s">
        <v>291</v>
      </c>
      <c r="L5839" s="50" t="s">
        <v>189</v>
      </c>
      <c r="M5839" s="54">
        <v>1</v>
      </c>
      <c r="N5839" s="51" t="str">
        <f t="shared" si="377"/>
        <v>創価</v>
      </c>
    </row>
    <row r="5840" spans="1:14" x14ac:dyDescent="0.2">
      <c r="A5840" s="50">
        <f t="shared" si="374"/>
        <v>63224</v>
      </c>
      <c r="B5840" s="50">
        <f t="shared" si="375"/>
        <v>6</v>
      </c>
      <c r="C5840" s="51">
        <f t="shared" si="376"/>
        <v>32</v>
      </c>
      <c r="D5840" s="50">
        <v>63224</v>
      </c>
      <c r="E5840" s="50" t="s">
        <v>3365</v>
      </c>
      <c r="F5840" s="50" t="s">
        <v>13749</v>
      </c>
      <c r="G5840" s="50" t="s">
        <v>1882</v>
      </c>
      <c r="H5840" s="50" t="s">
        <v>5030</v>
      </c>
      <c r="I5840" s="50" t="s">
        <v>1883</v>
      </c>
      <c r="J5840" s="50" t="s">
        <v>5031</v>
      </c>
      <c r="K5840" s="50" t="s">
        <v>291</v>
      </c>
      <c r="L5840" s="50" t="s">
        <v>189</v>
      </c>
      <c r="M5840" s="54">
        <v>1</v>
      </c>
      <c r="N5840" s="51" t="str">
        <f t="shared" si="377"/>
        <v>創価</v>
      </c>
    </row>
    <row r="5841" spans="1:14" x14ac:dyDescent="0.2">
      <c r="A5841" s="50">
        <f t="shared" si="374"/>
        <v>63225</v>
      </c>
      <c r="B5841" s="50">
        <f t="shared" si="375"/>
        <v>6</v>
      </c>
      <c r="C5841" s="51">
        <f t="shared" si="376"/>
        <v>32</v>
      </c>
      <c r="D5841" s="50">
        <v>63225</v>
      </c>
      <c r="E5841" s="50" t="s">
        <v>15637</v>
      </c>
      <c r="F5841" s="50" t="s">
        <v>15638</v>
      </c>
      <c r="G5841" s="50" t="s">
        <v>15639</v>
      </c>
      <c r="H5841" s="50" t="s">
        <v>3028</v>
      </c>
      <c r="I5841" s="50" t="s">
        <v>15640</v>
      </c>
      <c r="J5841" s="50" t="s">
        <v>3029</v>
      </c>
      <c r="K5841" s="50" t="s">
        <v>292</v>
      </c>
      <c r="L5841" s="50" t="s">
        <v>189</v>
      </c>
      <c r="M5841" s="54">
        <v>1</v>
      </c>
      <c r="N5841" s="51" t="str">
        <f t="shared" si="377"/>
        <v>創価</v>
      </c>
    </row>
    <row r="5842" spans="1:14" x14ac:dyDescent="0.2">
      <c r="A5842" s="50">
        <f t="shared" si="374"/>
        <v>63226</v>
      </c>
      <c r="B5842" s="50">
        <f t="shared" si="375"/>
        <v>6</v>
      </c>
      <c r="C5842" s="51">
        <f t="shared" si="376"/>
        <v>32</v>
      </c>
      <c r="D5842" s="50">
        <v>63226</v>
      </c>
      <c r="E5842" s="50" t="s">
        <v>15641</v>
      </c>
      <c r="F5842" s="50" t="s">
        <v>583</v>
      </c>
      <c r="G5842" s="50" t="s">
        <v>15642</v>
      </c>
      <c r="H5842" s="50" t="s">
        <v>1337</v>
      </c>
      <c r="I5842" s="50" t="s">
        <v>15643</v>
      </c>
      <c r="J5842" s="50" t="s">
        <v>1545</v>
      </c>
      <c r="K5842" s="50" t="s">
        <v>292</v>
      </c>
      <c r="L5842" s="50" t="s">
        <v>189</v>
      </c>
      <c r="M5842" s="54">
        <v>1</v>
      </c>
      <c r="N5842" s="51" t="str">
        <f t="shared" si="377"/>
        <v>創価</v>
      </c>
    </row>
    <row r="5843" spans="1:14" x14ac:dyDescent="0.2">
      <c r="A5843" s="50">
        <f t="shared" si="374"/>
        <v>63233</v>
      </c>
      <c r="B5843" s="50">
        <f t="shared" si="375"/>
        <v>6</v>
      </c>
      <c r="C5843" s="51">
        <f t="shared" si="376"/>
        <v>32</v>
      </c>
      <c r="D5843" s="50">
        <v>63233</v>
      </c>
      <c r="E5843" s="50" t="s">
        <v>4594</v>
      </c>
      <c r="F5843" s="50" t="s">
        <v>15644</v>
      </c>
      <c r="G5843" s="50" t="s">
        <v>4596</v>
      </c>
      <c r="H5843" s="50" t="s">
        <v>1289</v>
      </c>
      <c r="I5843" s="50" t="s">
        <v>4597</v>
      </c>
      <c r="J5843" s="50" t="s">
        <v>15645</v>
      </c>
      <c r="K5843" s="50" t="s">
        <v>291</v>
      </c>
      <c r="L5843" s="50" t="s">
        <v>1029</v>
      </c>
      <c r="M5843" s="54">
        <v>3</v>
      </c>
      <c r="N5843" s="51" t="str">
        <f t="shared" si="377"/>
        <v>創価</v>
      </c>
    </row>
    <row r="5844" spans="1:14" x14ac:dyDescent="0.2">
      <c r="A5844" s="50">
        <f t="shared" si="374"/>
        <v>63238</v>
      </c>
      <c r="B5844" s="50">
        <f t="shared" si="375"/>
        <v>6</v>
      </c>
      <c r="C5844" s="51">
        <f t="shared" si="376"/>
        <v>32</v>
      </c>
      <c r="D5844" s="50">
        <v>63238</v>
      </c>
      <c r="E5844" s="50" t="s">
        <v>13750</v>
      </c>
      <c r="F5844" s="50" t="s">
        <v>13751</v>
      </c>
      <c r="G5844" s="50" t="s">
        <v>13752</v>
      </c>
      <c r="H5844" s="50" t="s">
        <v>13753</v>
      </c>
      <c r="I5844" s="50" t="s">
        <v>13754</v>
      </c>
      <c r="J5844" s="50" t="s">
        <v>13755</v>
      </c>
      <c r="K5844" s="50" t="s">
        <v>291</v>
      </c>
      <c r="L5844" s="50" t="s">
        <v>1029</v>
      </c>
      <c r="M5844" s="54">
        <v>3</v>
      </c>
      <c r="N5844" s="51" t="str">
        <f t="shared" si="377"/>
        <v>創価</v>
      </c>
    </row>
    <row r="5845" spans="1:14" x14ac:dyDescent="0.2">
      <c r="A5845" s="50">
        <f t="shared" si="374"/>
        <v>63243</v>
      </c>
      <c r="B5845" s="50">
        <f t="shared" si="375"/>
        <v>6</v>
      </c>
      <c r="C5845" s="51">
        <f t="shared" si="376"/>
        <v>32</v>
      </c>
      <c r="D5845" s="50">
        <v>63243</v>
      </c>
      <c r="E5845" s="50" t="s">
        <v>8790</v>
      </c>
      <c r="F5845" s="50" t="s">
        <v>667</v>
      </c>
      <c r="G5845" s="50" t="s">
        <v>2663</v>
      </c>
      <c r="H5845" s="50" t="s">
        <v>1217</v>
      </c>
      <c r="I5845" s="50" t="s">
        <v>2664</v>
      </c>
      <c r="J5845" s="50" t="s">
        <v>1218</v>
      </c>
      <c r="K5845" s="50" t="s">
        <v>291</v>
      </c>
      <c r="L5845" s="50" t="s">
        <v>188</v>
      </c>
      <c r="M5845" s="54">
        <v>3</v>
      </c>
      <c r="N5845" s="51" t="str">
        <f t="shared" si="377"/>
        <v>創価</v>
      </c>
    </row>
    <row r="5846" spans="1:14" x14ac:dyDescent="0.2">
      <c r="A5846" s="50">
        <f t="shared" si="374"/>
        <v>63245</v>
      </c>
      <c r="B5846" s="50">
        <f t="shared" si="375"/>
        <v>6</v>
      </c>
      <c r="C5846" s="51">
        <f t="shared" si="376"/>
        <v>32</v>
      </c>
      <c r="D5846" s="50">
        <v>63245</v>
      </c>
      <c r="E5846" s="50" t="s">
        <v>396</v>
      </c>
      <c r="F5846" s="50" t="s">
        <v>4959</v>
      </c>
      <c r="G5846" s="50" t="s">
        <v>1129</v>
      </c>
      <c r="H5846" s="50" t="s">
        <v>2918</v>
      </c>
      <c r="I5846" s="50" t="s">
        <v>1130</v>
      </c>
      <c r="J5846" s="50" t="s">
        <v>2919</v>
      </c>
      <c r="K5846" s="50" t="s">
        <v>291</v>
      </c>
      <c r="L5846" s="50" t="s">
        <v>188</v>
      </c>
      <c r="M5846" s="54">
        <v>3</v>
      </c>
      <c r="N5846" s="51" t="str">
        <f t="shared" si="377"/>
        <v>創価</v>
      </c>
    </row>
    <row r="5847" spans="1:14" x14ac:dyDescent="0.2">
      <c r="A5847" s="50">
        <f t="shared" si="374"/>
        <v>63247</v>
      </c>
      <c r="B5847" s="50">
        <f t="shared" si="375"/>
        <v>6</v>
      </c>
      <c r="C5847" s="51">
        <f t="shared" si="376"/>
        <v>32</v>
      </c>
      <c r="D5847" s="50">
        <v>63247</v>
      </c>
      <c r="E5847" s="50" t="s">
        <v>988</v>
      </c>
      <c r="F5847" s="50" t="s">
        <v>13756</v>
      </c>
      <c r="G5847" s="50" t="s">
        <v>1499</v>
      </c>
      <c r="H5847" s="50" t="s">
        <v>1294</v>
      </c>
      <c r="I5847" s="50" t="s">
        <v>1501</v>
      </c>
      <c r="J5847" s="50" t="s">
        <v>5482</v>
      </c>
      <c r="K5847" s="50" t="s">
        <v>291</v>
      </c>
      <c r="L5847" s="50" t="s">
        <v>1029</v>
      </c>
      <c r="M5847" s="54">
        <v>3</v>
      </c>
      <c r="N5847" s="51" t="str">
        <f t="shared" si="377"/>
        <v>創価</v>
      </c>
    </row>
    <row r="5848" spans="1:14" x14ac:dyDescent="0.2">
      <c r="A5848" s="50">
        <f t="shared" si="374"/>
        <v>63271</v>
      </c>
      <c r="B5848" s="50">
        <f t="shared" si="375"/>
        <v>6</v>
      </c>
      <c r="C5848" s="51">
        <f t="shared" si="376"/>
        <v>32</v>
      </c>
      <c r="D5848" s="50">
        <v>63271</v>
      </c>
      <c r="E5848" s="50" t="s">
        <v>1052</v>
      </c>
      <c r="F5848" s="50" t="s">
        <v>13757</v>
      </c>
      <c r="G5848" s="50" t="s">
        <v>1054</v>
      </c>
      <c r="H5848" s="50" t="s">
        <v>6828</v>
      </c>
      <c r="I5848" s="50" t="s">
        <v>1056</v>
      </c>
      <c r="J5848" s="50" t="s">
        <v>6829</v>
      </c>
      <c r="K5848" s="50" t="s">
        <v>292</v>
      </c>
      <c r="L5848" s="50" t="s">
        <v>1029</v>
      </c>
      <c r="M5848" s="54">
        <v>3</v>
      </c>
      <c r="N5848" s="51" t="str">
        <f t="shared" si="377"/>
        <v>創価</v>
      </c>
    </row>
    <row r="5849" spans="1:14" x14ac:dyDescent="0.2">
      <c r="A5849" s="50">
        <f t="shared" si="374"/>
        <v>63272</v>
      </c>
      <c r="B5849" s="50">
        <f t="shared" si="375"/>
        <v>6</v>
      </c>
      <c r="C5849" s="51">
        <f t="shared" si="376"/>
        <v>32</v>
      </c>
      <c r="D5849" s="50">
        <v>63272</v>
      </c>
      <c r="E5849" s="50" t="s">
        <v>13758</v>
      </c>
      <c r="F5849" s="50" t="s">
        <v>4002</v>
      </c>
      <c r="G5849" s="50" t="s">
        <v>13759</v>
      </c>
      <c r="H5849" s="50" t="s">
        <v>4003</v>
      </c>
      <c r="I5849" s="50" t="s">
        <v>13760</v>
      </c>
      <c r="J5849" s="50" t="s">
        <v>4004</v>
      </c>
      <c r="K5849" s="50" t="s">
        <v>292</v>
      </c>
      <c r="L5849" s="50" t="s">
        <v>188</v>
      </c>
      <c r="M5849" s="54">
        <v>2</v>
      </c>
      <c r="N5849" s="51" t="str">
        <f t="shared" si="377"/>
        <v>創価</v>
      </c>
    </row>
    <row r="5850" spans="1:14" x14ac:dyDescent="0.2">
      <c r="A5850" s="50">
        <f t="shared" si="374"/>
        <v>63314</v>
      </c>
      <c r="B5850" s="50">
        <f t="shared" si="375"/>
        <v>6</v>
      </c>
      <c r="C5850" s="51">
        <f t="shared" si="376"/>
        <v>33</v>
      </c>
      <c r="D5850" s="50">
        <v>63314</v>
      </c>
      <c r="E5850" s="50" t="s">
        <v>8146</v>
      </c>
      <c r="F5850" s="50" t="s">
        <v>13761</v>
      </c>
      <c r="G5850" s="50" t="s">
        <v>8148</v>
      </c>
      <c r="H5850" s="50" t="s">
        <v>13762</v>
      </c>
      <c r="I5850" s="50" t="s">
        <v>8149</v>
      </c>
      <c r="J5850" s="50" t="s">
        <v>13763</v>
      </c>
      <c r="K5850" s="50" t="s">
        <v>291</v>
      </c>
      <c r="L5850" s="50" t="s">
        <v>1029</v>
      </c>
      <c r="M5850" s="54">
        <v>3</v>
      </c>
      <c r="N5850" s="51" t="str">
        <f t="shared" si="377"/>
        <v>拓大一</v>
      </c>
    </row>
    <row r="5851" spans="1:14" x14ac:dyDescent="0.2">
      <c r="A5851" s="50">
        <f t="shared" si="374"/>
        <v>63316</v>
      </c>
      <c r="B5851" s="50">
        <f t="shared" si="375"/>
        <v>6</v>
      </c>
      <c r="C5851" s="51">
        <f t="shared" si="376"/>
        <v>33</v>
      </c>
      <c r="D5851" s="50">
        <v>63316</v>
      </c>
      <c r="E5851" s="50" t="s">
        <v>2912</v>
      </c>
      <c r="F5851" s="50" t="s">
        <v>455</v>
      </c>
      <c r="G5851" s="50" t="s">
        <v>2914</v>
      </c>
      <c r="H5851" s="50" t="s">
        <v>1434</v>
      </c>
      <c r="I5851" s="50" t="s">
        <v>2915</v>
      </c>
      <c r="J5851" s="50" t="s">
        <v>1435</v>
      </c>
      <c r="K5851" s="50" t="s">
        <v>291</v>
      </c>
      <c r="L5851" s="50" t="s">
        <v>1029</v>
      </c>
      <c r="M5851" s="54">
        <v>3</v>
      </c>
      <c r="N5851" s="51" t="str">
        <f t="shared" si="377"/>
        <v>拓大一</v>
      </c>
    </row>
    <row r="5852" spans="1:14" x14ac:dyDescent="0.2">
      <c r="A5852" s="50">
        <f t="shared" si="374"/>
        <v>63317</v>
      </c>
      <c r="B5852" s="50">
        <f t="shared" si="375"/>
        <v>6</v>
      </c>
      <c r="C5852" s="51">
        <f t="shared" si="376"/>
        <v>33</v>
      </c>
      <c r="D5852" s="50">
        <v>63317</v>
      </c>
      <c r="E5852" s="50" t="s">
        <v>6167</v>
      </c>
      <c r="F5852" s="50" t="s">
        <v>13764</v>
      </c>
      <c r="G5852" s="50" t="s">
        <v>6169</v>
      </c>
      <c r="H5852" s="50" t="s">
        <v>1150</v>
      </c>
      <c r="I5852" s="50" t="s">
        <v>6170</v>
      </c>
      <c r="J5852" s="50" t="s">
        <v>1151</v>
      </c>
      <c r="K5852" s="50" t="s">
        <v>291</v>
      </c>
      <c r="L5852" s="50" t="s">
        <v>1029</v>
      </c>
      <c r="M5852" s="54">
        <v>3</v>
      </c>
      <c r="N5852" s="51" t="str">
        <f t="shared" si="377"/>
        <v>拓大一</v>
      </c>
    </row>
    <row r="5853" spans="1:14" x14ac:dyDescent="0.2">
      <c r="A5853" s="50">
        <f t="shared" si="374"/>
        <v>63323</v>
      </c>
      <c r="B5853" s="50">
        <f t="shared" si="375"/>
        <v>6</v>
      </c>
      <c r="C5853" s="51">
        <f t="shared" si="376"/>
        <v>33</v>
      </c>
      <c r="D5853" s="50">
        <v>63323</v>
      </c>
      <c r="E5853" s="50" t="s">
        <v>22</v>
      </c>
      <c r="F5853" s="50" t="s">
        <v>13765</v>
      </c>
      <c r="G5853" s="50" t="s">
        <v>1070</v>
      </c>
      <c r="H5853" s="50" t="s">
        <v>12248</v>
      </c>
      <c r="I5853" s="50" t="s">
        <v>1610</v>
      </c>
      <c r="J5853" s="50" t="s">
        <v>12249</v>
      </c>
      <c r="K5853" s="50" t="s">
        <v>291</v>
      </c>
      <c r="L5853" s="50" t="s">
        <v>188</v>
      </c>
      <c r="M5853" s="54">
        <v>2</v>
      </c>
      <c r="N5853" s="51" t="str">
        <f t="shared" si="377"/>
        <v>拓大一</v>
      </c>
    </row>
    <row r="5854" spans="1:14" x14ac:dyDescent="0.2">
      <c r="A5854" s="50">
        <f t="shared" si="374"/>
        <v>63324</v>
      </c>
      <c r="B5854" s="50">
        <f t="shared" si="375"/>
        <v>6</v>
      </c>
      <c r="C5854" s="51">
        <f t="shared" si="376"/>
        <v>33</v>
      </c>
      <c r="D5854" s="50">
        <v>63324</v>
      </c>
      <c r="E5854" s="50" t="s">
        <v>13766</v>
      </c>
      <c r="F5854" s="50" t="s">
        <v>1680</v>
      </c>
      <c r="G5854" s="50" t="s">
        <v>13767</v>
      </c>
      <c r="H5854" s="50" t="s">
        <v>1296</v>
      </c>
      <c r="I5854" s="50" t="s">
        <v>13768</v>
      </c>
      <c r="J5854" s="50" t="s">
        <v>13769</v>
      </c>
      <c r="K5854" s="50" t="s">
        <v>291</v>
      </c>
      <c r="L5854" s="50" t="s">
        <v>188</v>
      </c>
      <c r="M5854" s="54">
        <v>2</v>
      </c>
      <c r="N5854" s="51" t="str">
        <f t="shared" si="377"/>
        <v>拓大一</v>
      </c>
    </row>
    <row r="5855" spans="1:14" x14ac:dyDescent="0.2">
      <c r="A5855" s="50">
        <f t="shared" si="374"/>
        <v>63325</v>
      </c>
      <c r="B5855" s="50">
        <f t="shared" si="375"/>
        <v>6</v>
      </c>
      <c r="C5855" s="51">
        <f t="shared" si="376"/>
        <v>33</v>
      </c>
      <c r="D5855" s="50">
        <v>63325</v>
      </c>
      <c r="E5855" s="50" t="s">
        <v>53</v>
      </c>
      <c r="F5855" s="50" t="s">
        <v>13770</v>
      </c>
      <c r="G5855" s="50" t="s">
        <v>1239</v>
      </c>
      <c r="H5855" s="50" t="s">
        <v>10809</v>
      </c>
      <c r="I5855" s="50" t="s">
        <v>1240</v>
      </c>
      <c r="J5855" s="50" t="s">
        <v>13469</v>
      </c>
      <c r="K5855" s="50" t="s">
        <v>291</v>
      </c>
      <c r="L5855" s="50" t="s">
        <v>188</v>
      </c>
      <c r="M5855" s="54">
        <v>2</v>
      </c>
      <c r="N5855" s="51" t="str">
        <f t="shared" si="377"/>
        <v>拓大一</v>
      </c>
    </row>
    <row r="5856" spans="1:14" x14ac:dyDescent="0.2">
      <c r="A5856" s="50">
        <f t="shared" si="374"/>
        <v>63326</v>
      </c>
      <c r="B5856" s="50">
        <f t="shared" si="375"/>
        <v>6</v>
      </c>
      <c r="C5856" s="51">
        <f t="shared" si="376"/>
        <v>33</v>
      </c>
      <c r="D5856" s="50">
        <v>63326</v>
      </c>
      <c r="E5856" s="50" t="s">
        <v>2797</v>
      </c>
      <c r="F5856" s="50" t="s">
        <v>65</v>
      </c>
      <c r="G5856" s="50" t="s">
        <v>2799</v>
      </c>
      <c r="H5856" s="50" t="s">
        <v>1040</v>
      </c>
      <c r="I5856" s="50" t="s">
        <v>2800</v>
      </c>
      <c r="J5856" s="50" t="s">
        <v>1041</v>
      </c>
      <c r="K5856" s="50" t="s">
        <v>291</v>
      </c>
      <c r="L5856" s="50" t="s">
        <v>188</v>
      </c>
      <c r="M5856" s="54">
        <v>2</v>
      </c>
      <c r="N5856" s="51" t="str">
        <f t="shared" si="377"/>
        <v>拓大一</v>
      </c>
    </row>
    <row r="5857" spans="1:14" x14ac:dyDescent="0.2">
      <c r="A5857" s="50">
        <f t="shared" si="374"/>
        <v>63327</v>
      </c>
      <c r="B5857" s="50">
        <f t="shared" si="375"/>
        <v>6</v>
      </c>
      <c r="C5857" s="51">
        <f t="shared" si="376"/>
        <v>33</v>
      </c>
      <c r="D5857" s="50">
        <v>63327</v>
      </c>
      <c r="E5857" s="50" t="s">
        <v>49</v>
      </c>
      <c r="F5857" s="50" t="s">
        <v>851</v>
      </c>
      <c r="G5857" s="50" t="s">
        <v>2159</v>
      </c>
      <c r="H5857" s="50" t="s">
        <v>1023</v>
      </c>
      <c r="I5857" s="50" t="s">
        <v>2160</v>
      </c>
      <c r="J5857" s="50" t="s">
        <v>1024</v>
      </c>
      <c r="K5857" s="50" t="s">
        <v>291</v>
      </c>
      <c r="L5857" s="50" t="s">
        <v>188</v>
      </c>
      <c r="M5857" s="54">
        <v>2</v>
      </c>
      <c r="N5857" s="51" t="str">
        <f t="shared" si="377"/>
        <v>拓大一</v>
      </c>
    </row>
    <row r="5858" spans="1:14" x14ac:dyDescent="0.2">
      <c r="A5858" s="50">
        <f t="shared" si="374"/>
        <v>63328</v>
      </c>
      <c r="B5858" s="50">
        <f t="shared" si="375"/>
        <v>6</v>
      </c>
      <c r="C5858" s="51">
        <f t="shared" si="376"/>
        <v>33</v>
      </c>
      <c r="D5858" s="50">
        <v>63328</v>
      </c>
      <c r="E5858" s="50" t="s">
        <v>8104</v>
      </c>
      <c r="F5858" s="50" t="s">
        <v>9509</v>
      </c>
      <c r="G5858" s="50" t="s">
        <v>8106</v>
      </c>
      <c r="H5858" s="50" t="s">
        <v>1341</v>
      </c>
      <c r="I5858" s="50" t="s">
        <v>8108</v>
      </c>
      <c r="J5858" s="50" t="s">
        <v>1343</v>
      </c>
      <c r="K5858" s="50" t="s">
        <v>291</v>
      </c>
      <c r="L5858" s="50" t="s">
        <v>189</v>
      </c>
      <c r="M5858" s="54">
        <v>2</v>
      </c>
      <c r="N5858" s="51" t="str">
        <f t="shared" si="377"/>
        <v>拓大一</v>
      </c>
    </row>
    <row r="5859" spans="1:14" x14ac:dyDescent="0.2">
      <c r="A5859" s="50">
        <f t="shared" si="374"/>
        <v>63329</v>
      </c>
      <c r="B5859" s="50">
        <f t="shared" si="375"/>
        <v>6</v>
      </c>
      <c r="C5859" s="51">
        <f t="shared" si="376"/>
        <v>33</v>
      </c>
      <c r="D5859" s="50">
        <v>63329</v>
      </c>
      <c r="E5859" s="50" t="s">
        <v>13771</v>
      </c>
      <c r="F5859" s="50" t="s">
        <v>91</v>
      </c>
      <c r="G5859" s="50" t="s">
        <v>13772</v>
      </c>
      <c r="H5859" s="50" t="s">
        <v>6131</v>
      </c>
      <c r="I5859" s="50" t="s">
        <v>13773</v>
      </c>
      <c r="J5859" s="50" t="s">
        <v>6133</v>
      </c>
      <c r="K5859" s="50" t="s">
        <v>291</v>
      </c>
      <c r="L5859" s="50" t="s">
        <v>188</v>
      </c>
      <c r="M5859" s="54">
        <v>2</v>
      </c>
      <c r="N5859" s="51" t="str">
        <f t="shared" si="377"/>
        <v>拓大一</v>
      </c>
    </row>
    <row r="5860" spans="1:14" x14ac:dyDescent="0.2">
      <c r="A5860" s="50">
        <f t="shared" si="374"/>
        <v>63331</v>
      </c>
      <c r="B5860" s="50">
        <f t="shared" si="375"/>
        <v>6</v>
      </c>
      <c r="C5860" s="51">
        <f t="shared" si="376"/>
        <v>33</v>
      </c>
      <c r="D5860" s="50">
        <v>63331</v>
      </c>
      <c r="E5860" s="50" t="s">
        <v>12254</v>
      </c>
      <c r="F5860" s="50" t="s">
        <v>627</v>
      </c>
      <c r="G5860" s="50" t="s">
        <v>13774</v>
      </c>
      <c r="H5860" s="50" t="s">
        <v>1267</v>
      </c>
      <c r="I5860" s="50" t="s">
        <v>13775</v>
      </c>
      <c r="J5860" s="50" t="s">
        <v>1269</v>
      </c>
      <c r="K5860" s="50" t="s">
        <v>291</v>
      </c>
      <c r="L5860" s="50" t="s">
        <v>188</v>
      </c>
      <c r="M5860" s="54">
        <v>2</v>
      </c>
      <c r="N5860" s="51" t="str">
        <f t="shared" si="377"/>
        <v>拓大一</v>
      </c>
    </row>
    <row r="5861" spans="1:14" x14ac:dyDescent="0.2">
      <c r="A5861" s="50">
        <f t="shared" si="374"/>
        <v>63332</v>
      </c>
      <c r="B5861" s="50">
        <f t="shared" si="375"/>
        <v>6</v>
      </c>
      <c r="C5861" s="51">
        <f t="shared" si="376"/>
        <v>33</v>
      </c>
      <c r="D5861" s="50">
        <v>63332</v>
      </c>
      <c r="E5861" s="50" t="s">
        <v>392</v>
      </c>
      <c r="F5861" s="50" t="s">
        <v>13776</v>
      </c>
      <c r="G5861" s="50" t="s">
        <v>1065</v>
      </c>
      <c r="H5861" s="50" t="s">
        <v>13777</v>
      </c>
      <c r="I5861" s="50" t="s">
        <v>1067</v>
      </c>
      <c r="J5861" s="50" t="s">
        <v>13778</v>
      </c>
      <c r="K5861" s="50" t="s">
        <v>291</v>
      </c>
      <c r="L5861" s="50" t="s">
        <v>188</v>
      </c>
      <c r="M5861" s="54">
        <v>2</v>
      </c>
      <c r="N5861" s="51" t="str">
        <f t="shared" si="377"/>
        <v>拓大一</v>
      </c>
    </row>
    <row r="5862" spans="1:14" x14ac:dyDescent="0.2">
      <c r="A5862" s="50">
        <f t="shared" si="374"/>
        <v>63333</v>
      </c>
      <c r="B5862" s="50">
        <f t="shared" si="375"/>
        <v>6</v>
      </c>
      <c r="C5862" s="51">
        <f t="shared" si="376"/>
        <v>33</v>
      </c>
      <c r="D5862" s="50">
        <v>63333</v>
      </c>
      <c r="E5862" s="50" t="s">
        <v>2556</v>
      </c>
      <c r="F5862" s="50" t="s">
        <v>10168</v>
      </c>
      <c r="G5862" s="50" t="s">
        <v>2558</v>
      </c>
      <c r="H5862" s="50" t="s">
        <v>13779</v>
      </c>
      <c r="I5862" s="50" t="s">
        <v>2559</v>
      </c>
      <c r="J5862" s="50" t="s">
        <v>13780</v>
      </c>
      <c r="K5862" s="50" t="s">
        <v>291</v>
      </c>
      <c r="L5862" s="50" t="s">
        <v>188</v>
      </c>
      <c r="M5862" s="54">
        <v>2</v>
      </c>
      <c r="N5862" s="51" t="str">
        <f t="shared" si="377"/>
        <v>拓大一</v>
      </c>
    </row>
    <row r="5863" spans="1:14" x14ac:dyDescent="0.2">
      <c r="A5863" s="50">
        <f t="shared" si="374"/>
        <v>63334</v>
      </c>
      <c r="B5863" s="50">
        <f t="shared" si="375"/>
        <v>6</v>
      </c>
      <c r="C5863" s="51">
        <f t="shared" si="376"/>
        <v>33</v>
      </c>
      <c r="D5863" s="50">
        <v>63334</v>
      </c>
      <c r="E5863" s="50" t="s">
        <v>22</v>
      </c>
      <c r="F5863" s="50" t="s">
        <v>10774</v>
      </c>
      <c r="G5863" s="50" t="s">
        <v>1070</v>
      </c>
      <c r="H5863" s="50" t="s">
        <v>1924</v>
      </c>
      <c r="I5863" s="50" t="s">
        <v>1610</v>
      </c>
      <c r="J5863" s="50" t="s">
        <v>1925</v>
      </c>
      <c r="K5863" s="50" t="s">
        <v>291</v>
      </c>
      <c r="L5863" s="50" t="s">
        <v>188</v>
      </c>
      <c r="M5863" s="54">
        <v>2</v>
      </c>
      <c r="N5863" s="51" t="str">
        <f t="shared" si="377"/>
        <v>拓大一</v>
      </c>
    </row>
    <row r="5864" spans="1:14" x14ac:dyDescent="0.2">
      <c r="A5864" s="50">
        <f t="shared" si="374"/>
        <v>63335</v>
      </c>
      <c r="B5864" s="50">
        <f t="shared" si="375"/>
        <v>6</v>
      </c>
      <c r="C5864" s="51">
        <f t="shared" si="376"/>
        <v>33</v>
      </c>
      <c r="D5864" s="50">
        <v>63335</v>
      </c>
      <c r="E5864" s="50" t="s">
        <v>13781</v>
      </c>
      <c r="F5864" s="50" t="s">
        <v>7790</v>
      </c>
      <c r="G5864" s="50" t="s">
        <v>13782</v>
      </c>
      <c r="H5864" s="50" t="s">
        <v>2048</v>
      </c>
      <c r="I5864" s="50" t="s">
        <v>13783</v>
      </c>
      <c r="J5864" s="50" t="s">
        <v>5434</v>
      </c>
      <c r="K5864" s="50" t="s">
        <v>291</v>
      </c>
      <c r="L5864" s="50" t="s">
        <v>188</v>
      </c>
      <c r="M5864" s="54">
        <v>2</v>
      </c>
      <c r="N5864" s="51" t="str">
        <f t="shared" si="377"/>
        <v>拓大一</v>
      </c>
    </row>
    <row r="5865" spans="1:14" x14ac:dyDescent="0.2">
      <c r="A5865" s="50">
        <f t="shared" si="374"/>
        <v>63336</v>
      </c>
      <c r="B5865" s="50">
        <f t="shared" si="375"/>
        <v>6</v>
      </c>
      <c r="C5865" s="51">
        <f t="shared" si="376"/>
        <v>33</v>
      </c>
      <c r="D5865" s="50">
        <v>63336</v>
      </c>
      <c r="E5865" s="50" t="s">
        <v>5629</v>
      </c>
      <c r="F5865" s="50" t="s">
        <v>13784</v>
      </c>
      <c r="G5865" s="50" t="s">
        <v>1181</v>
      </c>
      <c r="H5865" s="50" t="s">
        <v>13785</v>
      </c>
      <c r="I5865" s="50" t="s">
        <v>1182</v>
      </c>
      <c r="J5865" s="50" t="s">
        <v>13786</v>
      </c>
      <c r="K5865" s="50" t="s">
        <v>291</v>
      </c>
      <c r="L5865" s="50" t="s">
        <v>188</v>
      </c>
      <c r="M5865" s="54">
        <v>2</v>
      </c>
      <c r="N5865" s="51" t="str">
        <f t="shared" si="377"/>
        <v>拓大一</v>
      </c>
    </row>
    <row r="5866" spans="1:14" x14ac:dyDescent="0.2">
      <c r="A5866" s="50">
        <f t="shared" si="374"/>
        <v>63337</v>
      </c>
      <c r="B5866" s="50">
        <f t="shared" si="375"/>
        <v>6</v>
      </c>
      <c r="C5866" s="51">
        <f t="shared" si="376"/>
        <v>33</v>
      </c>
      <c r="D5866" s="50">
        <v>63337</v>
      </c>
      <c r="E5866" s="50" t="s">
        <v>2786</v>
      </c>
      <c r="F5866" s="50" t="s">
        <v>13787</v>
      </c>
      <c r="G5866" s="50" t="s">
        <v>2788</v>
      </c>
      <c r="H5866" s="50" t="s">
        <v>13788</v>
      </c>
      <c r="I5866" s="50" t="s">
        <v>2789</v>
      </c>
      <c r="J5866" s="50" t="s">
        <v>13789</v>
      </c>
      <c r="K5866" s="50" t="s">
        <v>291</v>
      </c>
      <c r="L5866" s="50" t="s">
        <v>188</v>
      </c>
      <c r="M5866" s="54">
        <v>2</v>
      </c>
      <c r="N5866" s="51" t="str">
        <f t="shared" si="377"/>
        <v>拓大一</v>
      </c>
    </row>
    <row r="5867" spans="1:14" x14ac:dyDescent="0.2">
      <c r="A5867" s="50">
        <f t="shared" si="374"/>
        <v>63338</v>
      </c>
      <c r="B5867" s="50">
        <f t="shared" si="375"/>
        <v>6</v>
      </c>
      <c r="C5867" s="51">
        <f t="shared" si="376"/>
        <v>33</v>
      </c>
      <c r="D5867" s="50">
        <v>63338</v>
      </c>
      <c r="E5867" s="50" t="s">
        <v>706</v>
      </c>
      <c r="F5867" s="50" t="s">
        <v>13790</v>
      </c>
      <c r="G5867" s="50" t="s">
        <v>1335</v>
      </c>
      <c r="H5867" s="50" t="s">
        <v>1691</v>
      </c>
      <c r="I5867" s="50" t="s">
        <v>4316</v>
      </c>
      <c r="J5867" s="50" t="s">
        <v>1693</v>
      </c>
      <c r="K5867" s="50" t="s">
        <v>291</v>
      </c>
      <c r="L5867" s="50" t="s">
        <v>188</v>
      </c>
      <c r="M5867" s="54">
        <v>2</v>
      </c>
      <c r="N5867" s="51" t="str">
        <f t="shared" si="377"/>
        <v>拓大一</v>
      </c>
    </row>
    <row r="5868" spans="1:14" x14ac:dyDescent="0.2">
      <c r="A5868" s="50">
        <f t="shared" ref="A5868:A5900" si="378">D5868</f>
        <v>63339</v>
      </c>
      <c r="B5868" s="50">
        <f t="shared" ref="B5868:B5900" si="379">ROUNDDOWN(D5868/10000,0)</f>
        <v>6</v>
      </c>
      <c r="C5868" s="51">
        <f t="shared" ref="C5868:C5900" si="380">ROUNDDOWN((D5868-B5868*10000)/100,0)</f>
        <v>33</v>
      </c>
      <c r="D5868" s="50">
        <v>63339</v>
      </c>
      <c r="E5868" s="50" t="s">
        <v>13791</v>
      </c>
      <c r="F5868" s="50" t="s">
        <v>8531</v>
      </c>
      <c r="G5868" s="50" t="s">
        <v>13792</v>
      </c>
      <c r="H5868" s="50" t="s">
        <v>1875</v>
      </c>
      <c r="I5868" s="50" t="s">
        <v>13793</v>
      </c>
      <c r="J5868" s="50" t="s">
        <v>1877</v>
      </c>
      <c r="K5868" s="50" t="s">
        <v>291</v>
      </c>
      <c r="L5868" s="50" t="s">
        <v>188</v>
      </c>
      <c r="M5868" s="54">
        <v>2</v>
      </c>
      <c r="N5868" s="51" t="str">
        <f t="shared" si="377"/>
        <v>拓大一</v>
      </c>
    </row>
    <row r="5869" spans="1:14" x14ac:dyDescent="0.2">
      <c r="A5869" s="50">
        <f t="shared" si="378"/>
        <v>63340</v>
      </c>
      <c r="B5869" s="50">
        <f t="shared" si="379"/>
        <v>6</v>
      </c>
      <c r="C5869" s="51">
        <f t="shared" si="380"/>
        <v>33</v>
      </c>
      <c r="D5869" s="50">
        <v>63340</v>
      </c>
      <c r="E5869" s="50" t="s">
        <v>26</v>
      </c>
      <c r="F5869" s="50" t="s">
        <v>13794</v>
      </c>
      <c r="G5869" s="50" t="s">
        <v>1451</v>
      </c>
      <c r="H5869" s="50" t="s">
        <v>1875</v>
      </c>
      <c r="I5869" s="50" t="s">
        <v>1544</v>
      </c>
      <c r="J5869" s="50" t="s">
        <v>1877</v>
      </c>
      <c r="K5869" s="50" t="s">
        <v>291</v>
      </c>
      <c r="L5869" s="50" t="s">
        <v>189</v>
      </c>
      <c r="M5869" s="54">
        <v>1</v>
      </c>
      <c r="N5869" s="51" t="str">
        <f t="shared" si="377"/>
        <v>拓大一</v>
      </c>
    </row>
    <row r="5870" spans="1:14" x14ac:dyDescent="0.2">
      <c r="A5870" s="50">
        <f t="shared" si="378"/>
        <v>63341</v>
      </c>
      <c r="B5870" s="50">
        <f t="shared" si="379"/>
        <v>6</v>
      </c>
      <c r="C5870" s="51">
        <f t="shared" si="380"/>
        <v>33</v>
      </c>
      <c r="D5870" s="50">
        <v>63341</v>
      </c>
      <c r="E5870" s="50" t="s">
        <v>5077</v>
      </c>
      <c r="F5870" s="50" t="s">
        <v>441</v>
      </c>
      <c r="G5870" s="50" t="s">
        <v>5079</v>
      </c>
      <c r="H5870" s="50" t="s">
        <v>1040</v>
      </c>
      <c r="I5870" s="50" t="s">
        <v>5081</v>
      </c>
      <c r="J5870" s="50" t="s">
        <v>1041</v>
      </c>
      <c r="K5870" s="50" t="s">
        <v>291</v>
      </c>
      <c r="L5870" s="50" t="s">
        <v>189</v>
      </c>
      <c r="M5870" s="54">
        <v>1</v>
      </c>
      <c r="N5870" s="51" t="str">
        <f t="shared" si="377"/>
        <v>拓大一</v>
      </c>
    </row>
    <row r="5871" spans="1:14" x14ac:dyDescent="0.2">
      <c r="A5871" s="50">
        <f t="shared" si="378"/>
        <v>63342</v>
      </c>
      <c r="B5871" s="50">
        <f t="shared" si="379"/>
        <v>6</v>
      </c>
      <c r="C5871" s="51">
        <f t="shared" si="380"/>
        <v>33</v>
      </c>
      <c r="D5871" s="50">
        <v>63342</v>
      </c>
      <c r="E5871" s="50" t="s">
        <v>23</v>
      </c>
      <c r="F5871" s="50" t="s">
        <v>11180</v>
      </c>
      <c r="G5871" s="50" t="s">
        <v>1248</v>
      </c>
      <c r="H5871" s="50" t="s">
        <v>2033</v>
      </c>
      <c r="I5871" s="50" t="s">
        <v>1249</v>
      </c>
      <c r="J5871" s="50" t="s">
        <v>2920</v>
      </c>
      <c r="K5871" s="50" t="s">
        <v>291</v>
      </c>
      <c r="L5871" s="50" t="s">
        <v>189</v>
      </c>
      <c r="M5871" s="54">
        <v>1</v>
      </c>
      <c r="N5871" s="51" t="str">
        <f t="shared" si="377"/>
        <v>拓大一</v>
      </c>
    </row>
    <row r="5872" spans="1:14" x14ac:dyDescent="0.2">
      <c r="A5872" s="50">
        <f t="shared" si="378"/>
        <v>63343</v>
      </c>
      <c r="B5872" s="50">
        <f t="shared" si="379"/>
        <v>6</v>
      </c>
      <c r="C5872" s="51">
        <f t="shared" si="380"/>
        <v>33</v>
      </c>
      <c r="D5872" s="50">
        <v>63343</v>
      </c>
      <c r="E5872" s="50" t="s">
        <v>13795</v>
      </c>
      <c r="F5872" s="50" t="s">
        <v>13796</v>
      </c>
      <c r="G5872" s="50" t="s">
        <v>13797</v>
      </c>
      <c r="H5872" s="50" t="s">
        <v>3306</v>
      </c>
      <c r="I5872" s="50" t="s">
        <v>13798</v>
      </c>
      <c r="J5872" s="50" t="s">
        <v>4886</v>
      </c>
      <c r="K5872" s="50" t="s">
        <v>291</v>
      </c>
      <c r="L5872" s="50" t="s">
        <v>189</v>
      </c>
      <c r="M5872" s="54">
        <v>1</v>
      </c>
      <c r="N5872" s="51" t="str">
        <f t="shared" si="377"/>
        <v>拓大一</v>
      </c>
    </row>
    <row r="5873" spans="1:14" x14ac:dyDescent="0.2">
      <c r="A5873" s="50">
        <f t="shared" si="378"/>
        <v>63344</v>
      </c>
      <c r="B5873" s="50">
        <f t="shared" si="379"/>
        <v>6</v>
      </c>
      <c r="C5873" s="51">
        <f t="shared" si="380"/>
        <v>33</v>
      </c>
      <c r="D5873" s="50">
        <v>63344</v>
      </c>
      <c r="E5873" s="50" t="s">
        <v>13799</v>
      </c>
      <c r="F5873" s="50" t="s">
        <v>13800</v>
      </c>
      <c r="G5873" s="50" t="s">
        <v>13801</v>
      </c>
      <c r="H5873" s="50" t="s">
        <v>1217</v>
      </c>
      <c r="I5873" s="50" t="s">
        <v>13802</v>
      </c>
      <c r="J5873" s="50" t="s">
        <v>1234</v>
      </c>
      <c r="K5873" s="50" t="s">
        <v>291</v>
      </c>
      <c r="L5873" s="50" t="s">
        <v>189</v>
      </c>
      <c r="M5873" s="54">
        <v>1</v>
      </c>
      <c r="N5873" s="51" t="str">
        <f t="shared" si="377"/>
        <v>拓大一</v>
      </c>
    </row>
    <row r="5874" spans="1:14" x14ac:dyDescent="0.2">
      <c r="A5874" s="50">
        <f t="shared" si="378"/>
        <v>63345</v>
      </c>
      <c r="B5874" s="50">
        <f t="shared" si="379"/>
        <v>6</v>
      </c>
      <c r="C5874" s="51">
        <f t="shared" si="380"/>
        <v>33</v>
      </c>
      <c r="D5874" s="50">
        <v>63345</v>
      </c>
      <c r="E5874" s="50" t="s">
        <v>3843</v>
      </c>
      <c r="F5874" s="50" t="s">
        <v>15646</v>
      </c>
      <c r="G5874" s="50" t="s">
        <v>3845</v>
      </c>
      <c r="H5874" s="50" t="s">
        <v>3647</v>
      </c>
      <c r="I5874" s="50" t="s">
        <v>7014</v>
      </c>
      <c r="J5874" s="50" t="s">
        <v>3648</v>
      </c>
      <c r="K5874" s="50" t="s">
        <v>291</v>
      </c>
      <c r="L5874" s="50" t="s">
        <v>188</v>
      </c>
      <c r="M5874" s="54">
        <v>2</v>
      </c>
      <c r="N5874" s="51" t="str">
        <f t="shared" si="377"/>
        <v>拓大一</v>
      </c>
    </row>
    <row r="5875" spans="1:14" x14ac:dyDescent="0.2">
      <c r="A5875" s="50">
        <f t="shared" si="378"/>
        <v>63346</v>
      </c>
      <c r="B5875" s="50">
        <f t="shared" si="379"/>
        <v>6</v>
      </c>
      <c r="C5875" s="51">
        <f t="shared" si="380"/>
        <v>33</v>
      </c>
      <c r="D5875" s="50">
        <v>63346</v>
      </c>
      <c r="E5875" s="50" t="s">
        <v>5772</v>
      </c>
      <c r="F5875" s="50" t="s">
        <v>2606</v>
      </c>
      <c r="G5875" s="50" t="s">
        <v>5774</v>
      </c>
      <c r="H5875" s="50" t="s">
        <v>1235</v>
      </c>
      <c r="I5875" s="50" t="s">
        <v>5775</v>
      </c>
      <c r="J5875" s="50" t="s">
        <v>1236</v>
      </c>
      <c r="K5875" s="50" t="s">
        <v>291</v>
      </c>
      <c r="L5875" s="50" t="s">
        <v>185</v>
      </c>
      <c r="M5875" s="54">
        <v>1</v>
      </c>
      <c r="N5875" s="51" t="str">
        <f t="shared" si="377"/>
        <v>拓大一</v>
      </c>
    </row>
    <row r="5876" spans="1:14" x14ac:dyDescent="0.2">
      <c r="A5876" s="50">
        <f t="shared" si="378"/>
        <v>63347</v>
      </c>
      <c r="B5876" s="50">
        <f t="shared" si="379"/>
        <v>6</v>
      </c>
      <c r="C5876" s="51">
        <f t="shared" si="380"/>
        <v>33</v>
      </c>
      <c r="D5876" s="50">
        <v>63347</v>
      </c>
      <c r="E5876" s="50" t="s">
        <v>15647</v>
      </c>
      <c r="F5876" s="50" t="s">
        <v>15648</v>
      </c>
      <c r="G5876" s="50" t="s">
        <v>15649</v>
      </c>
      <c r="H5876" s="50" t="s">
        <v>1179</v>
      </c>
      <c r="I5876" s="50" t="s">
        <v>15650</v>
      </c>
      <c r="J5876" s="50" t="s">
        <v>1180</v>
      </c>
      <c r="K5876" s="50" t="s">
        <v>291</v>
      </c>
      <c r="L5876" s="50" t="s">
        <v>189</v>
      </c>
      <c r="M5876" s="54">
        <v>1</v>
      </c>
      <c r="N5876" s="51" t="str">
        <f t="shared" si="377"/>
        <v>拓大一</v>
      </c>
    </row>
    <row r="5877" spans="1:14" x14ac:dyDescent="0.2">
      <c r="A5877" s="50">
        <f t="shared" si="378"/>
        <v>63348</v>
      </c>
      <c r="B5877" s="50">
        <f t="shared" si="379"/>
        <v>6</v>
      </c>
      <c r="C5877" s="51">
        <f t="shared" si="380"/>
        <v>33</v>
      </c>
      <c r="D5877" s="50">
        <v>63348</v>
      </c>
      <c r="E5877" s="50" t="s">
        <v>117</v>
      </c>
      <c r="F5877" s="50" t="s">
        <v>7937</v>
      </c>
      <c r="G5877" s="50" t="s">
        <v>1197</v>
      </c>
      <c r="H5877" s="50" t="s">
        <v>2434</v>
      </c>
      <c r="I5877" s="50" t="s">
        <v>1199</v>
      </c>
      <c r="J5877" s="50" t="s">
        <v>2435</v>
      </c>
      <c r="K5877" s="50" t="s">
        <v>291</v>
      </c>
      <c r="L5877" s="50" t="s">
        <v>189</v>
      </c>
      <c r="M5877" s="54">
        <v>1</v>
      </c>
      <c r="N5877" s="51" t="str">
        <f t="shared" si="377"/>
        <v>拓大一</v>
      </c>
    </row>
    <row r="5878" spans="1:14" x14ac:dyDescent="0.2">
      <c r="A5878" s="50">
        <f t="shared" si="378"/>
        <v>63349</v>
      </c>
      <c r="B5878" s="50">
        <f t="shared" si="379"/>
        <v>6</v>
      </c>
      <c r="C5878" s="51">
        <f t="shared" si="380"/>
        <v>33</v>
      </c>
      <c r="D5878" s="50">
        <v>63349</v>
      </c>
      <c r="E5878" s="50" t="s">
        <v>677</v>
      </c>
      <c r="F5878" s="50" t="s">
        <v>10048</v>
      </c>
      <c r="G5878" s="50" t="s">
        <v>1380</v>
      </c>
      <c r="H5878" s="50" t="s">
        <v>1040</v>
      </c>
      <c r="I5878" s="50" t="s">
        <v>1382</v>
      </c>
      <c r="J5878" s="50" t="s">
        <v>1041</v>
      </c>
      <c r="K5878" s="50" t="s">
        <v>291</v>
      </c>
      <c r="L5878" s="50" t="s">
        <v>189</v>
      </c>
      <c r="M5878" s="54">
        <v>1</v>
      </c>
      <c r="N5878" s="51" t="str">
        <f t="shared" si="377"/>
        <v>拓大一</v>
      </c>
    </row>
    <row r="5879" spans="1:14" x14ac:dyDescent="0.2">
      <c r="A5879" s="50">
        <f t="shared" si="378"/>
        <v>63386</v>
      </c>
      <c r="B5879" s="50">
        <f t="shared" si="379"/>
        <v>6</v>
      </c>
      <c r="C5879" s="51">
        <f t="shared" si="380"/>
        <v>33</v>
      </c>
      <c r="D5879" s="50">
        <v>63386</v>
      </c>
      <c r="E5879" s="50" t="s">
        <v>87</v>
      </c>
      <c r="F5879" s="50" t="s">
        <v>13803</v>
      </c>
      <c r="G5879" s="50" t="s">
        <v>1117</v>
      </c>
      <c r="H5879" s="50" t="s">
        <v>9583</v>
      </c>
      <c r="I5879" s="50" t="s">
        <v>1119</v>
      </c>
      <c r="J5879" s="50" t="s">
        <v>1820</v>
      </c>
      <c r="K5879" s="50" t="s">
        <v>292</v>
      </c>
      <c r="L5879" s="50" t="s">
        <v>188</v>
      </c>
      <c r="M5879" s="54">
        <v>2</v>
      </c>
      <c r="N5879" s="51" t="str">
        <f t="shared" si="377"/>
        <v>拓大一</v>
      </c>
    </row>
    <row r="5880" spans="1:14" x14ac:dyDescent="0.2">
      <c r="A5880" s="50">
        <f t="shared" si="378"/>
        <v>63387</v>
      </c>
      <c r="B5880" s="50">
        <f t="shared" si="379"/>
        <v>6</v>
      </c>
      <c r="C5880" s="51">
        <f t="shared" si="380"/>
        <v>33</v>
      </c>
      <c r="D5880" s="50">
        <v>63387</v>
      </c>
      <c r="E5880" s="50" t="s">
        <v>7317</v>
      </c>
      <c r="F5880" s="50" t="s">
        <v>13804</v>
      </c>
      <c r="G5880" s="50" t="s">
        <v>7318</v>
      </c>
      <c r="H5880" s="50" t="s">
        <v>3234</v>
      </c>
      <c r="I5880" s="50" t="s">
        <v>7319</v>
      </c>
      <c r="J5880" s="50" t="s">
        <v>3236</v>
      </c>
      <c r="K5880" s="50" t="s">
        <v>292</v>
      </c>
      <c r="L5880" s="50" t="s">
        <v>189</v>
      </c>
      <c r="M5880" s="54">
        <v>2</v>
      </c>
      <c r="N5880" s="51" t="str">
        <f t="shared" si="377"/>
        <v>拓大一</v>
      </c>
    </row>
    <row r="5881" spans="1:14" x14ac:dyDescent="0.2">
      <c r="A5881" s="50">
        <f t="shared" si="378"/>
        <v>63388</v>
      </c>
      <c r="B5881" s="50">
        <f t="shared" si="379"/>
        <v>6</v>
      </c>
      <c r="C5881" s="51">
        <f t="shared" si="380"/>
        <v>33</v>
      </c>
      <c r="D5881" s="50">
        <v>63388</v>
      </c>
      <c r="E5881" s="50" t="s">
        <v>45</v>
      </c>
      <c r="F5881" s="50" t="s">
        <v>7917</v>
      </c>
      <c r="G5881" s="50" t="s">
        <v>1184</v>
      </c>
      <c r="H5881" s="50" t="s">
        <v>1172</v>
      </c>
      <c r="I5881" s="50" t="s">
        <v>1186</v>
      </c>
      <c r="J5881" s="50" t="s">
        <v>1174</v>
      </c>
      <c r="K5881" s="50" t="s">
        <v>292</v>
      </c>
      <c r="L5881" s="50" t="s">
        <v>189</v>
      </c>
      <c r="M5881" s="54">
        <v>2</v>
      </c>
      <c r="N5881" s="51" t="str">
        <f t="shared" si="377"/>
        <v>拓大一</v>
      </c>
    </row>
    <row r="5882" spans="1:14" x14ac:dyDescent="0.2">
      <c r="A5882" s="50">
        <f t="shared" si="378"/>
        <v>63389</v>
      </c>
      <c r="B5882" s="50">
        <f t="shared" si="379"/>
        <v>6</v>
      </c>
      <c r="C5882" s="51">
        <f t="shared" si="380"/>
        <v>33</v>
      </c>
      <c r="D5882" s="50">
        <v>63389</v>
      </c>
      <c r="E5882" s="50" t="s">
        <v>11198</v>
      </c>
      <c r="F5882" s="50" t="s">
        <v>8642</v>
      </c>
      <c r="G5882" s="50" t="s">
        <v>11199</v>
      </c>
      <c r="H5882" s="50" t="s">
        <v>6064</v>
      </c>
      <c r="I5882" s="50" t="s">
        <v>11200</v>
      </c>
      <c r="J5882" s="50" t="s">
        <v>6065</v>
      </c>
      <c r="K5882" s="50" t="s">
        <v>292</v>
      </c>
      <c r="L5882" s="50" t="s">
        <v>188</v>
      </c>
      <c r="M5882" s="54">
        <v>2</v>
      </c>
      <c r="N5882" s="51" t="str">
        <f t="shared" si="377"/>
        <v>拓大一</v>
      </c>
    </row>
    <row r="5883" spans="1:14" x14ac:dyDescent="0.2">
      <c r="A5883" s="50">
        <f t="shared" si="378"/>
        <v>63390</v>
      </c>
      <c r="B5883" s="50">
        <f t="shared" si="379"/>
        <v>6</v>
      </c>
      <c r="C5883" s="51">
        <f t="shared" si="380"/>
        <v>33</v>
      </c>
      <c r="D5883" s="50">
        <v>63390</v>
      </c>
      <c r="E5883" s="50" t="s">
        <v>1628</v>
      </c>
      <c r="F5883" s="50" t="s">
        <v>13805</v>
      </c>
      <c r="G5883" s="50" t="s">
        <v>1629</v>
      </c>
      <c r="H5883" s="50" t="s">
        <v>13806</v>
      </c>
      <c r="I5883" s="50" t="s">
        <v>1630</v>
      </c>
      <c r="J5883" s="50" t="s">
        <v>13807</v>
      </c>
      <c r="K5883" s="50" t="s">
        <v>292</v>
      </c>
      <c r="L5883" s="50" t="s">
        <v>188</v>
      </c>
      <c r="M5883" s="54">
        <v>2</v>
      </c>
      <c r="N5883" s="51" t="str">
        <f t="shared" si="377"/>
        <v>拓大一</v>
      </c>
    </row>
    <row r="5884" spans="1:14" x14ac:dyDescent="0.2">
      <c r="A5884" s="50">
        <f t="shared" si="378"/>
        <v>63391</v>
      </c>
      <c r="B5884" s="50">
        <f t="shared" si="379"/>
        <v>6</v>
      </c>
      <c r="C5884" s="51">
        <f t="shared" si="380"/>
        <v>33</v>
      </c>
      <c r="D5884" s="50">
        <v>63391</v>
      </c>
      <c r="E5884" s="50" t="s">
        <v>15651</v>
      </c>
      <c r="F5884" s="50" t="s">
        <v>1086</v>
      </c>
      <c r="G5884" s="50" t="s">
        <v>11502</v>
      </c>
      <c r="H5884" s="50" t="s">
        <v>1088</v>
      </c>
      <c r="I5884" s="50" t="s">
        <v>11503</v>
      </c>
      <c r="J5884" s="50" t="s">
        <v>1090</v>
      </c>
      <c r="K5884" s="50" t="s">
        <v>292</v>
      </c>
      <c r="L5884" s="50" t="s">
        <v>189</v>
      </c>
      <c r="M5884" s="54">
        <v>1</v>
      </c>
      <c r="N5884" s="51" t="str">
        <f t="shared" si="377"/>
        <v>拓大一</v>
      </c>
    </row>
    <row r="5885" spans="1:14" x14ac:dyDescent="0.2">
      <c r="A5885" s="50">
        <f t="shared" si="378"/>
        <v>63392</v>
      </c>
      <c r="B5885" s="50">
        <f t="shared" si="379"/>
        <v>6</v>
      </c>
      <c r="C5885" s="51">
        <f t="shared" si="380"/>
        <v>33</v>
      </c>
      <c r="D5885" s="50">
        <v>63392</v>
      </c>
      <c r="E5885" s="50" t="s">
        <v>49</v>
      </c>
      <c r="F5885" s="50" t="s">
        <v>14197</v>
      </c>
      <c r="G5885" s="50" t="s">
        <v>2159</v>
      </c>
      <c r="H5885" s="50" t="s">
        <v>2215</v>
      </c>
      <c r="I5885" s="50" t="s">
        <v>2160</v>
      </c>
      <c r="J5885" s="50" t="s">
        <v>2217</v>
      </c>
      <c r="K5885" s="50" t="s">
        <v>292</v>
      </c>
      <c r="L5885" s="50" t="s">
        <v>189</v>
      </c>
      <c r="M5885" s="54">
        <v>1</v>
      </c>
      <c r="N5885" s="51" t="str">
        <f t="shared" si="377"/>
        <v>拓大一</v>
      </c>
    </row>
    <row r="5886" spans="1:14" x14ac:dyDescent="0.2">
      <c r="A5886" s="50">
        <f t="shared" si="378"/>
        <v>63501</v>
      </c>
      <c r="B5886" s="50">
        <f t="shared" si="379"/>
        <v>6</v>
      </c>
      <c r="C5886" s="51">
        <f t="shared" si="380"/>
        <v>35</v>
      </c>
      <c r="D5886" s="50">
        <v>63501</v>
      </c>
      <c r="E5886" s="50" t="s">
        <v>8066</v>
      </c>
      <c r="F5886" s="50" t="s">
        <v>13808</v>
      </c>
      <c r="G5886" s="50" t="s">
        <v>10355</v>
      </c>
      <c r="H5886" s="50" t="s">
        <v>2033</v>
      </c>
      <c r="I5886" s="50" t="s">
        <v>10356</v>
      </c>
      <c r="J5886" s="50" t="s">
        <v>2920</v>
      </c>
      <c r="K5886" s="50" t="s">
        <v>291</v>
      </c>
      <c r="L5886" s="50" t="s">
        <v>189</v>
      </c>
      <c r="M5886" s="54">
        <v>1</v>
      </c>
      <c r="N5886" s="51" t="str">
        <f t="shared" si="377"/>
        <v>都東大和</v>
      </c>
    </row>
    <row r="5887" spans="1:14" x14ac:dyDescent="0.2">
      <c r="A5887" s="50">
        <f t="shared" si="378"/>
        <v>63502</v>
      </c>
      <c r="B5887" s="50">
        <f t="shared" si="379"/>
        <v>6</v>
      </c>
      <c r="C5887" s="51">
        <f t="shared" si="380"/>
        <v>35</v>
      </c>
      <c r="D5887" s="50">
        <v>63502</v>
      </c>
      <c r="E5887" s="50" t="s">
        <v>871</v>
      </c>
      <c r="F5887" s="50" t="s">
        <v>13809</v>
      </c>
      <c r="G5887" s="50" t="s">
        <v>2536</v>
      </c>
      <c r="H5887" s="50" t="s">
        <v>1289</v>
      </c>
      <c r="I5887" s="50" t="s">
        <v>2537</v>
      </c>
      <c r="J5887" s="50" t="s">
        <v>1290</v>
      </c>
      <c r="K5887" s="50" t="s">
        <v>291</v>
      </c>
      <c r="L5887" s="50" t="s">
        <v>188</v>
      </c>
      <c r="M5887" s="54">
        <v>2</v>
      </c>
      <c r="N5887" s="51" t="str">
        <f t="shared" si="377"/>
        <v>都東大和</v>
      </c>
    </row>
    <row r="5888" spans="1:14" x14ac:dyDescent="0.2">
      <c r="A5888" s="50">
        <f t="shared" si="378"/>
        <v>63503</v>
      </c>
      <c r="B5888" s="50">
        <f t="shared" si="379"/>
        <v>6</v>
      </c>
      <c r="C5888" s="51">
        <f t="shared" si="380"/>
        <v>35</v>
      </c>
      <c r="D5888" s="50">
        <v>63503</v>
      </c>
      <c r="E5888" s="50" t="s">
        <v>706</v>
      </c>
      <c r="F5888" s="50" t="s">
        <v>12241</v>
      </c>
      <c r="G5888" s="50" t="s">
        <v>1335</v>
      </c>
      <c r="H5888" s="50" t="s">
        <v>6861</v>
      </c>
      <c r="I5888" s="50" t="s">
        <v>4316</v>
      </c>
      <c r="J5888" s="50" t="s">
        <v>9549</v>
      </c>
      <c r="K5888" s="50" t="s">
        <v>291</v>
      </c>
      <c r="L5888" s="50" t="s">
        <v>189</v>
      </c>
      <c r="M5888" s="54">
        <v>2</v>
      </c>
      <c r="N5888" s="51" t="str">
        <f t="shared" si="377"/>
        <v>都東大和</v>
      </c>
    </row>
    <row r="5889" spans="1:14" x14ac:dyDescent="0.2">
      <c r="A5889" s="50">
        <f t="shared" si="378"/>
        <v>63504</v>
      </c>
      <c r="B5889" s="50">
        <f t="shared" si="379"/>
        <v>6</v>
      </c>
      <c r="C5889" s="51">
        <f t="shared" si="380"/>
        <v>35</v>
      </c>
      <c r="D5889" s="50">
        <v>63504</v>
      </c>
      <c r="E5889" s="50" t="s">
        <v>118</v>
      </c>
      <c r="F5889" s="50" t="s">
        <v>4192</v>
      </c>
      <c r="G5889" s="50" t="s">
        <v>1135</v>
      </c>
      <c r="H5889" s="50" t="s">
        <v>7498</v>
      </c>
      <c r="I5889" s="50" t="s">
        <v>1136</v>
      </c>
      <c r="J5889" s="50" t="s">
        <v>7500</v>
      </c>
      <c r="K5889" s="50" t="s">
        <v>291</v>
      </c>
      <c r="L5889" s="50" t="s">
        <v>188</v>
      </c>
      <c r="M5889" s="54">
        <v>2</v>
      </c>
      <c r="N5889" s="51" t="str">
        <f t="shared" si="377"/>
        <v>都東大和</v>
      </c>
    </row>
    <row r="5890" spans="1:14" x14ac:dyDescent="0.2">
      <c r="A5890" s="50">
        <f t="shared" si="378"/>
        <v>63505</v>
      </c>
      <c r="B5890" s="50">
        <f t="shared" si="379"/>
        <v>6</v>
      </c>
      <c r="C5890" s="51">
        <f t="shared" si="380"/>
        <v>35</v>
      </c>
      <c r="D5890" s="50">
        <v>63505</v>
      </c>
      <c r="E5890" s="50" t="s">
        <v>6920</v>
      </c>
      <c r="F5890" s="50" t="s">
        <v>13810</v>
      </c>
      <c r="G5890" s="50" t="s">
        <v>6921</v>
      </c>
      <c r="H5890" s="50" t="s">
        <v>6884</v>
      </c>
      <c r="I5890" s="50" t="s">
        <v>6922</v>
      </c>
      <c r="J5890" s="50" t="s">
        <v>6886</v>
      </c>
      <c r="K5890" s="50" t="s">
        <v>291</v>
      </c>
      <c r="L5890" s="50" t="s">
        <v>188</v>
      </c>
      <c r="M5890" s="54">
        <v>2</v>
      </c>
      <c r="N5890" s="51" t="str">
        <f t="shared" ref="N5890:N5900" si="381">VLOOKUP(B5890*100+C5890,$AB$2:$AF$400,2,0)</f>
        <v>都東大和</v>
      </c>
    </row>
    <row r="5891" spans="1:14" x14ac:dyDescent="0.2">
      <c r="A5891" s="50">
        <f t="shared" si="378"/>
        <v>63506</v>
      </c>
      <c r="B5891" s="50">
        <f t="shared" si="379"/>
        <v>6</v>
      </c>
      <c r="C5891" s="51">
        <f t="shared" si="380"/>
        <v>35</v>
      </c>
      <c r="D5891" s="50">
        <v>63506</v>
      </c>
      <c r="E5891" s="50" t="s">
        <v>22</v>
      </c>
      <c r="F5891" s="50" t="s">
        <v>13811</v>
      </c>
      <c r="G5891" s="50" t="s">
        <v>1070</v>
      </c>
      <c r="H5891" s="50" t="s">
        <v>1924</v>
      </c>
      <c r="I5891" s="50" t="s">
        <v>1610</v>
      </c>
      <c r="J5891" s="50" t="s">
        <v>1925</v>
      </c>
      <c r="K5891" s="50" t="s">
        <v>291</v>
      </c>
      <c r="L5891" s="50" t="s">
        <v>188</v>
      </c>
      <c r="M5891" s="54">
        <v>2</v>
      </c>
      <c r="N5891" s="51" t="str">
        <f t="shared" si="381"/>
        <v>都東大和</v>
      </c>
    </row>
    <row r="5892" spans="1:14" x14ac:dyDescent="0.2">
      <c r="A5892" s="50">
        <f t="shared" si="378"/>
        <v>63507</v>
      </c>
      <c r="B5892" s="50">
        <f t="shared" si="379"/>
        <v>6</v>
      </c>
      <c r="C5892" s="51">
        <f t="shared" si="380"/>
        <v>35</v>
      </c>
      <c r="D5892" s="50">
        <v>63507</v>
      </c>
      <c r="E5892" s="50" t="s">
        <v>13812</v>
      </c>
      <c r="F5892" s="50" t="s">
        <v>13813</v>
      </c>
      <c r="G5892" s="50" t="s">
        <v>10296</v>
      </c>
      <c r="H5892" s="50" t="s">
        <v>1139</v>
      </c>
      <c r="I5892" s="50" t="s">
        <v>10297</v>
      </c>
      <c r="J5892" s="50" t="s">
        <v>1140</v>
      </c>
      <c r="K5892" s="50" t="s">
        <v>291</v>
      </c>
      <c r="L5892" s="50" t="s">
        <v>188</v>
      </c>
      <c r="M5892" s="54">
        <v>2</v>
      </c>
      <c r="N5892" s="51" t="str">
        <f t="shared" si="381"/>
        <v>都東大和</v>
      </c>
    </row>
    <row r="5893" spans="1:14" x14ac:dyDescent="0.2">
      <c r="A5893" s="50">
        <f t="shared" si="378"/>
        <v>63508</v>
      </c>
      <c r="B5893" s="50">
        <f t="shared" si="379"/>
        <v>6</v>
      </c>
      <c r="C5893" s="51">
        <f t="shared" si="380"/>
        <v>35</v>
      </c>
      <c r="D5893" s="50">
        <v>63508</v>
      </c>
      <c r="E5893" s="50" t="s">
        <v>601</v>
      </c>
      <c r="F5893" s="50" t="s">
        <v>3925</v>
      </c>
      <c r="G5893" s="50" t="s">
        <v>13814</v>
      </c>
      <c r="H5893" s="50" t="s">
        <v>2476</v>
      </c>
      <c r="I5893" s="50" t="s">
        <v>13815</v>
      </c>
      <c r="J5893" s="50" t="s">
        <v>2478</v>
      </c>
      <c r="K5893" s="50" t="s">
        <v>291</v>
      </c>
      <c r="L5893" s="50" t="s">
        <v>188</v>
      </c>
      <c r="M5893" s="54">
        <v>2</v>
      </c>
      <c r="N5893" s="51" t="str">
        <f t="shared" si="381"/>
        <v>都東大和</v>
      </c>
    </row>
    <row r="5894" spans="1:14" x14ac:dyDescent="0.2">
      <c r="A5894" s="50">
        <f t="shared" si="378"/>
        <v>63509</v>
      </c>
      <c r="B5894" s="50">
        <f t="shared" si="379"/>
        <v>6</v>
      </c>
      <c r="C5894" s="51">
        <f t="shared" si="380"/>
        <v>35</v>
      </c>
      <c r="D5894" s="50">
        <v>63509</v>
      </c>
      <c r="E5894" s="50" t="s">
        <v>1366</v>
      </c>
      <c r="F5894" s="50" t="s">
        <v>13816</v>
      </c>
      <c r="G5894" s="50" t="s">
        <v>1368</v>
      </c>
      <c r="H5894" s="50" t="s">
        <v>6237</v>
      </c>
      <c r="I5894" s="50" t="s">
        <v>1369</v>
      </c>
      <c r="J5894" s="50" t="s">
        <v>6239</v>
      </c>
      <c r="K5894" s="50" t="s">
        <v>291</v>
      </c>
      <c r="L5894" s="50" t="s">
        <v>188</v>
      </c>
      <c r="M5894" s="54">
        <v>2</v>
      </c>
      <c r="N5894" s="51" t="str">
        <f t="shared" si="381"/>
        <v>都東大和</v>
      </c>
    </row>
    <row r="5895" spans="1:14" x14ac:dyDescent="0.2">
      <c r="A5895" s="50">
        <f t="shared" si="378"/>
        <v>63510</v>
      </c>
      <c r="B5895" s="50">
        <f t="shared" si="379"/>
        <v>6</v>
      </c>
      <c r="C5895" s="51">
        <f t="shared" si="380"/>
        <v>35</v>
      </c>
      <c r="D5895" s="50">
        <v>63510</v>
      </c>
      <c r="E5895" s="50" t="s">
        <v>13817</v>
      </c>
      <c r="F5895" s="50" t="s">
        <v>7937</v>
      </c>
      <c r="G5895" s="50" t="s">
        <v>2742</v>
      </c>
      <c r="H5895" s="50" t="s">
        <v>2434</v>
      </c>
      <c r="I5895" s="50" t="s">
        <v>5498</v>
      </c>
      <c r="J5895" s="50" t="s">
        <v>2435</v>
      </c>
      <c r="K5895" s="50" t="s">
        <v>291</v>
      </c>
      <c r="L5895" s="50" t="s">
        <v>188</v>
      </c>
      <c r="M5895" s="54">
        <v>2</v>
      </c>
      <c r="N5895" s="51" t="str">
        <f t="shared" si="381"/>
        <v>都東大和</v>
      </c>
    </row>
    <row r="5896" spans="1:14" x14ac:dyDescent="0.2">
      <c r="A5896" s="50">
        <f t="shared" si="378"/>
        <v>63511</v>
      </c>
      <c r="B5896" s="50">
        <f t="shared" si="379"/>
        <v>6</v>
      </c>
      <c r="C5896" s="51">
        <f t="shared" si="380"/>
        <v>35</v>
      </c>
      <c r="D5896" s="50">
        <v>63511</v>
      </c>
      <c r="E5896" s="50" t="s">
        <v>32</v>
      </c>
      <c r="F5896" s="50" t="s">
        <v>13818</v>
      </c>
      <c r="G5896" s="50" t="s">
        <v>1991</v>
      </c>
      <c r="H5896" s="50" t="s">
        <v>9579</v>
      </c>
      <c r="I5896" s="50" t="s">
        <v>1992</v>
      </c>
      <c r="J5896" s="50" t="s">
        <v>13819</v>
      </c>
      <c r="K5896" s="50" t="s">
        <v>291</v>
      </c>
      <c r="L5896" s="50" t="s">
        <v>188</v>
      </c>
      <c r="M5896" s="54">
        <v>2</v>
      </c>
      <c r="N5896" s="51" t="str">
        <f t="shared" si="381"/>
        <v>都東大和</v>
      </c>
    </row>
    <row r="5897" spans="1:14" x14ac:dyDescent="0.2">
      <c r="A5897" s="50">
        <f t="shared" si="378"/>
        <v>63512</v>
      </c>
      <c r="B5897" s="50">
        <f t="shared" si="379"/>
        <v>6</v>
      </c>
      <c r="C5897" s="51">
        <f t="shared" si="380"/>
        <v>35</v>
      </c>
      <c r="D5897" s="50">
        <v>63512</v>
      </c>
      <c r="E5897" s="50" t="s">
        <v>47</v>
      </c>
      <c r="F5897" s="50" t="s">
        <v>13820</v>
      </c>
      <c r="G5897" s="50" t="s">
        <v>1087</v>
      </c>
      <c r="H5897" s="50" t="s">
        <v>13821</v>
      </c>
      <c r="I5897" s="50" t="s">
        <v>1089</v>
      </c>
      <c r="J5897" s="50" t="s">
        <v>13822</v>
      </c>
      <c r="K5897" s="50" t="s">
        <v>291</v>
      </c>
      <c r="L5897" s="50" t="s">
        <v>188</v>
      </c>
      <c r="M5897" s="54">
        <v>2</v>
      </c>
      <c r="N5897" s="51" t="str">
        <f t="shared" si="381"/>
        <v>都東大和</v>
      </c>
    </row>
    <row r="5898" spans="1:14" x14ac:dyDescent="0.2">
      <c r="A5898" s="50">
        <f t="shared" si="378"/>
        <v>63513</v>
      </c>
      <c r="B5898" s="50">
        <f t="shared" si="379"/>
        <v>6</v>
      </c>
      <c r="C5898" s="51">
        <f t="shared" si="380"/>
        <v>35</v>
      </c>
      <c r="D5898" s="50">
        <v>63513</v>
      </c>
      <c r="E5898" s="50" t="s">
        <v>357</v>
      </c>
      <c r="F5898" s="50" t="s">
        <v>13823</v>
      </c>
      <c r="G5898" s="50" t="s">
        <v>1301</v>
      </c>
      <c r="H5898" s="50" t="s">
        <v>1121</v>
      </c>
      <c r="I5898" s="50" t="s">
        <v>1431</v>
      </c>
      <c r="J5898" s="50" t="s">
        <v>1584</v>
      </c>
      <c r="K5898" s="50" t="s">
        <v>291</v>
      </c>
      <c r="L5898" s="50" t="s">
        <v>188</v>
      </c>
      <c r="M5898" s="54">
        <v>2</v>
      </c>
      <c r="N5898" s="51" t="str">
        <f t="shared" si="381"/>
        <v>都東大和</v>
      </c>
    </row>
    <row r="5899" spans="1:14" x14ac:dyDescent="0.2">
      <c r="A5899" s="50">
        <f t="shared" si="378"/>
        <v>63514</v>
      </c>
      <c r="B5899" s="50">
        <f t="shared" si="379"/>
        <v>6</v>
      </c>
      <c r="C5899" s="51">
        <f t="shared" si="380"/>
        <v>35</v>
      </c>
      <c r="D5899" s="50">
        <v>63514</v>
      </c>
      <c r="E5899" s="50" t="s">
        <v>15652</v>
      </c>
      <c r="F5899" s="50" t="s">
        <v>13824</v>
      </c>
      <c r="G5899" s="50" t="s">
        <v>11343</v>
      </c>
      <c r="H5899" s="50" t="s">
        <v>2099</v>
      </c>
      <c r="I5899" s="50" t="s">
        <v>11344</v>
      </c>
      <c r="J5899" s="50" t="s">
        <v>2100</v>
      </c>
      <c r="K5899" s="50" t="s">
        <v>291</v>
      </c>
      <c r="L5899" s="50" t="s">
        <v>189</v>
      </c>
      <c r="M5899" s="54">
        <v>1</v>
      </c>
      <c r="N5899" s="51" t="str">
        <f t="shared" si="381"/>
        <v>都東大和</v>
      </c>
    </row>
    <row r="5900" spans="1:14" x14ac:dyDescent="0.2">
      <c r="A5900" s="50">
        <f t="shared" si="378"/>
        <v>63515</v>
      </c>
      <c r="B5900" s="50">
        <f t="shared" si="379"/>
        <v>6</v>
      </c>
      <c r="C5900" s="51">
        <f t="shared" si="380"/>
        <v>35</v>
      </c>
      <c r="D5900" s="50">
        <v>63515</v>
      </c>
      <c r="E5900" s="50" t="s">
        <v>13825</v>
      </c>
      <c r="F5900" s="50" t="s">
        <v>13826</v>
      </c>
      <c r="G5900" s="50" t="s">
        <v>10213</v>
      </c>
      <c r="H5900" s="50" t="s">
        <v>13827</v>
      </c>
      <c r="I5900" s="50" t="s">
        <v>10214</v>
      </c>
      <c r="J5900" s="50" t="s">
        <v>13828</v>
      </c>
      <c r="K5900" s="50" t="s">
        <v>291</v>
      </c>
      <c r="L5900" s="50" t="s">
        <v>189</v>
      </c>
      <c r="M5900" s="54">
        <v>1</v>
      </c>
      <c r="N5900" s="51" t="str">
        <f t="shared" si="381"/>
        <v>都東大和</v>
      </c>
    </row>
    <row r="5901" spans="1:14" x14ac:dyDescent="0.2">
      <c r="A5901" s="50">
        <f t="shared" ref="A5901:A5964" si="382">D5901</f>
        <v>63516</v>
      </c>
      <c r="B5901" s="50">
        <f t="shared" ref="B5901:B5964" si="383">ROUNDDOWN(D5901/10000,0)</f>
        <v>6</v>
      </c>
      <c r="C5901" s="51">
        <f t="shared" ref="C5901:C5964" si="384">ROUNDDOWN((D5901-B5901*10000)/100,0)</f>
        <v>35</v>
      </c>
      <c r="D5901" s="50">
        <v>63516</v>
      </c>
      <c r="E5901" s="50" t="s">
        <v>13829</v>
      </c>
      <c r="F5901" s="50" t="s">
        <v>6119</v>
      </c>
      <c r="G5901" s="50" t="s">
        <v>9963</v>
      </c>
      <c r="H5901" s="50" t="s">
        <v>5918</v>
      </c>
      <c r="I5901" s="50" t="s">
        <v>9964</v>
      </c>
      <c r="J5901" s="50" t="s">
        <v>5920</v>
      </c>
      <c r="K5901" s="50" t="s">
        <v>291</v>
      </c>
      <c r="L5901" s="50" t="s">
        <v>189</v>
      </c>
      <c r="M5901" s="54">
        <v>1</v>
      </c>
      <c r="N5901" s="51" t="str">
        <f t="shared" ref="N5901:N5964" si="385">VLOOKUP(B5901*100+C5901,$AB$2:$AF$400,2,0)</f>
        <v>都東大和</v>
      </c>
    </row>
    <row r="5902" spans="1:14" x14ac:dyDescent="0.2">
      <c r="A5902" s="50">
        <f t="shared" si="382"/>
        <v>63517</v>
      </c>
      <c r="B5902" s="50">
        <f t="shared" si="383"/>
        <v>6</v>
      </c>
      <c r="C5902" s="51">
        <f t="shared" si="384"/>
        <v>35</v>
      </c>
      <c r="D5902" s="50">
        <v>63517</v>
      </c>
      <c r="E5902" s="50" t="s">
        <v>28</v>
      </c>
      <c r="F5902" s="50" t="s">
        <v>4545</v>
      </c>
      <c r="G5902" s="50" t="s">
        <v>1083</v>
      </c>
      <c r="H5902" s="50" t="s">
        <v>4546</v>
      </c>
      <c r="I5902" s="50" t="s">
        <v>1084</v>
      </c>
      <c r="J5902" s="50" t="s">
        <v>4547</v>
      </c>
      <c r="K5902" s="50" t="s">
        <v>291</v>
      </c>
      <c r="L5902" s="50" t="s">
        <v>189</v>
      </c>
      <c r="M5902" s="54">
        <v>1</v>
      </c>
      <c r="N5902" s="51" t="str">
        <f t="shared" si="385"/>
        <v>都東大和</v>
      </c>
    </row>
    <row r="5903" spans="1:14" x14ac:dyDescent="0.2">
      <c r="A5903" s="50">
        <f t="shared" si="382"/>
        <v>63518</v>
      </c>
      <c r="B5903" s="50">
        <f t="shared" si="383"/>
        <v>6</v>
      </c>
      <c r="C5903" s="51">
        <f t="shared" si="384"/>
        <v>35</v>
      </c>
      <c r="D5903" s="50">
        <v>63518</v>
      </c>
      <c r="E5903" s="50" t="s">
        <v>395</v>
      </c>
      <c r="F5903" s="50" t="s">
        <v>7084</v>
      </c>
      <c r="G5903" s="50" t="s">
        <v>1397</v>
      </c>
      <c r="H5903" s="50" t="s">
        <v>1195</v>
      </c>
      <c r="I5903" s="50" t="s">
        <v>1398</v>
      </c>
      <c r="J5903" s="50" t="s">
        <v>1196</v>
      </c>
      <c r="K5903" s="50" t="s">
        <v>291</v>
      </c>
      <c r="L5903" s="50" t="s">
        <v>189</v>
      </c>
      <c r="M5903" s="54">
        <v>1</v>
      </c>
      <c r="N5903" s="51" t="str">
        <f t="shared" si="385"/>
        <v>都東大和</v>
      </c>
    </row>
    <row r="5904" spans="1:14" x14ac:dyDescent="0.2">
      <c r="A5904" s="50">
        <f t="shared" si="382"/>
        <v>63520</v>
      </c>
      <c r="B5904" s="50">
        <f t="shared" si="383"/>
        <v>6</v>
      </c>
      <c r="C5904" s="51">
        <f t="shared" si="384"/>
        <v>35</v>
      </c>
      <c r="D5904" s="50">
        <v>63520</v>
      </c>
      <c r="E5904" s="50" t="s">
        <v>128</v>
      </c>
      <c r="F5904" s="50" t="s">
        <v>13830</v>
      </c>
      <c r="G5904" s="50" t="s">
        <v>1995</v>
      </c>
      <c r="H5904" s="50" t="s">
        <v>4546</v>
      </c>
      <c r="I5904" s="50" t="s">
        <v>1996</v>
      </c>
      <c r="J5904" s="50" t="s">
        <v>4552</v>
      </c>
      <c r="K5904" s="50" t="s">
        <v>291</v>
      </c>
      <c r="L5904" s="50" t="s">
        <v>189</v>
      </c>
      <c r="M5904" s="54">
        <v>1</v>
      </c>
      <c r="N5904" s="51" t="str">
        <f t="shared" si="385"/>
        <v>都東大和</v>
      </c>
    </row>
    <row r="5905" spans="1:14" x14ac:dyDescent="0.2">
      <c r="A5905" s="50">
        <f t="shared" si="382"/>
        <v>63521</v>
      </c>
      <c r="B5905" s="50">
        <f t="shared" si="383"/>
        <v>6</v>
      </c>
      <c r="C5905" s="51">
        <f t="shared" si="384"/>
        <v>35</v>
      </c>
      <c r="D5905" s="50">
        <v>63521</v>
      </c>
      <c r="E5905" s="50" t="s">
        <v>40</v>
      </c>
      <c r="F5905" s="50" t="s">
        <v>13831</v>
      </c>
      <c r="G5905" s="50" t="s">
        <v>1704</v>
      </c>
      <c r="H5905" s="50" t="s">
        <v>4035</v>
      </c>
      <c r="I5905" s="50" t="s">
        <v>1706</v>
      </c>
      <c r="J5905" s="50" t="s">
        <v>10071</v>
      </c>
      <c r="K5905" s="50" t="s">
        <v>291</v>
      </c>
      <c r="L5905" s="50" t="s">
        <v>189</v>
      </c>
      <c r="M5905" s="54">
        <v>1</v>
      </c>
      <c r="N5905" s="51" t="str">
        <f t="shared" si="385"/>
        <v>都東大和</v>
      </c>
    </row>
    <row r="5906" spans="1:14" x14ac:dyDescent="0.2">
      <c r="A5906" s="50">
        <f t="shared" si="382"/>
        <v>63522</v>
      </c>
      <c r="B5906" s="50">
        <f t="shared" si="383"/>
        <v>6</v>
      </c>
      <c r="C5906" s="51">
        <f t="shared" si="384"/>
        <v>35</v>
      </c>
      <c r="D5906" s="50">
        <v>63522</v>
      </c>
      <c r="E5906" s="50" t="s">
        <v>7065</v>
      </c>
      <c r="F5906" s="50" t="s">
        <v>13832</v>
      </c>
      <c r="G5906" s="50" t="s">
        <v>7067</v>
      </c>
      <c r="H5906" s="50" t="s">
        <v>10608</v>
      </c>
      <c r="I5906" s="50" t="s">
        <v>7068</v>
      </c>
      <c r="J5906" s="50" t="s">
        <v>11186</v>
      </c>
      <c r="K5906" s="50" t="s">
        <v>291</v>
      </c>
      <c r="L5906" s="50" t="s">
        <v>189</v>
      </c>
      <c r="M5906" s="54">
        <v>1</v>
      </c>
      <c r="N5906" s="51" t="str">
        <f t="shared" si="385"/>
        <v>都東大和</v>
      </c>
    </row>
    <row r="5907" spans="1:14" x14ac:dyDescent="0.2">
      <c r="A5907" s="50">
        <f t="shared" si="382"/>
        <v>63523</v>
      </c>
      <c r="B5907" s="50">
        <f t="shared" si="383"/>
        <v>6</v>
      </c>
      <c r="C5907" s="51">
        <f t="shared" si="384"/>
        <v>35</v>
      </c>
      <c r="D5907" s="50">
        <v>63523</v>
      </c>
      <c r="E5907" s="50" t="s">
        <v>5034</v>
      </c>
      <c r="F5907" s="50" t="s">
        <v>4166</v>
      </c>
      <c r="G5907" s="50" t="s">
        <v>5036</v>
      </c>
      <c r="H5907" s="50" t="s">
        <v>4167</v>
      </c>
      <c r="I5907" s="50" t="s">
        <v>5038</v>
      </c>
      <c r="J5907" s="50" t="s">
        <v>13833</v>
      </c>
      <c r="K5907" s="50" t="s">
        <v>291</v>
      </c>
      <c r="L5907" s="50" t="s">
        <v>185</v>
      </c>
      <c r="M5907" s="54">
        <v>1</v>
      </c>
      <c r="N5907" s="51" t="str">
        <f t="shared" si="385"/>
        <v>都東大和</v>
      </c>
    </row>
    <row r="5908" spans="1:14" x14ac:dyDescent="0.2">
      <c r="A5908" s="50">
        <f t="shared" si="382"/>
        <v>63524</v>
      </c>
      <c r="B5908" s="50">
        <f t="shared" si="383"/>
        <v>6</v>
      </c>
      <c r="C5908" s="51">
        <f t="shared" si="384"/>
        <v>35</v>
      </c>
      <c r="D5908" s="50">
        <v>63524</v>
      </c>
      <c r="E5908" s="50" t="s">
        <v>443</v>
      </c>
      <c r="F5908" s="50" t="s">
        <v>907</v>
      </c>
      <c r="G5908" s="50" t="s">
        <v>2526</v>
      </c>
      <c r="H5908" s="50" t="s">
        <v>1198</v>
      </c>
      <c r="I5908" s="50" t="s">
        <v>2527</v>
      </c>
      <c r="J5908" s="50" t="s">
        <v>1200</v>
      </c>
      <c r="K5908" s="50" t="s">
        <v>291</v>
      </c>
      <c r="L5908" s="50" t="s">
        <v>189</v>
      </c>
      <c r="M5908" s="54">
        <v>1</v>
      </c>
      <c r="N5908" s="51" t="str">
        <f t="shared" si="385"/>
        <v>都東大和</v>
      </c>
    </row>
    <row r="5909" spans="1:14" x14ac:dyDescent="0.2">
      <c r="A5909" s="50">
        <f t="shared" si="382"/>
        <v>63525</v>
      </c>
      <c r="B5909" s="50">
        <f t="shared" si="383"/>
        <v>6</v>
      </c>
      <c r="C5909" s="51">
        <f t="shared" si="384"/>
        <v>35</v>
      </c>
      <c r="D5909" s="50">
        <v>63525</v>
      </c>
      <c r="E5909" s="50" t="s">
        <v>90</v>
      </c>
      <c r="F5909" s="50" t="s">
        <v>13834</v>
      </c>
      <c r="G5909" s="50" t="s">
        <v>7864</v>
      </c>
      <c r="H5909" s="50" t="s">
        <v>11230</v>
      </c>
      <c r="I5909" s="50" t="s">
        <v>7866</v>
      </c>
      <c r="J5909" s="50" t="s">
        <v>13835</v>
      </c>
      <c r="K5909" s="50" t="s">
        <v>291</v>
      </c>
      <c r="L5909" s="50" t="s">
        <v>185</v>
      </c>
      <c r="M5909" s="54">
        <v>1</v>
      </c>
      <c r="N5909" s="51" t="str">
        <f t="shared" si="385"/>
        <v>都東大和</v>
      </c>
    </row>
    <row r="5910" spans="1:14" x14ac:dyDescent="0.2">
      <c r="A5910" s="50">
        <f t="shared" si="382"/>
        <v>63526</v>
      </c>
      <c r="B5910" s="50">
        <f t="shared" si="383"/>
        <v>6</v>
      </c>
      <c r="C5910" s="51">
        <f t="shared" si="384"/>
        <v>35</v>
      </c>
      <c r="D5910" s="50">
        <v>63526</v>
      </c>
      <c r="E5910" s="50" t="s">
        <v>1399</v>
      </c>
      <c r="F5910" s="50" t="s">
        <v>12363</v>
      </c>
      <c r="G5910" s="50" t="s">
        <v>13836</v>
      </c>
      <c r="H5910" s="50" t="s">
        <v>1818</v>
      </c>
      <c r="I5910" s="50" t="s">
        <v>1403</v>
      </c>
      <c r="J5910" s="50" t="s">
        <v>5153</v>
      </c>
      <c r="K5910" s="50" t="s">
        <v>291</v>
      </c>
      <c r="L5910" s="50" t="s">
        <v>189</v>
      </c>
      <c r="M5910" s="54">
        <v>1</v>
      </c>
      <c r="N5910" s="51" t="str">
        <f t="shared" si="385"/>
        <v>都東大和</v>
      </c>
    </row>
    <row r="5911" spans="1:14" x14ac:dyDescent="0.2">
      <c r="A5911" s="50">
        <f t="shared" si="382"/>
        <v>63527</v>
      </c>
      <c r="B5911" s="50">
        <f t="shared" si="383"/>
        <v>6</v>
      </c>
      <c r="C5911" s="51">
        <f t="shared" si="384"/>
        <v>35</v>
      </c>
      <c r="D5911" s="50">
        <v>63527</v>
      </c>
      <c r="E5911" s="50" t="s">
        <v>13501</v>
      </c>
      <c r="F5911" s="50" t="s">
        <v>5007</v>
      </c>
      <c r="G5911" s="50" t="s">
        <v>13502</v>
      </c>
      <c r="H5911" s="50" t="s">
        <v>2336</v>
      </c>
      <c r="I5911" s="50" t="s">
        <v>13503</v>
      </c>
      <c r="J5911" s="50" t="s">
        <v>2337</v>
      </c>
      <c r="K5911" s="50" t="s">
        <v>291</v>
      </c>
      <c r="L5911" s="50" t="s">
        <v>188</v>
      </c>
      <c r="M5911" s="54">
        <v>3</v>
      </c>
      <c r="N5911" s="51" t="str">
        <f t="shared" si="385"/>
        <v>都東大和</v>
      </c>
    </row>
    <row r="5912" spans="1:14" x14ac:dyDescent="0.2">
      <c r="A5912" s="50">
        <f t="shared" si="382"/>
        <v>63528</v>
      </c>
      <c r="B5912" s="50">
        <f t="shared" si="383"/>
        <v>6</v>
      </c>
      <c r="C5912" s="51">
        <f t="shared" si="384"/>
        <v>35</v>
      </c>
      <c r="D5912" s="50">
        <v>63528</v>
      </c>
      <c r="E5912" s="50" t="s">
        <v>45</v>
      </c>
      <c r="F5912" s="50" t="s">
        <v>13837</v>
      </c>
      <c r="G5912" s="50" t="s">
        <v>1184</v>
      </c>
      <c r="H5912" s="50" t="s">
        <v>1185</v>
      </c>
      <c r="I5912" s="50" t="s">
        <v>1186</v>
      </c>
      <c r="J5912" s="50" t="s">
        <v>1187</v>
      </c>
      <c r="K5912" s="50" t="s">
        <v>291</v>
      </c>
      <c r="L5912" s="50" t="s">
        <v>1029</v>
      </c>
      <c r="M5912" s="54">
        <v>3</v>
      </c>
      <c r="N5912" s="51" t="str">
        <f t="shared" si="385"/>
        <v>都東大和</v>
      </c>
    </row>
    <row r="5913" spans="1:14" x14ac:dyDescent="0.2">
      <c r="A5913" s="50">
        <f t="shared" si="382"/>
        <v>63529</v>
      </c>
      <c r="B5913" s="50">
        <f t="shared" si="383"/>
        <v>6</v>
      </c>
      <c r="C5913" s="51">
        <f t="shared" si="384"/>
        <v>35</v>
      </c>
      <c r="D5913" s="50">
        <v>63529</v>
      </c>
      <c r="E5913" s="50" t="s">
        <v>1812</v>
      </c>
      <c r="F5913" s="50" t="s">
        <v>13838</v>
      </c>
      <c r="G5913" s="50" t="s">
        <v>1813</v>
      </c>
      <c r="H5913" s="50" t="s">
        <v>1673</v>
      </c>
      <c r="I5913" s="50" t="s">
        <v>1814</v>
      </c>
      <c r="J5913" s="50" t="s">
        <v>1675</v>
      </c>
      <c r="K5913" s="50" t="s">
        <v>291</v>
      </c>
      <c r="L5913" s="50" t="s">
        <v>1029</v>
      </c>
      <c r="M5913" s="54">
        <v>3</v>
      </c>
      <c r="N5913" s="51" t="str">
        <f t="shared" si="385"/>
        <v>都東大和</v>
      </c>
    </row>
    <row r="5914" spans="1:14" x14ac:dyDescent="0.2">
      <c r="A5914" s="50">
        <f t="shared" si="382"/>
        <v>63530</v>
      </c>
      <c r="B5914" s="50">
        <f t="shared" si="383"/>
        <v>6</v>
      </c>
      <c r="C5914" s="51">
        <f t="shared" si="384"/>
        <v>35</v>
      </c>
      <c r="D5914" s="50">
        <v>63530</v>
      </c>
      <c r="E5914" s="50" t="s">
        <v>9005</v>
      </c>
      <c r="F5914" s="50" t="s">
        <v>13839</v>
      </c>
      <c r="G5914" s="50" t="s">
        <v>1716</v>
      </c>
      <c r="H5914" s="50" t="s">
        <v>2434</v>
      </c>
      <c r="I5914" s="50" t="s">
        <v>13840</v>
      </c>
      <c r="J5914" s="50" t="s">
        <v>2435</v>
      </c>
      <c r="K5914" s="50" t="s">
        <v>291</v>
      </c>
      <c r="L5914" s="50" t="s">
        <v>1029</v>
      </c>
      <c r="M5914" s="54">
        <v>3</v>
      </c>
      <c r="N5914" s="51" t="str">
        <f t="shared" si="385"/>
        <v>都東大和</v>
      </c>
    </row>
    <row r="5915" spans="1:14" x14ac:dyDescent="0.2">
      <c r="A5915" s="50">
        <f t="shared" si="382"/>
        <v>63531</v>
      </c>
      <c r="B5915" s="50">
        <f t="shared" si="383"/>
        <v>6</v>
      </c>
      <c r="C5915" s="51">
        <f t="shared" si="384"/>
        <v>35</v>
      </c>
      <c r="D5915" s="50">
        <v>63531</v>
      </c>
      <c r="E5915" s="50" t="s">
        <v>7579</v>
      </c>
      <c r="F5915" s="50" t="s">
        <v>13841</v>
      </c>
      <c r="G5915" s="50" t="s">
        <v>13842</v>
      </c>
      <c r="H5915" s="50" t="s">
        <v>3204</v>
      </c>
      <c r="I5915" s="50" t="s">
        <v>13843</v>
      </c>
      <c r="J5915" s="50" t="s">
        <v>3205</v>
      </c>
      <c r="K5915" s="50" t="s">
        <v>291</v>
      </c>
      <c r="L5915" s="50" t="s">
        <v>188</v>
      </c>
      <c r="M5915" s="54">
        <v>3</v>
      </c>
      <c r="N5915" s="51" t="str">
        <f t="shared" si="385"/>
        <v>都東大和</v>
      </c>
    </row>
    <row r="5916" spans="1:14" x14ac:dyDescent="0.2">
      <c r="A5916" s="50">
        <f t="shared" si="382"/>
        <v>63532</v>
      </c>
      <c r="B5916" s="50">
        <f t="shared" si="383"/>
        <v>6</v>
      </c>
      <c r="C5916" s="51">
        <f t="shared" si="384"/>
        <v>35</v>
      </c>
      <c r="D5916" s="50">
        <v>63532</v>
      </c>
      <c r="E5916" s="50" t="s">
        <v>13844</v>
      </c>
      <c r="F5916" s="50" t="s">
        <v>5984</v>
      </c>
      <c r="G5916" s="50" t="s">
        <v>13845</v>
      </c>
      <c r="H5916" s="50" t="s">
        <v>1448</v>
      </c>
      <c r="I5916" s="50" t="s">
        <v>13846</v>
      </c>
      <c r="J5916" s="50" t="s">
        <v>1450</v>
      </c>
      <c r="K5916" s="50" t="s">
        <v>291</v>
      </c>
      <c r="L5916" s="50" t="s">
        <v>189</v>
      </c>
      <c r="M5916" s="54">
        <v>1</v>
      </c>
      <c r="N5916" s="51" t="str">
        <f t="shared" si="385"/>
        <v>都東大和</v>
      </c>
    </row>
    <row r="5917" spans="1:14" x14ac:dyDescent="0.2">
      <c r="A5917" s="50">
        <f t="shared" si="382"/>
        <v>63533</v>
      </c>
      <c r="B5917" s="50">
        <f t="shared" si="383"/>
        <v>6</v>
      </c>
      <c r="C5917" s="51">
        <f t="shared" si="384"/>
        <v>35</v>
      </c>
      <c r="D5917" s="50">
        <v>63533</v>
      </c>
      <c r="E5917" s="50" t="s">
        <v>1697</v>
      </c>
      <c r="F5917" s="50" t="s">
        <v>13847</v>
      </c>
      <c r="G5917" s="50" t="s">
        <v>1699</v>
      </c>
      <c r="H5917" s="50" t="s">
        <v>2994</v>
      </c>
      <c r="I5917" s="50" t="s">
        <v>1701</v>
      </c>
      <c r="J5917" s="50" t="s">
        <v>13848</v>
      </c>
      <c r="K5917" s="50" t="s">
        <v>291</v>
      </c>
      <c r="L5917" s="50" t="s">
        <v>1029</v>
      </c>
      <c r="M5917" s="54">
        <v>3</v>
      </c>
      <c r="N5917" s="51" t="str">
        <f t="shared" si="385"/>
        <v>都東大和</v>
      </c>
    </row>
    <row r="5918" spans="1:14" x14ac:dyDescent="0.2">
      <c r="A5918" s="50">
        <f t="shared" si="382"/>
        <v>63534</v>
      </c>
      <c r="B5918" s="50">
        <f t="shared" si="383"/>
        <v>6</v>
      </c>
      <c r="C5918" s="51">
        <f t="shared" si="384"/>
        <v>35</v>
      </c>
      <c r="D5918" s="50">
        <v>63534</v>
      </c>
      <c r="E5918" s="50" t="s">
        <v>34</v>
      </c>
      <c r="F5918" s="50" t="s">
        <v>13849</v>
      </c>
      <c r="G5918" s="50" t="s">
        <v>1285</v>
      </c>
      <c r="H5918" s="50" t="s">
        <v>10701</v>
      </c>
      <c r="I5918" s="50" t="s">
        <v>1287</v>
      </c>
      <c r="J5918" s="50" t="s">
        <v>10702</v>
      </c>
      <c r="K5918" s="50" t="s">
        <v>291</v>
      </c>
      <c r="L5918" s="50" t="s">
        <v>1029</v>
      </c>
      <c r="M5918" s="54">
        <v>3</v>
      </c>
      <c r="N5918" s="51" t="str">
        <f t="shared" si="385"/>
        <v>都東大和</v>
      </c>
    </row>
    <row r="5919" spans="1:14" x14ac:dyDescent="0.2">
      <c r="A5919" s="50">
        <f t="shared" si="382"/>
        <v>63535</v>
      </c>
      <c r="B5919" s="50">
        <f t="shared" si="383"/>
        <v>6</v>
      </c>
      <c r="C5919" s="51">
        <f t="shared" si="384"/>
        <v>35</v>
      </c>
      <c r="D5919" s="50">
        <v>63535</v>
      </c>
      <c r="E5919" s="50" t="s">
        <v>13825</v>
      </c>
      <c r="F5919" s="50" t="s">
        <v>687</v>
      </c>
      <c r="G5919" s="50" t="s">
        <v>10213</v>
      </c>
      <c r="H5919" s="50" t="s">
        <v>1989</v>
      </c>
      <c r="I5919" s="50" t="s">
        <v>10214</v>
      </c>
      <c r="J5919" s="50" t="s">
        <v>1990</v>
      </c>
      <c r="K5919" s="50" t="s">
        <v>291</v>
      </c>
      <c r="L5919" s="50" t="s">
        <v>1029</v>
      </c>
      <c r="M5919" s="54">
        <v>3</v>
      </c>
      <c r="N5919" s="51" t="str">
        <f t="shared" si="385"/>
        <v>都東大和</v>
      </c>
    </row>
    <row r="5920" spans="1:14" x14ac:dyDescent="0.2">
      <c r="A5920" s="50">
        <f t="shared" si="382"/>
        <v>63536</v>
      </c>
      <c r="B5920" s="50">
        <f t="shared" si="383"/>
        <v>6</v>
      </c>
      <c r="C5920" s="51">
        <f t="shared" si="384"/>
        <v>35</v>
      </c>
      <c r="D5920" s="50">
        <v>63536</v>
      </c>
      <c r="E5920" s="50" t="s">
        <v>28</v>
      </c>
      <c r="F5920" s="50" t="s">
        <v>13850</v>
      </c>
      <c r="G5920" s="50" t="s">
        <v>1083</v>
      </c>
      <c r="H5920" s="50" t="s">
        <v>4667</v>
      </c>
      <c r="I5920" s="50" t="s">
        <v>1084</v>
      </c>
      <c r="J5920" s="50" t="s">
        <v>4668</v>
      </c>
      <c r="K5920" s="50" t="s">
        <v>291</v>
      </c>
      <c r="L5920" s="50" t="s">
        <v>1029</v>
      </c>
      <c r="M5920" s="54">
        <v>3</v>
      </c>
      <c r="N5920" s="51" t="str">
        <f t="shared" si="385"/>
        <v>都東大和</v>
      </c>
    </row>
    <row r="5921" spans="1:14" x14ac:dyDescent="0.2">
      <c r="A5921" s="50">
        <f t="shared" si="382"/>
        <v>63537</v>
      </c>
      <c r="B5921" s="50">
        <f t="shared" si="383"/>
        <v>6</v>
      </c>
      <c r="C5921" s="51">
        <f t="shared" si="384"/>
        <v>35</v>
      </c>
      <c r="D5921" s="50">
        <v>63537</v>
      </c>
      <c r="E5921" s="50" t="s">
        <v>7470</v>
      </c>
      <c r="F5921" s="50" t="s">
        <v>13851</v>
      </c>
      <c r="G5921" s="50" t="s">
        <v>7472</v>
      </c>
      <c r="H5921" s="50" t="s">
        <v>5237</v>
      </c>
      <c r="I5921" s="50" t="s">
        <v>7473</v>
      </c>
      <c r="J5921" s="50" t="s">
        <v>8237</v>
      </c>
      <c r="K5921" s="50" t="s">
        <v>291</v>
      </c>
      <c r="L5921" s="50" t="s">
        <v>1029</v>
      </c>
      <c r="M5921" s="54">
        <v>3</v>
      </c>
      <c r="N5921" s="51" t="str">
        <f t="shared" si="385"/>
        <v>都東大和</v>
      </c>
    </row>
    <row r="5922" spans="1:14" x14ac:dyDescent="0.2">
      <c r="A5922" s="50">
        <f t="shared" si="382"/>
        <v>63539</v>
      </c>
      <c r="B5922" s="50">
        <f t="shared" si="383"/>
        <v>6</v>
      </c>
      <c r="C5922" s="51">
        <f t="shared" si="384"/>
        <v>35</v>
      </c>
      <c r="D5922" s="50">
        <v>63539</v>
      </c>
      <c r="E5922" s="50" t="s">
        <v>56</v>
      </c>
      <c r="F5922" s="50" t="s">
        <v>4010</v>
      </c>
      <c r="G5922" s="50" t="s">
        <v>2851</v>
      </c>
      <c r="H5922" s="50" t="s">
        <v>4012</v>
      </c>
      <c r="I5922" s="50" t="s">
        <v>5657</v>
      </c>
      <c r="J5922" s="50" t="s">
        <v>4014</v>
      </c>
      <c r="K5922" s="50" t="s">
        <v>291</v>
      </c>
      <c r="L5922" s="50" t="s">
        <v>1029</v>
      </c>
      <c r="M5922" s="54">
        <v>3</v>
      </c>
      <c r="N5922" s="51" t="str">
        <f t="shared" si="385"/>
        <v>都東大和</v>
      </c>
    </row>
    <row r="5923" spans="1:14" x14ac:dyDescent="0.2">
      <c r="A5923" s="50">
        <f t="shared" si="382"/>
        <v>63541</v>
      </c>
      <c r="B5923" s="50">
        <f t="shared" si="383"/>
        <v>6</v>
      </c>
      <c r="C5923" s="51">
        <f t="shared" si="384"/>
        <v>35</v>
      </c>
      <c r="D5923" s="50">
        <v>63541</v>
      </c>
      <c r="E5923" s="50" t="s">
        <v>4917</v>
      </c>
      <c r="F5923" s="50" t="s">
        <v>5426</v>
      </c>
      <c r="G5923" s="50" t="s">
        <v>4919</v>
      </c>
      <c r="H5923" s="50" t="s">
        <v>2084</v>
      </c>
      <c r="I5923" s="50" t="s">
        <v>4920</v>
      </c>
      <c r="J5923" s="50" t="s">
        <v>2086</v>
      </c>
      <c r="K5923" s="50" t="s">
        <v>291</v>
      </c>
      <c r="L5923" s="50" t="s">
        <v>188</v>
      </c>
      <c r="M5923" s="54">
        <v>3</v>
      </c>
      <c r="N5923" s="51" t="str">
        <f t="shared" si="385"/>
        <v>都東大和</v>
      </c>
    </row>
    <row r="5924" spans="1:14" x14ac:dyDescent="0.2">
      <c r="A5924" s="50">
        <f t="shared" si="382"/>
        <v>63543</v>
      </c>
      <c r="B5924" s="50">
        <f t="shared" si="383"/>
        <v>6</v>
      </c>
      <c r="C5924" s="51">
        <f t="shared" si="384"/>
        <v>35</v>
      </c>
      <c r="D5924" s="50">
        <v>63543</v>
      </c>
      <c r="E5924" s="50" t="s">
        <v>25</v>
      </c>
      <c r="F5924" s="50" t="s">
        <v>13852</v>
      </c>
      <c r="G5924" s="50" t="s">
        <v>2603</v>
      </c>
      <c r="H5924" s="50" t="s">
        <v>1121</v>
      </c>
      <c r="I5924" s="50" t="s">
        <v>2604</v>
      </c>
      <c r="J5924" s="50" t="s">
        <v>4717</v>
      </c>
      <c r="K5924" s="50" t="s">
        <v>291</v>
      </c>
      <c r="L5924" s="50" t="s">
        <v>1029</v>
      </c>
      <c r="M5924" s="54">
        <v>3</v>
      </c>
      <c r="N5924" s="51" t="str">
        <f t="shared" si="385"/>
        <v>都東大和</v>
      </c>
    </row>
    <row r="5925" spans="1:14" x14ac:dyDescent="0.2">
      <c r="A5925" s="50">
        <f t="shared" si="382"/>
        <v>63544</v>
      </c>
      <c r="B5925" s="50">
        <f t="shared" si="383"/>
        <v>6</v>
      </c>
      <c r="C5925" s="51">
        <f t="shared" si="384"/>
        <v>35</v>
      </c>
      <c r="D5925" s="50">
        <v>63544</v>
      </c>
      <c r="E5925" s="50" t="s">
        <v>13853</v>
      </c>
      <c r="F5925" s="50" t="s">
        <v>13854</v>
      </c>
      <c r="G5925" s="50" t="s">
        <v>13855</v>
      </c>
      <c r="H5925" s="50" t="s">
        <v>1590</v>
      </c>
      <c r="I5925" s="50" t="s">
        <v>13856</v>
      </c>
      <c r="J5925" s="50" t="s">
        <v>1592</v>
      </c>
      <c r="K5925" s="50" t="s">
        <v>291</v>
      </c>
      <c r="L5925" s="50" t="s">
        <v>188</v>
      </c>
      <c r="M5925" s="54">
        <v>2</v>
      </c>
      <c r="N5925" s="51" t="str">
        <f t="shared" si="385"/>
        <v>都東大和</v>
      </c>
    </row>
    <row r="5926" spans="1:14" x14ac:dyDescent="0.2">
      <c r="A5926" s="50">
        <f t="shared" si="382"/>
        <v>63545</v>
      </c>
      <c r="B5926" s="50">
        <f t="shared" si="383"/>
        <v>6</v>
      </c>
      <c r="C5926" s="51">
        <f t="shared" si="384"/>
        <v>35</v>
      </c>
      <c r="D5926" s="50">
        <v>63545</v>
      </c>
      <c r="E5926" s="50" t="s">
        <v>13857</v>
      </c>
      <c r="F5926" s="50" t="s">
        <v>585</v>
      </c>
      <c r="G5926" s="50" t="s">
        <v>13858</v>
      </c>
      <c r="H5926" s="50" t="s">
        <v>1267</v>
      </c>
      <c r="I5926" s="50" t="s">
        <v>13859</v>
      </c>
      <c r="J5926" s="50" t="s">
        <v>1269</v>
      </c>
      <c r="K5926" s="50" t="s">
        <v>291</v>
      </c>
      <c r="L5926" s="50" t="s">
        <v>188</v>
      </c>
      <c r="M5926" s="54">
        <v>2</v>
      </c>
      <c r="N5926" s="51" t="str">
        <f t="shared" si="385"/>
        <v>都東大和</v>
      </c>
    </row>
    <row r="5927" spans="1:14" x14ac:dyDescent="0.2">
      <c r="A5927" s="50">
        <f t="shared" si="382"/>
        <v>63546</v>
      </c>
      <c r="B5927" s="50">
        <f t="shared" si="383"/>
        <v>6</v>
      </c>
      <c r="C5927" s="51">
        <f t="shared" si="384"/>
        <v>35</v>
      </c>
      <c r="D5927" s="50">
        <v>63546</v>
      </c>
      <c r="E5927" s="50" t="s">
        <v>28</v>
      </c>
      <c r="F5927" s="50" t="s">
        <v>13860</v>
      </c>
      <c r="G5927" s="50" t="s">
        <v>1083</v>
      </c>
      <c r="H5927" s="50" t="s">
        <v>1294</v>
      </c>
      <c r="I5927" s="50" t="s">
        <v>1084</v>
      </c>
      <c r="J5927" s="50" t="s">
        <v>2009</v>
      </c>
      <c r="K5927" s="50" t="s">
        <v>291</v>
      </c>
      <c r="L5927" s="50" t="s">
        <v>189</v>
      </c>
      <c r="M5927" s="54">
        <v>2</v>
      </c>
      <c r="N5927" s="51" t="str">
        <f t="shared" si="385"/>
        <v>都東大和</v>
      </c>
    </row>
    <row r="5928" spans="1:14" x14ac:dyDescent="0.2">
      <c r="A5928" s="50">
        <f t="shared" si="382"/>
        <v>63547</v>
      </c>
      <c r="B5928" s="50">
        <f t="shared" si="383"/>
        <v>6</v>
      </c>
      <c r="C5928" s="51">
        <f t="shared" si="384"/>
        <v>35</v>
      </c>
      <c r="D5928" s="50">
        <v>63547</v>
      </c>
      <c r="E5928" s="50" t="s">
        <v>7581</v>
      </c>
      <c r="F5928" s="50" t="s">
        <v>13861</v>
      </c>
      <c r="G5928" s="50" t="s">
        <v>7582</v>
      </c>
      <c r="H5928" s="50" t="s">
        <v>1922</v>
      </c>
      <c r="I5928" s="50" t="s">
        <v>7583</v>
      </c>
      <c r="J5928" s="50" t="s">
        <v>1923</v>
      </c>
      <c r="K5928" s="50" t="s">
        <v>291</v>
      </c>
      <c r="L5928" s="50" t="s">
        <v>188</v>
      </c>
      <c r="M5928" s="54">
        <v>2</v>
      </c>
      <c r="N5928" s="51" t="str">
        <f t="shared" si="385"/>
        <v>都東大和</v>
      </c>
    </row>
    <row r="5929" spans="1:14" x14ac:dyDescent="0.2">
      <c r="A5929" s="50">
        <f t="shared" si="382"/>
        <v>63548</v>
      </c>
      <c r="B5929" s="50">
        <f t="shared" si="383"/>
        <v>6</v>
      </c>
      <c r="C5929" s="51">
        <f t="shared" si="384"/>
        <v>35</v>
      </c>
      <c r="D5929" s="50">
        <v>63548</v>
      </c>
      <c r="E5929" s="50" t="s">
        <v>9790</v>
      </c>
      <c r="F5929" s="50" t="s">
        <v>5007</v>
      </c>
      <c r="G5929" s="50" t="s">
        <v>9791</v>
      </c>
      <c r="H5929" s="50" t="s">
        <v>2336</v>
      </c>
      <c r="I5929" s="50" t="s">
        <v>9792</v>
      </c>
      <c r="J5929" s="50" t="s">
        <v>2337</v>
      </c>
      <c r="K5929" s="50" t="s">
        <v>291</v>
      </c>
      <c r="L5929" s="50" t="s">
        <v>188</v>
      </c>
      <c r="M5929" s="54">
        <v>2</v>
      </c>
      <c r="N5929" s="51" t="str">
        <f t="shared" si="385"/>
        <v>都東大和</v>
      </c>
    </row>
    <row r="5930" spans="1:14" x14ac:dyDescent="0.2">
      <c r="A5930" s="50">
        <f t="shared" si="382"/>
        <v>63549</v>
      </c>
      <c r="B5930" s="50">
        <f t="shared" si="383"/>
        <v>6</v>
      </c>
      <c r="C5930" s="51">
        <f t="shared" si="384"/>
        <v>35</v>
      </c>
      <c r="D5930" s="50">
        <v>63549</v>
      </c>
      <c r="E5930" s="50" t="s">
        <v>13862</v>
      </c>
      <c r="F5930" s="50" t="s">
        <v>13110</v>
      </c>
      <c r="G5930" s="50" t="s">
        <v>13863</v>
      </c>
      <c r="H5930" s="50" t="s">
        <v>2508</v>
      </c>
      <c r="I5930" s="50" t="s">
        <v>13864</v>
      </c>
      <c r="J5930" s="50" t="s">
        <v>2510</v>
      </c>
      <c r="K5930" s="50" t="s">
        <v>291</v>
      </c>
      <c r="L5930" s="50" t="s">
        <v>188</v>
      </c>
      <c r="M5930" s="54">
        <v>2</v>
      </c>
      <c r="N5930" s="51" t="str">
        <f t="shared" si="385"/>
        <v>都東大和</v>
      </c>
    </row>
    <row r="5931" spans="1:14" x14ac:dyDescent="0.2">
      <c r="A5931" s="50">
        <f t="shared" si="382"/>
        <v>63550</v>
      </c>
      <c r="B5931" s="50">
        <f t="shared" si="383"/>
        <v>6</v>
      </c>
      <c r="C5931" s="51">
        <f t="shared" si="384"/>
        <v>35</v>
      </c>
      <c r="D5931" s="50">
        <v>63550</v>
      </c>
      <c r="E5931" s="50" t="s">
        <v>4064</v>
      </c>
      <c r="F5931" s="50" t="s">
        <v>8519</v>
      </c>
      <c r="G5931" s="50" t="s">
        <v>4066</v>
      </c>
      <c r="H5931" s="50" t="s">
        <v>1121</v>
      </c>
      <c r="I5931" s="50" t="s">
        <v>4067</v>
      </c>
      <c r="J5931" s="50" t="s">
        <v>4717</v>
      </c>
      <c r="K5931" s="50" t="s">
        <v>291</v>
      </c>
      <c r="L5931" s="50" t="s">
        <v>1029</v>
      </c>
      <c r="M5931" s="54">
        <v>3</v>
      </c>
      <c r="N5931" s="51" t="str">
        <f t="shared" si="385"/>
        <v>都東大和</v>
      </c>
    </row>
    <row r="5932" spans="1:14" x14ac:dyDescent="0.2">
      <c r="A5932" s="50">
        <f t="shared" si="382"/>
        <v>63554</v>
      </c>
      <c r="B5932" s="50">
        <f t="shared" si="383"/>
        <v>6</v>
      </c>
      <c r="C5932" s="51">
        <f t="shared" si="384"/>
        <v>35</v>
      </c>
      <c r="D5932" s="50">
        <v>63554</v>
      </c>
      <c r="E5932" s="50" t="s">
        <v>56</v>
      </c>
      <c r="F5932" s="50" t="s">
        <v>2894</v>
      </c>
      <c r="G5932" s="50" t="s">
        <v>2851</v>
      </c>
      <c r="H5932" s="50" t="s">
        <v>2896</v>
      </c>
      <c r="I5932" s="50" t="s">
        <v>2852</v>
      </c>
      <c r="J5932" s="50" t="s">
        <v>13865</v>
      </c>
      <c r="K5932" s="50" t="s">
        <v>291</v>
      </c>
      <c r="L5932" s="50" t="s">
        <v>1029</v>
      </c>
      <c r="M5932" s="54">
        <v>3</v>
      </c>
      <c r="N5932" s="51" t="str">
        <f t="shared" si="385"/>
        <v>都東大和</v>
      </c>
    </row>
    <row r="5933" spans="1:14" x14ac:dyDescent="0.2">
      <c r="A5933" s="50">
        <f t="shared" si="382"/>
        <v>63555</v>
      </c>
      <c r="B5933" s="50">
        <f t="shared" si="383"/>
        <v>6</v>
      </c>
      <c r="C5933" s="51">
        <f t="shared" si="384"/>
        <v>35</v>
      </c>
      <c r="D5933" s="50">
        <v>63555</v>
      </c>
      <c r="E5933" s="50" t="s">
        <v>13866</v>
      </c>
      <c r="F5933" s="50" t="s">
        <v>6757</v>
      </c>
      <c r="G5933" s="50" t="s">
        <v>2091</v>
      </c>
      <c r="H5933" s="50" t="s">
        <v>1185</v>
      </c>
      <c r="I5933" s="50" t="s">
        <v>11549</v>
      </c>
      <c r="J5933" s="50" t="s">
        <v>1187</v>
      </c>
      <c r="K5933" s="50" t="s">
        <v>291</v>
      </c>
      <c r="L5933" s="50" t="s">
        <v>188</v>
      </c>
      <c r="M5933" s="54">
        <v>3</v>
      </c>
      <c r="N5933" s="51" t="str">
        <f t="shared" si="385"/>
        <v>都東大和</v>
      </c>
    </row>
    <row r="5934" spans="1:14" x14ac:dyDescent="0.2">
      <c r="A5934" s="50">
        <f t="shared" si="382"/>
        <v>63556</v>
      </c>
      <c r="B5934" s="50">
        <f t="shared" si="383"/>
        <v>6</v>
      </c>
      <c r="C5934" s="51">
        <f t="shared" si="384"/>
        <v>35</v>
      </c>
      <c r="D5934" s="50">
        <v>63556</v>
      </c>
      <c r="E5934" s="50" t="s">
        <v>13867</v>
      </c>
      <c r="F5934" s="50" t="s">
        <v>455</v>
      </c>
      <c r="G5934" s="50" t="s">
        <v>13868</v>
      </c>
      <c r="H5934" s="50" t="s">
        <v>1434</v>
      </c>
      <c r="I5934" s="50" t="s">
        <v>13869</v>
      </c>
      <c r="J5934" s="50" t="s">
        <v>1487</v>
      </c>
      <c r="K5934" s="50" t="s">
        <v>291</v>
      </c>
      <c r="L5934" s="50" t="s">
        <v>1029</v>
      </c>
      <c r="M5934" s="54">
        <v>3</v>
      </c>
      <c r="N5934" s="51" t="str">
        <f t="shared" si="385"/>
        <v>都東大和</v>
      </c>
    </row>
    <row r="5935" spans="1:14" x14ac:dyDescent="0.2">
      <c r="A5935" s="50">
        <f t="shared" si="382"/>
        <v>63557</v>
      </c>
      <c r="B5935" s="50">
        <f t="shared" si="383"/>
        <v>6</v>
      </c>
      <c r="C5935" s="51">
        <f t="shared" si="384"/>
        <v>35</v>
      </c>
      <c r="D5935" s="50">
        <v>63557</v>
      </c>
      <c r="E5935" s="50" t="s">
        <v>13870</v>
      </c>
      <c r="F5935" s="50" t="s">
        <v>13871</v>
      </c>
      <c r="G5935" s="50" t="s">
        <v>13872</v>
      </c>
      <c r="H5935" s="50" t="s">
        <v>9045</v>
      </c>
      <c r="I5935" s="50" t="s">
        <v>13873</v>
      </c>
      <c r="J5935" s="50" t="s">
        <v>9046</v>
      </c>
      <c r="K5935" s="50" t="s">
        <v>291</v>
      </c>
      <c r="L5935" s="50" t="s">
        <v>1029</v>
      </c>
      <c r="M5935" s="54">
        <v>3</v>
      </c>
      <c r="N5935" s="51" t="str">
        <f t="shared" si="385"/>
        <v>都東大和</v>
      </c>
    </row>
    <row r="5936" spans="1:14" x14ac:dyDescent="0.2">
      <c r="A5936" s="50">
        <f t="shared" si="382"/>
        <v>63558</v>
      </c>
      <c r="B5936" s="50">
        <f t="shared" si="383"/>
        <v>6</v>
      </c>
      <c r="C5936" s="51">
        <f t="shared" si="384"/>
        <v>35</v>
      </c>
      <c r="D5936" s="50">
        <v>63558</v>
      </c>
      <c r="E5936" s="50" t="s">
        <v>13874</v>
      </c>
      <c r="F5936" s="50" t="s">
        <v>7312</v>
      </c>
      <c r="G5936" s="50" t="s">
        <v>13875</v>
      </c>
      <c r="H5936" s="50" t="s">
        <v>1906</v>
      </c>
      <c r="I5936" s="50" t="s">
        <v>13876</v>
      </c>
      <c r="J5936" s="50" t="s">
        <v>13877</v>
      </c>
      <c r="K5936" s="50" t="s">
        <v>291</v>
      </c>
      <c r="L5936" s="50" t="s">
        <v>188</v>
      </c>
      <c r="M5936" s="54">
        <v>2</v>
      </c>
      <c r="N5936" s="51" t="str">
        <f t="shared" si="385"/>
        <v>都東大和</v>
      </c>
    </row>
    <row r="5937" spans="1:14" x14ac:dyDescent="0.2">
      <c r="A5937" s="50">
        <f t="shared" si="382"/>
        <v>63559</v>
      </c>
      <c r="B5937" s="50">
        <f t="shared" si="383"/>
        <v>6</v>
      </c>
      <c r="C5937" s="51">
        <f t="shared" si="384"/>
        <v>35</v>
      </c>
      <c r="D5937" s="50">
        <v>63559</v>
      </c>
      <c r="E5937" s="50" t="s">
        <v>3377</v>
      </c>
      <c r="F5937" s="50" t="s">
        <v>13878</v>
      </c>
      <c r="G5937" s="50" t="s">
        <v>7622</v>
      </c>
      <c r="H5937" s="50" t="s">
        <v>1125</v>
      </c>
      <c r="I5937" s="50" t="s">
        <v>3379</v>
      </c>
      <c r="J5937" s="50" t="s">
        <v>2830</v>
      </c>
      <c r="K5937" s="50" t="s">
        <v>291</v>
      </c>
      <c r="L5937" s="50" t="s">
        <v>188</v>
      </c>
      <c r="M5937" s="54">
        <v>2</v>
      </c>
      <c r="N5937" s="51" t="str">
        <f t="shared" si="385"/>
        <v>都東大和</v>
      </c>
    </row>
    <row r="5938" spans="1:14" x14ac:dyDescent="0.2">
      <c r="A5938" s="50">
        <f t="shared" si="382"/>
        <v>63560</v>
      </c>
      <c r="B5938" s="50">
        <f t="shared" si="383"/>
        <v>6</v>
      </c>
      <c r="C5938" s="51">
        <f t="shared" si="384"/>
        <v>35</v>
      </c>
      <c r="D5938" s="50">
        <v>63560</v>
      </c>
      <c r="E5938" s="50" t="s">
        <v>34</v>
      </c>
      <c r="F5938" s="50" t="s">
        <v>6931</v>
      </c>
      <c r="G5938" s="50" t="s">
        <v>1285</v>
      </c>
      <c r="H5938" s="50" t="s">
        <v>6933</v>
      </c>
      <c r="I5938" s="50" t="s">
        <v>1287</v>
      </c>
      <c r="J5938" s="50" t="s">
        <v>13879</v>
      </c>
      <c r="K5938" s="50" t="s">
        <v>291</v>
      </c>
      <c r="L5938" s="50" t="s">
        <v>188</v>
      </c>
      <c r="M5938" s="54">
        <v>2</v>
      </c>
      <c r="N5938" s="51" t="str">
        <f t="shared" si="385"/>
        <v>都東大和</v>
      </c>
    </row>
    <row r="5939" spans="1:14" x14ac:dyDescent="0.2">
      <c r="A5939" s="50">
        <f t="shared" si="382"/>
        <v>63561</v>
      </c>
      <c r="B5939" s="50">
        <f t="shared" si="383"/>
        <v>6</v>
      </c>
      <c r="C5939" s="51">
        <f t="shared" si="384"/>
        <v>35</v>
      </c>
      <c r="D5939" s="50">
        <v>63561</v>
      </c>
      <c r="E5939" s="50" t="s">
        <v>57</v>
      </c>
      <c r="F5939" s="50" t="s">
        <v>5852</v>
      </c>
      <c r="G5939" s="50" t="s">
        <v>1202</v>
      </c>
      <c r="H5939" s="50" t="s">
        <v>1708</v>
      </c>
      <c r="I5939" s="50" t="s">
        <v>1204</v>
      </c>
      <c r="J5939" s="50" t="s">
        <v>1709</v>
      </c>
      <c r="K5939" s="50" t="s">
        <v>292</v>
      </c>
      <c r="L5939" s="50" t="s">
        <v>1029</v>
      </c>
      <c r="M5939" s="54">
        <v>3</v>
      </c>
      <c r="N5939" s="51" t="str">
        <f t="shared" si="385"/>
        <v>都東大和</v>
      </c>
    </row>
    <row r="5940" spans="1:14" x14ac:dyDescent="0.2">
      <c r="A5940" s="50">
        <f t="shared" si="382"/>
        <v>63562</v>
      </c>
      <c r="B5940" s="50">
        <f t="shared" si="383"/>
        <v>6</v>
      </c>
      <c r="C5940" s="51">
        <f t="shared" si="384"/>
        <v>35</v>
      </c>
      <c r="D5940" s="50">
        <v>63562</v>
      </c>
      <c r="E5940" s="50" t="s">
        <v>2794</v>
      </c>
      <c r="F5940" s="50" t="s">
        <v>13880</v>
      </c>
      <c r="G5940" s="50" t="s">
        <v>2795</v>
      </c>
      <c r="H5940" s="50" t="s">
        <v>8020</v>
      </c>
      <c r="I5940" s="50" t="s">
        <v>2796</v>
      </c>
      <c r="J5940" s="50" t="s">
        <v>8022</v>
      </c>
      <c r="K5940" s="50" t="s">
        <v>292</v>
      </c>
      <c r="L5940" s="50" t="s">
        <v>1029</v>
      </c>
      <c r="M5940" s="54">
        <v>3</v>
      </c>
      <c r="N5940" s="51" t="str">
        <f t="shared" si="385"/>
        <v>都東大和</v>
      </c>
    </row>
    <row r="5941" spans="1:14" x14ac:dyDescent="0.2">
      <c r="A5941" s="50">
        <f t="shared" si="382"/>
        <v>63563</v>
      </c>
      <c r="B5941" s="50">
        <f t="shared" si="383"/>
        <v>6</v>
      </c>
      <c r="C5941" s="51">
        <f t="shared" si="384"/>
        <v>35</v>
      </c>
      <c r="D5941" s="50">
        <v>63563</v>
      </c>
      <c r="E5941" s="50" t="s">
        <v>22</v>
      </c>
      <c r="F5941" s="50" t="s">
        <v>12142</v>
      </c>
      <c r="G5941" s="50" t="s">
        <v>1070</v>
      </c>
      <c r="H5941" s="50" t="s">
        <v>12143</v>
      </c>
      <c r="I5941" s="50" t="s">
        <v>1610</v>
      </c>
      <c r="J5941" s="50" t="s">
        <v>13881</v>
      </c>
      <c r="K5941" s="50" t="s">
        <v>292</v>
      </c>
      <c r="L5941" s="50" t="s">
        <v>1029</v>
      </c>
      <c r="M5941" s="54">
        <v>3</v>
      </c>
      <c r="N5941" s="51" t="str">
        <f t="shared" si="385"/>
        <v>都東大和</v>
      </c>
    </row>
    <row r="5942" spans="1:14" x14ac:dyDescent="0.2">
      <c r="A5942" s="50">
        <f t="shared" si="382"/>
        <v>63564</v>
      </c>
      <c r="B5942" s="50">
        <f t="shared" si="383"/>
        <v>6</v>
      </c>
      <c r="C5942" s="51">
        <f t="shared" si="384"/>
        <v>35</v>
      </c>
      <c r="D5942" s="50">
        <v>63564</v>
      </c>
      <c r="E5942" s="50" t="s">
        <v>50</v>
      </c>
      <c r="F5942" s="50" t="s">
        <v>13882</v>
      </c>
      <c r="G5942" s="50" t="s">
        <v>1937</v>
      </c>
      <c r="H5942" s="50" t="s">
        <v>2615</v>
      </c>
      <c r="I5942" s="50" t="s">
        <v>1938</v>
      </c>
      <c r="J5942" s="50" t="s">
        <v>2617</v>
      </c>
      <c r="K5942" s="50" t="s">
        <v>292</v>
      </c>
      <c r="L5942" s="50" t="s">
        <v>1029</v>
      </c>
      <c r="M5942" s="54">
        <v>3</v>
      </c>
      <c r="N5942" s="51" t="str">
        <f t="shared" si="385"/>
        <v>都東大和</v>
      </c>
    </row>
    <row r="5943" spans="1:14" x14ac:dyDescent="0.2">
      <c r="A5943" s="50">
        <f t="shared" si="382"/>
        <v>63565</v>
      </c>
      <c r="B5943" s="50">
        <f t="shared" si="383"/>
        <v>6</v>
      </c>
      <c r="C5943" s="51">
        <f t="shared" si="384"/>
        <v>35</v>
      </c>
      <c r="D5943" s="50">
        <v>63565</v>
      </c>
      <c r="E5943" s="50" t="s">
        <v>64</v>
      </c>
      <c r="F5943" s="50" t="s">
        <v>394</v>
      </c>
      <c r="G5943" s="50" t="s">
        <v>2409</v>
      </c>
      <c r="H5943" s="50" t="s">
        <v>1172</v>
      </c>
      <c r="I5943" s="50" t="s">
        <v>2411</v>
      </c>
      <c r="J5943" s="50" t="s">
        <v>1174</v>
      </c>
      <c r="K5943" s="50" t="s">
        <v>292</v>
      </c>
      <c r="L5943" s="50" t="s">
        <v>1029</v>
      </c>
      <c r="M5943" s="54">
        <v>3</v>
      </c>
      <c r="N5943" s="51" t="str">
        <f t="shared" si="385"/>
        <v>都東大和</v>
      </c>
    </row>
    <row r="5944" spans="1:14" x14ac:dyDescent="0.2">
      <c r="A5944" s="50">
        <f t="shared" si="382"/>
        <v>63566</v>
      </c>
      <c r="B5944" s="50">
        <f t="shared" si="383"/>
        <v>6</v>
      </c>
      <c r="C5944" s="51">
        <f t="shared" si="384"/>
        <v>35</v>
      </c>
      <c r="D5944" s="50">
        <v>63566</v>
      </c>
      <c r="E5944" s="50" t="s">
        <v>89</v>
      </c>
      <c r="F5944" s="50" t="s">
        <v>852</v>
      </c>
      <c r="G5944" s="50" t="s">
        <v>1993</v>
      </c>
      <c r="H5944" s="50" t="s">
        <v>1700</v>
      </c>
      <c r="I5944" s="50" t="s">
        <v>1994</v>
      </c>
      <c r="J5944" s="50" t="s">
        <v>1702</v>
      </c>
      <c r="K5944" s="50" t="s">
        <v>292</v>
      </c>
      <c r="L5944" s="50" t="s">
        <v>188</v>
      </c>
      <c r="M5944" s="54">
        <v>3</v>
      </c>
      <c r="N5944" s="51" t="str">
        <f t="shared" si="385"/>
        <v>都東大和</v>
      </c>
    </row>
    <row r="5945" spans="1:14" x14ac:dyDescent="0.2">
      <c r="A5945" s="50">
        <f t="shared" si="382"/>
        <v>63568</v>
      </c>
      <c r="B5945" s="50">
        <f t="shared" si="383"/>
        <v>6</v>
      </c>
      <c r="C5945" s="51">
        <f t="shared" si="384"/>
        <v>35</v>
      </c>
      <c r="D5945" s="50">
        <v>63568</v>
      </c>
      <c r="E5945" s="50" t="s">
        <v>13883</v>
      </c>
      <c r="F5945" s="50" t="s">
        <v>3458</v>
      </c>
      <c r="G5945" s="50" t="s">
        <v>13884</v>
      </c>
      <c r="H5945" s="50" t="s">
        <v>3460</v>
      </c>
      <c r="I5945" s="50" t="s">
        <v>13885</v>
      </c>
      <c r="J5945" s="50" t="s">
        <v>3462</v>
      </c>
      <c r="K5945" s="50" t="s">
        <v>292</v>
      </c>
      <c r="L5945" s="50" t="s">
        <v>1029</v>
      </c>
      <c r="M5945" s="54">
        <v>3</v>
      </c>
      <c r="N5945" s="51" t="str">
        <f t="shared" si="385"/>
        <v>都東大和</v>
      </c>
    </row>
    <row r="5946" spans="1:14" x14ac:dyDescent="0.2">
      <c r="A5946" s="50">
        <f t="shared" si="382"/>
        <v>63570</v>
      </c>
      <c r="B5946" s="50">
        <f t="shared" si="383"/>
        <v>6</v>
      </c>
      <c r="C5946" s="51">
        <f t="shared" si="384"/>
        <v>35</v>
      </c>
      <c r="D5946" s="50">
        <v>63570</v>
      </c>
      <c r="E5946" s="50" t="s">
        <v>3521</v>
      </c>
      <c r="F5946" s="50" t="s">
        <v>13886</v>
      </c>
      <c r="G5946" s="50" t="s">
        <v>3522</v>
      </c>
      <c r="H5946" s="50" t="s">
        <v>3460</v>
      </c>
      <c r="I5946" s="50" t="s">
        <v>3523</v>
      </c>
      <c r="J5946" s="50" t="s">
        <v>3462</v>
      </c>
      <c r="K5946" s="50" t="s">
        <v>292</v>
      </c>
      <c r="L5946" s="50" t="s">
        <v>1029</v>
      </c>
      <c r="M5946" s="54">
        <v>3</v>
      </c>
      <c r="N5946" s="51" t="str">
        <f t="shared" si="385"/>
        <v>都東大和</v>
      </c>
    </row>
    <row r="5947" spans="1:14" x14ac:dyDescent="0.2">
      <c r="A5947" s="50">
        <f t="shared" si="382"/>
        <v>63571</v>
      </c>
      <c r="B5947" s="50">
        <f t="shared" si="383"/>
        <v>6</v>
      </c>
      <c r="C5947" s="51">
        <f t="shared" si="384"/>
        <v>35</v>
      </c>
      <c r="D5947" s="50">
        <v>63571</v>
      </c>
      <c r="E5947" s="50" t="s">
        <v>49</v>
      </c>
      <c r="F5947" s="50" t="s">
        <v>13887</v>
      </c>
      <c r="G5947" s="50" t="s">
        <v>2159</v>
      </c>
      <c r="H5947" s="50" t="s">
        <v>13888</v>
      </c>
      <c r="I5947" s="50" t="s">
        <v>6369</v>
      </c>
      <c r="J5947" s="50" t="s">
        <v>13889</v>
      </c>
      <c r="K5947" s="50" t="s">
        <v>292</v>
      </c>
      <c r="L5947" s="50" t="s">
        <v>188</v>
      </c>
      <c r="M5947" s="54">
        <v>2</v>
      </c>
      <c r="N5947" s="51" t="str">
        <f t="shared" si="385"/>
        <v>都東大和</v>
      </c>
    </row>
    <row r="5948" spans="1:14" x14ac:dyDescent="0.2">
      <c r="A5948" s="50">
        <f t="shared" si="382"/>
        <v>63572</v>
      </c>
      <c r="B5948" s="50">
        <f t="shared" si="383"/>
        <v>6</v>
      </c>
      <c r="C5948" s="51">
        <f t="shared" si="384"/>
        <v>35</v>
      </c>
      <c r="D5948" s="50">
        <v>63572</v>
      </c>
      <c r="E5948" s="50" t="s">
        <v>32</v>
      </c>
      <c r="F5948" s="50" t="s">
        <v>13890</v>
      </c>
      <c r="G5948" s="50" t="s">
        <v>1991</v>
      </c>
      <c r="H5948" s="50" t="s">
        <v>13891</v>
      </c>
      <c r="I5948" s="50" t="s">
        <v>1992</v>
      </c>
      <c r="J5948" s="50" t="s">
        <v>13892</v>
      </c>
      <c r="K5948" s="50" t="s">
        <v>292</v>
      </c>
      <c r="L5948" s="50" t="s">
        <v>188</v>
      </c>
      <c r="M5948" s="54">
        <v>2</v>
      </c>
      <c r="N5948" s="51" t="str">
        <f t="shared" si="385"/>
        <v>都東大和</v>
      </c>
    </row>
    <row r="5949" spans="1:14" x14ac:dyDescent="0.2">
      <c r="A5949" s="50">
        <f t="shared" si="382"/>
        <v>63573</v>
      </c>
      <c r="B5949" s="50">
        <f t="shared" si="383"/>
        <v>6</v>
      </c>
      <c r="C5949" s="51">
        <f t="shared" si="384"/>
        <v>35</v>
      </c>
      <c r="D5949" s="50">
        <v>63573</v>
      </c>
      <c r="E5949" s="50" t="s">
        <v>646</v>
      </c>
      <c r="F5949" s="50" t="s">
        <v>6825</v>
      </c>
      <c r="G5949" s="50" t="s">
        <v>1417</v>
      </c>
      <c r="H5949" s="50" t="s">
        <v>2747</v>
      </c>
      <c r="I5949" s="50" t="s">
        <v>1419</v>
      </c>
      <c r="J5949" s="50" t="s">
        <v>2749</v>
      </c>
      <c r="K5949" s="50" t="s">
        <v>292</v>
      </c>
      <c r="L5949" s="50" t="s">
        <v>188</v>
      </c>
      <c r="M5949" s="54">
        <v>2</v>
      </c>
      <c r="N5949" s="51" t="str">
        <f t="shared" si="385"/>
        <v>都東大和</v>
      </c>
    </row>
    <row r="5950" spans="1:14" x14ac:dyDescent="0.2">
      <c r="A5950" s="50">
        <f t="shared" si="382"/>
        <v>63574</v>
      </c>
      <c r="B5950" s="50">
        <f t="shared" si="383"/>
        <v>6</v>
      </c>
      <c r="C5950" s="51">
        <f t="shared" si="384"/>
        <v>35</v>
      </c>
      <c r="D5950" s="50">
        <v>63574</v>
      </c>
      <c r="E5950" s="50" t="s">
        <v>13893</v>
      </c>
      <c r="F5950" s="50" t="s">
        <v>13894</v>
      </c>
      <c r="G5950" s="50" t="s">
        <v>13895</v>
      </c>
      <c r="H5950" s="50" t="s">
        <v>10331</v>
      </c>
      <c r="I5950" s="50" t="s">
        <v>13896</v>
      </c>
      <c r="J5950" s="50" t="s">
        <v>10333</v>
      </c>
      <c r="K5950" s="50" t="s">
        <v>292</v>
      </c>
      <c r="L5950" s="50" t="s">
        <v>188</v>
      </c>
      <c r="M5950" s="54">
        <v>2</v>
      </c>
      <c r="N5950" s="51" t="str">
        <f t="shared" si="385"/>
        <v>都東大和</v>
      </c>
    </row>
    <row r="5951" spans="1:14" x14ac:dyDescent="0.2">
      <c r="A5951" s="50">
        <f t="shared" si="382"/>
        <v>63575</v>
      </c>
      <c r="B5951" s="50">
        <f t="shared" si="383"/>
        <v>6</v>
      </c>
      <c r="C5951" s="51">
        <f t="shared" si="384"/>
        <v>35</v>
      </c>
      <c r="D5951" s="50">
        <v>63575</v>
      </c>
      <c r="E5951" s="50" t="s">
        <v>6223</v>
      </c>
      <c r="F5951" s="50" t="s">
        <v>13511</v>
      </c>
      <c r="G5951" s="50" t="s">
        <v>12118</v>
      </c>
      <c r="H5951" s="50" t="s">
        <v>1818</v>
      </c>
      <c r="I5951" s="50" t="s">
        <v>12120</v>
      </c>
      <c r="J5951" s="50" t="s">
        <v>1820</v>
      </c>
      <c r="K5951" s="50" t="s">
        <v>292</v>
      </c>
      <c r="L5951" s="50" t="s">
        <v>188</v>
      </c>
      <c r="M5951" s="54">
        <v>2</v>
      </c>
      <c r="N5951" s="51" t="str">
        <f t="shared" si="385"/>
        <v>都東大和</v>
      </c>
    </row>
    <row r="5952" spans="1:14" x14ac:dyDescent="0.2">
      <c r="A5952" s="50">
        <f t="shared" si="382"/>
        <v>63576</v>
      </c>
      <c r="B5952" s="50">
        <f t="shared" si="383"/>
        <v>6</v>
      </c>
      <c r="C5952" s="51">
        <f t="shared" si="384"/>
        <v>35</v>
      </c>
      <c r="D5952" s="50">
        <v>63576</v>
      </c>
      <c r="E5952" s="50" t="s">
        <v>13897</v>
      </c>
      <c r="F5952" s="50" t="s">
        <v>13898</v>
      </c>
      <c r="G5952" s="50" t="s">
        <v>7922</v>
      </c>
      <c r="H5952" s="50" t="s">
        <v>6174</v>
      </c>
      <c r="I5952" s="50" t="s">
        <v>7923</v>
      </c>
      <c r="J5952" s="50" t="s">
        <v>6175</v>
      </c>
      <c r="K5952" s="50" t="s">
        <v>292</v>
      </c>
      <c r="L5952" s="50" t="s">
        <v>188</v>
      </c>
      <c r="M5952" s="54">
        <v>2</v>
      </c>
      <c r="N5952" s="51" t="str">
        <f t="shared" si="385"/>
        <v>都東大和</v>
      </c>
    </row>
    <row r="5953" spans="1:14" x14ac:dyDescent="0.2">
      <c r="A5953" s="50">
        <f t="shared" si="382"/>
        <v>63577</v>
      </c>
      <c r="B5953" s="50">
        <f t="shared" si="383"/>
        <v>6</v>
      </c>
      <c r="C5953" s="51">
        <f t="shared" si="384"/>
        <v>35</v>
      </c>
      <c r="D5953" s="50">
        <v>63577</v>
      </c>
      <c r="E5953" s="50" t="s">
        <v>944</v>
      </c>
      <c r="F5953" s="50" t="s">
        <v>8041</v>
      </c>
      <c r="G5953" s="50" t="s">
        <v>6807</v>
      </c>
      <c r="H5953" s="50" t="s">
        <v>8020</v>
      </c>
      <c r="I5953" s="50" t="s">
        <v>6808</v>
      </c>
      <c r="J5953" s="50" t="s">
        <v>8022</v>
      </c>
      <c r="K5953" s="50" t="s">
        <v>292</v>
      </c>
      <c r="L5953" s="50" t="s">
        <v>189</v>
      </c>
      <c r="M5953" s="54">
        <v>2</v>
      </c>
      <c r="N5953" s="51" t="str">
        <f t="shared" si="385"/>
        <v>都東大和</v>
      </c>
    </row>
    <row r="5954" spans="1:14" x14ac:dyDescent="0.2">
      <c r="A5954" s="50">
        <f t="shared" si="382"/>
        <v>63578</v>
      </c>
      <c r="B5954" s="50">
        <f t="shared" si="383"/>
        <v>6</v>
      </c>
      <c r="C5954" s="51">
        <f t="shared" si="384"/>
        <v>35</v>
      </c>
      <c r="D5954" s="50">
        <v>63578</v>
      </c>
      <c r="E5954" s="50" t="s">
        <v>13899</v>
      </c>
      <c r="F5954" s="50" t="s">
        <v>13900</v>
      </c>
      <c r="G5954" s="50" t="s">
        <v>13901</v>
      </c>
      <c r="H5954" s="50" t="s">
        <v>1100</v>
      </c>
      <c r="I5954" s="50" t="s">
        <v>13902</v>
      </c>
      <c r="J5954" s="50" t="s">
        <v>2163</v>
      </c>
      <c r="K5954" s="50" t="s">
        <v>292</v>
      </c>
      <c r="L5954" s="50" t="s">
        <v>188</v>
      </c>
      <c r="M5954" s="54">
        <v>2</v>
      </c>
      <c r="N5954" s="51" t="str">
        <f t="shared" si="385"/>
        <v>都東大和</v>
      </c>
    </row>
    <row r="5955" spans="1:14" x14ac:dyDescent="0.2">
      <c r="A5955" s="50">
        <f t="shared" si="382"/>
        <v>63579</v>
      </c>
      <c r="B5955" s="50">
        <f t="shared" si="383"/>
        <v>6</v>
      </c>
      <c r="C5955" s="51">
        <f t="shared" si="384"/>
        <v>35</v>
      </c>
      <c r="D5955" s="50">
        <v>63579</v>
      </c>
      <c r="E5955" s="50" t="s">
        <v>38</v>
      </c>
      <c r="F5955" s="50" t="s">
        <v>13903</v>
      </c>
      <c r="G5955" s="50" t="s">
        <v>1447</v>
      </c>
      <c r="H5955" s="50" t="s">
        <v>1384</v>
      </c>
      <c r="I5955" s="50" t="s">
        <v>1449</v>
      </c>
      <c r="J5955" s="50" t="s">
        <v>1385</v>
      </c>
      <c r="K5955" s="50" t="s">
        <v>292</v>
      </c>
      <c r="L5955" s="50" t="s">
        <v>188</v>
      </c>
      <c r="M5955" s="54">
        <v>2</v>
      </c>
      <c r="N5955" s="51" t="str">
        <f t="shared" si="385"/>
        <v>都東大和</v>
      </c>
    </row>
    <row r="5956" spans="1:14" x14ac:dyDescent="0.2">
      <c r="A5956" s="50">
        <f t="shared" si="382"/>
        <v>63584</v>
      </c>
      <c r="B5956" s="50">
        <f t="shared" si="383"/>
        <v>6</v>
      </c>
      <c r="C5956" s="51">
        <f t="shared" si="384"/>
        <v>35</v>
      </c>
      <c r="D5956" s="50">
        <v>63584</v>
      </c>
      <c r="E5956" s="50" t="s">
        <v>13904</v>
      </c>
      <c r="F5956" s="50" t="s">
        <v>13905</v>
      </c>
      <c r="G5956" s="50" t="s">
        <v>2016</v>
      </c>
      <c r="H5956" s="50" t="s">
        <v>6838</v>
      </c>
      <c r="I5956" s="50" t="s">
        <v>2018</v>
      </c>
      <c r="J5956" s="50" t="s">
        <v>13906</v>
      </c>
      <c r="K5956" s="50" t="s">
        <v>292</v>
      </c>
      <c r="L5956" s="50" t="s">
        <v>189</v>
      </c>
      <c r="M5956" s="54">
        <v>1</v>
      </c>
      <c r="N5956" s="51" t="str">
        <f t="shared" si="385"/>
        <v>都東大和</v>
      </c>
    </row>
    <row r="5957" spans="1:14" x14ac:dyDescent="0.2">
      <c r="A5957" s="50">
        <f t="shared" si="382"/>
        <v>63585</v>
      </c>
      <c r="B5957" s="50">
        <f t="shared" si="383"/>
        <v>6</v>
      </c>
      <c r="C5957" s="51">
        <f t="shared" si="384"/>
        <v>35</v>
      </c>
      <c r="D5957" s="50">
        <v>63585</v>
      </c>
      <c r="E5957" s="50" t="s">
        <v>1479</v>
      </c>
      <c r="F5957" s="50" t="s">
        <v>13907</v>
      </c>
      <c r="G5957" s="50" t="s">
        <v>1480</v>
      </c>
      <c r="H5957" s="50" t="s">
        <v>10875</v>
      </c>
      <c r="I5957" s="50" t="s">
        <v>1481</v>
      </c>
      <c r="J5957" s="50" t="s">
        <v>10876</v>
      </c>
      <c r="K5957" s="50" t="s">
        <v>292</v>
      </c>
      <c r="L5957" s="50" t="s">
        <v>185</v>
      </c>
      <c r="M5957" s="54">
        <v>1</v>
      </c>
      <c r="N5957" s="51" t="str">
        <f t="shared" si="385"/>
        <v>都東大和</v>
      </c>
    </row>
    <row r="5958" spans="1:14" x14ac:dyDescent="0.2">
      <c r="A5958" s="50">
        <f t="shared" si="382"/>
        <v>63586</v>
      </c>
      <c r="B5958" s="50">
        <f t="shared" si="383"/>
        <v>6</v>
      </c>
      <c r="C5958" s="51">
        <f t="shared" si="384"/>
        <v>35</v>
      </c>
      <c r="D5958" s="50">
        <v>63586</v>
      </c>
      <c r="E5958" s="50" t="s">
        <v>9442</v>
      </c>
      <c r="F5958" s="50" t="s">
        <v>9376</v>
      </c>
      <c r="G5958" s="50" t="s">
        <v>9444</v>
      </c>
      <c r="H5958" s="50" t="s">
        <v>5209</v>
      </c>
      <c r="I5958" s="50" t="s">
        <v>9446</v>
      </c>
      <c r="J5958" s="50" t="s">
        <v>5210</v>
      </c>
      <c r="K5958" s="50" t="s">
        <v>292</v>
      </c>
      <c r="L5958" s="50" t="s">
        <v>189</v>
      </c>
      <c r="M5958" s="54">
        <v>1</v>
      </c>
      <c r="N5958" s="51" t="str">
        <f t="shared" si="385"/>
        <v>都東大和</v>
      </c>
    </row>
    <row r="5959" spans="1:14" x14ac:dyDescent="0.2">
      <c r="A5959" s="50">
        <f t="shared" si="382"/>
        <v>63587</v>
      </c>
      <c r="B5959" s="50">
        <f t="shared" si="383"/>
        <v>6</v>
      </c>
      <c r="C5959" s="51">
        <f t="shared" si="384"/>
        <v>35</v>
      </c>
      <c r="D5959" s="50">
        <v>63587</v>
      </c>
      <c r="E5959" s="50" t="s">
        <v>970</v>
      </c>
      <c r="F5959" s="50" t="s">
        <v>12126</v>
      </c>
      <c r="G5959" s="50" t="s">
        <v>3230</v>
      </c>
      <c r="H5959" s="50" t="s">
        <v>1167</v>
      </c>
      <c r="I5959" s="50" t="s">
        <v>3153</v>
      </c>
      <c r="J5959" s="50" t="s">
        <v>1168</v>
      </c>
      <c r="K5959" s="50" t="s">
        <v>292</v>
      </c>
      <c r="L5959" s="50" t="s">
        <v>189</v>
      </c>
      <c r="M5959" s="54">
        <v>1</v>
      </c>
      <c r="N5959" s="51" t="str">
        <f t="shared" si="385"/>
        <v>都東大和</v>
      </c>
    </row>
    <row r="5960" spans="1:14" x14ac:dyDescent="0.2">
      <c r="A5960" s="50">
        <f t="shared" si="382"/>
        <v>63588</v>
      </c>
      <c r="B5960" s="50">
        <f t="shared" si="383"/>
        <v>6</v>
      </c>
      <c r="C5960" s="51">
        <f t="shared" si="384"/>
        <v>35</v>
      </c>
      <c r="D5960" s="50">
        <v>63588</v>
      </c>
      <c r="E5960" s="50" t="s">
        <v>83</v>
      </c>
      <c r="F5960" s="50" t="s">
        <v>591</v>
      </c>
      <c r="G5960" s="50" t="s">
        <v>1210</v>
      </c>
      <c r="H5960" s="50" t="s">
        <v>1226</v>
      </c>
      <c r="I5960" s="50" t="s">
        <v>1211</v>
      </c>
      <c r="J5960" s="50" t="s">
        <v>1227</v>
      </c>
      <c r="K5960" s="50" t="s">
        <v>292</v>
      </c>
      <c r="L5960" s="50" t="s">
        <v>189</v>
      </c>
      <c r="M5960" s="54">
        <v>1</v>
      </c>
      <c r="N5960" s="51" t="str">
        <f t="shared" si="385"/>
        <v>都東大和</v>
      </c>
    </row>
    <row r="5961" spans="1:14" x14ac:dyDescent="0.2">
      <c r="A5961" s="50">
        <f t="shared" si="382"/>
        <v>63589</v>
      </c>
      <c r="B5961" s="50">
        <f t="shared" si="383"/>
        <v>6</v>
      </c>
      <c r="C5961" s="51">
        <f t="shared" si="384"/>
        <v>35</v>
      </c>
      <c r="D5961" s="50">
        <v>63589</v>
      </c>
      <c r="E5961" s="50" t="s">
        <v>3838</v>
      </c>
      <c r="F5961" s="50" t="s">
        <v>13908</v>
      </c>
      <c r="G5961" s="50" t="s">
        <v>3840</v>
      </c>
      <c r="H5961" s="50" t="s">
        <v>1066</v>
      </c>
      <c r="I5961" s="50" t="s">
        <v>13909</v>
      </c>
      <c r="J5961" s="50" t="s">
        <v>1068</v>
      </c>
      <c r="K5961" s="50" t="s">
        <v>292</v>
      </c>
      <c r="L5961" s="50" t="s">
        <v>189</v>
      </c>
      <c r="M5961" s="54">
        <v>1</v>
      </c>
      <c r="N5961" s="51" t="str">
        <f t="shared" si="385"/>
        <v>都東大和</v>
      </c>
    </row>
    <row r="5962" spans="1:14" x14ac:dyDescent="0.2">
      <c r="A5962" s="50">
        <f t="shared" si="382"/>
        <v>63591</v>
      </c>
      <c r="B5962" s="50">
        <f t="shared" si="383"/>
        <v>6</v>
      </c>
      <c r="C5962" s="51">
        <f t="shared" si="384"/>
        <v>35</v>
      </c>
      <c r="D5962" s="50">
        <v>63591</v>
      </c>
      <c r="E5962" s="50" t="s">
        <v>45</v>
      </c>
      <c r="F5962" s="50" t="s">
        <v>13910</v>
      </c>
      <c r="G5962" s="50" t="s">
        <v>1184</v>
      </c>
      <c r="H5962" s="50" t="s">
        <v>1100</v>
      </c>
      <c r="I5962" s="50" t="s">
        <v>1186</v>
      </c>
      <c r="J5962" s="50" t="s">
        <v>2163</v>
      </c>
      <c r="K5962" s="50" t="s">
        <v>292</v>
      </c>
      <c r="L5962" s="50" t="s">
        <v>185</v>
      </c>
      <c r="M5962" s="54">
        <v>1</v>
      </c>
      <c r="N5962" s="51" t="str">
        <f t="shared" si="385"/>
        <v>都東大和</v>
      </c>
    </row>
    <row r="5963" spans="1:14" x14ac:dyDescent="0.2">
      <c r="A5963" s="50">
        <f t="shared" si="382"/>
        <v>63592</v>
      </c>
      <c r="B5963" s="50">
        <f t="shared" si="383"/>
        <v>6</v>
      </c>
      <c r="C5963" s="51">
        <f t="shared" si="384"/>
        <v>35</v>
      </c>
      <c r="D5963" s="50">
        <v>63592</v>
      </c>
      <c r="E5963" s="50" t="s">
        <v>13911</v>
      </c>
      <c r="F5963" s="50" t="s">
        <v>13912</v>
      </c>
      <c r="G5963" s="50" t="s">
        <v>13913</v>
      </c>
      <c r="H5963" s="50" t="s">
        <v>13914</v>
      </c>
      <c r="I5963" s="50" t="s">
        <v>13915</v>
      </c>
      <c r="J5963" s="50" t="s">
        <v>13916</v>
      </c>
      <c r="K5963" s="50" t="s">
        <v>292</v>
      </c>
      <c r="L5963" s="50" t="s">
        <v>189</v>
      </c>
      <c r="M5963" s="54">
        <v>1</v>
      </c>
      <c r="N5963" s="51" t="str">
        <f t="shared" si="385"/>
        <v>都東大和</v>
      </c>
    </row>
    <row r="5964" spans="1:14" x14ac:dyDescent="0.2">
      <c r="A5964" s="50">
        <f t="shared" si="382"/>
        <v>63593</v>
      </c>
      <c r="B5964" s="50">
        <f t="shared" si="383"/>
        <v>6</v>
      </c>
      <c r="C5964" s="51">
        <f t="shared" si="384"/>
        <v>35</v>
      </c>
      <c r="D5964" s="50">
        <v>63593</v>
      </c>
      <c r="E5964" s="50" t="s">
        <v>13917</v>
      </c>
      <c r="F5964" s="50" t="s">
        <v>13903</v>
      </c>
      <c r="G5964" s="50" t="s">
        <v>5729</v>
      </c>
      <c r="H5964" s="50" t="s">
        <v>1384</v>
      </c>
      <c r="I5964" s="50" t="s">
        <v>5731</v>
      </c>
      <c r="J5964" s="50" t="s">
        <v>1385</v>
      </c>
      <c r="K5964" s="50" t="s">
        <v>292</v>
      </c>
      <c r="L5964" s="50" t="s">
        <v>1029</v>
      </c>
      <c r="M5964" s="54">
        <v>3</v>
      </c>
      <c r="N5964" s="51" t="str">
        <f t="shared" si="385"/>
        <v>都東大和</v>
      </c>
    </row>
    <row r="5965" spans="1:14" x14ac:dyDescent="0.2">
      <c r="A5965" s="50">
        <f t="shared" ref="A5965:A6028" si="386">D5965</f>
        <v>63594</v>
      </c>
      <c r="B5965" s="50">
        <f t="shared" ref="B5965:B6028" si="387">ROUNDDOWN(D5965/10000,0)</f>
        <v>6</v>
      </c>
      <c r="C5965" s="51">
        <f t="shared" ref="C5965:C6028" si="388">ROUNDDOWN((D5965-B5965*10000)/100,0)</f>
        <v>35</v>
      </c>
      <c r="D5965" s="50">
        <v>63594</v>
      </c>
      <c r="E5965" s="50" t="s">
        <v>10434</v>
      </c>
      <c r="F5965" s="50" t="s">
        <v>13918</v>
      </c>
      <c r="G5965" s="50" t="s">
        <v>10436</v>
      </c>
      <c r="H5965" s="50" t="s">
        <v>13919</v>
      </c>
      <c r="I5965" s="50" t="s">
        <v>10437</v>
      </c>
      <c r="J5965" s="50" t="s">
        <v>13920</v>
      </c>
      <c r="K5965" s="50" t="s">
        <v>292</v>
      </c>
      <c r="L5965" s="50" t="s">
        <v>1029</v>
      </c>
      <c r="M5965" s="54">
        <v>3</v>
      </c>
      <c r="N5965" s="51" t="str">
        <f t="shared" ref="N5965:N6028" si="389">VLOOKUP(B5965*100+C5965,$AB$2:$AF$400,2,0)</f>
        <v>都東大和</v>
      </c>
    </row>
    <row r="5966" spans="1:14" x14ac:dyDescent="0.2">
      <c r="A5966" s="50">
        <f t="shared" si="386"/>
        <v>63595</v>
      </c>
      <c r="B5966" s="50">
        <f t="shared" si="387"/>
        <v>6</v>
      </c>
      <c r="C5966" s="51">
        <f t="shared" si="388"/>
        <v>35</v>
      </c>
      <c r="D5966" s="50">
        <v>63595</v>
      </c>
      <c r="E5966" s="50" t="s">
        <v>8114</v>
      </c>
      <c r="F5966" s="50" t="s">
        <v>13921</v>
      </c>
      <c r="G5966" s="50" t="s">
        <v>8116</v>
      </c>
      <c r="H5966" s="50" t="s">
        <v>4177</v>
      </c>
      <c r="I5966" s="50" t="s">
        <v>8117</v>
      </c>
      <c r="J5966" s="50" t="s">
        <v>4178</v>
      </c>
      <c r="K5966" s="50" t="s">
        <v>292</v>
      </c>
      <c r="L5966" s="50" t="s">
        <v>1029</v>
      </c>
      <c r="M5966" s="54">
        <v>3</v>
      </c>
      <c r="N5966" s="51" t="str">
        <f t="shared" si="389"/>
        <v>都東大和</v>
      </c>
    </row>
    <row r="5967" spans="1:14" x14ac:dyDescent="0.2">
      <c r="A5967" s="50">
        <f t="shared" si="386"/>
        <v>63596</v>
      </c>
      <c r="B5967" s="50">
        <f t="shared" si="387"/>
        <v>6</v>
      </c>
      <c r="C5967" s="51">
        <f t="shared" si="388"/>
        <v>35</v>
      </c>
      <c r="D5967" s="50">
        <v>63596</v>
      </c>
      <c r="E5967" s="50" t="s">
        <v>4812</v>
      </c>
      <c r="F5967" s="50" t="s">
        <v>4621</v>
      </c>
      <c r="G5967" s="50" t="s">
        <v>4813</v>
      </c>
      <c r="H5967" s="50" t="s">
        <v>1185</v>
      </c>
      <c r="I5967" s="50" t="s">
        <v>7322</v>
      </c>
      <c r="J5967" s="50" t="s">
        <v>1305</v>
      </c>
      <c r="K5967" s="50" t="s">
        <v>291</v>
      </c>
      <c r="L5967" s="50" t="s">
        <v>188</v>
      </c>
      <c r="M5967" s="54">
        <v>2</v>
      </c>
      <c r="N5967" s="51" t="str">
        <f t="shared" si="389"/>
        <v>都東大和</v>
      </c>
    </row>
    <row r="5968" spans="1:14" x14ac:dyDescent="0.2">
      <c r="A5968" s="50">
        <f t="shared" si="386"/>
        <v>63597</v>
      </c>
      <c r="B5968" s="50">
        <f t="shared" si="387"/>
        <v>6</v>
      </c>
      <c r="C5968" s="51">
        <f t="shared" si="388"/>
        <v>35</v>
      </c>
      <c r="D5968" s="50">
        <v>63597</v>
      </c>
      <c r="E5968" s="50" t="s">
        <v>49</v>
      </c>
      <c r="F5968" s="50" t="s">
        <v>6888</v>
      </c>
      <c r="G5968" s="50" t="s">
        <v>2159</v>
      </c>
      <c r="H5968" s="50" t="s">
        <v>4721</v>
      </c>
      <c r="I5968" s="50" t="s">
        <v>2160</v>
      </c>
      <c r="J5968" s="50" t="s">
        <v>6664</v>
      </c>
      <c r="K5968" s="50" t="s">
        <v>291</v>
      </c>
      <c r="L5968" s="50" t="s">
        <v>188</v>
      </c>
      <c r="M5968" s="54">
        <v>2</v>
      </c>
      <c r="N5968" s="51" t="str">
        <f t="shared" si="389"/>
        <v>都東大和</v>
      </c>
    </row>
    <row r="5969" spans="1:14" x14ac:dyDescent="0.2">
      <c r="A5969" s="50">
        <f t="shared" si="386"/>
        <v>63598</v>
      </c>
      <c r="B5969" s="50">
        <f t="shared" si="387"/>
        <v>6</v>
      </c>
      <c r="C5969" s="51">
        <f t="shared" si="388"/>
        <v>35</v>
      </c>
      <c r="D5969" s="50">
        <v>63598</v>
      </c>
      <c r="E5969" s="50" t="s">
        <v>677</v>
      </c>
      <c r="F5969" s="50" t="s">
        <v>4189</v>
      </c>
      <c r="G5969" s="50" t="s">
        <v>1380</v>
      </c>
      <c r="H5969" s="50" t="s">
        <v>1195</v>
      </c>
      <c r="I5969" s="50" t="s">
        <v>1382</v>
      </c>
      <c r="J5969" s="50" t="s">
        <v>1196</v>
      </c>
      <c r="K5969" s="50" t="s">
        <v>291</v>
      </c>
      <c r="L5969" s="50" t="s">
        <v>188</v>
      </c>
      <c r="M5969" s="54">
        <v>2</v>
      </c>
      <c r="N5969" s="51" t="str">
        <f t="shared" si="389"/>
        <v>都東大和</v>
      </c>
    </row>
    <row r="5970" spans="1:14" x14ac:dyDescent="0.2">
      <c r="A5970" s="50">
        <f t="shared" si="386"/>
        <v>63599</v>
      </c>
      <c r="B5970" s="50">
        <f t="shared" si="387"/>
        <v>6</v>
      </c>
      <c r="C5970" s="51">
        <f t="shared" si="388"/>
        <v>35</v>
      </c>
      <c r="D5970" s="50">
        <v>63599</v>
      </c>
      <c r="E5970" s="50" t="s">
        <v>3982</v>
      </c>
      <c r="F5970" s="50" t="s">
        <v>4832</v>
      </c>
      <c r="G5970" s="50" t="s">
        <v>1111</v>
      </c>
      <c r="H5970" s="50" t="s">
        <v>5822</v>
      </c>
      <c r="I5970" s="50" t="s">
        <v>1113</v>
      </c>
      <c r="J5970" s="50" t="s">
        <v>5823</v>
      </c>
      <c r="K5970" s="50" t="s">
        <v>291</v>
      </c>
      <c r="L5970" s="50" t="s">
        <v>188</v>
      </c>
      <c r="M5970" s="54">
        <v>2</v>
      </c>
      <c r="N5970" s="51" t="str">
        <f t="shared" si="389"/>
        <v>都東大和</v>
      </c>
    </row>
    <row r="5971" spans="1:14" x14ac:dyDescent="0.2">
      <c r="A5971" s="50">
        <f t="shared" si="386"/>
        <v>63620</v>
      </c>
      <c r="B5971" s="50">
        <f t="shared" si="387"/>
        <v>6</v>
      </c>
      <c r="C5971" s="51">
        <f t="shared" si="388"/>
        <v>36</v>
      </c>
      <c r="D5971" s="50">
        <v>63620</v>
      </c>
      <c r="E5971" s="50" t="s">
        <v>1032</v>
      </c>
      <c r="F5971" s="50" t="s">
        <v>6321</v>
      </c>
      <c r="G5971" s="50" t="s">
        <v>1033</v>
      </c>
      <c r="H5971" s="50" t="s">
        <v>6323</v>
      </c>
      <c r="I5971" s="50" t="s">
        <v>1035</v>
      </c>
      <c r="J5971" s="50" t="s">
        <v>6325</v>
      </c>
      <c r="K5971" s="50" t="s">
        <v>291</v>
      </c>
      <c r="L5971" s="50" t="s">
        <v>188</v>
      </c>
      <c r="M5971" s="54">
        <v>2</v>
      </c>
      <c r="N5971" s="51" t="str">
        <f t="shared" si="389"/>
        <v>都東大和南</v>
      </c>
    </row>
    <row r="5972" spans="1:14" x14ac:dyDescent="0.2">
      <c r="A5972" s="50">
        <f t="shared" si="386"/>
        <v>63621</v>
      </c>
      <c r="B5972" s="50">
        <f t="shared" si="387"/>
        <v>6</v>
      </c>
      <c r="C5972" s="51">
        <f t="shared" si="388"/>
        <v>36</v>
      </c>
      <c r="D5972" s="50">
        <v>63621</v>
      </c>
      <c r="E5972" s="50" t="s">
        <v>13922</v>
      </c>
      <c r="F5972" s="50" t="s">
        <v>10110</v>
      </c>
      <c r="G5972" s="50" t="s">
        <v>13923</v>
      </c>
      <c r="H5972" s="50" t="s">
        <v>1491</v>
      </c>
      <c r="I5972" s="50" t="s">
        <v>13924</v>
      </c>
      <c r="J5972" s="50" t="s">
        <v>1493</v>
      </c>
      <c r="K5972" s="50" t="s">
        <v>291</v>
      </c>
      <c r="L5972" s="50" t="s">
        <v>188</v>
      </c>
      <c r="M5972" s="54">
        <v>2</v>
      </c>
      <c r="N5972" s="51" t="str">
        <f t="shared" si="389"/>
        <v>都東大和南</v>
      </c>
    </row>
    <row r="5973" spans="1:14" x14ac:dyDescent="0.2">
      <c r="A5973" s="50">
        <f t="shared" si="386"/>
        <v>63622</v>
      </c>
      <c r="B5973" s="50">
        <f t="shared" si="387"/>
        <v>6</v>
      </c>
      <c r="C5973" s="51">
        <f t="shared" si="388"/>
        <v>36</v>
      </c>
      <c r="D5973" s="50">
        <v>63622</v>
      </c>
      <c r="E5973" s="50" t="s">
        <v>64</v>
      </c>
      <c r="F5973" s="50" t="s">
        <v>8889</v>
      </c>
      <c r="G5973" s="50" t="s">
        <v>2409</v>
      </c>
      <c r="H5973" s="50" t="s">
        <v>2041</v>
      </c>
      <c r="I5973" s="50" t="s">
        <v>2411</v>
      </c>
      <c r="J5973" s="50" t="s">
        <v>2042</v>
      </c>
      <c r="K5973" s="50" t="s">
        <v>291</v>
      </c>
      <c r="L5973" s="50" t="s">
        <v>188</v>
      </c>
      <c r="M5973" s="54">
        <v>2</v>
      </c>
      <c r="N5973" s="51" t="str">
        <f t="shared" si="389"/>
        <v>都東大和南</v>
      </c>
    </row>
    <row r="5974" spans="1:14" x14ac:dyDescent="0.2">
      <c r="A5974" s="50">
        <f t="shared" si="386"/>
        <v>63623</v>
      </c>
      <c r="B5974" s="50">
        <f t="shared" si="387"/>
        <v>6</v>
      </c>
      <c r="C5974" s="51">
        <f t="shared" si="388"/>
        <v>36</v>
      </c>
      <c r="D5974" s="50">
        <v>63623</v>
      </c>
      <c r="E5974" s="50" t="s">
        <v>13925</v>
      </c>
      <c r="F5974" s="50" t="s">
        <v>6034</v>
      </c>
      <c r="G5974" s="50" t="s">
        <v>13926</v>
      </c>
      <c r="H5974" s="50" t="s">
        <v>2492</v>
      </c>
      <c r="I5974" s="50" t="s">
        <v>13927</v>
      </c>
      <c r="J5974" s="50" t="s">
        <v>2493</v>
      </c>
      <c r="K5974" s="50" t="s">
        <v>291</v>
      </c>
      <c r="L5974" s="50" t="s">
        <v>188</v>
      </c>
      <c r="M5974" s="54">
        <v>2</v>
      </c>
      <c r="N5974" s="51" t="str">
        <f t="shared" si="389"/>
        <v>都東大和南</v>
      </c>
    </row>
    <row r="5975" spans="1:14" x14ac:dyDescent="0.2">
      <c r="A5975" s="50">
        <f t="shared" si="386"/>
        <v>63624</v>
      </c>
      <c r="B5975" s="50">
        <f t="shared" si="387"/>
        <v>6</v>
      </c>
      <c r="C5975" s="51">
        <f t="shared" si="388"/>
        <v>36</v>
      </c>
      <c r="D5975" s="50">
        <v>63624</v>
      </c>
      <c r="E5975" s="50" t="s">
        <v>2576</v>
      </c>
      <c r="F5975" s="50" t="s">
        <v>13928</v>
      </c>
      <c r="G5975" s="50" t="s">
        <v>2578</v>
      </c>
      <c r="H5975" s="50" t="s">
        <v>1237</v>
      </c>
      <c r="I5975" s="50" t="s">
        <v>2580</v>
      </c>
      <c r="J5975" s="50" t="s">
        <v>1238</v>
      </c>
      <c r="K5975" s="50" t="s">
        <v>291</v>
      </c>
      <c r="L5975" s="50" t="s">
        <v>188</v>
      </c>
      <c r="M5975" s="54">
        <v>2</v>
      </c>
      <c r="N5975" s="51" t="str">
        <f t="shared" si="389"/>
        <v>都東大和南</v>
      </c>
    </row>
    <row r="5976" spans="1:14" x14ac:dyDescent="0.2">
      <c r="A5976" s="50">
        <f t="shared" si="386"/>
        <v>63625</v>
      </c>
      <c r="B5976" s="50">
        <f t="shared" si="387"/>
        <v>6</v>
      </c>
      <c r="C5976" s="51">
        <f t="shared" si="388"/>
        <v>36</v>
      </c>
      <c r="D5976" s="50">
        <v>63625</v>
      </c>
      <c r="E5976" s="50" t="s">
        <v>46</v>
      </c>
      <c r="F5976" s="50" t="s">
        <v>13929</v>
      </c>
      <c r="G5976" s="50" t="s">
        <v>1425</v>
      </c>
      <c r="H5976" s="50" t="s">
        <v>5181</v>
      </c>
      <c r="I5976" s="50" t="s">
        <v>1426</v>
      </c>
      <c r="J5976" s="50" t="s">
        <v>5182</v>
      </c>
      <c r="K5976" s="50" t="s">
        <v>291</v>
      </c>
      <c r="L5976" s="50" t="s">
        <v>188</v>
      </c>
      <c r="M5976" s="54">
        <v>2</v>
      </c>
      <c r="N5976" s="51" t="str">
        <f t="shared" si="389"/>
        <v>都東大和南</v>
      </c>
    </row>
    <row r="5977" spans="1:14" x14ac:dyDescent="0.2">
      <c r="A5977" s="50">
        <f t="shared" si="386"/>
        <v>63626</v>
      </c>
      <c r="B5977" s="50">
        <f t="shared" si="387"/>
        <v>6</v>
      </c>
      <c r="C5977" s="51">
        <f t="shared" si="388"/>
        <v>36</v>
      </c>
      <c r="D5977" s="50">
        <v>63626</v>
      </c>
      <c r="E5977" s="50" t="s">
        <v>10888</v>
      </c>
      <c r="F5977" s="50" t="s">
        <v>13930</v>
      </c>
      <c r="G5977" s="50" t="s">
        <v>10890</v>
      </c>
      <c r="H5977" s="50" t="s">
        <v>5524</v>
      </c>
      <c r="I5977" s="50" t="s">
        <v>10891</v>
      </c>
      <c r="J5977" s="50" t="s">
        <v>5526</v>
      </c>
      <c r="K5977" s="50" t="s">
        <v>291</v>
      </c>
      <c r="L5977" s="50" t="s">
        <v>188</v>
      </c>
      <c r="M5977" s="54">
        <v>2</v>
      </c>
      <c r="N5977" s="51" t="str">
        <f t="shared" si="389"/>
        <v>都東大和南</v>
      </c>
    </row>
    <row r="5978" spans="1:14" x14ac:dyDescent="0.2">
      <c r="A5978" s="50">
        <f t="shared" si="386"/>
        <v>63631</v>
      </c>
      <c r="B5978" s="50">
        <f t="shared" si="387"/>
        <v>6</v>
      </c>
      <c r="C5978" s="51">
        <f t="shared" si="388"/>
        <v>36</v>
      </c>
      <c r="D5978" s="50">
        <v>63631</v>
      </c>
      <c r="E5978" s="50" t="s">
        <v>495</v>
      </c>
      <c r="F5978" s="50" t="s">
        <v>13931</v>
      </c>
      <c r="G5978" s="50" t="s">
        <v>7577</v>
      </c>
      <c r="H5978" s="50" t="s">
        <v>5342</v>
      </c>
      <c r="I5978" s="50" t="s">
        <v>7578</v>
      </c>
      <c r="J5978" s="50" t="s">
        <v>5343</v>
      </c>
      <c r="K5978" s="50" t="s">
        <v>291</v>
      </c>
      <c r="L5978" s="50" t="s">
        <v>185</v>
      </c>
      <c r="M5978" s="54">
        <v>1</v>
      </c>
      <c r="N5978" s="51" t="str">
        <f t="shared" si="389"/>
        <v>都東大和南</v>
      </c>
    </row>
    <row r="5979" spans="1:14" x14ac:dyDescent="0.2">
      <c r="A5979" s="50">
        <f t="shared" si="386"/>
        <v>63632</v>
      </c>
      <c r="B5979" s="50">
        <f t="shared" si="387"/>
        <v>6</v>
      </c>
      <c r="C5979" s="51">
        <f t="shared" si="388"/>
        <v>36</v>
      </c>
      <c r="D5979" s="50">
        <v>63632</v>
      </c>
      <c r="E5979" s="50" t="s">
        <v>10998</v>
      </c>
      <c r="F5979" s="50" t="s">
        <v>13932</v>
      </c>
      <c r="G5979" s="50" t="s">
        <v>13933</v>
      </c>
      <c r="H5979" s="50" t="s">
        <v>1847</v>
      </c>
      <c r="I5979" s="50" t="s">
        <v>13934</v>
      </c>
      <c r="J5979" s="50" t="s">
        <v>1849</v>
      </c>
      <c r="K5979" s="50" t="s">
        <v>291</v>
      </c>
      <c r="L5979" s="50" t="s">
        <v>185</v>
      </c>
      <c r="M5979" s="54">
        <v>1</v>
      </c>
      <c r="N5979" s="51" t="str">
        <f t="shared" si="389"/>
        <v>都東大和南</v>
      </c>
    </row>
    <row r="5980" spans="1:14" x14ac:dyDescent="0.2">
      <c r="A5980" s="50">
        <f t="shared" si="386"/>
        <v>63633</v>
      </c>
      <c r="B5980" s="50">
        <f t="shared" si="387"/>
        <v>6</v>
      </c>
      <c r="C5980" s="51">
        <f t="shared" si="388"/>
        <v>36</v>
      </c>
      <c r="D5980" s="50">
        <v>63633</v>
      </c>
      <c r="E5980" s="50" t="s">
        <v>10368</v>
      </c>
      <c r="F5980" s="50" t="s">
        <v>13935</v>
      </c>
      <c r="G5980" s="50" t="s">
        <v>10370</v>
      </c>
      <c r="H5980" s="50" t="s">
        <v>1643</v>
      </c>
      <c r="I5980" s="50" t="s">
        <v>10372</v>
      </c>
      <c r="J5980" s="50" t="s">
        <v>1645</v>
      </c>
      <c r="K5980" s="50" t="s">
        <v>291</v>
      </c>
      <c r="L5980" s="50" t="s">
        <v>189</v>
      </c>
      <c r="M5980" s="54">
        <v>1</v>
      </c>
      <c r="N5980" s="51" t="str">
        <f t="shared" si="389"/>
        <v>都東大和南</v>
      </c>
    </row>
    <row r="5981" spans="1:14" x14ac:dyDescent="0.2">
      <c r="A5981" s="50">
        <f t="shared" si="386"/>
        <v>63634</v>
      </c>
      <c r="B5981" s="50">
        <f t="shared" si="387"/>
        <v>6</v>
      </c>
      <c r="C5981" s="51">
        <f t="shared" si="388"/>
        <v>36</v>
      </c>
      <c r="D5981" s="50">
        <v>63634</v>
      </c>
      <c r="E5981" s="50" t="s">
        <v>5752</v>
      </c>
      <c r="F5981" s="50" t="s">
        <v>13936</v>
      </c>
      <c r="G5981" s="50" t="s">
        <v>5754</v>
      </c>
      <c r="H5981" s="50" t="s">
        <v>1009</v>
      </c>
      <c r="I5981" s="50" t="s">
        <v>5755</v>
      </c>
      <c r="J5981" s="50" t="s">
        <v>1028</v>
      </c>
      <c r="K5981" s="50" t="s">
        <v>291</v>
      </c>
      <c r="L5981" s="50" t="s">
        <v>189</v>
      </c>
      <c r="M5981" s="54">
        <v>1</v>
      </c>
      <c r="N5981" s="51" t="str">
        <f t="shared" si="389"/>
        <v>都東大和南</v>
      </c>
    </row>
    <row r="5982" spans="1:14" x14ac:dyDescent="0.2">
      <c r="A5982" s="50">
        <f t="shared" si="386"/>
        <v>63635</v>
      </c>
      <c r="B5982" s="50">
        <f t="shared" si="387"/>
        <v>6</v>
      </c>
      <c r="C5982" s="51">
        <f t="shared" si="388"/>
        <v>36</v>
      </c>
      <c r="D5982" s="50">
        <v>63635</v>
      </c>
      <c r="E5982" s="50" t="s">
        <v>24</v>
      </c>
      <c r="F5982" s="50" t="s">
        <v>13937</v>
      </c>
      <c r="G5982" s="50" t="s">
        <v>2538</v>
      </c>
      <c r="H5982" s="50" t="s">
        <v>1875</v>
      </c>
      <c r="I5982" s="50" t="s">
        <v>2539</v>
      </c>
      <c r="J5982" s="50" t="s">
        <v>1877</v>
      </c>
      <c r="K5982" s="50" t="s">
        <v>291</v>
      </c>
      <c r="L5982" s="50" t="s">
        <v>189</v>
      </c>
      <c r="M5982" s="54">
        <v>1</v>
      </c>
      <c r="N5982" s="51" t="str">
        <f t="shared" si="389"/>
        <v>都東大和南</v>
      </c>
    </row>
    <row r="5983" spans="1:14" x14ac:dyDescent="0.2">
      <c r="A5983" s="50">
        <f t="shared" si="386"/>
        <v>63636</v>
      </c>
      <c r="B5983" s="50">
        <f t="shared" si="387"/>
        <v>6</v>
      </c>
      <c r="C5983" s="51">
        <f t="shared" si="388"/>
        <v>36</v>
      </c>
      <c r="D5983" s="50">
        <v>63636</v>
      </c>
      <c r="E5983" s="50" t="s">
        <v>60</v>
      </c>
      <c r="F5983" s="50" t="s">
        <v>9521</v>
      </c>
      <c r="G5983" s="50" t="s">
        <v>1313</v>
      </c>
      <c r="H5983" s="50" t="s">
        <v>3620</v>
      </c>
      <c r="I5983" s="50" t="s">
        <v>1315</v>
      </c>
      <c r="J5983" s="50" t="s">
        <v>3622</v>
      </c>
      <c r="K5983" s="50" t="s">
        <v>291</v>
      </c>
      <c r="L5983" s="50" t="s">
        <v>189</v>
      </c>
      <c r="M5983" s="54">
        <v>1</v>
      </c>
      <c r="N5983" s="51" t="str">
        <f t="shared" si="389"/>
        <v>都東大和南</v>
      </c>
    </row>
    <row r="5984" spans="1:14" x14ac:dyDescent="0.2">
      <c r="A5984" s="50">
        <f t="shared" si="386"/>
        <v>63637</v>
      </c>
      <c r="B5984" s="50">
        <f t="shared" si="387"/>
        <v>6</v>
      </c>
      <c r="C5984" s="51">
        <f t="shared" si="388"/>
        <v>36</v>
      </c>
      <c r="D5984" s="50">
        <v>63637</v>
      </c>
      <c r="E5984" s="50" t="s">
        <v>4553</v>
      </c>
      <c r="F5984" s="50" t="s">
        <v>13938</v>
      </c>
      <c r="G5984" s="50" t="s">
        <v>2384</v>
      </c>
      <c r="H5984" s="50" t="s">
        <v>13939</v>
      </c>
      <c r="I5984" s="50" t="s">
        <v>2386</v>
      </c>
      <c r="J5984" s="50" t="s">
        <v>13940</v>
      </c>
      <c r="K5984" s="50" t="s">
        <v>291</v>
      </c>
      <c r="L5984" s="50" t="s">
        <v>189</v>
      </c>
      <c r="M5984" s="54">
        <v>1</v>
      </c>
      <c r="N5984" s="51" t="str">
        <f t="shared" si="389"/>
        <v>都東大和南</v>
      </c>
    </row>
    <row r="5985" spans="1:14" x14ac:dyDescent="0.2">
      <c r="A5985" s="50">
        <f t="shared" si="386"/>
        <v>63638</v>
      </c>
      <c r="B5985" s="50">
        <f t="shared" si="387"/>
        <v>6</v>
      </c>
      <c r="C5985" s="51">
        <f t="shared" si="388"/>
        <v>36</v>
      </c>
      <c r="D5985" s="50">
        <v>63638</v>
      </c>
      <c r="E5985" s="50" t="s">
        <v>6394</v>
      </c>
      <c r="F5985" s="50" t="s">
        <v>13941</v>
      </c>
      <c r="G5985" s="50" t="s">
        <v>3994</v>
      </c>
      <c r="H5985" s="50" t="s">
        <v>9579</v>
      </c>
      <c r="I5985" s="50" t="s">
        <v>3995</v>
      </c>
      <c r="J5985" s="50" t="s">
        <v>13819</v>
      </c>
      <c r="K5985" s="50" t="s">
        <v>291</v>
      </c>
      <c r="L5985" s="50" t="s">
        <v>189</v>
      </c>
      <c r="M5985" s="54">
        <v>1</v>
      </c>
      <c r="N5985" s="51" t="str">
        <f t="shared" si="389"/>
        <v>都東大和南</v>
      </c>
    </row>
    <row r="5986" spans="1:14" x14ac:dyDescent="0.2">
      <c r="A5986" s="50">
        <f t="shared" si="386"/>
        <v>63661</v>
      </c>
      <c r="B5986" s="50">
        <f t="shared" si="387"/>
        <v>6</v>
      </c>
      <c r="C5986" s="51">
        <f t="shared" si="388"/>
        <v>36</v>
      </c>
      <c r="D5986" s="50">
        <v>63661</v>
      </c>
      <c r="E5986" s="50" t="s">
        <v>986</v>
      </c>
      <c r="F5986" s="50" t="s">
        <v>5857</v>
      </c>
      <c r="G5986" s="50" t="s">
        <v>2396</v>
      </c>
      <c r="H5986" s="50" t="s">
        <v>4963</v>
      </c>
      <c r="I5986" s="50" t="s">
        <v>2398</v>
      </c>
      <c r="J5986" s="50" t="s">
        <v>4965</v>
      </c>
      <c r="K5986" s="50" t="s">
        <v>292</v>
      </c>
      <c r="L5986" s="50" t="s">
        <v>189</v>
      </c>
      <c r="M5986" s="54">
        <v>2</v>
      </c>
      <c r="N5986" s="51" t="str">
        <f t="shared" si="389"/>
        <v>都東大和南</v>
      </c>
    </row>
    <row r="5987" spans="1:14" x14ac:dyDescent="0.2">
      <c r="A5987" s="50">
        <f t="shared" si="386"/>
        <v>63663</v>
      </c>
      <c r="B5987" s="50">
        <f t="shared" si="387"/>
        <v>6</v>
      </c>
      <c r="C5987" s="51">
        <f t="shared" si="388"/>
        <v>36</v>
      </c>
      <c r="D5987" s="50">
        <v>63663</v>
      </c>
      <c r="E5987" s="50" t="s">
        <v>11170</v>
      </c>
      <c r="F5987" s="50" t="s">
        <v>2458</v>
      </c>
      <c r="G5987" s="50" t="s">
        <v>11171</v>
      </c>
      <c r="H5987" s="50" t="s">
        <v>1815</v>
      </c>
      <c r="I5987" s="50" t="s">
        <v>11172</v>
      </c>
      <c r="J5987" s="50" t="s">
        <v>1816</v>
      </c>
      <c r="K5987" s="50" t="s">
        <v>292</v>
      </c>
      <c r="L5987" s="50" t="s">
        <v>188</v>
      </c>
      <c r="M5987" s="54">
        <v>2</v>
      </c>
      <c r="N5987" s="51" t="str">
        <f t="shared" si="389"/>
        <v>都東大和南</v>
      </c>
    </row>
    <row r="5988" spans="1:14" x14ac:dyDescent="0.2">
      <c r="A5988" s="50">
        <f t="shared" si="386"/>
        <v>63664</v>
      </c>
      <c r="B5988" s="50">
        <f t="shared" si="387"/>
        <v>6</v>
      </c>
      <c r="C5988" s="51">
        <f t="shared" si="388"/>
        <v>36</v>
      </c>
      <c r="D5988" s="50">
        <v>63664</v>
      </c>
      <c r="E5988" s="50" t="s">
        <v>8202</v>
      </c>
      <c r="F5988" s="50" t="s">
        <v>852</v>
      </c>
      <c r="G5988" s="50" t="s">
        <v>8204</v>
      </c>
      <c r="H5988" s="50" t="s">
        <v>1700</v>
      </c>
      <c r="I5988" s="50" t="s">
        <v>8205</v>
      </c>
      <c r="J5988" s="50" t="s">
        <v>1702</v>
      </c>
      <c r="K5988" s="50" t="s">
        <v>292</v>
      </c>
      <c r="L5988" s="50" t="s">
        <v>188</v>
      </c>
      <c r="M5988" s="54">
        <v>2</v>
      </c>
      <c r="N5988" s="51" t="str">
        <f t="shared" si="389"/>
        <v>都東大和南</v>
      </c>
    </row>
    <row r="5989" spans="1:14" x14ac:dyDescent="0.2">
      <c r="A5989" s="50">
        <f t="shared" si="386"/>
        <v>63665</v>
      </c>
      <c r="B5989" s="50">
        <f t="shared" si="387"/>
        <v>6</v>
      </c>
      <c r="C5989" s="51">
        <f t="shared" si="388"/>
        <v>36</v>
      </c>
      <c r="D5989" s="50">
        <v>63665</v>
      </c>
      <c r="E5989" s="50" t="s">
        <v>74</v>
      </c>
      <c r="F5989" s="50" t="s">
        <v>7298</v>
      </c>
      <c r="G5989" s="50" t="s">
        <v>2087</v>
      </c>
      <c r="H5989" s="50" t="s">
        <v>2540</v>
      </c>
      <c r="I5989" s="50" t="s">
        <v>2088</v>
      </c>
      <c r="J5989" s="50" t="s">
        <v>2541</v>
      </c>
      <c r="K5989" s="50" t="s">
        <v>292</v>
      </c>
      <c r="L5989" s="50" t="s">
        <v>188</v>
      </c>
      <c r="M5989" s="54">
        <v>2</v>
      </c>
      <c r="N5989" s="51" t="str">
        <f t="shared" si="389"/>
        <v>都東大和南</v>
      </c>
    </row>
    <row r="5990" spans="1:14" x14ac:dyDescent="0.2">
      <c r="A5990" s="50">
        <f t="shared" si="386"/>
        <v>63666</v>
      </c>
      <c r="B5990" s="50">
        <f t="shared" si="387"/>
        <v>6</v>
      </c>
      <c r="C5990" s="51">
        <f t="shared" si="388"/>
        <v>36</v>
      </c>
      <c r="D5990" s="50">
        <v>63666</v>
      </c>
      <c r="E5990" s="50" t="s">
        <v>13942</v>
      </c>
      <c r="F5990" s="50" t="s">
        <v>13943</v>
      </c>
      <c r="G5990" s="50" t="s">
        <v>13944</v>
      </c>
      <c r="H5990" s="50" t="s">
        <v>8356</v>
      </c>
      <c r="I5990" s="50" t="s">
        <v>13945</v>
      </c>
      <c r="J5990" s="50" t="s">
        <v>8357</v>
      </c>
      <c r="K5990" s="50" t="s">
        <v>292</v>
      </c>
      <c r="L5990" s="50" t="s">
        <v>188</v>
      </c>
      <c r="M5990" s="54">
        <v>2</v>
      </c>
      <c r="N5990" s="51" t="str">
        <f t="shared" si="389"/>
        <v>都東大和南</v>
      </c>
    </row>
    <row r="5991" spans="1:14" x14ac:dyDescent="0.2">
      <c r="A5991" s="50">
        <f t="shared" si="386"/>
        <v>63667</v>
      </c>
      <c r="B5991" s="50">
        <f t="shared" si="387"/>
        <v>6</v>
      </c>
      <c r="C5991" s="51">
        <f t="shared" si="388"/>
        <v>36</v>
      </c>
      <c r="D5991" s="50">
        <v>63667</v>
      </c>
      <c r="E5991" s="50" t="s">
        <v>1521</v>
      </c>
      <c r="F5991" s="50" t="s">
        <v>13946</v>
      </c>
      <c r="G5991" s="50" t="s">
        <v>1523</v>
      </c>
      <c r="H5991" s="50" t="s">
        <v>3699</v>
      </c>
      <c r="I5991" s="50" t="s">
        <v>1525</v>
      </c>
      <c r="J5991" s="50" t="s">
        <v>3700</v>
      </c>
      <c r="K5991" s="50" t="s">
        <v>292</v>
      </c>
      <c r="L5991" s="50" t="s">
        <v>188</v>
      </c>
      <c r="M5991" s="54">
        <v>2</v>
      </c>
      <c r="N5991" s="51" t="str">
        <f t="shared" si="389"/>
        <v>都東大和南</v>
      </c>
    </row>
    <row r="5992" spans="1:14" x14ac:dyDescent="0.2">
      <c r="A5992" s="50">
        <f t="shared" si="386"/>
        <v>63671</v>
      </c>
      <c r="B5992" s="50">
        <f t="shared" si="387"/>
        <v>6</v>
      </c>
      <c r="C5992" s="51">
        <f t="shared" si="388"/>
        <v>36</v>
      </c>
      <c r="D5992" s="50">
        <v>63671</v>
      </c>
      <c r="E5992" s="50" t="s">
        <v>45</v>
      </c>
      <c r="F5992" s="50" t="s">
        <v>13947</v>
      </c>
      <c r="G5992" s="50" t="s">
        <v>1184</v>
      </c>
      <c r="H5992" s="50" t="s">
        <v>1434</v>
      </c>
      <c r="I5992" s="50" t="s">
        <v>1186</v>
      </c>
      <c r="J5992" s="50" t="s">
        <v>1435</v>
      </c>
      <c r="K5992" s="50" t="s">
        <v>292</v>
      </c>
      <c r="L5992" s="50" t="s">
        <v>185</v>
      </c>
      <c r="M5992" s="54">
        <v>1</v>
      </c>
      <c r="N5992" s="51" t="str">
        <f t="shared" si="389"/>
        <v>都東大和南</v>
      </c>
    </row>
    <row r="5993" spans="1:14" x14ac:dyDescent="0.2">
      <c r="A5993" s="50">
        <f t="shared" si="386"/>
        <v>63672</v>
      </c>
      <c r="B5993" s="50">
        <f t="shared" si="387"/>
        <v>6</v>
      </c>
      <c r="C5993" s="51">
        <f t="shared" si="388"/>
        <v>36</v>
      </c>
      <c r="D5993" s="50">
        <v>63672</v>
      </c>
      <c r="E5993" s="50" t="s">
        <v>13610</v>
      </c>
      <c r="F5993" s="50" t="s">
        <v>13948</v>
      </c>
      <c r="G5993" s="50" t="s">
        <v>13611</v>
      </c>
      <c r="H5993" s="50" t="s">
        <v>13949</v>
      </c>
      <c r="I5993" s="50" t="s">
        <v>13612</v>
      </c>
      <c r="J5993" s="50" t="s">
        <v>13950</v>
      </c>
      <c r="K5993" s="50" t="s">
        <v>292</v>
      </c>
      <c r="L5993" s="50" t="s">
        <v>189</v>
      </c>
      <c r="M5993" s="54">
        <v>1</v>
      </c>
      <c r="N5993" s="51" t="str">
        <f t="shared" si="389"/>
        <v>都東大和南</v>
      </c>
    </row>
    <row r="5994" spans="1:14" x14ac:dyDescent="0.2">
      <c r="A5994" s="50">
        <f t="shared" si="386"/>
        <v>63673</v>
      </c>
      <c r="B5994" s="50">
        <f t="shared" si="387"/>
        <v>6</v>
      </c>
      <c r="C5994" s="51">
        <f t="shared" si="388"/>
        <v>36</v>
      </c>
      <c r="D5994" s="50">
        <v>63673</v>
      </c>
      <c r="E5994" s="50" t="s">
        <v>28</v>
      </c>
      <c r="F5994" s="50" t="s">
        <v>13951</v>
      </c>
      <c r="G5994" s="50" t="s">
        <v>1083</v>
      </c>
      <c r="H5994" s="50" t="s">
        <v>7289</v>
      </c>
      <c r="I5994" s="50" t="s">
        <v>1084</v>
      </c>
      <c r="J5994" s="50" t="s">
        <v>7291</v>
      </c>
      <c r="K5994" s="50" t="s">
        <v>292</v>
      </c>
      <c r="L5994" s="50" t="s">
        <v>189</v>
      </c>
      <c r="M5994" s="54">
        <v>1</v>
      </c>
      <c r="N5994" s="51" t="str">
        <f t="shared" si="389"/>
        <v>都東大和南</v>
      </c>
    </row>
    <row r="5995" spans="1:14" x14ac:dyDescent="0.2">
      <c r="A5995" s="50">
        <f t="shared" si="386"/>
        <v>63674</v>
      </c>
      <c r="B5995" s="50">
        <f t="shared" si="387"/>
        <v>6</v>
      </c>
      <c r="C5995" s="51">
        <f t="shared" si="388"/>
        <v>36</v>
      </c>
      <c r="D5995" s="50">
        <v>63674</v>
      </c>
      <c r="E5995" s="50" t="s">
        <v>1324</v>
      </c>
      <c r="F5995" s="50" t="s">
        <v>607</v>
      </c>
      <c r="G5995" s="50" t="s">
        <v>1326</v>
      </c>
      <c r="H5995" s="50" t="s">
        <v>5940</v>
      </c>
      <c r="I5995" s="50" t="s">
        <v>1328</v>
      </c>
      <c r="J5995" s="50" t="s">
        <v>5942</v>
      </c>
      <c r="K5995" s="50" t="s">
        <v>292</v>
      </c>
      <c r="L5995" s="50" t="s">
        <v>189</v>
      </c>
      <c r="M5995" s="54">
        <v>1</v>
      </c>
      <c r="N5995" s="51" t="str">
        <f t="shared" si="389"/>
        <v>都東大和南</v>
      </c>
    </row>
    <row r="5996" spans="1:14" x14ac:dyDescent="0.2">
      <c r="A5996" s="50">
        <f t="shared" si="386"/>
        <v>63675</v>
      </c>
      <c r="B5996" s="50">
        <f t="shared" si="387"/>
        <v>6</v>
      </c>
      <c r="C5996" s="51">
        <f t="shared" si="388"/>
        <v>36</v>
      </c>
      <c r="D5996" s="50">
        <v>63675</v>
      </c>
      <c r="E5996" s="50" t="s">
        <v>932</v>
      </c>
      <c r="F5996" s="50" t="s">
        <v>7917</v>
      </c>
      <c r="G5996" s="50" t="s">
        <v>1970</v>
      </c>
      <c r="H5996" s="50" t="s">
        <v>1172</v>
      </c>
      <c r="I5996" s="50" t="s">
        <v>1971</v>
      </c>
      <c r="J5996" s="50" t="s">
        <v>1174</v>
      </c>
      <c r="K5996" s="50" t="s">
        <v>292</v>
      </c>
      <c r="L5996" s="50" t="s">
        <v>189</v>
      </c>
      <c r="M5996" s="54">
        <v>1</v>
      </c>
      <c r="N5996" s="51" t="str">
        <f t="shared" si="389"/>
        <v>都東大和南</v>
      </c>
    </row>
    <row r="5997" spans="1:14" x14ac:dyDescent="0.2">
      <c r="A5997" s="50">
        <f t="shared" si="386"/>
        <v>63676</v>
      </c>
      <c r="B5997" s="50">
        <f t="shared" si="387"/>
        <v>6</v>
      </c>
      <c r="C5997" s="51">
        <f t="shared" si="388"/>
        <v>36</v>
      </c>
      <c r="D5997" s="50">
        <v>63676</v>
      </c>
      <c r="E5997" s="50" t="s">
        <v>66</v>
      </c>
      <c r="F5997" s="50" t="s">
        <v>3415</v>
      </c>
      <c r="G5997" s="50" t="s">
        <v>1266</v>
      </c>
      <c r="H5997" s="50" t="s">
        <v>1131</v>
      </c>
      <c r="I5997" s="50" t="s">
        <v>1268</v>
      </c>
      <c r="J5997" s="50" t="s">
        <v>1132</v>
      </c>
      <c r="K5997" s="50" t="s">
        <v>292</v>
      </c>
      <c r="L5997" s="50" t="s">
        <v>185</v>
      </c>
      <c r="M5997" s="54">
        <v>1</v>
      </c>
      <c r="N5997" s="51" t="str">
        <f t="shared" si="389"/>
        <v>都東大和南</v>
      </c>
    </row>
    <row r="5998" spans="1:14" x14ac:dyDescent="0.2">
      <c r="A5998" s="50">
        <f t="shared" si="386"/>
        <v>63721</v>
      </c>
      <c r="B5998" s="50">
        <f t="shared" si="387"/>
        <v>6</v>
      </c>
      <c r="C5998" s="51">
        <f t="shared" si="388"/>
        <v>37</v>
      </c>
      <c r="D5998" s="50">
        <v>63721</v>
      </c>
      <c r="E5998" s="50" t="s">
        <v>22</v>
      </c>
      <c r="F5998" s="50" t="s">
        <v>6321</v>
      </c>
      <c r="G5998" s="50" t="s">
        <v>1070</v>
      </c>
      <c r="H5998" s="50" t="s">
        <v>6323</v>
      </c>
      <c r="I5998" s="50" t="s">
        <v>1610</v>
      </c>
      <c r="J5998" s="50" t="s">
        <v>6325</v>
      </c>
      <c r="K5998" s="50" t="s">
        <v>291</v>
      </c>
      <c r="L5998" s="50" t="s">
        <v>189</v>
      </c>
      <c r="M5998" s="54">
        <v>2</v>
      </c>
      <c r="N5998" s="51" t="str">
        <f t="shared" si="389"/>
        <v>都多摩工</v>
      </c>
    </row>
    <row r="5999" spans="1:14" x14ac:dyDescent="0.2">
      <c r="A5999" s="50">
        <f t="shared" si="386"/>
        <v>63722</v>
      </c>
      <c r="B5999" s="50">
        <f t="shared" si="387"/>
        <v>6</v>
      </c>
      <c r="C5999" s="51">
        <f t="shared" si="388"/>
        <v>37</v>
      </c>
      <c r="D5999" s="50">
        <v>63722</v>
      </c>
      <c r="E5999" s="50" t="s">
        <v>83</v>
      </c>
      <c r="F5999" s="50" t="s">
        <v>10842</v>
      </c>
      <c r="G5999" s="50" t="s">
        <v>1210</v>
      </c>
      <c r="H5999" s="50" t="s">
        <v>2492</v>
      </c>
      <c r="I5999" s="50" t="s">
        <v>1211</v>
      </c>
      <c r="J5999" s="50" t="s">
        <v>2493</v>
      </c>
      <c r="K5999" s="50" t="s">
        <v>291</v>
      </c>
      <c r="L5999" s="50" t="s">
        <v>189</v>
      </c>
      <c r="M5999" s="54">
        <v>2</v>
      </c>
      <c r="N5999" s="51" t="str">
        <f t="shared" si="389"/>
        <v>都多摩工</v>
      </c>
    </row>
    <row r="6000" spans="1:14" x14ac:dyDescent="0.2">
      <c r="A6000" s="50">
        <f t="shared" si="386"/>
        <v>63723</v>
      </c>
      <c r="B6000" s="50">
        <f t="shared" si="387"/>
        <v>6</v>
      </c>
      <c r="C6000" s="51">
        <f t="shared" si="388"/>
        <v>37</v>
      </c>
      <c r="D6000" s="50">
        <v>63723</v>
      </c>
      <c r="E6000" s="50" t="s">
        <v>11294</v>
      </c>
      <c r="F6000" s="50" t="s">
        <v>13952</v>
      </c>
      <c r="G6000" s="50" t="s">
        <v>11295</v>
      </c>
      <c r="H6000" s="50" t="s">
        <v>13953</v>
      </c>
      <c r="I6000" s="50" t="s">
        <v>11296</v>
      </c>
      <c r="J6000" s="50" t="s">
        <v>5434</v>
      </c>
      <c r="K6000" s="50" t="s">
        <v>291</v>
      </c>
      <c r="L6000" s="50" t="s">
        <v>188</v>
      </c>
      <c r="M6000" s="54">
        <v>2</v>
      </c>
      <c r="N6000" s="51" t="str">
        <f t="shared" si="389"/>
        <v>都多摩工</v>
      </c>
    </row>
    <row r="6001" spans="1:14" x14ac:dyDescent="0.2">
      <c r="A6001" s="50">
        <f t="shared" si="386"/>
        <v>63724</v>
      </c>
      <c r="B6001" s="50">
        <f t="shared" si="387"/>
        <v>6</v>
      </c>
      <c r="C6001" s="51">
        <f t="shared" si="388"/>
        <v>37</v>
      </c>
      <c r="D6001" s="50">
        <v>63724</v>
      </c>
      <c r="E6001" s="50" t="s">
        <v>761</v>
      </c>
      <c r="F6001" s="50" t="s">
        <v>6182</v>
      </c>
      <c r="G6001" s="50" t="s">
        <v>1439</v>
      </c>
      <c r="H6001" s="50" t="s">
        <v>1844</v>
      </c>
      <c r="I6001" s="50" t="s">
        <v>5949</v>
      </c>
      <c r="J6001" s="50" t="s">
        <v>1845</v>
      </c>
      <c r="K6001" s="50" t="s">
        <v>291</v>
      </c>
      <c r="L6001" s="50" t="s">
        <v>189</v>
      </c>
      <c r="M6001" s="54">
        <v>2</v>
      </c>
      <c r="N6001" s="51" t="str">
        <f t="shared" si="389"/>
        <v>都多摩工</v>
      </c>
    </row>
    <row r="6002" spans="1:14" x14ac:dyDescent="0.2">
      <c r="A6002" s="50">
        <f t="shared" si="386"/>
        <v>63731</v>
      </c>
      <c r="B6002" s="50">
        <f t="shared" si="387"/>
        <v>6</v>
      </c>
      <c r="C6002" s="51">
        <f t="shared" si="388"/>
        <v>37</v>
      </c>
      <c r="D6002" s="50">
        <v>63731</v>
      </c>
      <c r="E6002" s="50" t="s">
        <v>442</v>
      </c>
      <c r="F6002" s="50" t="s">
        <v>3271</v>
      </c>
      <c r="G6002" s="50" t="s">
        <v>1805</v>
      </c>
      <c r="H6002" s="50" t="s">
        <v>1222</v>
      </c>
      <c r="I6002" s="50" t="s">
        <v>1806</v>
      </c>
      <c r="J6002" s="50" t="s">
        <v>1223</v>
      </c>
      <c r="K6002" s="50" t="s">
        <v>291</v>
      </c>
      <c r="L6002" s="50" t="s">
        <v>189</v>
      </c>
      <c r="M6002" s="54">
        <v>1</v>
      </c>
      <c r="N6002" s="51" t="str">
        <f t="shared" si="389"/>
        <v>都多摩工</v>
      </c>
    </row>
    <row r="6003" spans="1:14" x14ac:dyDescent="0.2">
      <c r="A6003" s="50">
        <f t="shared" si="386"/>
        <v>63732</v>
      </c>
      <c r="B6003" s="50">
        <f t="shared" si="387"/>
        <v>6</v>
      </c>
      <c r="C6003" s="51">
        <f t="shared" si="388"/>
        <v>37</v>
      </c>
      <c r="D6003" s="50">
        <v>63732</v>
      </c>
      <c r="E6003" s="50" t="s">
        <v>605</v>
      </c>
      <c r="F6003" s="50" t="s">
        <v>4832</v>
      </c>
      <c r="G6003" s="50" t="s">
        <v>1685</v>
      </c>
      <c r="H6003" s="50" t="s">
        <v>5822</v>
      </c>
      <c r="I6003" s="50" t="s">
        <v>1686</v>
      </c>
      <c r="J6003" s="50" t="s">
        <v>5823</v>
      </c>
      <c r="K6003" s="50" t="s">
        <v>291</v>
      </c>
      <c r="L6003" s="50" t="s">
        <v>189</v>
      </c>
      <c r="M6003" s="54">
        <v>1</v>
      </c>
      <c r="N6003" s="51" t="str">
        <f t="shared" si="389"/>
        <v>都多摩工</v>
      </c>
    </row>
    <row r="6004" spans="1:14" x14ac:dyDescent="0.2">
      <c r="A6004" s="50">
        <f t="shared" si="386"/>
        <v>63733</v>
      </c>
      <c r="B6004" s="50">
        <f t="shared" si="387"/>
        <v>6</v>
      </c>
      <c r="C6004" s="51">
        <f t="shared" si="388"/>
        <v>37</v>
      </c>
      <c r="D6004" s="50">
        <v>63733</v>
      </c>
      <c r="E6004" s="50" t="s">
        <v>34</v>
      </c>
      <c r="F6004" s="50" t="s">
        <v>13954</v>
      </c>
      <c r="G6004" s="50" t="s">
        <v>1285</v>
      </c>
      <c r="H6004" s="50" t="s">
        <v>1259</v>
      </c>
      <c r="I6004" s="50" t="s">
        <v>1287</v>
      </c>
      <c r="J6004" s="50" t="s">
        <v>1261</v>
      </c>
      <c r="K6004" s="50" t="s">
        <v>291</v>
      </c>
      <c r="L6004" s="50" t="s">
        <v>189</v>
      </c>
      <c r="M6004" s="54">
        <v>1</v>
      </c>
      <c r="N6004" s="51" t="str">
        <f t="shared" si="389"/>
        <v>都多摩工</v>
      </c>
    </row>
    <row r="6005" spans="1:14" x14ac:dyDescent="0.2">
      <c r="A6005" s="50">
        <f t="shared" si="386"/>
        <v>63823</v>
      </c>
      <c r="B6005" s="50">
        <f t="shared" si="387"/>
        <v>6</v>
      </c>
      <c r="C6005" s="51">
        <f t="shared" si="388"/>
        <v>38</v>
      </c>
      <c r="D6005" s="50">
        <v>63823</v>
      </c>
      <c r="E6005" s="50" t="s">
        <v>54</v>
      </c>
      <c r="F6005" s="50" t="s">
        <v>13955</v>
      </c>
      <c r="G6005" s="50" t="s">
        <v>2364</v>
      </c>
      <c r="H6005" s="50" t="s">
        <v>1930</v>
      </c>
      <c r="I6005" s="50" t="s">
        <v>2365</v>
      </c>
      <c r="J6005" s="50" t="s">
        <v>1931</v>
      </c>
      <c r="K6005" s="50" t="s">
        <v>291</v>
      </c>
      <c r="L6005" s="50" t="s">
        <v>1029</v>
      </c>
      <c r="M6005" s="54">
        <v>3</v>
      </c>
      <c r="N6005" s="51" t="str">
        <f t="shared" si="389"/>
        <v>都福生</v>
      </c>
    </row>
    <row r="6006" spans="1:14" x14ac:dyDescent="0.2">
      <c r="A6006" s="50">
        <f t="shared" si="386"/>
        <v>63824</v>
      </c>
      <c r="B6006" s="50">
        <f t="shared" si="387"/>
        <v>6</v>
      </c>
      <c r="C6006" s="51">
        <f t="shared" si="388"/>
        <v>38</v>
      </c>
      <c r="D6006" s="50">
        <v>63824</v>
      </c>
      <c r="E6006" s="50" t="s">
        <v>652</v>
      </c>
      <c r="F6006" s="50" t="s">
        <v>7807</v>
      </c>
      <c r="G6006" s="50" t="s">
        <v>2329</v>
      </c>
      <c r="H6006" s="50" t="s">
        <v>2097</v>
      </c>
      <c r="I6006" s="50" t="s">
        <v>2331</v>
      </c>
      <c r="J6006" s="50" t="s">
        <v>2098</v>
      </c>
      <c r="K6006" s="50" t="s">
        <v>291</v>
      </c>
      <c r="L6006" s="50" t="s">
        <v>188</v>
      </c>
      <c r="M6006" s="54">
        <v>3</v>
      </c>
      <c r="N6006" s="51" t="str">
        <f t="shared" si="389"/>
        <v>都福生</v>
      </c>
    </row>
    <row r="6007" spans="1:14" x14ac:dyDescent="0.2">
      <c r="A6007" s="50">
        <f t="shared" si="386"/>
        <v>63825</v>
      </c>
      <c r="B6007" s="50">
        <f t="shared" si="387"/>
        <v>6</v>
      </c>
      <c r="C6007" s="51">
        <f t="shared" si="388"/>
        <v>38</v>
      </c>
      <c r="D6007" s="50">
        <v>63825</v>
      </c>
      <c r="E6007" s="50" t="s">
        <v>117</v>
      </c>
      <c r="F6007" s="50" t="s">
        <v>13956</v>
      </c>
      <c r="G6007" s="50" t="s">
        <v>1197</v>
      </c>
      <c r="H6007" s="50" t="s">
        <v>9755</v>
      </c>
      <c r="I6007" s="50" t="s">
        <v>1199</v>
      </c>
      <c r="J6007" s="50" t="s">
        <v>9756</v>
      </c>
      <c r="K6007" s="50" t="s">
        <v>291</v>
      </c>
      <c r="L6007" s="50" t="s">
        <v>1029</v>
      </c>
      <c r="M6007" s="54">
        <v>3</v>
      </c>
      <c r="N6007" s="51" t="str">
        <f t="shared" si="389"/>
        <v>都福生</v>
      </c>
    </row>
    <row r="6008" spans="1:14" x14ac:dyDescent="0.2">
      <c r="A6008" s="50">
        <f t="shared" si="386"/>
        <v>63826</v>
      </c>
      <c r="B6008" s="50">
        <f t="shared" si="387"/>
        <v>6</v>
      </c>
      <c r="C6008" s="51">
        <f t="shared" si="388"/>
        <v>38</v>
      </c>
      <c r="D6008" s="50">
        <v>63826</v>
      </c>
      <c r="E6008" s="50" t="s">
        <v>70</v>
      </c>
      <c r="F6008" s="50" t="s">
        <v>5586</v>
      </c>
      <c r="G6008" s="50" t="s">
        <v>2334</v>
      </c>
      <c r="H6008" s="50" t="s">
        <v>1875</v>
      </c>
      <c r="I6008" s="50" t="s">
        <v>2335</v>
      </c>
      <c r="J6008" s="50" t="s">
        <v>1877</v>
      </c>
      <c r="K6008" s="50" t="s">
        <v>291</v>
      </c>
      <c r="L6008" s="50" t="s">
        <v>1029</v>
      </c>
      <c r="M6008" s="54">
        <v>3</v>
      </c>
      <c r="N6008" s="51" t="str">
        <f t="shared" si="389"/>
        <v>都福生</v>
      </c>
    </row>
    <row r="6009" spans="1:14" x14ac:dyDescent="0.2">
      <c r="A6009" s="50">
        <f t="shared" si="386"/>
        <v>63827</v>
      </c>
      <c r="B6009" s="50">
        <f t="shared" si="387"/>
        <v>6</v>
      </c>
      <c r="C6009" s="51">
        <f t="shared" si="388"/>
        <v>38</v>
      </c>
      <c r="D6009" s="50">
        <v>63827</v>
      </c>
      <c r="E6009" s="50" t="s">
        <v>122</v>
      </c>
      <c r="F6009" s="50" t="s">
        <v>11876</v>
      </c>
      <c r="G6009" s="50" t="s">
        <v>3224</v>
      </c>
      <c r="H6009" s="50" t="s">
        <v>11230</v>
      </c>
      <c r="I6009" s="50" t="s">
        <v>3225</v>
      </c>
      <c r="J6009" s="50" t="s">
        <v>11231</v>
      </c>
      <c r="K6009" s="50" t="s">
        <v>291</v>
      </c>
      <c r="L6009" s="50" t="s">
        <v>1029</v>
      </c>
      <c r="M6009" s="54">
        <v>3</v>
      </c>
      <c r="N6009" s="51" t="str">
        <f t="shared" si="389"/>
        <v>都福生</v>
      </c>
    </row>
    <row r="6010" spans="1:14" x14ac:dyDescent="0.2">
      <c r="A6010" s="50">
        <f t="shared" si="386"/>
        <v>63828</v>
      </c>
      <c r="B6010" s="50">
        <f t="shared" si="387"/>
        <v>6</v>
      </c>
      <c r="C6010" s="51">
        <f t="shared" si="388"/>
        <v>38</v>
      </c>
      <c r="D6010" s="50">
        <v>63828</v>
      </c>
      <c r="E6010" s="50" t="s">
        <v>73</v>
      </c>
      <c r="F6010" s="50" t="s">
        <v>13957</v>
      </c>
      <c r="G6010" s="50" t="s">
        <v>1897</v>
      </c>
      <c r="H6010" s="50" t="s">
        <v>11230</v>
      </c>
      <c r="I6010" s="50" t="s">
        <v>1899</v>
      </c>
      <c r="J6010" s="50" t="s">
        <v>11231</v>
      </c>
      <c r="K6010" s="50" t="s">
        <v>291</v>
      </c>
      <c r="L6010" s="50" t="s">
        <v>188</v>
      </c>
      <c r="M6010" s="54">
        <v>2</v>
      </c>
      <c r="N6010" s="51" t="str">
        <f t="shared" si="389"/>
        <v>都福生</v>
      </c>
    </row>
    <row r="6011" spans="1:14" x14ac:dyDescent="0.2">
      <c r="A6011" s="50">
        <f t="shared" si="386"/>
        <v>63829</v>
      </c>
      <c r="B6011" s="50">
        <f t="shared" si="387"/>
        <v>6</v>
      </c>
      <c r="C6011" s="51">
        <f t="shared" si="388"/>
        <v>38</v>
      </c>
      <c r="D6011" s="50">
        <v>63829</v>
      </c>
      <c r="E6011" s="50" t="s">
        <v>1533</v>
      </c>
      <c r="F6011" s="50" t="s">
        <v>13958</v>
      </c>
      <c r="G6011" s="50" t="s">
        <v>1535</v>
      </c>
      <c r="H6011" s="50" t="s">
        <v>2503</v>
      </c>
      <c r="I6011" s="50" t="s">
        <v>1536</v>
      </c>
      <c r="J6011" s="50" t="s">
        <v>2505</v>
      </c>
      <c r="K6011" s="50" t="s">
        <v>291</v>
      </c>
      <c r="L6011" s="50" t="s">
        <v>188</v>
      </c>
      <c r="M6011" s="54">
        <v>2</v>
      </c>
      <c r="N6011" s="51" t="str">
        <f t="shared" si="389"/>
        <v>都福生</v>
      </c>
    </row>
    <row r="6012" spans="1:14" x14ac:dyDescent="0.2">
      <c r="A6012" s="50">
        <f t="shared" si="386"/>
        <v>63830</v>
      </c>
      <c r="B6012" s="50">
        <f t="shared" si="387"/>
        <v>6</v>
      </c>
      <c r="C6012" s="51">
        <f t="shared" si="388"/>
        <v>38</v>
      </c>
      <c r="D6012" s="50">
        <v>63830</v>
      </c>
      <c r="E6012" s="50" t="s">
        <v>51</v>
      </c>
      <c r="F6012" s="50" t="s">
        <v>13959</v>
      </c>
      <c r="G6012" s="50" t="s">
        <v>1303</v>
      </c>
      <c r="H6012" s="50" t="s">
        <v>1289</v>
      </c>
      <c r="I6012" s="50" t="s">
        <v>1304</v>
      </c>
      <c r="J6012" s="50" t="s">
        <v>1290</v>
      </c>
      <c r="K6012" s="50" t="s">
        <v>291</v>
      </c>
      <c r="L6012" s="50" t="s">
        <v>188</v>
      </c>
      <c r="M6012" s="54">
        <v>2</v>
      </c>
      <c r="N6012" s="51" t="str">
        <f t="shared" si="389"/>
        <v>都福生</v>
      </c>
    </row>
    <row r="6013" spans="1:14" x14ac:dyDescent="0.2">
      <c r="A6013" s="50">
        <f t="shared" si="386"/>
        <v>63831</v>
      </c>
      <c r="B6013" s="50">
        <f t="shared" si="387"/>
        <v>6</v>
      </c>
      <c r="C6013" s="51">
        <f t="shared" si="388"/>
        <v>38</v>
      </c>
      <c r="D6013" s="50">
        <v>63831</v>
      </c>
      <c r="E6013" s="50" t="s">
        <v>6240</v>
      </c>
      <c r="F6013" s="50" t="s">
        <v>13960</v>
      </c>
      <c r="G6013" s="50" t="s">
        <v>6242</v>
      </c>
      <c r="H6013" s="50" t="s">
        <v>3204</v>
      </c>
      <c r="I6013" s="50" t="s">
        <v>6244</v>
      </c>
      <c r="J6013" s="50" t="s">
        <v>3205</v>
      </c>
      <c r="K6013" s="50" t="s">
        <v>291</v>
      </c>
      <c r="L6013" s="50" t="s">
        <v>188</v>
      </c>
      <c r="M6013" s="54">
        <v>2</v>
      </c>
      <c r="N6013" s="51" t="str">
        <f t="shared" si="389"/>
        <v>都福生</v>
      </c>
    </row>
    <row r="6014" spans="1:14" x14ac:dyDescent="0.2">
      <c r="A6014" s="50">
        <f t="shared" si="386"/>
        <v>63832</v>
      </c>
      <c r="B6014" s="50">
        <f t="shared" si="387"/>
        <v>6</v>
      </c>
      <c r="C6014" s="51">
        <f t="shared" si="388"/>
        <v>38</v>
      </c>
      <c r="D6014" s="50">
        <v>63832</v>
      </c>
      <c r="E6014" s="50" t="s">
        <v>863</v>
      </c>
      <c r="F6014" s="50" t="s">
        <v>4189</v>
      </c>
      <c r="G6014" s="50" t="s">
        <v>2362</v>
      </c>
      <c r="H6014" s="50" t="s">
        <v>1195</v>
      </c>
      <c r="I6014" s="50" t="s">
        <v>2363</v>
      </c>
      <c r="J6014" s="50" t="s">
        <v>1196</v>
      </c>
      <c r="K6014" s="50" t="s">
        <v>291</v>
      </c>
      <c r="L6014" s="50" t="s">
        <v>188</v>
      </c>
      <c r="M6014" s="54">
        <v>2</v>
      </c>
      <c r="N6014" s="51" t="str">
        <f t="shared" si="389"/>
        <v>都福生</v>
      </c>
    </row>
    <row r="6015" spans="1:14" x14ac:dyDescent="0.2">
      <c r="A6015" s="50">
        <f t="shared" si="386"/>
        <v>63833</v>
      </c>
      <c r="B6015" s="50">
        <f t="shared" si="387"/>
        <v>6</v>
      </c>
      <c r="C6015" s="51">
        <f t="shared" si="388"/>
        <v>38</v>
      </c>
      <c r="D6015" s="50">
        <v>63833</v>
      </c>
      <c r="E6015" s="50" t="s">
        <v>7419</v>
      </c>
      <c r="F6015" s="50" t="s">
        <v>13961</v>
      </c>
      <c r="G6015" s="50" t="s">
        <v>7421</v>
      </c>
      <c r="H6015" s="50" t="s">
        <v>13962</v>
      </c>
      <c r="I6015" s="50" t="s">
        <v>7422</v>
      </c>
      <c r="J6015" s="50" t="s">
        <v>13963</v>
      </c>
      <c r="K6015" s="50" t="s">
        <v>291</v>
      </c>
      <c r="L6015" s="50" t="s">
        <v>188</v>
      </c>
      <c r="M6015" s="54">
        <v>2</v>
      </c>
      <c r="N6015" s="51" t="str">
        <f t="shared" si="389"/>
        <v>都福生</v>
      </c>
    </row>
    <row r="6016" spans="1:14" x14ac:dyDescent="0.2">
      <c r="A6016" s="50">
        <f t="shared" si="386"/>
        <v>63835</v>
      </c>
      <c r="B6016" s="50">
        <f t="shared" si="387"/>
        <v>6</v>
      </c>
      <c r="C6016" s="51">
        <f t="shared" si="388"/>
        <v>38</v>
      </c>
      <c r="D6016" s="50">
        <v>63835</v>
      </c>
      <c r="E6016" s="50" t="s">
        <v>26</v>
      </c>
      <c r="F6016" s="50" t="s">
        <v>13964</v>
      </c>
      <c r="G6016" s="50" t="s">
        <v>1451</v>
      </c>
      <c r="H6016" s="50" t="s">
        <v>13965</v>
      </c>
      <c r="I6016" s="50" t="s">
        <v>1544</v>
      </c>
      <c r="J6016" s="50" t="s">
        <v>13966</v>
      </c>
      <c r="K6016" s="50" t="s">
        <v>291</v>
      </c>
      <c r="L6016" s="50" t="s">
        <v>189</v>
      </c>
      <c r="M6016" s="54">
        <v>1</v>
      </c>
      <c r="N6016" s="51" t="str">
        <f t="shared" si="389"/>
        <v>都福生</v>
      </c>
    </row>
    <row r="6017" spans="1:14" x14ac:dyDescent="0.2">
      <c r="A6017" s="50">
        <f t="shared" si="386"/>
        <v>63836</v>
      </c>
      <c r="B6017" s="50">
        <f t="shared" si="387"/>
        <v>6</v>
      </c>
      <c r="C6017" s="51">
        <f t="shared" si="388"/>
        <v>38</v>
      </c>
      <c r="D6017" s="50">
        <v>63836</v>
      </c>
      <c r="E6017" s="50" t="s">
        <v>28</v>
      </c>
      <c r="F6017" s="50" t="s">
        <v>13967</v>
      </c>
      <c r="G6017" s="50" t="s">
        <v>1083</v>
      </c>
      <c r="H6017" s="50" t="s">
        <v>1283</v>
      </c>
      <c r="I6017" s="50" t="s">
        <v>1084</v>
      </c>
      <c r="J6017" s="50" t="s">
        <v>1284</v>
      </c>
      <c r="K6017" s="50" t="s">
        <v>291</v>
      </c>
      <c r="L6017" s="50" t="s">
        <v>189</v>
      </c>
      <c r="M6017" s="54">
        <v>1</v>
      </c>
      <c r="N6017" s="51" t="str">
        <f t="shared" si="389"/>
        <v>都福生</v>
      </c>
    </row>
    <row r="6018" spans="1:14" x14ac:dyDescent="0.2">
      <c r="A6018" s="50">
        <f t="shared" si="386"/>
        <v>63837</v>
      </c>
      <c r="B6018" s="50">
        <f t="shared" si="387"/>
        <v>6</v>
      </c>
      <c r="C6018" s="51">
        <f t="shared" si="388"/>
        <v>38</v>
      </c>
      <c r="D6018" s="50">
        <v>63837</v>
      </c>
      <c r="E6018" s="50" t="s">
        <v>13968</v>
      </c>
      <c r="F6018" s="50" t="s">
        <v>13969</v>
      </c>
      <c r="G6018" s="50" t="s">
        <v>13970</v>
      </c>
      <c r="H6018" s="50" t="s">
        <v>7145</v>
      </c>
      <c r="I6018" s="50" t="s">
        <v>13971</v>
      </c>
      <c r="J6018" s="50" t="s">
        <v>7147</v>
      </c>
      <c r="K6018" s="50" t="s">
        <v>291</v>
      </c>
      <c r="L6018" s="50" t="s">
        <v>189</v>
      </c>
      <c r="M6018" s="54">
        <v>1</v>
      </c>
      <c r="N6018" s="51" t="str">
        <f t="shared" si="389"/>
        <v>都福生</v>
      </c>
    </row>
    <row r="6019" spans="1:14" x14ac:dyDescent="0.2">
      <c r="A6019" s="50">
        <f t="shared" si="386"/>
        <v>63838</v>
      </c>
      <c r="B6019" s="50">
        <f t="shared" si="387"/>
        <v>6</v>
      </c>
      <c r="C6019" s="51">
        <f t="shared" si="388"/>
        <v>38</v>
      </c>
      <c r="D6019" s="50">
        <v>63838</v>
      </c>
      <c r="E6019" s="50" t="s">
        <v>13972</v>
      </c>
      <c r="F6019" s="50" t="s">
        <v>591</v>
      </c>
      <c r="G6019" s="50" t="s">
        <v>13973</v>
      </c>
      <c r="H6019" s="50" t="s">
        <v>1226</v>
      </c>
      <c r="I6019" s="50" t="s">
        <v>13974</v>
      </c>
      <c r="J6019" s="50" t="s">
        <v>1227</v>
      </c>
      <c r="K6019" s="50" t="s">
        <v>291</v>
      </c>
      <c r="L6019" s="50" t="s">
        <v>189</v>
      </c>
      <c r="M6019" s="54">
        <v>1</v>
      </c>
      <c r="N6019" s="51" t="str">
        <f t="shared" si="389"/>
        <v>都福生</v>
      </c>
    </row>
    <row r="6020" spans="1:14" x14ac:dyDescent="0.2">
      <c r="A6020" s="50">
        <f t="shared" si="386"/>
        <v>63854</v>
      </c>
      <c r="B6020" s="50">
        <f t="shared" si="387"/>
        <v>6</v>
      </c>
      <c r="C6020" s="51">
        <f t="shared" si="388"/>
        <v>38</v>
      </c>
      <c r="D6020" s="50">
        <v>63854</v>
      </c>
      <c r="E6020" s="50" t="s">
        <v>13975</v>
      </c>
      <c r="F6020" s="50" t="s">
        <v>582</v>
      </c>
      <c r="G6020" s="50" t="s">
        <v>1224</v>
      </c>
      <c r="H6020" s="50" t="s">
        <v>1230</v>
      </c>
      <c r="I6020" s="50" t="s">
        <v>1225</v>
      </c>
      <c r="J6020" s="50" t="s">
        <v>1231</v>
      </c>
      <c r="K6020" s="50" t="s">
        <v>292</v>
      </c>
      <c r="L6020" s="50" t="s">
        <v>1029</v>
      </c>
      <c r="M6020" s="54">
        <v>3</v>
      </c>
      <c r="N6020" s="51" t="str">
        <f t="shared" si="389"/>
        <v>都福生</v>
      </c>
    </row>
    <row r="6021" spans="1:14" x14ac:dyDescent="0.2">
      <c r="A6021" s="50">
        <f t="shared" si="386"/>
        <v>63855</v>
      </c>
      <c r="B6021" s="50">
        <f t="shared" si="387"/>
        <v>6</v>
      </c>
      <c r="C6021" s="51">
        <f t="shared" si="388"/>
        <v>38</v>
      </c>
      <c r="D6021" s="50">
        <v>63855</v>
      </c>
      <c r="E6021" s="50" t="s">
        <v>63</v>
      </c>
      <c r="F6021" s="50" t="s">
        <v>356</v>
      </c>
      <c r="G6021" s="50" t="s">
        <v>1406</v>
      </c>
      <c r="H6021" s="50" t="s">
        <v>1716</v>
      </c>
      <c r="I6021" s="50" t="s">
        <v>1796</v>
      </c>
      <c r="J6021" s="50" t="s">
        <v>1717</v>
      </c>
      <c r="K6021" s="50" t="s">
        <v>292</v>
      </c>
      <c r="L6021" s="50" t="s">
        <v>188</v>
      </c>
      <c r="M6021" s="54">
        <v>3</v>
      </c>
      <c r="N6021" s="51" t="str">
        <f t="shared" si="389"/>
        <v>都福生</v>
      </c>
    </row>
    <row r="6022" spans="1:14" x14ac:dyDescent="0.2">
      <c r="A6022" s="50">
        <f t="shared" si="386"/>
        <v>63856</v>
      </c>
      <c r="B6022" s="50">
        <f t="shared" si="387"/>
        <v>6</v>
      </c>
      <c r="C6022" s="51">
        <f t="shared" si="388"/>
        <v>38</v>
      </c>
      <c r="D6022" s="50">
        <v>63856</v>
      </c>
      <c r="E6022" s="50" t="s">
        <v>641</v>
      </c>
      <c r="F6022" s="50" t="s">
        <v>9627</v>
      </c>
      <c r="G6022" s="50" t="s">
        <v>1059</v>
      </c>
      <c r="H6022" s="50" t="s">
        <v>9629</v>
      </c>
      <c r="I6022" s="50" t="s">
        <v>9346</v>
      </c>
      <c r="J6022" s="50" t="s">
        <v>13976</v>
      </c>
      <c r="K6022" s="50" t="s">
        <v>292</v>
      </c>
      <c r="L6022" s="50" t="s">
        <v>189</v>
      </c>
      <c r="M6022" s="54">
        <v>2</v>
      </c>
      <c r="N6022" s="51" t="str">
        <f t="shared" si="389"/>
        <v>都福生</v>
      </c>
    </row>
    <row r="6023" spans="1:14" x14ac:dyDescent="0.2">
      <c r="A6023" s="50">
        <f t="shared" si="386"/>
        <v>63857</v>
      </c>
      <c r="B6023" s="50">
        <f t="shared" si="387"/>
        <v>6</v>
      </c>
      <c r="C6023" s="51">
        <f t="shared" si="388"/>
        <v>38</v>
      </c>
      <c r="D6023" s="50">
        <v>63857</v>
      </c>
      <c r="E6023" s="50" t="s">
        <v>1032</v>
      </c>
      <c r="F6023" s="50" t="s">
        <v>13977</v>
      </c>
      <c r="G6023" s="50" t="s">
        <v>1033</v>
      </c>
      <c r="H6023" s="50" t="s">
        <v>6174</v>
      </c>
      <c r="I6023" s="50" t="s">
        <v>1035</v>
      </c>
      <c r="J6023" s="50" t="s">
        <v>6175</v>
      </c>
      <c r="K6023" s="50" t="s">
        <v>292</v>
      </c>
      <c r="L6023" s="50" t="s">
        <v>188</v>
      </c>
      <c r="M6023" s="54">
        <v>2</v>
      </c>
      <c r="N6023" s="51" t="str">
        <f t="shared" si="389"/>
        <v>都福生</v>
      </c>
    </row>
    <row r="6024" spans="1:14" x14ac:dyDescent="0.2">
      <c r="A6024" s="50">
        <f t="shared" si="386"/>
        <v>63858</v>
      </c>
      <c r="B6024" s="50">
        <f t="shared" si="387"/>
        <v>6</v>
      </c>
      <c r="C6024" s="51">
        <f t="shared" si="388"/>
        <v>38</v>
      </c>
      <c r="D6024" s="50">
        <v>63858</v>
      </c>
      <c r="E6024" s="50" t="s">
        <v>53</v>
      </c>
      <c r="F6024" s="50" t="s">
        <v>13978</v>
      </c>
      <c r="G6024" s="50" t="s">
        <v>1239</v>
      </c>
      <c r="H6024" s="50" t="s">
        <v>13979</v>
      </c>
      <c r="I6024" s="50" t="s">
        <v>1240</v>
      </c>
      <c r="J6024" s="50" t="s">
        <v>13980</v>
      </c>
      <c r="K6024" s="50" t="s">
        <v>292</v>
      </c>
      <c r="L6024" s="50" t="s">
        <v>188</v>
      </c>
      <c r="M6024" s="54">
        <v>2</v>
      </c>
      <c r="N6024" s="51" t="str">
        <f t="shared" si="389"/>
        <v>都福生</v>
      </c>
    </row>
    <row r="6025" spans="1:14" x14ac:dyDescent="0.2">
      <c r="A6025" s="50">
        <f t="shared" si="386"/>
        <v>63859</v>
      </c>
      <c r="B6025" s="50">
        <f t="shared" si="387"/>
        <v>6</v>
      </c>
      <c r="C6025" s="51">
        <f t="shared" si="388"/>
        <v>38</v>
      </c>
      <c r="D6025" s="50">
        <v>63859</v>
      </c>
      <c r="E6025" s="50" t="s">
        <v>31</v>
      </c>
      <c r="F6025" s="50" t="s">
        <v>8286</v>
      </c>
      <c r="G6025" s="50" t="s">
        <v>1202</v>
      </c>
      <c r="H6025" s="50" t="s">
        <v>1700</v>
      </c>
      <c r="I6025" s="50" t="s">
        <v>1204</v>
      </c>
      <c r="J6025" s="50" t="s">
        <v>1702</v>
      </c>
      <c r="K6025" s="50" t="s">
        <v>292</v>
      </c>
      <c r="L6025" s="50" t="s">
        <v>188</v>
      </c>
      <c r="M6025" s="54">
        <v>2</v>
      </c>
      <c r="N6025" s="51" t="str">
        <f t="shared" si="389"/>
        <v>都福生</v>
      </c>
    </row>
    <row r="6026" spans="1:14" x14ac:dyDescent="0.2">
      <c r="A6026" s="50">
        <f t="shared" si="386"/>
        <v>63860</v>
      </c>
      <c r="B6026" s="50">
        <f t="shared" si="387"/>
        <v>6</v>
      </c>
      <c r="C6026" s="51">
        <f t="shared" si="388"/>
        <v>38</v>
      </c>
      <c r="D6026" s="50">
        <v>63860</v>
      </c>
      <c r="E6026" s="50" t="s">
        <v>12318</v>
      </c>
      <c r="F6026" s="50" t="s">
        <v>593</v>
      </c>
      <c r="G6026" s="50" t="s">
        <v>12319</v>
      </c>
      <c r="H6026" s="50" t="s">
        <v>1020</v>
      </c>
      <c r="I6026" s="50" t="s">
        <v>12320</v>
      </c>
      <c r="J6026" s="50" t="s">
        <v>1022</v>
      </c>
      <c r="K6026" s="50" t="s">
        <v>292</v>
      </c>
      <c r="L6026" s="50" t="s">
        <v>189</v>
      </c>
      <c r="M6026" s="54">
        <v>1</v>
      </c>
      <c r="N6026" s="51" t="str">
        <f t="shared" si="389"/>
        <v>都福生</v>
      </c>
    </row>
    <row r="6027" spans="1:14" x14ac:dyDescent="0.2">
      <c r="A6027" s="50">
        <f t="shared" si="386"/>
        <v>63861</v>
      </c>
      <c r="B6027" s="50">
        <f t="shared" si="387"/>
        <v>6</v>
      </c>
      <c r="C6027" s="51">
        <f t="shared" si="388"/>
        <v>38</v>
      </c>
      <c r="D6027" s="50">
        <v>63861</v>
      </c>
      <c r="E6027" s="50" t="s">
        <v>13981</v>
      </c>
      <c r="F6027" s="50" t="s">
        <v>13982</v>
      </c>
      <c r="G6027" s="50" t="s">
        <v>6260</v>
      </c>
      <c r="H6027" s="50" t="s">
        <v>1407</v>
      </c>
      <c r="I6027" s="50" t="s">
        <v>7825</v>
      </c>
      <c r="J6027" s="50" t="s">
        <v>1409</v>
      </c>
      <c r="K6027" s="50" t="s">
        <v>292</v>
      </c>
      <c r="L6027" s="50" t="s">
        <v>189</v>
      </c>
      <c r="M6027" s="54">
        <v>1</v>
      </c>
      <c r="N6027" s="51" t="str">
        <f t="shared" si="389"/>
        <v>都福生</v>
      </c>
    </row>
    <row r="6028" spans="1:14" x14ac:dyDescent="0.2">
      <c r="A6028" s="50">
        <f t="shared" si="386"/>
        <v>63862</v>
      </c>
      <c r="B6028" s="50">
        <f t="shared" si="387"/>
        <v>6</v>
      </c>
      <c r="C6028" s="51">
        <f t="shared" si="388"/>
        <v>38</v>
      </c>
      <c r="D6028" s="50">
        <v>63862</v>
      </c>
      <c r="E6028" s="50" t="s">
        <v>60</v>
      </c>
      <c r="F6028" s="50" t="s">
        <v>653</v>
      </c>
      <c r="G6028" s="50" t="s">
        <v>1313</v>
      </c>
      <c r="H6028" s="50" t="s">
        <v>1079</v>
      </c>
      <c r="I6028" s="50" t="s">
        <v>1315</v>
      </c>
      <c r="J6028" s="50" t="s">
        <v>1080</v>
      </c>
      <c r="K6028" s="50" t="s">
        <v>292</v>
      </c>
      <c r="L6028" s="50" t="s">
        <v>185</v>
      </c>
      <c r="M6028" s="54">
        <v>1</v>
      </c>
      <c r="N6028" s="51" t="str">
        <f t="shared" si="389"/>
        <v>都福生</v>
      </c>
    </row>
    <row r="6029" spans="1:14" x14ac:dyDescent="0.2">
      <c r="A6029" s="50">
        <f t="shared" ref="A6029:A6092" si="390">D6029</f>
        <v>64008</v>
      </c>
      <c r="B6029" s="50">
        <f t="shared" ref="B6029:B6092" si="391">ROUNDDOWN(D6029/10000,0)</f>
        <v>6</v>
      </c>
      <c r="C6029" s="51">
        <f t="shared" ref="C6029:C6092" si="392">ROUNDDOWN((D6029-B6029*10000)/100,0)</f>
        <v>40</v>
      </c>
      <c r="D6029" s="50">
        <v>64008</v>
      </c>
      <c r="E6029" s="50" t="s">
        <v>13983</v>
      </c>
      <c r="F6029" s="50" t="s">
        <v>907</v>
      </c>
      <c r="G6029" s="50" t="s">
        <v>13984</v>
      </c>
      <c r="H6029" s="50" t="s">
        <v>1198</v>
      </c>
      <c r="I6029" s="50" t="s">
        <v>13985</v>
      </c>
      <c r="J6029" s="50" t="s">
        <v>1200</v>
      </c>
      <c r="K6029" s="50" t="s">
        <v>291</v>
      </c>
      <c r="L6029" s="50" t="s">
        <v>188</v>
      </c>
      <c r="M6029" s="54">
        <v>2</v>
      </c>
      <c r="N6029" s="51" t="str">
        <f t="shared" ref="N6029:N6092" si="393">VLOOKUP(B6029*100+C6029,$AB$2:$AF$400,2,0)</f>
        <v>都多摩</v>
      </c>
    </row>
    <row r="6030" spans="1:14" x14ac:dyDescent="0.2">
      <c r="A6030" s="50">
        <f t="shared" si="390"/>
        <v>64011</v>
      </c>
      <c r="B6030" s="50">
        <f t="shared" si="391"/>
        <v>6</v>
      </c>
      <c r="C6030" s="51">
        <f t="shared" si="392"/>
        <v>40</v>
      </c>
      <c r="D6030" s="50">
        <v>64011</v>
      </c>
      <c r="E6030" s="50" t="s">
        <v>13986</v>
      </c>
      <c r="F6030" s="50" t="s">
        <v>844</v>
      </c>
      <c r="G6030" s="50" t="s">
        <v>13987</v>
      </c>
      <c r="H6030" s="50" t="s">
        <v>2354</v>
      </c>
      <c r="I6030" s="50" t="s">
        <v>13988</v>
      </c>
      <c r="J6030" s="50" t="s">
        <v>2356</v>
      </c>
      <c r="K6030" s="50" t="s">
        <v>291</v>
      </c>
      <c r="L6030" s="50" t="s">
        <v>189</v>
      </c>
      <c r="M6030" s="54">
        <v>1</v>
      </c>
      <c r="N6030" s="51" t="str">
        <f t="shared" si="393"/>
        <v>都多摩</v>
      </c>
    </row>
    <row r="6031" spans="1:14" x14ac:dyDescent="0.2">
      <c r="A6031" s="50">
        <f t="shared" si="390"/>
        <v>64064</v>
      </c>
      <c r="B6031" s="50">
        <f t="shared" si="391"/>
        <v>6</v>
      </c>
      <c r="C6031" s="51">
        <f t="shared" si="392"/>
        <v>40</v>
      </c>
      <c r="D6031" s="50">
        <v>64064</v>
      </c>
      <c r="E6031" s="50" t="s">
        <v>4707</v>
      </c>
      <c r="F6031" s="50" t="s">
        <v>13989</v>
      </c>
      <c r="G6031" s="50" t="s">
        <v>1117</v>
      </c>
      <c r="H6031" s="50" t="s">
        <v>2744</v>
      </c>
      <c r="I6031" s="50" t="s">
        <v>1119</v>
      </c>
      <c r="J6031" s="50" t="s">
        <v>2745</v>
      </c>
      <c r="K6031" s="50" t="s">
        <v>292</v>
      </c>
      <c r="L6031" s="50" t="s">
        <v>189</v>
      </c>
      <c r="M6031" s="54">
        <v>1</v>
      </c>
      <c r="N6031" s="51" t="str">
        <f t="shared" si="393"/>
        <v>都多摩</v>
      </c>
    </row>
    <row r="6032" spans="1:14" x14ac:dyDescent="0.2">
      <c r="A6032" s="50">
        <f t="shared" si="390"/>
        <v>64201</v>
      </c>
      <c r="B6032" s="50">
        <f t="shared" si="391"/>
        <v>6</v>
      </c>
      <c r="C6032" s="51">
        <f t="shared" si="392"/>
        <v>42</v>
      </c>
      <c r="D6032" s="50">
        <v>64201</v>
      </c>
      <c r="E6032" s="50" t="s">
        <v>488</v>
      </c>
      <c r="F6032" s="50" t="s">
        <v>13990</v>
      </c>
      <c r="G6032" s="50" t="s">
        <v>1915</v>
      </c>
      <c r="H6032" s="50" t="s">
        <v>1723</v>
      </c>
      <c r="I6032" s="50" t="s">
        <v>5406</v>
      </c>
      <c r="J6032" s="50" t="s">
        <v>1725</v>
      </c>
      <c r="K6032" s="50" t="s">
        <v>291</v>
      </c>
      <c r="L6032" s="50" t="s">
        <v>1029</v>
      </c>
      <c r="M6032" s="54">
        <v>3</v>
      </c>
      <c r="N6032" s="51" t="str">
        <f t="shared" si="393"/>
        <v>都昭和</v>
      </c>
    </row>
    <row r="6033" spans="1:14" x14ac:dyDescent="0.2">
      <c r="A6033" s="50">
        <f t="shared" si="390"/>
        <v>64202</v>
      </c>
      <c r="B6033" s="50">
        <f t="shared" si="391"/>
        <v>6</v>
      </c>
      <c r="C6033" s="51">
        <f t="shared" si="392"/>
        <v>42</v>
      </c>
      <c r="D6033" s="50">
        <v>64202</v>
      </c>
      <c r="E6033" s="50" t="s">
        <v>22</v>
      </c>
      <c r="F6033" s="50" t="s">
        <v>13991</v>
      </c>
      <c r="G6033" s="50" t="s">
        <v>1070</v>
      </c>
      <c r="H6033" s="50" t="s">
        <v>1222</v>
      </c>
      <c r="I6033" s="50" t="s">
        <v>1610</v>
      </c>
      <c r="J6033" s="50" t="s">
        <v>1223</v>
      </c>
      <c r="K6033" s="50" t="s">
        <v>291</v>
      </c>
      <c r="L6033" s="50" t="s">
        <v>188</v>
      </c>
      <c r="M6033" s="54">
        <v>3</v>
      </c>
      <c r="N6033" s="51" t="str">
        <f t="shared" si="393"/>
        <v>都昭和</v>
      </c>
    </row>
    <row r="6034" spans="1:14" x14ac:dyDescent="0.2">
      <c r="A6034" s="50">
        <f t="shared" si="390"/>
        <v>64205</v>
      </c>
      <c r="B6034" s="50">
        <f t="shared" si="391"/>
        <v>6</v>
      </c>
      <c r="C6034" s="51">
        <f t="shared" si="392"/>
        <v>42</v>
      </c>
      <c r="D6034" s="50">
        <v>64205</v>
      </c>
      <c r="E6034" s="50" t="s">
        <v>10368</v>
      </c>
      <c r="F6034" s="50" t="s">
        <v>27</v>
      </c>
      <c r="G6034" s="50" t="s">
        <v>10370</v>
      </c>
      <c r="H6034" s="50" t="s">
        <v>2123</v>
      </c>
      <c r="I6034" s="50" t="s">
        <v>10372</v>
      </c>
      <c r="J6034" s="50" t="s">
        <v>2790</v>
      </c>
      <c r="K6034" s="50" t="s">
        <v>291</v>
      </c>
      <c r="L6034" s="50" t="s">
        <v>1029</v>
      </c>
      <c r="M6034" s="54">
        <v>3</v>
      </c>
      <c r="N6034" s="51" t="str">
        <f t="shared" si="393"/>
        <v>都昭和</v>
      </c>
    </row>
    <row r="6035" spans="1:14" x14ac:dyDescent="0.2">
      <c r="A6035" s="50">
        <f t="shared" si="390"/>
        <v>64209</v>
      </c>
      <c r="B6035" s="50">
        <f t="shared" si="391"/>
        <v>6</v>
      </c>
      <c r="C6035" s="51">
        <f t="shared" si="392"/>
        <v>42</v>
      </c>
      <c r="D6035" s="50">
        <v>64209</v>
      </c>
      <c r="E6035" s="50" t="s">
        <v>3365</v>
      </c>
      <c r="F6035" s="50" t="s">
        <v>13992</v>
      </c>
      <c r="G6035" s="50" t="s">
        <v>1882</v>
      </c>
      <c r="H6035" s="50" t="s">
        <v>13993</v>
      </c>
      <c r="I6035" s="50" t="s">
        <v>1883</v>
      </c>
      <c r="J6035" s="50" t="s">
        <v>13994</v>
      </c>
      <c r="K6035" s="50" t="s">
        <v>291</v>
      </c>
      <c r="L6035" s="50" t="s">
        <v>1029</v>
      </c>
      <c r="M6035" s="54">
        <v>3</v>
      </c>
      <c r="N6035" s="51" t="str">
        <f t="shared" si="393"/>
        <v>都昭和</v>
      </c>
    </row>
    <row r="6036" spans="1:14" x14ac:dyDescent="0.2">
      <c r="A6036" s="50">
        <f t="shared" si="390"/>
        <v>64212</v>
      </c>
      <c r="B6036" s="50">
        <f t="shared" si="391"/>
        <v>6</v>
      </c>
      <c r="C6036" s="51">
        <f t="shared" si="392"/>
        <v>42</v>
      </c>
      <c r="D6036" s="50">
        <v>64212</v>
      </c>
      <c r="E6036" s="50" t="s">
        <v>13857</v>
      </c>
      <c r="F6036" s="50" t="s">
        <v>13207</v>
      </c>
      <c r="G6036" s="50" t="s">
        <v>13995</v>
      </c>
      <c r="H6036" s="50" t="s">
        <v>2652</v>
      </c>
      <c r="I6036" s="50" t="s">
        <v>13996</v>
      </c>
      <c r="J6036" s="50" t="s">
        <v>2654</v>
      </c>
      <c r="K6036" s="50" t="s">
        <v>291</v>
      </c>
      <c r="L6036" s="50" t="s">
        <v>189</v>
      </c>
      <c r="M6036" s="54">
        <v>2</v>
      </c>
      <c r="N6036" s="51" t="str">
        <f t="shared" si="393"/>
        <v>都昭和</v>
      </c>
    </row>
    <row r="6037" spans="1:14" x14ac:dyDescent="0.2">
      <c r="A6037" s="50">
        <f t="shared" si="390"/>
        <v>64213</v>
      </c>
      <c r="B6037" s="50">
        <f t="shared" si="391"/>
        <v>6</v>
      </c>
      <c r="C6037" s="51">
        <f t="shared" si="392"/>
        <v>42</v>
      </c>
      <c r="D6037" s="50">
        <v>64213</v>
      </c>
      <c r="E6037" s="50" t="s">
        <v>1479</v>
      </c>
      <c r="F6037" s="50" t="s">
        <v>13997</v>
      </c>
      <c r="G6037" s="50" t="s">
        <v>1480</v>
      </c>
      <c r="H6037" s="50" t="s">
        <v>7016</v>
      </c>
      <c r="I6037" s="50" t="s">
        <v>5159</v>
      </c>
      <c r="J6037" s="50" t="s">
        <v>7017</v>
      </c>
      <c r="K6037" s="50" t="s">
        <v>291</v>
      </c>
      <c r="L6037" s="50" t="s">
        <v>188</v>
      </c>
      <c r="M6037" s="54">
        <v>2</v>
      </c>
      <c r="N6037" s="51" t="str">
        <f t="shared" si="393"/>
        <v>都昭和</v>
      </c>
    </row>
    <row r="6038" spans="1:14" x14ac:dyDescent="0.2">
      <c r="A6038" s="50">
        <f t="shared" si="390"/>
        <v>64214</v>
      </c>
      <c r="B6038" s="50">
        <f t="shared" si="391"/>
        <v>6</v>
      </c>
      <c r="C6038" s="51">
        <f t="shared" si="392"/>
        <v>42</v>
      </c>
      <c r="D6038" s="50">
        <v>64214</v>
      </c>
      <c r="E6038" s="50" t="s">
        <v>13998</v>
      </c>
      <c r="F6038" s="50" t="s">
        <v>788</v>
      </c>
      <c r="G6038" s="50" t="s">
        <v>13999</v>
      </c>
      <c r="H6038" s="50" t="s">
        <v>1667</v>
      </c>
      <c r="I6038" s="50" t="s">
        <v>14000</v>
      </c>
      <c r="J6038" s="50" t="s">
        <v>14001</v>
      </c>
      <c r="K6038" s="50" t="s">
        <v>291</v>
      </c>
      <c r="L6038" s="50" t="s">
        <v>188</v>
      </c>
      <c r="M6038" s="54">
        <v>2</v>
      </c>
      <c r="N6038" s="51" t="str">
        <f t="shared" si="393"/>
        <v>都昭和</v>
      </c>
    </row>
    <row r="6039" spans="1:14" x14ac:dyDescent="0.2">
      <c r="A6039" s="50">
        <f t="shared" si="390"/>
        <v>64215</v>
      </c>
      <c r="B6039" s="50">
        <f t="shared" si="391"/>
        <v>6</v>
      </c>
      <c r="C6039" s="51">
        <f t="shared" si="392"/>
        <v>42</v>
      </c>
      <c r="D6039" s="50">
        <v>64215</v>
      </c>
      <c r="E6039" s="50" t="s">
        <v>3043</v>
      </c>
      <c r="F6039" s="50" t="s">
        <v>4038</v>
      </c>
      <c r="G6039" s="50" t="s">
        <v>3045</v>
      </c>
      <c r="H6039" s="50" t="s">
        <v>3620</v>
      </c>
      <c r="I6039" s="50" t="s">
        <v>3046</v>
      </c>
      <c r="J6039" s="50" t="s">
        <v>3622</v>
      </c>
      <c r="K6039" s="50" t="s">
        <v>291</v>
      </c>
      <c r="L6039" s="50" t="s">
        <v>188</v>
      </c>
      <c r="M6039" s="54">
        <v>2</v>
      </c>
      <c r="N6039" s="51" t="str">
        <f t="shared" si="393"/>
        <v>都昭和</v>
      </c>
    </row>
    <row r="6040" spans="1:14" x14ac:dyDescent="0.2">
      <c r="A6040" s="50">
        <f t="shared" si="390"/>
        <v>64217</v>
      </c>
      <c r="B6040" s="50">
        <f t="shared" si="391"/>
        <v>6</v>
      </c>
      <c r="C6040" s="51">
        <f t="shared" si="392"/>
        <v>42</v>
      </c>
      <c r="D6040" s="50">
        <v>64217</v>
      </c>
      <c r="E6040" s="50" t="s">
        <v>6268</v>
      </c>
      <c r="F6040" s="50" t="s">
        <v>14002</v>
      </c>
      <c r="G6040" s="50" t="s">
        <v>6270</v>
      </c>
      <c r="H6040" s="50" t="s">
        <v>2333</v>
      </c>
      <c r="I6040" s="50" t="s">
        <v>6271</v>
      </c>
      <c r="J6040" s="50" t="s">
        <v>2373</v>
      </c>
      <c r="K6040" s="50" t="s">
        <v>291</v>
      </c>
      <c r="L6040" s="50" t="s">
        <v>188</v>
      </c>
      <c r="M6040" s="54">
        <v>2</v>
      </c>
      <c r="N6040" s="51" t="str">
        <f t="shared" si="393"/>
        <v>都昭和</v>
      </c>
    </row>
    <row r="6041" spans="1:14" x14ac:dyDescent="0.2">
      <c r="A6041" s="50">
        <f t="shared" si="390"/>
        <v>64218</v>
      </c>
      <c r="B6041" s="50">
        <f t="shared" si="391"/>
        <v>6</v>
      </c>
      <c r="C6041" s="51">
        <f t="shared" si="392"/>
        <v>42</v>
      </c>
      <c r="D6041" s="50">
        <v>64218</v>
      </c>
      <c r="E6041" s="50" t="s">
        <v>3834</v>
      </c>
      <c r="F6041" s="50" t="s">
        <v>5994</v>
      </c>
      <c r="G6041" s="50" t="s">
        <v>3836</v>
      </c>
      <c r="H6041" s="50" t="s">
        <v>1217</v>
      </c>
      <c r="I6041" s="50" t="s">
        <v>3837</v>
      </c>
      <c r="J6041" s="50" t="s">
        <v>1218</v>
      </c>
      <c r="K6041" s="50" t="s">
        <v>291</v>
      </c>
      <c r="L6041" s="50" t="s">
        <v>189</v>
      </c>
      <c r="M6041" s="54">
        <v>2</v>
      </c>
      <c r="N6041" s="51" t="str">
        <f t="shared" si="393"/>
        <v>都昭和</v>
      </c>
    </row>
    <row r="6042" spans="1:14" x14ac:dyDescent="0.2">
      <c r="A6042" s="50">
        <f t="shared" si="390"/>
        <v>64219</v>
      </c>
      <c r="B6042" s="50">
        <f t="shared" si="391"/>
        <v>6</v>
      </c>
      <c r="C6042" s="51">
        <f t="shared" si="392"/>
        <v>42</v>
      </c>
      <c r="D6042" s="50">
        <v>64219</v>
      </c>
      <c r="E6042" s="50" t="s">
        <v>14003</v>
      </c>
      <c r="F6042" s="50" t="s">
        <v>14004</v>
      </c>
      <c r="G6042" s="50" t="s">
        <v>14005</v>
      </c>
      <c r="H6042" s="50" t="s">
        <v>1217</v>
      </c>
      <c r="I6042" s="50" t="s">
        <v>14006</v>
      </c>
      <c r="J6042" s="50" t="s">
        <v>1218</v>
      </c>
      <c r="K6042" s="50" t="s">
        <v>291</v>
      </c>
      <c r="L6042" s="50" t="s">
        <v>188</v>
      </c>
      <c r="M6042" s="54">
        <v>2</v>
      </c>
      <c r="N6042" s="51" t="str">
        <f t="shared" si="393"/>
        <v>都昭和</v>
      </c>
    </row>
    <row r="6043" spans="1:14" x14ac:dyDescent="0.2">
      <c r="A6043" s="50">
        <f t="shared" si="390"/>
        <v>64220</v>
      </c>
      <c r="B6043" s="50">
        <f t="shared" si="391"/>
        <v>6</v>
      </c>
      <c r="C6043" s="51">
        <f t="shared" si="392"/>
        <v>42</v>
      </c>
      <c r="D6043" s="50">
        <v>64220</v>
      </c>
      <c r="E6043" s="50" t="s">
        <v>70</v>
      </c>
      <c r="F6043" s="50" t="s">
        <v>8847</v>
      </c>
      <c r="G6043" s="50" t="s">
        <v>2334</v>
      </c>
      <c r="H6043" s="50" t="s">
        <v>2439</v>
      </c>
      <c r="I6043" s="50" t="s">
        <v>2335</v>
      </c>
      <c r="J6043" s="50" t="s">
        <v>2440</v>
      </c>
      <c r="K6043" s="50" t="s">
        <v>291</v>
      </c>
      <c r="L6043" s="50" t="s">
        <v>188</v>
      </c>
      <c r="M6043" s="54">
        <v>2</v>
      </c>
      <c r="N6043" s="51" t="str">
        <f t="shared" si="393"/>
        <v>都昭和</v>
      </c>
    </row>
    <row r="6044" spans="1:14" x14ac:dyDescent="0.2">
      <c r="A6044" s="50">
        <f t="shared" si="390"/>
        <v>64221</v>
      </c>
      <c r="B6044" s="50">
        <f t="shared" si="391"/>
        <v>6</v>
      </c>
      <c r="C6044" s="51">
        <f t="shared" si="392"/>
        <v>42</v>
      </c>
      <c r="D6044" s="50">
        <v>64221</v>
      </c>
      <c r="E6044" s="50" t="s">
        <v>70</v>
      </c>
      <c r="F6044" s="50" t="s">
        <v>9338</v>
      </c>
      <c r="G6044" s="50" t="s">
        <v>2334</v>
      </c>
      <c r="H6044" s="50" t="s">
        <v>3204</v>
      </c>
      <c r="I6044" s="50" t="s">
        <v>2335</v>
      </c>
      <c r="J6044" s="50" t="s">
        <v>3205</v>
      </c>
      <c r="K6044" s="50" t="s">
        <v>291</v>
      </c>
      <c r="L6044" s="50" t="s">
        <v>189</v>
      </c>
      <c r="M6044" s="54">
        <v>1</v>
      </c>
      <c r="N6044" s="51" t="str">
        <f t="shared" si="393"/>
        <v>都昭和</v>
      </c>
    </row>
    <row r="6045" spans="1:14" x14ac:dyDescent="0.2">
      <c r="A6045" s="50">
        <f t="shared" si="390"/>
        <v>64222</v>
      </c>
      <c r="B6045" s="50">
        <f t="shared" si="391"/>
        <v>6</v>
      </c>
      <c r="C6045" s="51">
        <f t="shared" si="392"/>
        <v>42</v>
      </c>
      <c r="D6045" s="50">
        <v>64222</v>
      </c>
      <c r="E6045" s="50" t="s">
        <v>4300</v>
      </c>
      <c r="F6045" s="50" t="s">
        <v>2688</v>
      </c>
      <c r="G6045" s="50" t="s">
        <v>2603</v>
      </c>
      <c r="H6045" s="50" t="s">
        <v>1121</v>
      </c>
      <c r="I6045" s="50" t="s">
        <v>2604</v>
      </c>
      <c r="J6045" s="50" t="s">
        <v>1584</v>
      </c>
      <c r="K6045" s="50" t="s">
        <v>291</v>
      </c>
      <c r="L6045" s="50" t="s">
        <v>189</v>
      </c>
      <c r="M6045" s="54">
        <v>1</v>
      </c>
      <c r="N6045" s="51" t="str">
        <f t="shared" si="393"/>
        <v>都昭和</v>
      </c>
    </row>
    <row r="6046" spans="1:14" x14ac:dyDescent="0.2">
      <c r="A6046" s="50">
        <f t="shared" si="390"/>
        <v>64223</v>
      </c>
      <c r="B6046" s="50">
        <f t="shared" si="391"/>
        <v>6</v>
      </c>
      <c r="C6046" s="51">
        <f t="shared" si="392"/>
        <v>42</v>
      </c>
      <c r="D6046" s="50">
        <v>64223</v>
      </c>
      <c r="E6046" s="50" t="s">
        <v>485</v>
      </c>
      <c r="F6046" s="50" t="s">
        <v>5604</v>
      </c>
      <c r="G6046" s="50" t="s">
        <v>1317</v>
      </c>
      <c r="H6046" s="50" t="s">
        <v>1217</v>
      </c>
      <c r="I6046" s="50" t="s">
        <v>1318</v>
      </c>
      <c r="J6046" s="50" t="s">
        <v>1218</v>
      </c>
      <c r="K6046" s="50" t="s">
        <v>291</v>
      </c>
      <c r="L6046" s="50" t="s">
        <v>185</v>
      </c>
      <c r="M6046" s="54">
        <v>1</v>
      </c>
      <c r="N6046" s="51" t="str">
        <f t="shared" si="393"/>
        <v>都昭和</v>
      </c>
    </row>
    <row r="6047" spans="1:14" x14ac:dyDescent="0.2">
      <c r="A6047" s="50">
        <f t="shared" si="390"/>
        <v>64224</v>
      </c>
      <c r="B6047" s="50">
        <f t="shared" si="391"/>
        <v>6</v>
      </c>
      <c r="C6047" s="51">
        <f t="shared" si="392"/>
        <v>42</v>
      </c>
      <c r="D6047" s="50">
        <v>64224</v>
      </c>
      <c r="E6047" s="50" t="s">
        <v>6268</v>
      </c>
      <c r="F6047" s="50" t="s">
        <v>789</v>
      </c>
      <c r="G6047" s="50" t="s">
        <v>6270</v>
      </c>
      <c r="H6047" s="50" t="s">
        <v>1930</v>
      </c>
      <c r="I6047" s="50" t="s">
        <v>6271</v>
      </c>
      <c r="J6047" s="50" t="s">
        <v>1931</v>
      </c>
      <c r="K6047" s="50" t="s">
        <v>291</v>
      </c>
      <c r="L6047" s="50" t="s">
        <v>189</v>
      </c>
      <c r="M6047" s="54">
        <v>1</v>
      </c>
      <c r="N6047" s="51" t="str">
        <f t="shared" si="393"/>
        <v>都昭和</v>
      </c>
    </row>
    <row r="6048" spans="1:14" x14ac:dyDescent="0.2">
      <c r="A6048" s="50">
        <f t="shared" si="390"/>
        <v>64225</v>
      </c>
      <c r="B6048" s="50">
        <f t="shared" si="391"/>
        <v>6</v>
      </c>
      <c r="C6048" s="51">
        <f t="shared" si="392"/>
        <v>42</v>
      </c>
      <c r="D6048" s="50">
        <v>64225</v>
      </c>
      <c r="E6048" s="50" t="s">
        <v>6735</v>
      </c>
      <c r="F6048" s="50" t="s">
        <v>5594</v>
      </c>
      <c r="G6048" s="50" t="s">
        <v>6736</v>
      </c>
      <c r="H6048" s="50" t="s">
        <v>1875</v>
      </c>
      <c r="I6048" s="50" t="s">
        <v>6737</v>
      </c>
      <c r="J6048" s="50" t="s">
        <v>1877</v>
      </c>
      <c r="K6048" s="50" t="s">
        <v>291</v>
      </c>
      <c r="L6048" s="50" t="s">
        <v>189</v>
      </c>
      <c r="M6048" s="54">
        <v>1</v>
      </c>
      <c r="N6048" s="51" t="str">
        <f t="shared" si="393"/>
        <v>都昭和</v>
      </c>
    </row>
    <row r="6049" spans="1:14" x14ac:dyDescent="0.2">
      <c r="A6049" s="50">
        <f t="shared" si="390"/>
        <v>64226</v>
      </c>
      <c r="B6049" s="50">
        <f t="shared" si="391"/>
        <v>6</v>
      </c>
      <c r="C6049" s="51">
        <f t="shared" si="392"/>
        <v>42</v>
      </c>
      <c r="D6049" s="50">
        <v>64226</v>
      </c>
      <c r="E6049" s="50" t="s">
        <v>2967</v>
      </c>
      <c r="F6049" s="50" t="s">
        <v>14007</v>
      </c>
      <c r="G6049" s="50" t="s">
        <v>2968</v>
      </c>
      <c r="H6049" s="50" t="s">
        <v>1009</v>
      </c>
      <c r="I6049" s="50" t="s">
        <v>2969</v>
      </c>
      <c r="J6049" s="50" t="s">
        <v>1028</v>
      </c>
      <c r="K6049" s="50" t="s">
        <v>291</v>
      </c>
      <c r="L6049" s="50" t="s">
        <v>189</v>
      </c>
      <c r="M6049" s="54">
        <v>1</v>
      </c>
      <c r="N6049" s="51" t="str">
        <f t="shared" si="393"/>
        <v>都昭和</v>
      </c>
    </row>
    <row r="6050" spans="1:14" x14ac:dyDescent="0.2">
      <c r="A6050" s="50">
        <f t="shared" si="390"/>
        <v>64227</v>
      </c>
      <c r="B6050" s="50">
        <f t="shared" si="391"/>
        <v>6</v>
      </c>
      <c r="C6050" s="51">
        <f t="shared" si="392"/>
        <v>42</v>
      </c>
      <c r="D6050" s="50">
        <v>64227</v>
      </c>
      <c r="E6050" s="50" t="s">
        <v>22</v>
      </c>
      <c r="F6050" s="50" t="s">
        <v>14008</v>
      </c>
      <c r="G6050" s="50" t="s">
        <v>1070</v>
      </c>
      <c r="H6050" s="50" t="s">
        <v>12492</v>
      </c>
      <c r="I6050" s="50" t="s">
        <v>1610</v>
      </c>
      <c r="J6050" s="50" t="s">
        <v>14009</v>
      </c>
      <c r="K6050" s="50" t="s">
        <v>291</v>
      </c>
      <c r="L6050" s="50" t="s">
        <v>185</v>
      </c>
      <c r="M6050" s="54">
        <v>1</v>
      </c>
      <c r="N6050" s="51" t="str">
        <f t="shared" si="393"/>
        <v>都昭和</v>
      </c>
    </row>
    <row r="6051" spans="1:14" x14ac:dyDescent="0.2">
      <c r="A6051" s="50">
        <f t="shared" si="390"/>
        <v>64228</v>
      </c>
      <c r="B6051" s="50">
        <f t="shared" si="391"/>
        <v>6</v>
      </c>
      <c r="C6051" s="51">
        <f t="shared" si="392"/>
        <v>42</v>
      </c>
      <c r="D6051" s="50">
        <v>64228</v>
      </c>
      <c r="E6051" s="50" t="s">
        <v>6268</v>
      </c>
      <c r="F6051" s="50" t="s">
        <v>4787</v>
      </c>
      <c r="G6051" s="50" t="s">
        <v>6270</v>
      </c>
      <c r="H6051" s="50" t="s">
        <v>1432</v>
      </c>
      <c r="I6051" s="50" t="s">
        <v>6271</v>
      </c>
      <c r="J6051" s="50" t="s">
        <v>1433</v>
      </c>
      <c r="K6051" s="50" t="s">
        <v>291</v>
      </c>
      <c r="L6051" s="50" t="s">
        <v>185</v>
      </c>
      <c r="M6051" s="54">
        <v>1</v>
      </c>
      <c r="N6051" s="51" t="str">
        <f t="shared" si="393"/>
        <v>都昭和</v>
      </c>
    </row>
    <row r="6052" spans="1:14" x14ac:dyDescent="0.2">
      <c r="A6052" s="50">
        <f t="shared" si="390"/>
        <v>64229</v>
      </c>
      <c r="B6052" s="50">
        <f t="shared" si="391"/>
        <v>6</v>
      </c>
      <c r="C6052" s="51">
        <f t="shared" si="392"/>
        <v>42</v>
      </c>
      <c r="D6052" s="50">
        <v>64229</v>
      </c>
      <c r="E6052" s="50" t="s">
        <v>4844</v>
      </c>
      <c r="F6052" s="50" t="s">
        <v>14010</v>
      </c>
      <c r="G6052" s="50" t="s">
        <v>4846</v>
      </c>
      <c r="H6052" s="50" t="s">
        <v>14011</v>
      </c>
      <c r="I6052" s="50" t="s">
        <v>4847</v>
      </c>
      <c r="J6052" s="50" t="s">
        <v>14012</v>
      </c>
      <c r="K6052" s="50" t="s">
        <v>291</v>
      </c>
      <c r="L6052" s="50" t="s">
        <v>189</v>
      </c>
      <c r="M6052" s="54">
        <v>1</v>
      </c>
      <c r="N6052" s="51" t="str">
        <f t="shared" si="393"/>
        <v>都昭和</v>
      </c>
    </row>
    <row r="6053" spans="1:14" x14ac:dyDescent="0.2">
      <c r="A6053" s="50">
        <f t="shared" si="390"/>
        <v>64278</v>
      </c>
      <c r="B6053" s="50">
        <f t="shared" si="391"/>
        <v>6</v>
      </c>
      <c r="C6053" s="51">
        <f t="shared" si="392"/>
        <v>42</v>
      </c>
      <c r="D6053" s="50">
        <v>64278</v>
      </c>
      <c r="E6053" s="50" t="s">
        <v>42</v>
      </c>
      <c r="F6053" s="50" t="s">
        <v>394</v>
      </c>
      <c r="G6053" s="50" t="s">
        <v>1582</v>
      </c>
      <c r="H6053" s="50" t="s">
        <v>1172</v>
      </c>
      <c r="I6053" s="50" t="s">
        <v>1583</v>
      </c>
      <c r="J6053" s="50" t="s">
        <v>1174</v>
      </c>
      <c r="K6053" s="50" t="s">
        <v>292</v>
      </c>
      <c r="L6053" s="50" t="s">
        <v>1029</v>
      </c>
      <c r="M6053" s="54">
        <v>3</v>
      </c>
      <c r="N6053" s="51" t="str">
        <f t="shared" si="393"/>
        <v>都昭和</v>
      </c>
    </row>
    <row r="6054" spans="1:14" x14ac:dyDescent="0.2">
      <c r="A6054" s="50">
        <f t="shared" si="390"/>
        <v>64281</v>
      </c>
      <c r="B6054" s="50">
        <f t="shared" si="391"/>
        <v>6</v>
      </c>
      <c r="C6054" s="51">
        <f t="shared" si="392"/>
        <v>42</v>
      </c>
      <c r="D6054" s="50">
        <v>64281</v>
      </c>
      <c r="E6054" s="50" t="s">
        <v>14013</v>
      </c>
      <c r="F6054" s="50" t="s">
        <v>14014</v>
      </c>
      <c r="G6054" s="50" t="s">
        <v>5274</v>
      </c>
      <c r="H6054" s="50" t="s">
        <v>1547</v>
      </c>
      <c r="I6054" s="50" t="s">
        <v>5276</v>
      </c>
      <c r="J6054" s="50" t="s">
        <v>1549</v>
      </c>
      <c r="K6054" s="50" t="s">
        <v>292</v>
      </c>
      <c r="L6054" s="50" t="s">
        <v>188</v>
      </c>
      <c r="M6054" s="54">
        <v>2</v>
      </c>
      <c r="N6054" s="51" t="str">
        <f t="shared" si="393"/>
        <v>都昭和</v>
      </c>
    </row>
    <row r="6055" spans="1:14" x14ac:dyDescent="0.2">
      <c r="A6055" s="50">
        <f t="shared" si="390"/>
        <v>64282</v>
      </c>
      <c r="B6055" s="50">
        <f t="shared" si="391"/>
        <v>6</v>
      </c>
      <c r="C6055" s="51">
        <f t="shared" si="392"/>
        <v>42</v>
      </c>
      <c r="D6055" s="50">
        <v>64282</v>
      </c>
      <c r="E6055" s="50" t="s">
        <v>3658</v>
      </c>
      <c r="F6055" s="50" t="s">
        <v>14015</v>
      </c>
      <c r="G6055" s="50" t="s">
        <v>3660</v>
      </c>
      <c r="H6055" s="50" t="s">
        <v>14016</v>
      </c>
      <c r="I6055" s="50" t="s">
        <v>3662</v>
      </c>
      <c r="J6055" s="50" t="s">
        <v>14017</v>
      </c>
      <c r="K6055" s="50" t="s">
        <v>292</v>
      </c>
      <c r="L6055" s="50" t="s">
        <v>188</v>
      </c>
      <c r="M6055" s="54">
        <v>2</v>
      </c>
      <c r="N6055" s="51" t="str">
        <f t="shared" si="393"/>
        <v>都昭和</v>
      </c>
    </row>
    <row r="6056" spans="1:14" x14ac:dyDescent="0.2">
      <c r="A6056" s="50">
        <f t="shared" si="390"/>
        <v>64283</v>
      </c>
      <c r="B6056" s="50">
        <f t="shared" si="391"/>
        <v>6</v>
      </c>
      <c r="C6056" s="51">
        <f t="shared" si="392"/>
        <v>42</v>
      </c>
      <c r="D6056" s="50">
        <v>64283</v>
      </c>
      <c r="E6056" s="50" t="s">
        <v>14018</v>
      </c>
      <c r="F6056" s="50" t="s">
        <v>701</v>
      </c>
      <c r="G6056" s="50" t="s">
        <v>2596</v>
      </c>
      <c r="H6056" s="50" t="s">
        <v>1167</v>
      </c>
      <c r="I6056" s="50" t="s">
        <v>2597</v>
      </c>
      <c r="J6056" s="50" t="s">
        <v>1168</v>
      </c>
      <c r="K6056" s="50" t="s">
        <v>292</v>
      </c>
      <c r="L6056" s="50" t="s">
        <v>188</v>
      </c>
      <c r="M6056" s="54">
        <v>2</v>
      </c>
      <c r="N6056" s="51" t="str">
        <f t="shared" si="393"/>
        <v>都昭和</v>
      </c>
    </row>
    <row r="6057" spans="1:14" x14ac:dyDescent="0.2">
      <c r="A6057" s="50">
        <f t="shared" si="390"/>
        <v>64284</v>
      </c>
      <c r="B6057" s="50">
        <f t="shared" si="391"/>
        <v>6</v>
      </c>
      <c r="C6057" s="51">
        <f t="shared" si="392"/>
        <v>42</v>
      </c>
      <c r="D6057" s="50">
        <v>64284</v>
      </c>
      <c r="E6057" s="50" t="s">
        <v>14019</v>
      </c>
      <c r="F6057" s="50" t="s">
        <v>9025</v>
      </c>
      <c r="G6057" s="50" t="s">
        <v>11995</v>
      </c>
      <c r="H6057" s="50" t="s">
        <v>14020</v>
      </c>
      <c r="I6057" s="50" t="s">
        <v>11996</v>
      </c>
      <c r="J6057" s="50" t="s">
        <v>14021</v>
      </c>
      <c r="K6057" s="50" t="s">
        <v>292</v>
      </c>
      <c r="L6057" s="50" t="s">
        <v>188</v>
      </c>
      <c r="M6057" s="54">
        <v>2</v>
      </c>
      <c r="N6057" s="51" t="str">
        <f t="shared" si="393"/>
        <v>都昭和</v>
      </c>
    </row>
    <row r="6058" spans="1:14" x14ac:dyDescent="0.2">
      <c r="A6058" s="50">
        <f t="shared" si="390"/>
        <v>64285</v>
      </c>
      <c r="B6058" s="50">
        <f t="shared" si="391"/>
        <v>6</v>
      </c>
      <c r="C6058" s="51">
        <f t="shared" si="392"/>
        <v>42</v>
      </c>
      <c r="D6058" s="50">
        <v>64285</v>
      </c>
      <c r="E6058" s="50" t="s">
        <v>14022</v>
      </c>
      <c r="F6058" s="50" t="s">
        <v>14023</v>
      </c>
      <c r="G6058" s="50" t="s">
        <v>14024</v>
      </c>
      <c r="H6058" s="50" t="s">
        <v>14025</v>
      </c>
      <c r="I6058" s="50" t="s">
        <v>14026</v>
      </c>
      <c r="J6058" s="50" t="s">
        <v>14027</v>
      </c>
      <c r="K6058" s="50" t="s">
        <v>292</v>
      </c>
      <c r="L6058" s="50" t="s">
        <v>188</v>
      </c>
      <c r="M6058" s="54">
        <v>2</v>
      </c>
      <c r="N6058" s="51" t="str">
        <f t="shared" si="393"/>
        <v>都昭和</v>
      </c>
    </row>
    <row r="6059" spans="1:14" x14ac:dyDescent="0.2">
      <c r="A6059" s="50">
        <f t="shared" si="390"/>
        <v>64286</v>
      </c>
      <c r="B6059" s="50">
        <f t="shared" si="391"/>
        <v>6</v>
      </c>
      <c r="C6059" s="51">
        <f t="shared" si="392"/>
        <v>42</v>
      </c>
      <c r="D6059" s="50">
        <v>64286</v>
      </c>
      <c r="E6059" s="50" t="s">
        <v>14028</v>
      </c>
      <c r="F6059" s="50" t="s">
        <v>14029</v>
      </c>
      <c r="G6059" s="50" t="s">
        <v>14030</v>
      </c>
      <c r="H6059" s="50" t="s">
        <v>14031</v>
      </c>
      <c r="I6059" s="50" t="s">
        <v>14032</v>
      </c>
      <c r="J6059" s="50" t="s">
        <v>14033</v>
      </c>
      <c r="K6059" s="50" t="s">
        <v>292</v>
      </c>
      <c r="L6059" s="50" t="s">
        <v>185</v>
      </c>
      <c r="M6059" s="54">
        <v>1</v>
      </c>
      <c r="N6059" s="51" t="str">
        <f t="shared" si="393"/>
        <v>都昭和</v>
      </c>
    </row>
    <row r="6060" spans="1:14" x14ac:dyDescent="0.2">
      <c r="A6060" s="50">
        <f t="shared" si="390"/>
        <v>64287</v>
      </c>
      <c r="B6060" s="50">
        <f t="shared" si="391"/>
        <v>6</v>
      </c>
      <c r="C6060" s="51">
        <f t="shared" si="392"/>
        <v>42</v>
      </c>
      <c r="D6060" s="50">
        <v>64287</v>
      </c>
      <c r="E6060" s="50" t="s">
        <v>392</v>
      </c>
      <c r="F6060" s="50" t="s">
        <v>14034</v>
      </c>
      <c r="G6060" s="50" t="s">
        <v>1065</v>
      </c>
      <c r="H6060" s="50" t="s">
        <v>14035</v>
      </c>
      <c r="I6060" s="50" t="s">
        <v>1067</v>
      </c>
      <c r="J6060" s="50" t="s">
        <v>14036</v>
      </c>
      <c r="K6060" s="50" t="s">
        <v>292</v>
      </c>
      <c r="L6060" s="50" t="s">
        <v>189</v>
      </c>
      <c r="M6060" s="54">
        <v>1</v>
      </c>
      <c r="N6060" s="51" t="str">
        <f t="shared" si="393"/>
        <v>都昭和</v>
      </c>
    </row>
    <row r="6061" spans="1:14" x14ac:dyDescent="0.2">
      <c r="A6061" s="50">
        <f t="shared" si="390"/>
        <v>64288</v>
      </c>
      <c r="B6061" s="50">
        <f t="shared" si="391"/>
        <v>6</v>
      </c>
      <c r="C6061" s="51">
        <f t="shared" si="392"/>
        <v>42</v>
      </c>
      <c r="D6061" s="50">
        <v>64288</v>
      </c>
      <c r="E6061" s="50" t="s">
        <v>45</v>
      </c>
      <c r="F6061" s="50" t="s">
        <v>708</v>
      </c>
      <c r="G6061" s="50" t="s">
        <v>1184</v>
      </c>
      <c r="H6061" s="50" t="s">
        <v>1220</v>
      </c>
      <c r="I6061" s="50" t="s">
        <v>1186</v>
      </c>
      <c r="J6061" s="50" t="s">
        <v>1221</v>
      </c>
      <c r="K6061" s="50" t="s">
        <v>292</v>
      </c>
      <c r="L6061" s="50" t="s">
        <v>189</v>
      </c>
      <c r="M6061" s="54">
        <v>1</v>
      </c>
      <c r="N6061" s="51" t="str">
        <f t="shared" si="393"/>
        <v>都昭和</v>
      </c>
    </row>
    <row r="6062" spans="1:14" x14ac:dyDescent="0.2">
      <c r="A6062" s="50">
        <f t="shared" si="390"/>
        <v>64340</v>
      </c>
      <c r="B6062" s="50">
        <f t="shared" si="391"/>
        <v>6</v>
      </c>
      <c r="C6062" s="51">
        <f t="shared" si="392"/>
        <v>43</v>
      </c>
      <c r="D6062" s="50">
        <v>64340</v>
      </c>
      <c r="E6062" s="50" t="s">
        <v>9790</v>
      </c>
      <c r="F6062" s="50" t="s">
        <v>6459</v>
      </c>
      <c r="G6062" s="50" t="s">
        <v>9791</v>
      </c>
      <c r="H6062" s="50" t="s">
        <v>1975</v>
      </c>
      <c r="I6062" s="50" t="s">
        <v>9792</v>
      </c>
      <c r="J6062" s="50" t="s">
        <v>1977</v>
      </c>
      <c r="K6062" s="50" t="s">
        <v>291</v>
      </c>
      <c r="L6062" s="50" t="s">
        <v>188</v>
      </c>
      <c r="M6062" s="54">
        <v>2</v>
      </c>
      <c r="N6062" s="51" t="str">
        <f t="shared" si="393"/>
        <v>都拝島</v>
      </c>
    </row>
    <row r="6063" spans="1:14" x14ac:dyDescent="0.2">
      <c r="A6063" s="50">
        <f t="shared" si="390"/>
        <v>64342</v>
      </c>
      <c r="B6063" s="50">
        <f t="shared" si="391"/>
        <v>6</v>
      </c>
      <c r="C6063" s="51">
        <f t="shared" si="392"/>
        <v>43</v>
      </c>
      <c r="D6063" s="50">
        <v>64342</v>
      </c>
      <c r="E6063" s="50" t="s">
        <v>12833</v>
      </c>
      <c r="F6063" s="50" t="s">
        <v>14037</v>
      </c>
      <c r="G6063" s="50" t="s">
        <v>12835</v>
      </c>
      <c r="H6063" s="50" t="s">
        <v>1228</v>
      </c>
      <c r="I6063" s="50" t="s">
        <v>12836</v>
      </c>
      <c r="J6063" s="50" t="s">
        <v>1229</v>
      </c>
      <c r="K6063" s="50" t="s">
        <v>291</v>
      </c>
      <c r="L6063" s="50" t="s">
        <v>188</v>
      </c>
      <c r="M6063" s="54">
        <v>2</v>
      </c>
      <c r="N6063" s="51" t="str">
        <f t="shared" si="393"/>
        <v>都拝島</v>
      </c>
    </row>
    <row r="6064" spans="1:14" x14ac:dyDescent="0.2">
      <c r="A6064" s="50">
        <f t="shared" si="390"/>
        <v>64346</v>
      </c>
      <c r="B6064" s="50">
        <f t="shared" si="391"/>
        <v>6</v>
      </c>
      <c r="C6064" s="51">
        <f t="shared" si="392"/>
        <v>43</v>
      </c>
      <c r="D6064" s="50">
        <v>64346</v>
      </c>
      <c r="E6064" s="50" t="s">
        <v>14038</v>
      </c>
      <c r="F6064" s="50" t="s">
        <v>14039</v>
      </c>
      <c r="G6064" s="50" t="s">
        <v>14040</v>
      </c>
      <c r="H6064" s="50" t="s">
        <v>3597</v>
      </c>
      <c r="I6064" s="50" t="s">
        <v>14041</v>
      </c>
      <c r="J6064" s="50" t="s">
        <v>3599</v>
      </c>
      <c r="K6064" s="50" t="s">
        <v>291</v>
      </c>
      <c r="L6064" s="50" t="s">
        <v>188</v>
      </c>
      <c r="M6064" s="54">
        <v>2</v>
      </c>
      <c r="N6064" s="51" t="str">
        <f t="shared" si="393"/>
        <v>都拝島</v>
      </c>
    </row>
    <row r="6065" spans="1:14" x14ac:dyDescent="0.2">
      <c r="A6065" s="50">
        <f t="shared" si="390"/>
        <v>64347</v>
      </c>
      <c r="B6065" s="50">
        <f t="shared" si="391"/>
        <v>6</v>
      </c>
      <c r="C6065" s="51">
        <f t="shared" si="392"/>
        <v>43</v>
      </c>
      <c r="D6065" s="50">
        <v>64347</v>
      </c>
      <c r="E6065" s="50" t="s">
        <v>5169</v>
      </c>
      <c r="F6065" s="50" t="s">
        <v>3361</v>
      </c>
      <c r="G6065" s="50" t="s">
        <v>5171</v>
      </c>
      <c r="H6065" s="50" t="s">
        <v>3362</v>
      </c>
      <c r="I6065" s="50" t="s">
        <v>5172</v>
      </c>
      <c r="J6065" s="50" t="s">
        <v>3363</v>
      </c>
      <c r="K6065" s="50" t="s">
        <v>291</v>
      </c>
      <c r="L6065" s="50" t="s">
        <v>189</v>
      </c>
      <c r="M6065" s="54">
        <v>1</v>
      </c>
      <c r="N6065" s="51" t="str">
        <f t="shared" si="393"/>
        <v>都拝島</v>
      </c>
    </row>
    <row r="6066" spans="1:14" x14ac:dyDescent="0.2">
      <c r="A6066" s="50">
        <f t="shared" si="390"/>
        <v>64348</v>
      </c>
      <c r="B6066" s="50">
        <f t="shared" si="391"/>
        <v>6</v>
      </c>
      <c r="C6066" s="51">
        <f t="shared" si="392"/>
        <v>43</v>
      </c>
      <c r="D6066" s="50">
        <v>64348</v>
      </c>
      <c r="E6066" s="50" t="s">
        <v>2125</v>
      </c>
      <c r="F6066" s="50" t="s">
        <v>14042</v>
      </c>
      <c r="G6066" s="50" t="s">
        <v>2127</v>
      </c>
      <c r="H6066" s="50" t="s">
        <v>1222</v>
      </c>
      <c r="I6066" s="50" t="s">
        <v>2129</v>
      </c>
      <c r="J6066" s="50" t="s">
        <v>1223</v>
      </c>
      <c r="K6066" s="50" t="s">
        <v>291</v>
      </c>
      <c r="L6066" s="50" t="s">
        <v>185</v>
      </c>
      <c r="M6066" s="54">
        <v>1</v>
      </c>
      <c r="N6066" s="51" t="str">
        <f t="shared" si="393"/>
        <v>都拝島</v>
      </c>
    </row>
    <row r="6067" spans="1:14" x14ac:dyDescent="0.2">
      <c r="A6067" s="50">
        <f t="shared" si="390"/>
        <v>64380</v>
      </c>
      <c r="B6067" s="50">
        <f t="shared" si="391"/>
        <v>6</v>
      </c>
      <c r="C6067" s="51">
        <f t="shared" si="392"/>
        <v>43</v>
      </c>
      <c r="D6067" s="50">
        <v>64380</v>
      </c>
      <c r="E6067" s="50" t="s">
        <v>28</v>
      </c>
      <c r="F6067" s="50" t="s">
        <v>13511</v>
      </c>
      <c r="G6067" s="50" t="s">
        <v>1083</v>
      </c>
      <c r="H6067" s="50" t="s">
        <v>1818</v>
      </c>
      <c r="I6067" s="50" t="s">
        <v>1084</v>
      </c>
      <c r="J6067" s="50" t="s">
        <v>1820</v>
      </c>
      <c r="K6067" s="50" t="s">
        <v>292</v>
      </c>
      <c r="L6067" s="50" t="s">
        <v>188</v>
      </c>
      <c r="M6067" s="54">
        <v>2</v>
      </c>
      <c r="N6067" s="51" t="str">
        <f t="shared" si="393"/>
        <v>都拝島</v>
      </c>
    </row>
    <row r="6068" spans="1:14" x14ac:dyDescent="0.2">
      <c r="A6068" s="50">
        <f t="shared" si="390"/>
        <v>64381</v>
      </c>
      <c r="B6068" s="50">
        <f t="shared" si="391"/>
        <v>6</v>
      </c>
      <c r="C6068" s="51">
        <f t="shared" si="392"/>
        <v>43</v>
      </c>
      <c r="D6068" s="50">
        <v>64381</v>
      </c>
      <c r="E6068" s="50" t="s">
        <v>30</v>
      </c>
      <c r="F6068" s="50" t="s">
        <v>14043</v>
      </c>
      <c r="G6068" s="50" t="s">
        <v>1081</v>
      </c>
      <c r="H6068" s="50" t="s">
        <v>5642</v>
      </c>
      <c r="I6068" s="50" t="s">
        <v>1082</v>
      </c>
      <c r="J6068" s="50" t="s">
        <v>5644</v>
      </c>
      <c r="K6068" s="50" t="s">
        <v>292</v>
      </c>
      <c r="L6068" s="50" t="s">
        <v>185</v>
      </c>
      <c r="M6068" s="54">
        <v>1</v>
      </c>
      <c r="N6068" s="51" t="str">
        <f t="shared" si="393"/>
        <v>都拝島</v>
      </c>
    </row>
    <row r="6069" spans="1:14" x14ac:dyDescent="0.2">
      <c r="A6069" s="50">
        <f t="shared" si="390"/>
        <v>64382</v>
      </c>
      <c r="B6069" s="50">
        <f t="shared" si="391"/>
        <v>6</v>
      </c>
      <c r="C6069" s="51">
        <f t="shared" si="392"/>
        <v>43</v>
      </c>
      <c r="D6069" s="50">
        <v>64382</v>
      </c>
      <c r="E6069" s="50" t="s">
        <v>14044</v>
      </c>
      <c r="F6069" s="50" t="s">
        <v>14045</v>
      </c>
      <c r="G6069" s="50" t="s">
        <v>14046</v>
      </c>
      <c r="H6069" s="50" t="s">
        <v>5086</v>
      </c>
      <c r="I6069" s="50" t="s">
        <v>14047</v>
      </c>
      <c r="J6069" s="50" t="s">
        <v>5088</v>
      </c>
      <c r="K6069" s="50" t="s">
        <v>292</v>
      </c>
      <c r="L6069" s="50" t="s">
        <v>185</v>
      </c>
      <c r="M6069" s="54">
        <v>1</v>
      </c>
      <c r="N6069" s="51" t="str">
        <f t="shared" si="393"/>
        <v>都拝島</v>
      </c>
    </row>
    <row r="6070" spans="1:14" x14ac:dyDescent="0.2">
      <c r="A6070" s="50">
        <f t="shared" si="390"/>
        <v>64383</v>
      </c>
      <c r="B6070" s="50">
        <f t="shared" si="391"/>
        <v>6</v>
      </c>
      <c r="C6070" s="51">
        <f t="shared" si="392"/>
        <v>43</v>
      </c>
      <c r="D6070" s="50">
        <v>64383</v>
      </c>
      <c r="E6070" s="50" t="s">
        <v>117</v>
      </c>
      <c r="F6070" s="50" t="s">
        <v>4108</v>
      </c>
      <c r="G6070" s="50" t="s">
        <v>1197</v>
      </c>
      <c r="H6070" s="50" t="s">
        <v>1172</v>
      </c>
      <c r="I6070" s="50" t="s">
        <v>1199</v>
      </c>
      <c r="J6070" s="50" t="s">
        <v>1174</v>
      </c>
      <c r="K6070" s="50" t="s">
        <v>292</v>
      </c>
      <c r="L6070" s="50" t="s">
        <v>189</v>
      </c>
      <c r="M6070" s="54">
        <v>1</v>
      </c>
      <c r="N6070" s="51" t="str">
        <f t="shared" si="393"/>
        <v>都拝島</v>
      </c>
    </row>
    <row r="6071" spans="1:14" x14ac:dyDescent="0.2">
      <c r="A6071" s="50">
        <f t="shared" si="390"/>
        <v>64384</v>
      </c>
      <c r="B6071" s="50">
        <f t="shared" si="391"/>
        <v>6</v>
      </c>
      <c r="C6071" s="51">
        <f t="shared" si="392"/>
        <v>43</v>
      </c>
      <c r="D6071" s="50">
        <v>64384</v>
      </c>
      <c r="E6071" s="50" t="s">
        <v>14048</v>
      </c>
      <c r="F6071" s="50" t="s">
        <v>14049</v>
      </c>
      <c r="G6071" s="50" t="s">
        <v>14050</v>
      </c>
      <c r="H6071" s="50" t="s">
        <v>11892</v>
      </c>
      <c r="I6071" s="50" t="s">
        <v>14051</v>
      </c>
      <c r="J6071" s="50" t="s">
        <v>11893</v>
      </c>
      <c r="K6071" s="50" t="s">
        <v>292</v>
      </c>
      <c r="L6071" s="50" t="s">
        <v>185</v>
      </c>
      <c r="M6071" s="54">
        <v>1</v>
      </c>
      <c r="N6071" s="51" t="str">
        <f t="shared" si="393"/>
        <v>都拝島</v>
      </c>
    </row>
    <row r="6072" spans="1:14" x14ac:dyDescent="0.2">
      <c r="A6072" s="50">
        <f t="shared" si="390"/>
        <v>64601</v>
      </c>
      <c r="B6072" s="50">
        <f t="shared" si="391"/>
        <v>6</v>
      </c>
      <c r="C6072" s="51">
        <f t="shared" si="392"/>
        <v>46</v>
      </c>
      <c r="D6072" s="50">
        <v>64601</v>
      </c>
      <c r="E6072" s="50" t="s">
        <v>3076</v>
      </c>
      <c r="F6072" s="50" t="s">
        <v>14052</v>
      </c>
      <c r="G6072" s="50" t="s">
        <v>3078</v>
      </c>
      <c r="H6072" s="50" t="s">
        <v>1195</v>
      </c>
      <c r="I6072" s="50" t="s">
        <v>3080</v>
      </c>
      <c r="J6072" s="50" t="s">
        <v>1196</v>
      </c>
      <c r="K6072" s="50" t="s">
        <v>291</v>
      </c>
      <c r="L6072" s="50" t="s">
        <v>188</v>
      </c>
      <c r="M6072" s="54">
        <v>3</v>
      </c>
      <c r="N6072" s="51" t="str">
        <f t="shared" si="393"/>
        <v>都秋留台</v>
      </c>
    </row>
    <row r="6073" spans="1:14" x14ac:dyDescent="0.2">
      <c r="A6073" s="50">
        <f t="shared" si="390"/>
        <v>64603</v>
      </c>
      <c r="B6073" s="50">
        <f t="shared" si="391"/>
        <v>6</v>
      </c>
      <c r="C6073" s="51">
        <f t="shared" si="392"/>
        <v>46</v>
      </c>
      <c r="D6073" s="50">
        <v>64603</v>
      </c>
      <c r="E6073" s="50" t="s">
        <v>14053</v>
      </c>
      <c r="F6073" s="50" t="s">
        <v>3070</v>
      </c>
      <c r="G6073" s="50" t="s">
        <v>14053</v>
      </c>
      <c r="H6073" s="50" t="s">
        <v>3070</v>
      </c>
      <c r="I6073" s="50" t="s">
        <v>14054</v>
      </c>
      <c r="J6073" s="50" t="s">
        <v>3071</v>
      </c>
      <c r="K6073" s="50" t="s">
        <v>291</v>
      </c>
      <c r="L6073" s="50" t="s">
        <v>1029</v>
      </c>
      <c r="M6073" s="54">
        <v>3</v>
      </c>
      <c r="N6073" s="51" t="str">
        <f t="shared" si="393"/>
        <v>都秋留台</v>
      </c>
    </row>
    <row r="6074" spans="1:14" x14ac:dyDescent="0.2">
      <c r="A6074" s="50">
        <f t="shared" si="390"/>
        <v>64605</v>
      </c>
      <c r="B6074" s="50">
        <f t="shared" si="391"/>
        <v>6</v>
      </c>
      <c r="C6074" s="51">
        <f t="shared" si="392"/>
        <v>46</v>
      </c>
      <c r="D6074" s="50">
        <v>64605</v>
      </c>
      <c r="E6074" s="50" t="s">
        <v>14055</v>
      </c>
      <c r="F6074" s="50" t="s">
        <v>14056</v>
      </c>
      <c r="G6074" s="50" t="s">
        <v>8343</v>
      </c>
      <c r="H6074" s="50" t="s">
        <v>2123</v>
      </c>
      <c r="I6074" s="50" t="s">
        <v>8344</v>
      </c>
      <c r="J6074" s="50" t="s">
        <v>2790</v>
      </c>
      <c r="K6074" s="50" t="s">
        <v>291</v>
      </c>
      <c r="L6074" s="50" t="s">
        <v>188</v>
      </c>
      <c r="M6074" s="54">
        <v>2</v>
      </c>
      <c r="N6074" s="51" t="str">
        <f t="shared" si="393"/>
        <v>都秋留台</v>
      </c>
    </row>
    <row r="6075" spans="1:14" x14ac:dyDescent="0.2">
      <c r="A6075" s="50">
        <f t="shared" si="390"/>
        <v>64606</v>
      </c>
      <c r="B6075" s="50">
        <f t="shared" si="391"/>
        <v>6</v>
      </c>
      <c r="C6075" s="51">
        <f t="shared" si="392"/>
        <v>46</v>
      </c>
      <c r="D6075" s="50">
        <v>64606</v>
      </c>
      <c r="E6075" s="50" t="s">
        <v>442</v>
      </c>
      <c r="F6075" s="50" t="s">
        <v>4192</v>
      </c>
      <c r="G6075" s="50" t="s">
        <v>1805</v>
      </c>
      <c r="H6075" s="50" t="s">
        <v>1341</v>
      </c>
      <c r="I6075" s="50" t="s">
        <v>1806</v>
      </c>
      <c r="J6075" s="50" t="s">
        <v>1343</v>
      </c>
      <c r="K6075" s="50" t="s">
        <v>291</v>
      </c>
      <c r="L6075" s="50" t="s">
        <v>189</v>
      </c>
      <c r="M6075" s="54">
        <v>2</v>
      </c>
      <c r="N6075" s="51" t="str">
        <f t="shared" si="393"/>
        <v>都秋留台</v>
      </c>
    </row>
    <row r="6076" spans="1:14" x14ac:dyDescent="0.2">
      <c r="A6076" s="50">
        <f t="shared" si="390"/>
        <v>64607</v>
      </c>
      <c r="B6076" s="50">
        <f t="shared" si="391"/>
        <v>6</v>
      </c>
      <c r="C6076" s="51">
        <f t="shared" si="392"/>
        <v>46</v>
      </c>
      <c r="D6076" s="50">
        <v>64607</v>
      </c>
      <c r="E6076" s="50" t="s">
        <v>14057</v>
      </c>
      <c r="F6076" s="50" t="s">
        <v>14058</v>
      </c>
      <c r="G6076" s="50" t="s">
        <v>14059</v>
      </c>
      <c r="H6076" s="50" t="s">
        <v>3167</v>
      </c>
      <c r="I6076" s="50" t="s">
        <v>14060</v>
      </c>
      <c r="J6076" s="50" t="s">
        <v>3168</v>
      </c>
      <c r="K6076" s="50" t="s">
        <v>291</v>
      </c>
      <c r="L6076" s="50" t="s">
        <v>189</v>
      </c>
      <c r="M6076" s="54">
        <v>2</v>
      </c>
      <c r="N6076" s="51" t="str">
        <f t="shared" si="393"/>
        <v>都秋留台</v>
      </c>
    </row>
    <row r="6077" spans="1:14" x14ac:dyDescent="0.2">
      <c r="A6077" s="50">
        <f t="shared" si="390"/>
        <v>64609</v>
      </c>
      <c r="B6077" s="50">
        <f t="shared" si="391"/>
        <v>6</v>
      </c>
      <c r="C6077" s="51">
        <f t="shared" si="392"/>
        <v>46</v>
      </c>
      <c r="D6077" s="50">
        <v>64609</v>
      </c>
      <c r="E6077" s="50" t="s">
        <v>3757</v>
      </c>
      <c r="F6077" s="50" t="s">
        <v>14061</v>
      </c>
      <c r="G6077" s="50" t="s">
        <v>3759</v>
      </c>
      <c r="H6077" s="50" t="s">
        <v>2508</v>
      </c>
      <c r="I6077" s="50" t="s">
        <v>3761</v>
      </c>
      <c r="J6077" s="50" t="s">
        <v>2510</v>
      </c>
      <c r="K6077" s="50" t="s">
        <v>291</v>
      </c>
      <c r="L6077" s="50" t="s">
        <v>188</v>
      </c>
      <c r="M6077" s="54">
        <v>2</v>
      </c>
      <c r="N6077" s="51" t="str">
        <f t="shared" si="393"/>
        <v>都秋留台</v>
      </c>
    </row>
    <row r="6078" spans="1:14" x14ac:dyDescent="0.2">
      <c r="A6078" s="50">
        <f t="shared" si="390"/>
        <v>64610</v>
      </c>
      <c r="B6078" s="50">
        <f t="shared" si="391"/>
        <v>6</v>
      </c>
      <c r="C6078" s="51">
        <f t="shared" si="392"/>
        <v>46</v>
      </c>
      <c r="D6078" s="50">
        <v>64610</v>
      </c>
      <c r="E6078" s="50" t="s">
        <v>6805</v>
      </c>
      <c r="F6078" s="50" t="s">
        <v>14062</v>
      </c>
      <c r="G6078" s="50" t="s">
        <v>6807</v>
      </c>
      <c r="H6078" s="50" t="s">
        <v>10408</v>
      </c>
      <c r="I6078" s="50" t="s">
        <v>6808</v>
      </c>
      <c r="J6078" s="50" t="s">
        <v>14063</v>
      </c>
      <c r="K6078" s="50" t="s">
        <v>291</v>
      </c>
      <c r="L6078" s="50" t="s">
        <v>188</v>
      </c>
      <c r="M6078" s="54">
        <v>2</v>
      </c>
      <c r="N6078" s="51" t="str">
        <f t="shared" si="393"/>
        <v>都秋留台</v>
      </c>
    </row>
    <row r="6079" spans="1:14" x14ac:dyDescent="0.2">
      <c r="A6079" s="50">
        <f t="shared" si="390"/>
        <v>64611</v>
      </c>
      <c r="B6079" s="50">
        <f t="shared" si="391"/>
        <v>6</v>
      </c>
      <c r="C6079" s="51">
        <f t="shared" si="392"/>
        <v>46</v>
      </c>
      <c r="D6079" s="50">
        <v>64611</v>
      </c>
      <c r="E6079" s="50" t="s">
        <v>863</v>
      </c>
      <c r="F6079" s="50" t="s">
        <v>10108</v>
      </c>
      <c r="G6079" s="50" t="s">
        <v>2362</v>
      </c>
      <c r="H6079" s="50" t="s">
        <v>2434</v>
      </c>
      <c r="I6079" s="50" t="s">
        <v>2363</v>
      </c>
      <c r="J6079" s="50" t="s">
        <v>2435</v>
      </c>
      <c r="K6079" s="50" t="s">
        <v>291</v>
      </c>
      <c r="L6079" s="50" t="s">
        <v>188</v>
      </c>
      <c r="M6079" s="54">
        <v>2</v>
      </c>
      <c r="N6079" s="51" t="str">
        <f t="shared" si="393"/>
        <v>都秋留台</v>
      </c>
    </row>
    <row r="6080" spans="1:14" x14ac:dyDescent="0.2">
      <c r="A6080" s="50">
        <f t="shared" si="390"/>
        <v>64612</v>
      </c>
      <c r="B6080" s="50">
        <f t="shared" si="391"/>
        <v>6</v>
      </c>
      <c r="C6080" s="51">
        <f t="shared" si="392"/>
        <v>46</v>
      </c>
      <c r="D6080" s="50">
        <v>64612</v>
      </c>
      <c r="E6080" s="50" t="s">
        <v>61</v>
      </c>
      <c r="F6080" s="50" t="s">
        <v>14064</v>
      </c>
      <c r="G6080" s="50" t="s">
        <v>1901</v>
      </c>
      <c r="H6080" s="50" t="s">
        <v>4563</v>
      </c>
      <c r="I6080" s="50" t="s">
        <v>1902</v>
      </c>
      <c r="J6080" s="50" t="s">
        <v>14065</v>
      </c>
      <c r="K6080" s="50" t="s">
        <v>291</v>
      </c>
      <c r="L6080" s="50" t="s">
        <v>185</v>
      </c>
      <c r="M6080" s="54">
        <v>1</v>
      </c>
      <c r="N6080" s="51" t="str">
        <f t="shared" si="393"/>
        <v>都秋留台</v>
      </c>
    </row>
    <row r="6081" spans="1:14" x14ac:dyDescent="0.2">
      <c r="A6081" s="50">
        <f t="shared" si="390"/>
        <v>64613</v>
      </c>
      <c r="B6081" s="50">
        <f t="shared" si="391"/>
        <v>6</v>
      </c>
      <c r="C6081" s="51">
        <f t="shared" si="392"/>
        <v>46</v>
      </c>
      <c r="D6081" s="50">
        <v>64613</v>
      </c>
      <c r="E6081" s="50" t="s">
        <v>14066</v>
      </c>
      <c r="F6081" s="50" t="s">
        <v>14067</v>
      </c>
      <c r="G6081" s="50" t="s">
        <v>14068</v>
      </c>
      <c r="H6081" s="50" t="s">
        <v>2150</v>
      </c>
      <c r="I6081" s="50" t="s">
        <v>14069</v>
      </c>
      <c r="J6081" s="50" t="s">
        <v>2152</v>
      </c>
      <c r="K6081" s="50" t="s">
        <v>291</v>
      </c>
      <c r="L6081" s="50" t="s">
        <v>185</v>
      </c>
      <c r="M6081" s="54">
        <v>1</v>
      </c>
      <c r="N6081" s="51" t="str">
        <f t="shared" si="393"/>
        <v>都秋留台</v>
      </c>
    </row>
    <row r="6082" spans="1:14" x14ac:dyDescent="0.2">
      <c r="A6082" s="50">
        <f t="shared" si="390"/>
        <v>64614</v>
      </c>
      <c r="B6082" s="50">
        <f t="shared" si="391"/>
        <v>6</v>
      </c>
      <c r="C6082" s="51">
        <f t="shared" si="392"/>
        <v>46</v>
      </c>
      <c r="D6082" s="50">
        <v>64614</v>
      </c>
      <c r="E6082" s="50" t="s">
        <v>3986</v>
      </c>
      <c r="F6082" s="50" t="s">
        <v>14070</v>
      </c>
      <c r="G6082" s="50" t="s">
        <v>3988</v>
      </c>
      <c r="H6082" s="50" t="s">
        <v>2105</v>
      </c>
      <c r="I6082" s="50" t="s">
        <v>3990</v>
      </c>
      <c r="J6082" s="50" t="s">
        <v>2106</v>
      </c>
      <c r="K6082" s="50" t="s">
        <v>291</v>
      </c>
      <c r="L6082" s="50" t="s">
        <v>189</v>
      </c>
      <c r="M6082" s="54">
        <v>1</v>
      </c>
      <c r="N6082" s="51" t="str">
        <f t="shared" si="393"/>
        <v>都秋留台</v>
      </c>
    </row>
    <row r="6083" spans="1:14" x14ac:dyDescent="0.2">
      <c r="A6083" s="50">
        <f t="shared" si="390"/>
        <v>64615</v>
      </c>
      <c r="B6083" s="50">
        <f t="shared" si="391"/>
        <v>6</v>
      </c>
      <c r="C6083" s="51">
        <f t="shared" si="392"/>
        <v>46</v>
      </c>
      <c r="D6083" s="50">
        <v>64615</v>
      </c>
      <c r="E6083" s="50" t="s">
        <v>1521</v>
      </c>
      <c r="F6083" s="50" t="s">
        <v>14071</v>
      </c>
      <c r="G6083" s="50" t="s">
        <v>1523</v>
      </c>
      <c r="H6083" s="50" t="s">
        <v>14072</v>
      </c>
      <c r="I6083" s="50" t="s">
        <v>9597</v>
      </c>
      <c r="J6083" s="50" t="s">
        <v>14073</v>
      </c>
      <c r="K6083" s="50" t="s">
        <v>291</v>
      </c>
      <c r="L6083" s="50" t="s">
        <v>189</v>
      </c>
      <c r="M6083" s="54">
        <v>1</v>
      </c>
      <c r="N6083" s="51" t="str">
        <f t="shared" si="393"/>
        <v>都秋留台</v>
      </c>
    </row>
    <row r="6084" spans="1:14" x14ac:dyDescent="0.2">
      <c r="A6084" s="50">
        <f t="shared" si="390"/>
        <v>64616</v>
      </c>
      <c r="B6084" s="50">
        <f t="shared" si="391"/>
        <v>6</v>
      </c>
      <c r="C6084" s="51">
        <f t="shared" si="392"/>
        <v>46</v>
      </c>
      <c r="D6084" s="50">
        <v>64616</v>
      </c>
      <c r="E6084" s="50" t="s">
        <v>34</v>
      </c>
      <c r="F6084" s="50" t="s">
        <v>14074</v>
      </c>
      <c r="G6084" s="50" t="s">
        <v>1285</v>
      </c>
      <c r="H6084" s="50" t="s">
        <v>8305</v>
      </c>
      <c r="I6084" s="50" t="s">
        <v>1287</v>
      </c>
      <c r="J6084" s="50" t="s">
        <v>8307</v>
      </c>
      <c r="K6084" s="50" t="s">
        <v>291</v>
      </c>
      <c r="L6084" s="50" t="s">
        <v>189</v>
      </c>
      <c r="M6084" s="54">
        <v>1</v>
      </c>
      <c r="N6084" s="51" t="str">
        <f t="shared" si="393"/>
        <v>都秋留台</v>
      </c>
    </row>
    <row r="6085" spans="1:14" x14ac:dyDescent="0.2">
      <c r="A6085" s="50">
        <f t="shared" si="390"/>
        <v>64647</v>
      </c>
      <c r="B6085" s="50">
        <f t="shared" si="391"/>
        <v>6</v>
      </c>
      <c r="C6085" s="51">
        <f t="shared" si="392"/>
        <v>46</v>
      </c>
      <c r="D6085" s="50">
        <v>64647</v>
      </c>
      <c r="E6085" s="50" t="s">
        <v>5187</v>
      </c>
      <c r="F6085" s="50" t="s">
        <v>598</v>
      </c>
      <c r="G6085" s="50" t="s">
        <v>5189</v>
      </c>
      <c r="H6085" s="50" t="s">
        <v>5324</v>
      </c>
      <c r="I6085" s="50" t="s">
        <v>5190</v>
      </c>
      <c r="J6085" s="50" t="s">
        <v>7654</v>
      </c>
      <c r="K6085" s="50" t="s">
        <v>291</v>
      </c>
      <c r="L6085" s="50" t="s">
        <v>1029</v>
      </c>
      <c r="M6085" s="54">
        <v>3</v>
      </c>
      <c r="N6085" s="51" t="str">
        <f t="shared" si="393"/>
        <v>都秋留台</v>
      </c>
    </row>
    <row r="6086" spans="1:14" x14ac:dyDescent="0.2">
      <c r="A6086" s="50">
        <f t="shared" si="390"/>
        <v>64649</v>
      </c>
      <c r="B6086" s="50">
        <f t="shared" si="391"/>
        <v>6</v>
      </c>
      <c r="C6086" s="51">
        <f t="shared" si="392"/>
        <v>46</v>
      </c>
      <c r="D6086" s="50">
        <v>64649</v>
      </c>
      <c r="E6086" s="50" t="s">
        <v>128</v>
      </c>
      <c r="F6086" s="50" t="s">
        <v>13160</v>
      </c>
      <c r="G6086" s="50" t="s">
        <v>1995</v>
      </c>
      <c r="H6086" s="50" t="s">
        <v>1669</v>
      </c>
      <c r="I6086" s="50" t="s">
        <v>1996</v>
      </c>
      <c r="J6086" s="50" t="s">
        <v>1670</v>
      </c>
      <c r="K6086" s="50" t="s">
        <v>291</v>
      </c>
      <c r="L6086" s="50" t="s">
        <v>1029</v>
      </c>
      <c r="M6086" s="54">
        <v>3</v>
      </c>
      <c r="N6086" s="51" t="str">
        <f t="shared" si="393"/>
        <v>都秋留台</v>
      </c>
    </row>
    <row r="6087" spans="1:14" x14ac:dyDescent="0.2">
      <c r="A6087" s="50">
        <f t="shared" si="390"/>
        <v>64681</v>
      </c>
      <c r="B6087" s="50">
        <f t="shared" si="391"/>
        <v>6</v>
      </c>
      <c r="C6087" s="51">
        <f t="shared" si="392"/>
        <v>46</v>
      </c>
      <c r="D6087" s="50">
        <v>64681</v>
      </c>
      <c r="E6087" s="50" t="s">
        <v>8091</v>
      </c>
      <c r="F6087" s="50" t="s">
        <v>10470</v>
      </c>
      <c r="G6087" s="50" t="s">
        <v>8093</v>
      </c>
      <c r="H6087" s="50" t="s">
        <v>14075</v>
      </c>
      <c r="I6087" s="50" t="s">
        <v>8095</v>
      </c>
      <c r="J6087" s="50" t="s">
        <v>1236</v>
      </c>
      <c r="K6087" s="50" t="s">
        <v>292</v>
      </c>
      <c r="L6087" s="50" t="s">
        <v>1029</v>
      </c>
      <c r="M6087" s="54">
        <v>3</v>
      </c>
      <c r="N6087" s="51" t="str">
        <f t="shared" si="393"/>
        <v>都秋留台</v>
      </c>
    </row>
    <row r="6088" spans="1:14" x14ac:dyDescent="0.2">
      <c r="A6088" s="50">
        <f t="shared" si="390"/>
        <v>64683</v>
      </c>
      <c r="B6088" s="50">
        <f t="shared" si="391"/>
        <v>6</v>
      </c>
      <c r="C6088" s="51">
        <f t="shared" si="392"/>
        <v>46</v>
      </c>
      <c r="D6088" s="50">
        <v>64683</v>
      </c>
      <c r="E6088" s="50" t="s">
        <v>62</v>
      </c>
      <c r="F6088" s="50" t="s">
        <v>14076</v>
      </c>
      <c r="G6088" s="50" t="s">
        <v>1615</v>
      </c>
      <c r="H6088" s="50" t="s">
        <v>4219</v>
      </c>
      <c r="I6088" s="50" t="s">
        <v>1616</v>
      </c>
      <c r="J6088" s="50" t="s">
        <v>4220</v>
      </c>
      <c r="K6088" s="50" t="s">
        <v>292</v>
      </c>
      <c r="L6088" s="50" t="s">
        <v>1029</v>
      </c>
      <c r="M6088" s="54">
        <v>3</v>
      </c>
      <c r="N6088" s="51" t="str">
        <f t="shared" si="393"/>
        <v>都秋留台</v>
      </c>
    </row>
    <row r="6089" spans="1:14" x14ac:dyDescent="0.2">
      <c r="A6089" s="50">
        <f t="shared" si="390"/>
        <v>64684</v>
      </c>
      <c r="B6089" s="50">
        <f t="shared" si="391"/>
        <v>6</v>
      </c>
      <c r="C6089" s="51">
        <f t="shared" si="392"/>
        <v>46</v>
      </c>
      <c r="D6089" s="50">
        <v>64684</v>
      </c>
      <c r="E6089" s="50" t="s">
        <v>128</v>
      </c>
      <c r="F6089" s="50" t="s">
        <v>14077</v>
      </c>
      <c r="G6089" s="50" t="s">
        <v>1995</v>
      </c>
      <c r="H6089" s="50" t="s">
        <v>4972</v>
      </c>
      <c r="I6089" s="50" t="s">
        <v>1996</v>
      </c>
      <c r="J6089" s="50" t="s">
        <v>4974</v>
      </c>
      <c r="K6089" s="50" t="s">
        <v>292</v>
      </c>
      <c r="L6089" s="50" t="s">
        <v>189</v>
      </c>
      <c r="M6089" s="54">
        <v>1</v>
      </c>
      <c r="N6089" s="51" t="str">
        <f t="shared" si="393"/>
        <v>都秋留台</v>
      </c>
    </row>
    <row r="6090" spans="1:14" x14ac:dyDescent="0.2">
      <c r="A6090" s="50">
        <f t="shared" si="390"/>
        <v>64701</v>
      </c>
      <c r="B6090" s="50">
        <f t="shared" si="391"/>
        <v>6</v>
      </c>
      <c r="C6090" s="51">
        <f t="shared" si="392"/>
        <v>47</v>
      </c>
      <c r="D6090" s="50">
        <v>64701</v>
      </c>
      <c r="E6090" s="50" t="s">
        <v>987</v>
      </c>
      <c r="F6090" s="50" t="s">
        <v>14078</v>
      </c>
      <c r="G6090" s="50" t="s">
        <v>3323</v>
      </c>
      <c r="H6090" s="50" t="s">
        <v>8153</v>
      </c>
      <c r="I6090" s="50" t="s">
        <v>3324</v>
      </c>
      <c r="J6090" s="50" t="s">
        <v>8154</v>
      </c>
      <c r="K6090" s="50" t="s">
        <v>291</v>
      </c>
      <c r="L6090" s="50" t="s">
        <v>188</v>
      </c>
      <c r="M6090" s="54">
        <v>2</v>
      </c>
      <c r="N6090" s="51" t="str">
        <f t="shared" si="393"/>
        <v>東海大菅生</v>
      </c>
    </row>
    <row r="6091" spans="1:14" x14ac:dyDescent="0.2">
      <c r="A6091" s="50">
        <f t="shared" si="390"/>
        <v>64702</v>
      </c>
      <c r="B6091" s="50">
        <f t="shared" si="391"/>
        <v>6</v>
      </c>
      <c r="C6091" s="51">
        <f t="shared" si="392"/>
        <v>47</v>
      </c>
      <c r="D6091" s="50">
        <v>64702</v>
      </c>
      <c r="E6091" s="50" t="s">
        <v>14079</v>
      </c>
      <c r="F6091" s="50" t="s">
        <v>14080</v>
      </c>
      <c r="G6091" s="50" t="s">
        <v>14081</v>
      </c>
      <c r="H6091" s="50" t="s">
        <v>2761</v>
      </c>
      <c r="I6091" s="50" t="s">
        <v>14082</v>
      </c>
      <c r="J6091" s="50" t="s">
        <v>4170</v>
      </c>
      <c r="K6091" s="50" t="s">
        <v>291</v>
      </c>
      <c r="L6091" s="50" t="s">
        <v>188</v>
      </c>
      <c r="M6091" s="54">
        <v>2</v>
      </c>
      <c r="N6091" s="51" t="str">
        <f t="shared" si="393"/>
        <v>東海大菅生</v>
      </c>
    </row>
    <row r="6092" spans="1:14" x14ac:dyDescent="0.2">
      <c r="A6092" s="50">
        <f t="shared" si="390"/>
        <v>64703</v>
      </c>
      <c r="B6092" s="50">
        <f t="shared" si="391"/>
        <v>6</v>
      </c>
      <c r="C6092" s="51">
        <f t="shared" si="392"/>
        <v>47</v>
      </c>
      <c r="D6092" s="50">
        <v>64703</v>
      </c>
      <c r="E6092" s="50" t="s">
        <v>14083</v>
      </c>
      <c r="F6092" s="50" t="s">
        <v>8598</v>
      </c>
      <c r="G6092" s="50" t="s">
        <v>14084</v>
      </c>
      <c r="H6092" s="50" t="s">
        <v>2333</v>
      </c>
      <c r="I6092" s="50" t="s">
        <v>14085</v>
      </c>
      <c r="J6092" s="50" t="s">
        <v>2373</v>
      </c>
      <c r="K6092" s="50" t="s">
        <v>291</v>
      </c>
      <c r="L6092" s="50" t="s">
        <v>188</v>
      </c>
      <c r="M6092" s="54">
        <v>2</v>
      </c>
      <c r="N6092" s="51" t="str">
        <f t="shared" si="393"/>
        <v>東海大菅生</v>
      </c>
    </row>
    <row r="6093" spans="1:14" x14ac:dyDescent="0.2">
      <c r="A6093" s="50">
        <f t="shared" ref="A6093:A6156" si="394">D6093</f>
        <v>64704</v>
      </c>
      <c r="B6093" s="50">
        <f t="shared" ref="B6093:B6156" si="395">ROUNDDOWN(D6093/10000,0)</f>
        <v>6</v>
      </c>
      <c r="C6093" s="51">
        <f t="shared" ref="C6093:C6156" si="396">ROUNDDOWN((D6093-B6093*10000)/100,0)</f>
        <v>47</v>
      </c>
      <c r="D6093" s="50">
        <v>64704</v>
      </c>
      <c r="E6093" s="50" t="s">
        <v>118</v>
      </c>
      <c r="F6093" s="50" t="s">
        <v>6456</v>
      </c>
      <c r="G6093" s="50" t="s">
        <v>1135</v>
      </c>
      <c r="H6093" s="50" t="s">
        <v>1428</v>
      </c>
      <c r="I6093" s="50" t="s">
        <v>1136</v>
      </c>
      <c r="J6093" s="50" t="s">
        <v>1430</v>
      </c>
      <c r="K6093" s="50" t="s">
        <v>291</v>
      </c>
      <c r="L6093" s="50" t="s">
        <v>189</v>
      </c>
      <c r="M6093" s="54">
        <v>2</v>
      </c>
      <c r="N6093" s="51" t="str">
        <f t="shared" ref="N6093:N6156" si="397">VLOOKUP(B6093*100+C6093,$AB$2:$AF$400,2,0)</f>
        <v>東海大菅生</v>
      </c>
    </row>
    <row r="6094" spans="1:14" x14ac:dyDescent="0.2">
      <c r="A6094" s="50">
        <f t="shared" si="394"/>
        <v>64705</v>
      </c>
      <c r="B6094" s="50">
        <f t="shared" si="395"/>
        <v>6</v>
      </c>
      <c r="C6094" s="51">
        <f t="shared" si="396"/>
        <v>47</v>
      </c>
      <c r="D6094" s="50">
        <v>64705</v>
      </c>
      <c r="E6094" s="50" t="s">
        <v>14086</v>
      </c>
      <c r="F6094" s="50" t="s">
        <v>14087</v>
      </c>
      <c r="G6094" s="50" t="s">
        <v>14088</v>
      </c>
      <c r="H6094" s="50" t="s">
        <v>5684</v>
      </c>
      <c r="I6094" s="50" t="s">
        <v>14089</v>
      </c>
      <c r="J6094" s="50" t="s">
        <v>5686</v>
      </c>
      <c r="K6094" s="50" t="s">
        <v>291</v>
      </c>
      <c r="L6094" s="50" t="s">
        <v>188</v>
      </c>
      <c r="M6094" s="54">
        <v>2</v>
      </c>
      <c r="N6094" s="51" t="str">
        <f t="shared" si="397"/>
        <v>東海大菅生</v>
      </c>
    </row>
    <row r="6095" spans="1:14" x14ac:dyDescent="0.2">
      <c r="A6095" s="50">
        <f t="shared" si="394"/>
        <v>64706</v>
      </c>
      <c r="B6095" s="50">
        <f t="shared" si="395"/>
        <v>6</v>
      </c>
      <c r="C6095" s="51">
        <f t="shared" si="396"/>
        <v>47</v>
      </c>
      <c r="D6095" s="50">
        <v>64706</v>
      </c>
      <c r="E6095" s="50" t="s">
        <v>74</v>
      </c>
      <c r="F6095" s="50" t="s">
        <v>14090</v>
      </c>
      <c r="G6095" s="50" t="s">
        <v>2087</v>
      </c>
      <c r="H6095" s="50" t="s">
        <v>1472</v>
      </c>
      <c r="I6095" s="50" t="s">
        <v>2088</v>
      </c>
      <c r="J6095" s="50" t="s">
        <v>1561</v>
      </c>
      <c r="K6095" s="50" t="s">
        <v>291</v>
      </c>
      <c r="L6095" s="50" t="s">
        <v>189</v>
      </c>
      <c r="M6095" s="54">
        <v>2</v>
      </c>
      <c r="N6095" s="51" t="str">
        <f t="shared" si="397"/>
        <v>東海大菅生</v>
      </c>
    </row>
    <row r="6096" spans="1:14" x14ac:dyDescent="0.2">
      <c r="A6096" s="50">
        <f t="shared" si="394"/>
        <v>64707</v>
      </c>
      <c r="B6096" s="50">
        <f t="shared" si="395"/>
        <v>6</v>
      </c>
      <c r="C6096" s="51">
        <f t="shared" si="396"/>
        <v>47</v>
      </c>
      <c r="D6096" s="50">
        <v>64707</v>
      </c>
      <c r="E6096" s="50" t="s">
        <v>9951</v>
      </c>
      <c r="F6096" s="50" t="s">
        <v>4189</v>
      </c>
      <c r="G6096" s="50" t="s">
        <v>8477</v>
      </c>
      <c r="H6096" s="50" t="s">
        <v>1195</v>
      </c>
      <c r="I6096" s="50" t="s">
        <v>8478</v>
      </c>
      <c r="J6096" s="50" t="s">
        <v>1196</v>
      </c>
      <c r="K6096" s="50" t="s">
        <v>291</v>
      </c>
      <c r="L6096" s="50" t="s">
        <v>188</v>
      </c>
      <c r="M6096" s="54">
        <v>2</v>
      </c>
      <c r="N6096" s="51" t="str">
        <f t="shared" si="397"/>
        <v>東海大菅生</v>
      </c>
    </row>
    <row r="6097" spans="1:14" x14ac:dyDescent="0.2">
      <c r="A6097" s="50">
        <f t="shared" si="394"/>
        <v>64708</v>
      </c>
      <c r="B6097" s="50">
        <f t="shared" si="395"/>
        <v>6</v>
      </c>
      <c r="C6097" s="51">
        <f t="shared" si="396"/>
        <v>47</v>
      </c>
      <c r="D6097" s="50">
        <v>64708</v>
      </c>
      <c r="E6097" s="50" t="s">
        <v>14091</v>
      </c>
      <c r="F6097" s="50" t="s">
        <v>3618</v>
      </c>
      <c r="G6097" s="50" t="s">
        <v>14092</v>
      </c>
      <c r="H6097" s="50" t="s">
        <v>3620</v>
      </c>
      <c r="I6097" s="50" t="s">
        <v>14093</v>
      </c>
      <c r="J6097" s="50" t="s">
        <v>3622</v>
      </c>
      <c r="K6097" s="50" t="s">
        <v>291</v>
      </c>
      <c r="L6097" s="50" t="s">
        <v>189</v>
      </c>
      <c r="M6097" s="54">
        <v>2</v>
      </c>
      <c r="N6097" s="51" t="str">
        <f t="shared" si="397"/>
        <v>東海大菅生</v>
      </c>
    </row>
    <row r="6098" spans="1:14" x14ac:dyDescent="0.2">
      <c r="A6098" s="50">
        <f t="shared" si="394"/>
        <v>64709</v>
      </c>
      <c r="B6098" s="50">
        <f t="shared" si="395"/>
        <v>6</v>
      </c>
      <c r="C6098" s="51">
        <f t="shared" si="396"/>
        <v>47</v>
      </c>
      <c r="D6098" s="50">
        <v>64709</v>
      </c>
      <c r="E6098" s="50" t="s">
        <v>14094</v>
      </c>
      <c r="F6098" s="50" t="s">
        <v>14095</v>
      </c>
      <c r="G6098" s="50" t="s">
        <v>14096</v>
      </c>
      <c r="H6098" s="50" t="s">
        <v>14097</v>
      </c>
      <c r="I6098" s="50" t="s">
        <v>14098</v>
      </c>
      <c r="J6098" s="50" t="s">
        <v>14099</v>
      </c>
      <c r="K6098" s="50" t="s">
        <v>291</v>
      </c>
      <c r="L6098" s="50" t="s">
        <v>189</v>
      </c>
      <c r="M6098" s="54">
        <v>2</v>
      </c>
      <c r="N6098" s="51" t="str">
        <f t="shared" si="397"/>
        <v>東海大菅生</v>
      </c>
    </row>
    <row r="6099" spans="1:14" x14ac:dyDescent="0.2">
      <c r="A6099" s="50">
        <f t="shared" si="394"/>
        <v>64710</v>
      </c>
      <c r="B6099" s="50">
        <f t="shared" si="395"/>
        <v>6</v>
      </c>
      <c r="C6099" s="51">
        <f t="shared" si="396"/>
        <v>47</v>
      </c>
      <c r="D6099" s="50">
        <v>64710</v>
      </c>
      <c r="E6099" s="50" t="s">
        <v>34</v>
      </c>
      <c r="F6099" s="50" t="s">
        <v>14100</v>
      </c>
      <c r="G6099" s="50" t="s">
        <v>1285</v>
      </c>
      <c r="H6099" s="50" t="s">
        <v>1298</v>
      </c>
      <c r="I6099" s="50" t="s">
        <v>1287</v>
      </c>
      <c r="J6099" s="50" t="s">
        <v>1300</v>
      </c>
      <c r="K6099" s="50" t="s">
        <v>291</v>
      </c>
      <c r="L6099" s="50" t="s">
        <v>188</v>
      </c>
      <c r="M6099" s="54">
        <v>2</v>
      </c>
      <c r="N6099" s="51" t="str">
        <f t="shared" si="397"/>
        <v>東海大菅生</v>
      </c>
    </row>
    <row r="6100" spans="1:14" x14ac:dyDescent="0.2">
      <c r="A6100" s="50">
        <f t="shared" si="394"/>
        <v>64711</v>
      </c>
      <c r="B6100" s="50">
        <f t="shared" si="395"/>
        <v>6</v>
      </c>
      <c r="C6100" s="51">
        <f t="shared" si="396"/>
        <v>47</v>
      </c>
      <c r="D6100" s="50">
        <v>64711</v>
      </c>
      <c r="E6100" s="50" t="s">
        <v>14101</v>
      </c>
      <c r="F6100" s="50" t="s">
        <v>69</v>
      </c>
      <c r="G6100" s="50" t="s">
        <v>14102</v>
      </c>
      <c r="H6100" s="50" t="s">
        <v>1625</v>
      </c>
      <c r="I6100" s="50" t="s">
        <v>14103</v>
      </c>
      <c r="J6100" s="50" t="s">
        <v>1627</v>
      </c>
      <c r="K6100" s="50" t="s">
        <v>291</v>
      </c>
      <c r="L6100" s="50" t="s">
        <v>188</v>
      </c>
      <c r="M6100" s="54">
        <v>2</v>
      </c>
      <c r="N6100" s="51" t="str">
        <f t="shared" si="397"/>
        <v>東海大菅生</v>
      </c>
    </row>
    <row r="6101" spans="1:14" x14ac:dyDescent="0.2">
      <c r="A6101" s="50">
        <f t="shared" si="394"/>
        <v>64712</v>
      </c>
      <c r="B6101" s="50">
        <f t="shared" si="395"/>
        <v>6</v>
      </c>
      <c r="C6101" s="51">
        <f t="shared" si="396"/>
        <v>47</v>
      </c>
      <c r="D6101" s="50">
        <v>64712</v>
      </c>
      <c r="E6101" s="50" t="s">
        <v>82</v>
      </c>
      <c r="F6101" s="50" t="s">
        <v>14104</v>
      </c>
      <c r="G6101" s="50" t="s">
        <v>1202</v>
      </c>
      <c r="H6101" s="50" t="s">
        <v>4094</v>
      </c>
      <c r="I6101" s="50" t="s">
        <v>1204</v>
      </c>
      <c r="J6101" s="50" t="s">
        <v>4096</v>
      </c>
      <c r="K6101" s="50" t="s">
        <v>291</v>
      </c>
      <c r="L6101" s="50" t="s">
        <v>188</v>
      </c>
      <c r="M6101" s="54">
        <v>2</v>
      </c>
      <c r="N6101" s="51" t="str">
        <f t="shared" si="397"/>
        <v>東海大菅生</v>
      </c>
    </row>
    <row r="6102" spans="1:14" x14ac:dyDescent="0.2">
      <c r="A6102" s="50">
        <f t="shared" si="394"/>
        <v>64713</v>
      </c>
      <c r="B6102" s="50">
        <f t="shared" si="395"/>
        <v>6</v>
      </c>
      <c r="C6102" s="51">
        <f t="shared" si="396"/>
        <v>47</v>
      </c>
      <c r="D6102" s="50">
        <v>64713</v>
      </c>
      <c r="E6102" s="50" t="s">
        <v>10374</v>
      </c>
      <c r="F6102" s="50" t="s">
        <v>1007</v>
      </c>
      <c r="G6102" s="50" t="s">
        <v>10376</v>
      </c>
      <c r="H6102" s="50" t="s">
        <v>1009</v>
      </c>
      <c r="I6102" s="50" t="s">
        <v>10377</v>
      </c>
      <c r="J6102" s="50" t="s">
        <v>1028</v>
      </c>
      <c r="K6102" s="50" t="s">
        <v>291</v>
      </c>
      <c r="L6102" s="50" t="s">
        <v>188</v>
      </c>
      <c r="M6102" s="54">
        <v>2</v>
      </c>
      <c r="N6102" s="51" t="str">
        <f t="shared" si="397"/>
        <v>東海大菅生</v>
      </c>
    </row>
    <row r="6103" spans="1:14" x14ac:dyDescent="0.2">
      <c r="A6103" s="50">
        <f t="shared" si="394"/>
        <v>64714</v>
      </c>
      <c r="B6103" s="50">
        <f t="shared" si="395"/>
        <v>6</v>
      </c>
      <c r="C6103" s="51">
        <f t="shared" si="396"/>
        <v>47</v>
      </c>
      <c r="D6103" s="50">
        <v>64714</v>
      </c>
      <c r="E6103" s="50" t="s">
        <v>21</v>
      </c>
      <c r="F6103" s="50" t="s">
        <v>5569</v>
      </c>
      <c r="G6103" s="50" t="s">
        <v>1244</v>
      </c>
      <c r="H6103" s="50" t="s">
        <v>1185</v>
      </c>
      <c r="I6103" s="50" t="s">
        <v>1246</v>
      </c>
      <c r="J6103" s="50" t="s">
        <v>1187</v>
      </c>
      <c r="K6103" s="50" t="s">
        <v>291</v>
      </c>
      <c r="L6103" s="50" t="s">
        <v>189</v>
      </c>
      <c r="M6103" s="54">
        <v>1</v>
      </c>
      <c r="N6103" s="51" t="str">
        <f t="shared" si="397"/>
        <v>東海大菅生</v>
      </c>
    </row>
    <row r="6104" spans="1:14" x14ac:dyDescent="0.2">
      <c r="A6104" s="50">
        <f t="shared" si="394"/>
        <v>64715</v>
      </c>
      <c r="B6104" s="50">
        <f t="shared" si="395"/>
        <v>6</v>
      </c>
      <c r="C6104" s="51">
        <f t="shared" si="396"/>
        <v>47</v>
      </c>
      <c r="D6104" s="50">
        <v>64715</v>
      </c>
      <c r="E6104" s="50" t="s">
        <v>14105</v>
      </c>
      <c r="F6104" s="50" t="s">
        <v>743</v>
      </c>
      <c r="G6104" s="50" t="s">
        <v>14106</v>
      </c>
      <c r="H6104" s="50" t="s">
        <v>1729</v>
      </c>
      <c r="I6104" s="50" t="s">
        <v>14107</v>
      </c>
      <c r="J6104" s="50" t="s">
        <v>1731</v>
      </c>
      <c r="K6104" s="50" t="s">
        <v>291</v>
      </c>
      <c r="L6104" s="50" t="s">
        <v>189</v>
      </c>
      <c r="M6104" s="54">
        <v>1</v>
      </c>
      <c r="N6104" s="51" t="str">
        <f t="shared" si="397"/>
        <v>東海大菅生</v>
      </c>
    </row>
    <row r="6105" spans="1:14" x14ac:dyDescent="0.2">
      <c r="A6105" s="50">
        <f t="shared" si="394"/>
        <v>64716</v>
      </c>
      <c r="B6105" s="50">
        <f t="shared" si="395"/>
        <v>6</v>
      </c>
      <c r="C6105" s="51">
        <f t="shared" si="396"/>
        <v>47</v>
      </c>
      <c r="D6105" s="50">
        <v>64716</v>
      </c>
      <c r="E6105" s="50" t="s">
        <v>14108</v>
      </c>
      <c r="F6105" s="50" t="s">
        <v>14109</v>
      </c>
      <c r="G6105" s="50" t="s">
        <v>14110</v>
      </c>
      <c r="H6105" s="50" t="s">
        <v>14111</v>
      </c>
      <c r="I6105" s="50" t="s">
        <v>14112</v>
      </c>
      <c r="J6105" s="50" t="s">
        <v>14113</v>
      </c>
      <c r="K6105" s="50" t="s">
        <v>291</v>
      </c>
      <c r="L6105" s="50" t="s">
        <v>189</v>
      </c>
      <c r="M6105" s="54">
        <v>1</v>
      </c>
      <c r="N6105" s="51" t="str">
        <f t="shared" si="397"/>
        <v>東海大菅生</v>
      </c>
    </row>
    <row r="6106" spans="1:14" x14ac:dyDescent="0.2">
      <c r="A6106" s="50">
        <f t="shared" si="394"/>
        <v>64717</v>
      </c>
      <c r="B6106" s="50">
        <f t="shared" si="395"/>
        <v>6</v>
      </c>
      <c r="C6106" s="51">
        <f t="shared" si="396"/>
        <v>47</v>
      </c>
      <c r="D6106" s="50">
        <v>64717</v>
      </c>
      <c r="E6106" s="50" t="s">
        <v>3629</v>
      </c>
      <c r="F6106" s="50" t="s">
        <v>14114</v>
      </c>
      <c r="G6106" s="50" t="s">
        <v>3631</v>
      </c>
      <c r="H6106" s="50" t="s">
        <v>1916</v>
      </c>
      <c r="I6106" s="50" t="s">
        <v>3632</v>
      </c>
      <c r="J6106" s="50" t="s">
        <v>1917</v>
      </c>
      <c r="K6106" s="50" t="s">
        <v>291</v>
      </c>
      <c r="L6106" s="50" t="s">
        <v>189</v>
      </c>
      <c r="M6106" s="54">
        <v>1</v>
      </c>
      <c r="N6106" s="51" t="str">
        <f t="shared" si="397"/>
        <v>東海大菅生</v>
      </c>
    </row>
    <row r="6107" spans="1:14" x14ac:dyDescent="0.2">
      <c r="A6107" s="50">
        <f t="shared" si="394"/>
        <v>64718</v>
      </c>
      <c r="B6107" s="50">
        <f t="shared" si="395"/>
        <v>6</v>
      </c>
      <c r="C6107" s="51">
        <f t="shared" si="396"/>
        <v>47</v>
      </c>
      <c r="D6107" s="50">
        <v>64718</v>
      </c>
      <c r="E6107" s="50" t="s">
        <v>100</v>
      </c>
      <c r="F6107" s="50" t="s">
        <v>8979</v>
      </c>
      <c r="G6107" s="50" t="s">
        <v>1572</v>
      </c>
      <c r="H6107" s="50" t="s">
        <v>5237</v>
      </c>
      <c r="I6107" s="50" t="s">
        <v>1574</v>
      </c>
      <c r="J6107" s="50" t="s">
        <v>8237</v>
      </c>
      <c r="K6107" s="50" t="s">
        <v>291</v>
      </c>
      <c r="L6107" s="50" t="s">
        <v>189</v>
      </c>
      <c r="M6107" s="54">
        <v>1</v>
      </c>
      <c r="N6107" s="51" t="str">
        <f t="shared" si="397"/>
        <v>東海大菅生</v>
      </c>
    </row>
    <row r="6108" spans="1:14" x14ac:dyDescent="0.2">
      <c r="A6108" s="50">
        <f t="shared" si="394"/>
        <v>64719</v>
      </c>
      <c r="B6108" s="50">
        <f t="shared" si="395"/>
        <v>6</v>
      </c>
      <c r="C6108" s="51">
        <f t="shared" si="396"/>
        <v>47</v>
      </c>
      <c r="D6108" s="50">
        <v>64719</v>
      </c>
      <c r="E6108" s="50" t="s">
        <v>10473</v>
      </c>
      <c r="F6108" s="50" t="s">
        <v>910</v>
      </c>
      <c r="G6108" s="50" t="s">
        <v>10474</v>
      </c>
      <c r="H6108" s="50" t="s">
        <v>1875</v>
      </c>
      <c r="I6108" s="50" t="s">
        <v>10475</v>
      </c>
      <c r="J6108" s="50" t="s">
        <v>1877</v>
      </c>
      <c r="K6108" s="50" t="s">
        <v>291</v>
      </c>
      <c r="L6108" s="50" t="s">
        <v>189</v>
      </c>
      <c r="M6108" s="54">
        <v>1</v>
      </c>
      <c r="N6108" s="51" t="str">
        <f t="shared" si="397"/>
        <v>東海大菅生</v>
      </c>
    </row>
    <row r="6109" spans="1:14" x14ac:dyDescent="0.2">
      <c r="A6109" s="50">
        <f t="shared" si="394"/>
        <v>64720</v>
      </c>
      <c r="B6109" s="50">
        <f t="shared" si="395"/>
        <v>6</v>
      </c>
      <c r="C6109" s="51">
        <f t="shared" si="396"/>
        <v>47</v>
      </c>
      <c r="D6109" s="50">
        <v>64720</v>
      </c>
      <c r="E6109" s="50" t="s">
        <v>6588</v>
      </c>
      <c r="F6109" s="50" t="s">
        <v>12912</v>
      </c>
      <c r="G6109" s="50" t="s">
        <v>6590</v>
      </c>
      <c r="H6109" s="50" t="s">
        <v>1112</v>
      </c>
      <c r="I6109" s="50" t="s">
        <v>6592</v>
      </c>
      <c r="J6109" s="50" t="s">
        <v>1114</v>
      </c>
      <c r="K6109" s="50" t="s">
        <v>291</v>
      </c>
      <c r="L6109" s="50" t="s">
        <v>189</v>
      </c>
      <c r="M6109" s="54">
        <v>1</v>
      </c>
      <c r="N6109" s="51" t="str">
        <f t="shared" si="397"/>
        <v>東海大菅生</v>
      </c>
    </row>
    <row r="6110" spans="1:14" x14ac:dyDescent="0.2">
      <c r="A6110" s="50">
        <f t="shared" si="394"/>
        <v>64721</v>
      </c>
      <c r="B6110" s="50">
        <f t="shared" si="395"/>
        <v>6</v>
      </c>
      <c r="C6110" s="51">
        <f t="shared" si="396"/>
        <v>47</v>
      </c>
      <c r="D6110" s="50">
        <v>64721</v>
      </c>
      <c r="E6110" s="50" t="s">
        <v>986</v>
      </c>
      <c r="F6110" s="50" t="s">
        <v>14115</v>
      </c>
      <c r="G6110" s="50" t="s">
        <v>2396</v>
      </c>
      <c r="H6110" s="50" t="s">
        <v>14116</v>
      </c>
      <c r="I6110" s="50" t="s">
        <v>2398</v>
      </c>
      <c r="J6110" s="50" t="s">
        <v>14117</v>
      </c>
      <c r="K6110" s="50" t="s">
        <v>291</v>
      </c>
      <c r="L6110" s="50" t="s">
        <v>185</v>
      </c>
      <c r="M6110" s="54">
        <v>1</v>
      </c>
      <c r="N6110" s="51" t="str">
        <f t="shared" si="397"/>
        <v>東海大菅生</v>
      </c>
    </row>
    <row r="6111" spans="1:14" x14ac:dyDescent="0.2">
      <c r="A6111" s="50">
        <f t="shared" si="394"/>
        <v>64722</v>
      </c>
      <c r="B6111" s="50">
        <f t="shared" si="395"/>
        <v>6</v>
      </c>
      <c r="C6111" s="51">
        <f t="shared" si="396"/>
        <v>47</v>
      </c>
      <c r="D6111" s="50">
        <v>64722</v>
      </c>
      <c r="E6111" s="50" t="s">
        <v>1399</v>
      </c>
      <c r="F6111" s="50" t="s">
        <v>98</v>
      </c>
      <c r="G6111" s="50" t="s">
        <v>1401</v>
      </c>
      <c r="H6111" s="50" t="s">
        <v>1185</v>
      </c>
      <c r="I6111" s="50" t="s">
        <v>1403</v>
      </c>
      <c r="J6111" s="50" t="s">
        <v>1187</v>
      </c>
      <c r="K6111" s="50" t="s">
        <v>291</v>
      </c>
      <c r="L6111" s="50" t="s">
        <v>185</v>
      </c>
      <c r="M6111" s="54">
        <v>1</v>
      </c>
      <c r="N6111" s="51" t="str">
        <f t="shared" si="397"/>
        <v>東海大菅生</v>
      </c>
    </row>
    <row r="6112" spans="1:14" x14ac:dyDescent="0.2">
      <c r="A6112" s="50">
        <f t="shared" si="394"/>
        <v>64723</v>
      </c>
      <c r="B6112" s="50">
        <f t="shared" si="395"/>
        <v>6</v>
      </c>
      <c r="C6112" s="51">
        <f t="shared" si="396"/>
        <v>47</v>
      </c>
      <c r="D6112" s="50">
        <v>64723</v>
      </c>
      <c r="E6112" s="50" t="s">
        <v>14118</v>
      </c>
      <c r="F6112" s="50" t="s">
        <v>13813</v>
      </c>
      <c r="G6112" s="50" t="s">
        <v>10296</v>
      </c>
      <c r="H6112" s="50" t="s">
        <v>1139</v>
      </c>
      <c r="I6112" s="50" t="s">
        <v>10297</v>
      </c>
      <c r="J6112" s="50" t="s">
        <v>1140</v>
      </c>
      <c r="K6112" s="50" t="s">
        <v>291</v>
      </c>
      <c r="L6112" s="50" t="s">
        <v>185</v>
      </c>
      <c r="M6112" s="54">
        <v>1</v>
      </c>
      <c r="N6112" s="51" t="str">
        <f t="shared" si="397"/>
        <v>東海大菅生</v>
      </c>
    </row>
    <row r="6113" spans="1:14" x14ac:dyDescent="0.2">
      <c r="A6113" s="50">
        <f t="shared" si="394"/>
        <v>64724</v>
      </c>
      <c r="B6113" s="50">
        <f t="shared" si="395"/>
        <v>6</v>
      </c>
      <c r="C6113" s="51">
        <f t="shared" si="396"/>
        <v>47</v>
      </c>
      <c r="D6113" s="50">
        <v>64724</v>
      </c>
      <c r="E6113" s="50" t="s">
        <v>9674</v>
      </c>
      <c r="F6113" s="50" t="s">
        <v>10072</v>
      </c>
      <c r="G6113" s="50" t="s">
        <v>9675</v>
      </c>
      <c r="H6113" s="50" t="s">
        <v>2595</v>
      </c>
      <c r="I6113" s="50" t="s">
        <v>9676</v>
      </c>
      <c r="J6113" s="50" t="s">
        <v>6090</v>
      </c>
      <c r="K6113" s="50" t="s">
        <v>291</v>
      </c>
      <c r="L6113" s="50" t="s">
        <v>189</v>
      </c>
      <c r="M6113" s="54">
        <v>1</v>
      </c>
      <c r="N6113" s="51" t="str">
        <f t="shared" si="397"/>
        <v>東海大菅生</v>
      </c>
    </row>
    <row r="6114" spans="1:14" x14ac:dyDescent="0.2">
      <c r="A6114" s="50">
        <f t="shared" si="394"/>
        <v>64725</v>
      </c>
      <c r="B6114" s="50">
        <f t="shared" si="395"/>
        <v>6</v>
      </c>
      <c r="C6114" s="51">
        <f t="shared" si="396"/>
        <v>47</v>
      </c>
      <c r="D6114" s="50">
        <v>64725</v>
      </c>
      <c r="E6114" s="50" t="s">
        <v>689</v>
      </c>
      <c r="F6114" s="50" t="s">
        <v>14119</v>
      </c>
      <c r="G6114" s="50" t="s">
        <v>3329</v>
      </c>
      <c r="H6114" s="50" t="s">
        <v>5807</v>
      </c>
      <c r="I6114" s="50" t="s">
        <v>3331</v>
      </c>
      <c r="J6114" s="50" t="s">
        <v>5809</v>
      </c>
      <c r="K6114" s="50" t="s">
        <v>291</v>
      </c>
      <c r="L6114" s="50" t="s">
        <v>189</v>
      </c>
      <c r="M6114" s="54">
        <v>1</v>
      </c>
      <c r="N6114" s="51" t="str">
        <f t="shared" si="397"/>
        <v>東海大菅生</v>
      </c>
    </row>
    <row r="6115" spans="1:14" x14ac:dyDescent="0.2">
      <c r="A6115" s="50">
        <f t="shared" si="394"/>
        <v>64739</v>
      </c>
      <c r="B6115" s="50">
        <f t="shared" si="395"/>
        <v>6</v>
      </c>
      <c r="C6115" s="51">
        <f t="shared" si="396"/>
        <v>47</v>
      </c>
      <c r="D6115" s="50">
        <v>64739</v>
      </c>
      <c r="E6115" s="50" t="s">
        <v>3682</v>
      </c>
      <c r="F6115" s="50" t="s">
        <v>67</v>
      </c>
      <c r="G6115" s="50" t="s">
        <v>1141</v>
      </c>
      <c r="H6115" s="50" t="s">
        <v>1160</v>
      </c>
      <c r="I6115" s="50" t="s">
        <v>1142</v>
      </c>
      <c r="J6115" s="50" t="s">
        <v>1767</v>
      </c>
      <c r="K6115" s="50" t="s">
        <v>291</v>
      </c>
      <c r="L6115" s="50" t="s">
        <v>1029</v>
      </c>
      <c r="M6115" s="54">
        <v>3</v>
      </c>
      <c r="N6115" s="51" t="str">
        <f t="shared" si="397"/>
        <v>東海大菅生</v>
      </c>
    </row>
    <row r="6116" spans="1:14" x14ac:dyDescent="0.2">
      <c r="A6116" s="50">
        <f t="shared" si="394"/>
        <v>64740</v>
      </c>
      <c r="B6116" s="50">
        <f t="shared" si="395"/>
        <v>6</v>
      </c>
      <c r="C6116" s="51">
        <f t="shared" si="396"/>
        <v>47</v>
      </c>
      <c r="D6116" s="50">
        <v>64740</v>
      </c>
      <c r="E6116" s="50" t="s">
        <v>14120</v>
      </c>
      <c r="F6116" s="50" t="s">
        <v>14121</v>
      </c>
      <c r="G6116" s="50" t="s">
        <v>14122</v>
      </c>
      <c r="H6116" s="50" t="s">
        <v>1112</v>
      </c>
      <c r="I6116" s="50" t="s">
        <v>14123</v>
      </c>
      <c r="J6116" s="50" t="s">
        <v>1114</v>
      </c>
      <c r="K6116" s="50" t="s">
        <v>291</v>
      </c>
      <c r="L6116" s="50" t="s">
        <v>1029</v>
      </c>
      <c r="M6116" s="54">
        <v>3</v>
      </c>
      <c r="N6116" s="51" t="str">
        <f t="shared" si="397"/>
        <v>東海大菅生</v>
      </c>
    </row>
    <row r="6117" spans="1:14" x14ac:dyDescent="0.2">
      <c r="A6117" s="50">
        <f t="shared" si="394"/>
        <v>64741</v>
      </c>
      <c r="B6117" s="50">
        <f t="shared" si="395"/>
        <v>6</v>
      </c>
      <c r="C6117" s="51">
        <f t="shared" si="396"/>
        <v>47</v>
      </c>
      <c r="D6117" s="50">
        <v>64741</v>
      </c>
      <c r="E6117" s="50" t="s">
        <v>57</v>
      </c>
      <c r="F6117" s="50" t="s">
        <v>14124</v>
      </c>
      <c r="G6117" s="50" t="s">
        <v>1202</v>
      </c>
      <c r="H6117" s="50" t="s">
        <v>6947</v>
      </c>
      <c r="I6117" s="50" t="s">
        <v>1204</v>
      </c>
      <c r="J6117" s="50" t="s">
        <v>14125</v>
      </c>
      <c r="K6117" s="50" t="s">
        <v>291</v>
      </c>
      <c r="L6117" s="50" t="s">
        <v>188</v>
      </c>
      <c r="M6117" s="54">
        <v>3</v>
      </c>
      <c r="N6117" s="51" t="str">
        <f t="shared" si="397"/>
        <v>東海大菅生</v>
      </c>
    </row>
    <row r="6118" spans="1:14" x14ac:dyDescent="0.2">
      <c r="A6118" s="50">
        <f t="shared" si="394"/>
        <v>64742</v>
      </c>
      <c r="B6118" s="50">
        <f t="shared" si="395"/>
        <v>6</v>
      </c>
      <c r="C6118" s="51">
        <f t="shared" si="396"/>
        <v>47</v>
      </c>
      <c r="D6118" s="50">
        <v>64742</v>
      </c>
      <c r="E6118" s="50" t="s">
        <v>45</v>
      </c>
      <c r="F6118" s="50" t="s">
        <v>8889</v>
      </c>
      <c r="G6118" s="50" t="s">
        <v>1184</v>
      </c>
      <c r="H6118" s="50" t="s">
        <v>1217</v>
      </c>
      <c r="I6118" s="50" t="s">
        <v>1186</v>
      </c>
      <c r="J6118" s="50" t="s">
        <v>1218</v>
      </c>
      <c r="K6118" s="50" t="s">
        <v>291</v>
      </c>
      <c r="L6118" s="50" t="s">
        <v>1029</v>
      </c>
      <c r="M6118" s="54">
        <v>3</v>
      </c>
      <c r="N6118" s="51" t="str">
        <f t="shared" si="397"/>
        <v>東海大菅生</v>
      </c>
    </row>
    <row r="6119" spans="1:14" x14ac:dyDescent="0.2">
      <c r="A6119" s="50">
        <f t="shared" si="394"/>
        <v>64743</v>
      </c>
      <c r="B6119" s="50">
        <f t="shared" si="395"/>
        <v>6</v>
      </c>
      <c r="C6119" s="51">
        <f t="shared" si="396"/>
        <v>47</v>
      </c>
      <c r="D6119" s="50">
        <v>64743</v>
      </c>
      <c r="E6119" s="50" t="s">
        <v>5006</v>
      </c>
      <c r="F6119" s="50" t="s">
        <v>449</v>
      </c>
      <c r="G6119" s="50" t="s">
        <v>5008</v>
      </c>
      <c r="H6119" s="50" t="s">
        <v>1436</v>
      </c>
      <c r="I6119" s="50" t="s">
        <v>5009</v>
      </c>
      <c r="J6119" s="50" t="s">
        <v>1951</v>
      </c>
      <c r="K6119" s="50" t="s">
        <v>291</v>
      </c>
      <c r="L6119" s="50" t="s">
        <v>188</v>
      </c>
      <c r="M6119" s="54">
        <v>3</v>
      </c>
      <c r="N6119" s="51" t="str">
        <f t="shared" si="397"/>
        <v>東海大菅生</v>
      </c>
    </row>
    <row r="6120" spans="1:14" x14ac:dyDescent="0.2">
      <c r="A6120" s="50">
        <f t="shared" si="394"/>
        <v>64744</v>
      </c>
      <c r="B6120" s="50">
        <f t="shared" si="395"/>
        <v>6</v>
      </c>
      <c r="C6120" s="51">
        <f t="shared" si="396"/>
        <v>47</v>
      </c>
      <c r="D6120" s="50">
        <v>64744</v>
      </c>
      <c r="E6120" s="50" t="s">
        <v>665</v>
      </c>
      <c r="F6120" s="50" t="s">
        <v>58</v>
      </c>
      <c r="G6120" s="50" t="s">
        <v>1559</v>
      </c>
      <c r="H6120" s="50" t="s">
        <v>1023</v>
      </c>
      <c r="I6120" s="50" t="s">
        <v>1560</v>
      </c>
      <c r="J6120" s="50" t="s">
        <v>1024</v>
      </c>
      <c r="K6120" s="50" t="s">
        <v>291</v>
      </c>
      <c r="L6120" s="50" t="s">
        <v>1029</v>
      </c>
      <c r="M6120" s="54">
        <v>3</v>
      </c>
      <c r="N6120" s="51" t="str">
        <f t="shared" si="397"/>
        <v>東海大菅生</v>
      </c>
    </row>
    <row r="6121" spans="1:14" x14ac:dyDescent="0.2">
      <c r="A6121" s="50">
        <f t="shared" si="394"/>
        <v>64746</v>
      </c>
      <c r="B6121" s="50">
        <f t="shared" si="395"/>
        <v>6</v>
      </c>
      <c r="C6121" s="51">
        <f t="shared" si="396"/>
        <v>47</v>
      </c>
      <c r="D6121" s="50">
        <v>64746</v>
      </c>
      <c r="E6121" s="50" t="s">
        <v>14126</v>
      </c>
      <c r="F6121" s="50" t="s">
        <v>8618</v>
      </c>
      <c r="G6121" s="50" t="s">
        <v>14127</v>
      </c>
      <c r="H6121" s="50" t="s">
        <v>2434</v>
      </c>
      <c r="I6121" s="50" t="s">
        <v>14128</v>
      </c>
      <c r="J6121" s="50" t="s">
        <v>2435</v>
      </c>
      <c r="K6121" s="50" t="s">
        <v>291</v>
      </c>
      <c r="L6121" s="50" t="s">
        <v>1029</v>
      </c>
      <c r="M6121" s="54">
        <v>3</v>
      </c>
      <c r="N6121" s="51" t="str">
        <f t="shared" si="397"/>
        <v>東海大菅生</v>
      </c>
    </row>
    <row r="6122" spans="1:14" x14ac:dyDescent="0.2">
      <c r="A6122" s="50">
        <f t="shared" si="394"/>
        <v>64747</v>
      </c>
      <c r="B6122" s="50">
        <f t="shared" si="395"/>
        <v>6</v>
      </c>
      <c r="C6122" s="51">
        <f t="shared" si="396"/>
        <v>47</v>
      </c>
      <c r="D6122" s="50">
        <v>64747</v>
      </c>
      <c r="E6122" s="50" t="s">
        <v>14129</v>
      </c>
      <c r="F6122" s="50" t="s">
        <v>14130</v>
      </c>
      <c r="G6122" s="50" t="s">
        <v>14131</v>
      </c>
      <c r="H6122" s="50" t="s">
        <v>2918</v>
      </c>
      <c r="I6122" s="50" t="s">
        <v>14132</v>
      </c>
      <c r="J6122" s="50" t="s">
        <v>2919</v>
      </c>
      <c r="K6122" s="50" t="s">
        <v>291</v>
      </c>
      <c r="L6122" s="50" t="s">
        <v>188</v>
      </c>
      <c r="M6122" s="54">
        <v>3</v>
      </c>
      <c r="N6122" s="51" t="str">
        <f t="shared" si="397"/>
        <v>東海大菅生</v>
      </c>
    </row>
    <row r="6123" spans="1:14" x14ac:dyDescent="0.2">
      <c r="A6123" s="50">
        <f t="shared" si="394"/>
        <v>64748</v>
      </c>
      <c r="B6123" s="50">
        <f t="shared" si="395"/>
        <v>6</v>
      </c>
      <c r="C6123" s="51">
        <f t="shared" si="396"/>
        <v>47</v>
      </c>
      <c r="D6123" s="50">
        <v>64748</v>
      </c>
      <c r="E6123" s="50" t="s">
        <v>465</v>
      </c>
      <c r="F6123" s="50" t="s">
        <v>8706</v>
      </c>
      <c r="G6123" s="50" t="s">
        <v>1306</v>
      </c>
      <c r="H6123" s="50" t="s">
        <v>4667</v>
      </c>
      <c r="I6123" s="50" t="s">
        <v>1307</v>
      </c>
      <c r="J6123" s="50" t="s">
        <v>14133</v>
      </c>
      <c r="K6123" s="50" t="s">
        <v>291</v>
      </c>
      <c r="L6123" s="50" t="s">
        <v>1029</v>
      </c>
      <c r="M6123" s="54">
        <v>3</v>
      </c>
      <c r="N6123" s="51" t="str">
        <f t="shared" si="397"/>
        <v>東海大菅生</v>
      </c>
    </row>
    <row r="6124" spans="1:14" x14ac:dyDescent="0.2">
      <c r="A6124" s="50">
        <f t="shared" si="394"/>
        <v>64749</v>
      </c>
      <c r="B6124" s="50">
        <f t="shared" si="395"/>
        <v>6</v>
      </c>
      <c r="C6124" s="51">
        <f t="shared" si="396"/>
        <v>47</v>
      </c>
      <c r="D6124" s="50">
        <v>64749</v>
      </c>
      <c r="E6124" s="50" t="s">
        <v>60</v>
      </c>
      <c r="F6124" s="50" t="s">
        <v>1653</v>
      </c>
      <c r="G6124" s="50" t="s">
        <v>1313</v>
      </c>
      <c r="H6124" s="50" t="s">
        <v>1654</v>
      </c>
      <c r="I6124" s="50" t="s">
        <v>1315</v>
      </c>
      <c r="J6124" s="50" t="s">
        <v>1655</v>
      </c>
      <c r="K6124" s="50" t="s">
        <v>291</v>
      </c>
      <c r="L6124" s="50" t="s">
        <v>1029</v>
      </c>
      <c r="M6124" s="54">
        <v>3</v>
      </c>
      <c r="N6124" s="51" t="str">
        <f t="shared" si="397"/>
        <v>東海大菅生</v>
      </c>
    </row>
    <row r="6125" spans="1:14" x14ac:dyDescent="0.2">
      <c r="A6125" s="50">
        <f t="shared" si="394"/>
        <v>64750</v>
      </c>
      <c r="B6125" s="50">
        <f t="shared" si="395"/>
        <v>6</v>
      </c>
      <c r="C6125" s="51">
        <f t="shared" si="396"/>
        <v>47</v>
      </c>
      <c r="D6125" s="50">
        <v>64750</v>
      </c>
      <c r="E6125" s="50" t="s">
        <v>2571</v>
      </c>
      <c r="F6125" s="50" t="s">
        <v>9053</v>
      </c>
      <c r="G6125" s="50" t="s">
        <v>2572</v>
      </c>
      <c r="H6125" s="50" t="s">
        <v>1122</v>
      </c>
      <c r="I6125" s="50" t="s">
        <v>2574</v>
      </c>
      <c r="J6125" s="50" t="s">
        <v>1918</v>
      </c>
      <c r="K6125" s="50" t="s">
        <v>291</v>
      </c>
      <c r="L6125" s="50" t="s">
        <v>1029</v>
      </c>
      <c r="M6125" s="54">
        <v>3</v>
      </c>
      <c r="N6125" s="51" t="str">
        <f t="shared" si="397"/>
        <v>東海大菅生</v>
      </c>
    </row>
    <row r="6126" spans="1:14" x14ac:dyDescent="0.2">
      <c r="A6126" s="50">
        <f t="shared" si="394"/>
        <v>64775</v>
      </c>
      <c r="B6126" s="50">
        <f t="shared" si="395"/>
        <v>6</v>
      </c>
      <c r="C6126" s="51">
        <f t="shared" si="396"/>
        <v>47</v>
      </c>
      <c r="D6126" s="50">
        <v>64775</v>
      </c>
      <c r="E6126" s="50" t="s">
        <v>2786</v>
      </c>
      <c r="F6126" s="50" t="s">
        <v>14134</v>
      </c>
      <c r="G6126" s="50" t="s">
        <v>2788</v>
      </c>
      <c r="H6126" s="50" t="s">
        <v>14135</v>
      </c>
      <c r="I6126" s="50" t="s">
        <v>2789</v>
      </c>
      <c r="J6126" s="50" t="s">
        <v>14136</v>
      </c>
      <c r="K6126" s="50" t="s">
        <v>292</v>
      </c>
      <c r="L6126" s="50" t="s">
        <v>1029</v>
      </c>
      <c r="M6126" s="54">
        <v>3</v>
      </c>
      <c r="N6126" s="51" t="str">
        <f t="shared" si="397"/>
        <v>東海大菅生</v>
      </c>
    </row>
    <row r="6127" spans="1:14" x14ac:dyDescent="0.2">
      <c r="A6127" s="50">
        <f t="shared" si="394"/>
        <v>64776</v>
      </c>
      <c r="B6127" s="50">
        <f t="shared" si="395"/>
        <v>6</v>
      </c>
      <c r="C6127" s="51">
        <f t="shared" si="396"/>
        <v>47</v>
      </c>
      <c r="D6127" s="50">
        <v>64776</v>
      </c>
      <c r="E6127" s="50" t="s">
        <v>14137</v>
      </c>
      <c r="F6127" s="50" t="s">
        <v>4307</v>
      </c>
      <c r="G6127" s="50" t="s">
        <v>14138</v>
      </c>
      <c r="H6127" s="50" t="s">
        <v>1213</v>
      </c>
      <c r="I6127" s="50" t="s">
        <v>14139</v>
      </c>
      <c r="J6127" s="50" t="s">
        <v>1215</v>
      </c>
      <c r="K6127" s="50" t="s">
        <v>292</v>
      </c>
      <c r="L6127" s="50" t="s">
        <v>1029</v>
      </c>
      <c r="M6127" s="54">
        <v>3</v>
      </c>
      <c r="N6127" s="51" t="str">
        <f t="shared" si="397"/>
        <v>東海大菅生</v>
      </c>
    </row>
    <row r="6128" spans="1:14" x14ac:dyDescent="0.2">
      <c r="A6128" s="50">
        <f t="shared" si="394"/>
        <v>64777</v>
      </c>
      <c r="B6128" s="50">
        <f t="shared" si="395"/>
        <v>6</v>
      </c>
      <c r="C6128" s="51">
        <f t="shared" si="396"/>
        <v>47</v>
      </c>
      <c r="D6128" s="50">
        <v>64777</v>
      </c>
      <c r="E6128" s="50" t="s">
        <v>14140</v>
      </c>
      <c r="F6128" s="50" t="s">
        <v>14141</v>
      </c>
      <c r="G6128" s="50" t="s">
        <v>14142</v>
      </c>
      <c r="H6128" s="50" t="s">
        <v>9583</v>
      </c>
      <c r="I6128" s="50" t="s">
        <v>14143</v>
      </c>
      <c r="J6128" s="50" t="s">
        <v>1820</v>
      </c>
      <c r="K6128" s="50" t="s">
        <v>292</v>
      </c>
      <c r="L6128" s="50" t="s">
        <v>188</v>
      </c>
      <c r="M6128" s="54">
        <v>2</v>
      </c>
      <c r="N6128" s="51" t="str">
        <f t="shared" si="397"/>
        <v>東海大菅生</v>
      </c>
    </row>
    <row r="6129" spans="1:14" x14ac:dyDescent="0.2">
      <c r="A6129" s="50">
        <f t="shared" si="394"/>
        <v>64778</v>
      </c>
      <c r="B6129" s="50">
        <f t="shared" si="395"/>
        <v>6</v>
      </c>
      <c r="C6129" s="51">
        <f t="shared" si="396"/>
        <v>47</v>
      </c>
      <c r="D6129" s="50">
        <v>64778</v>
      </c>
      <c r="E6129" s="50" t="s">
        <v>21</v>
      </c>
      <c r="F6129" s="50" t="s">
        <v>14144</v>
      </c>
      <c r="G6129" s="50" t="s">
        <v>1244</v>
      </c>
      <c r="H6129" s="50" t="s">
        <v>4396</v>
      </c>
      <c r="I6129" s="50" t="s">
        <v>1246</v>
      </c>
      <c r="J6129" s="50" t="s">
        <v>4398</v>
      </c>
      <c r="K6129" s="50" t="s">
        <v>292</v>
      </c>
      <c r="L6129" s="50" t="s">
        <v>188</v>
      </c>
      <c r="M6129" s="54">
        <v>2</v>
      </c>
      <c r="N6129" s="51" t="str">
        <f t="shared" si="397"/>
        <v>東海大菅生</v>
      </c>
    </row>
    <row r="6130" spans="1:14" x14ac:dyDescent="0.2">
      <c r="A6130" s="50">
        <f t="shared" si="394"/>
        <v>64779</v>
      </c>
      <c r="B6130" s="50">
        <f t="shared" si="395"/>
        <v>6</v>
      </c>
      <c r="C6130" s="51">
        <f t="shared" si="396"/>
        <v>47</v>
      </c>
      <c r="D6130" s="50">
        <v>64779</v>
      </c>
      <c r="E6130" s="50" t="s">
        <v>3633</v>
      </c>
      <c r="F6130" s="50" t="s">
        <v>14145</v>
      </c>
      <c r="G6130" s="50" t="s">
        <v>3635</v>
      </c>
      <c r="H6130" s="50" t="s">
        <v>14146</v>
      </c>
      <c r="I6130" s="50" t="s">
        <v>3636</v>
      </c>
      <c r="J6130" s="50" t="s">
        <v>14147</v>
      </c>
      <c r="K6130" s="50" t="s">
        <v>292</v>
      </c>
      <c r="L6130" s="50" t="s">
        <v>189</v>
      </c>
      <c r="M6130" s="54">
        <v>2</v>
      </c>
      <c r="N6130" s="51" t="str">
        <f t="shared" si="397"/>
        <v>東海大菅生</v>
      </c>
    </row>
    <row r="6131" spans="1:14" x14ac:dyDescent="0.2">
      <c r="A6131" s="50">
        <f t="shared" si="394"/>
        <v>64780</v>
      </c>
      <c r="B6131" s="50">
        <f t="shared" si="395"/>
        <v>6</v>
      </c>
      <c r="C6131" s="51">
        <f t="shared" si="396"/>
        <v>47</v>
      </c>
      <c r="D6131" s="50">
        <v>64780</v>
      </c>
      <c r="E6131" s="50" t="s">
        <v>14148</v>
      </c>
      <c r="F6131" s="50" t="s">
        <v>593</v>
      </c>
      <c r="G6131" s="50" t="s">
        <v>14149</v>
      </c>
      <c r="H6131" s="50" t="s">
        <v>1020</v>
      </c>
      <c r="I6131" s="50" t="s">
        <v>14150</v>
      </c>
      <c r="J6131" s="50" t="s">
        <v>1022</v>
      </c>
      <c r="K6131" s="50" t="s">
        <v>292</v>
      </c>
      <c r="L6131" s="50" t="s">
        <v>188</v>
      </c>
      <c r="M6131" s="54">
        <v>2</v>
      </c>
      <c r="N6131" s="51" t="str">
        <f t="shared" si="397"/>
        <v>東海大菅生</v>
      </c>
    </row>
    <row r="6132" spans="1:14" x14ac:dyDescent="0.2">
      <c r="A6132" s="50">
        <f t="shared" si="394"/>
        <v>64781</v>
      </c>
      <c r="B6132" s="50">
        <f t="shared" si="395"/>
        <v>6</v>
      </c>
      <c r="C6132" s="51">
        <f t="shared" si="396"/>
        <v>47</v>
      </c>
      <c r="D6132" s="50">
        <v>64781</v>
      </c>
      <c r="E6132" s="50" t="s">
        <v>1169</v>
      </c>
      <c r="F6132" s="50" t="s">
        <v>9544</v>
      </c>
      <c r="G6132" s="50" t="s">
        <v>1171</v>
      </c>
      <c r="H6132" s="50" t="s">
        <v>1100</v>
      </c>
      <c r="I6132" s="50" t="s">
        <v>1173</v>
      </c>
      <c r="J6132" s="50" t="s">
        <v>2163</v>
      </c>
      <c r="K6132" s="50" t="s">
        <v>292</v>
      </c>
      <c r="L6132" s="50" t="s">
        <v>189</v>
      </c>
      <c r="M6132" s="54">
        <v>1</v>
      </c>
      <c r="N6132" s="51" t="str">
        <f t="shared" si="397"/>
        <v>東海大菅生</v>
      </c>
    </row>
    <row r="6133" spans="1:14" x14ac:dyDescent="0.2">
      <c r="A6133" s="50">
        <f t="shared" si="394"/>
        <v>64782</v>
      </c>
      <c r="B6133" s="50">
        <f t="shared" si="395"/>
        <v>6</v>
      </c>
      <c r="C6133" s="51">
        <f t="shared" si="396"/>
        <v>47</v>
      </c>
      <c r="D6133" s="50">
        <v>64782</v>
      </c>
      <c r="E6133" s="50" t="s">
        <v>2556</v>
      </c>
      <c r="F6133" s="50" t="s">
        <v>1201</v>
      </c>
      <c r="G6133" s="50" t="s">
        <v>2558</v>
      </c>
      <c r="H6133" s="50" t="s">
        <v>1203</v>
      </c>
      <c r="I6133" s="50" t="s">
        <v>14151</v>
      </c>
      <c r="J6133" s="50" t="s">
        <v>1205</v>
      </c>
      <c r="K6133" s="50" t="s">
        <v>292</v>
      </c>
      <c r="L6133" s="50" t="s">
        <v>185</v>
      </c>
      <c r="M6133" s="54">
        <v>1</v>
      </c>
      <c r="N6133" s="51" t="str">
        <f t="shared" si="397"/>
        <v>東海大菅生</v>
      </c>
    </row>
    <row r="6134" spans="1:14" x14ac:dyDescent="0.2">
      <c r="A6134" s="50">
        <f t="shared" si="394"/>
        <v>64783</v>
      </c>
      <c r="B6134" s="50">
        <f t="shared" si="395"/>
        <v>6</v>
      </c>
      <c r="C6134" s="51">
        <f t="shared" si="396"/>
        <v>47</v>
      </c>
      <c r="D6134" s="50">
        <v>64783</v>
      </c>
      <c r="E6134" s="50" t="s">
        <v>5880</v>
      </c>
      <c r="F6134" s="50" t="s">
        <v>4870</v>
      </c>
      <c r="G6134" s="50" t="s">
        <v>5882</v>
      </c>
      <c r="H6134" s="50" t="s">
        <v>4872</v>
      </c>
      <c r="I6134" s="50" t="s">
        <v>5883</v>
      </c>
      <c r="J6134" s="50" t="s">
        <v>4874</v>
      </c>
      <c r="K6134" s="50" t="s">
        <v>292</v>
      </c>
      <c r="L6134" s="50" t="s">
        <v>189</v>
      </c>
      <c r="M6134" s="54">
        <v>1</v>
      </c>
      <c r="N6134" s="51" t="str">
        <f t="shared" si="397"/>
        <v>東海大菅生</v>
      </c>
    </row>
    <row r="6135" spans="1:14" x14ac:dyDescent="0.2">
      <c r="A6135" s="50">
        <f t="shared" si="394"/>
        <v>64784</v>
      </c>
      <c r="B6135" s="50">
        <f t="shared" si="395"/>
        <v>6</v>
      </c>
      <c r="C6135" s="51">
        <f t="shared" si="396"/>
        <v>47</v>
      </c>
      <c r="D6135" s="50">
        <v>64784</v>
      </c>
      <c r="E6135" s="50" t="s">
        <v>53</v>
      </c>
      <c r="F6135" s="50" t="s">
        <v>394</v>
      </c>
      <c r="G6135" s="50" t="s">
        <v>1239</v>
      </c>
      <c r="H6135" s="50" t="s">
        <v>1172</v>
      </c>
      <c r="I6135" s="50" t="s">
        <v>1240</v>
      </c>
      <c r="J6135" s="50" t="s">
        <v>1174</v>
      </c>
      <c r="K6135" s="50" t="s">
        <v>292</v>
      </c>
      <c r="L6135" s="50" t="s">
        <v>189</v>
      </c>
      <c r="M6135" s="54">
        <v>1</v>
      </c>
      <c r="N6135" s="51" t="str">
        <f t="shared" si="397"/>
        <v>東海大菅生</v>
      </c>
    </row>
    <row r="6136" spans="1:14" x14ac:dyDescent="0.2">
      <c r="A6136" s="50">
        <f t="shared" si="394"/>
        <v>64785</v>
      </c>
      <c r="B6136" s="50">
        <f t="shared" si="395"/>
        <v>6</v>
      </c>
      <c r="C6136" s="51">
        <f t="shared" si="396"/>
        <v>47</v>
      </c>
      <c r="D6136" s="50">
        <v>64785</v>
      </c>
      <c r="E6136" s="50" t="s">
        <v>2720</v>
      </c>
      <c r="F6136" s="50" t="s">
        <v>7077</v>
      </c>
      <c r="G6136" s="50" t="s">
        <v>2722</v>
      </c>
      <c r="H6136" s="50" t="s">
        <v>7289</v>
      </c>
      <c r="I6136" s="50" t="s">
        <v>2724</v>
      </c>
      <c r="J6136" s="50" t="s">
        <v>7291</v>
      </c>
      <c r="K6136" s="50" t="s">
        <v>292</v>
      </c>
      <c r="L6136" s="50" t="s">
        <v>189</v>
      </c>
      <c r="M6136" s="54">
        <v>1</v>
      </c>
      <c r="N6136" s="51" t="str">
        <f t="shared" si="397"/>
        <v>東海大菅生</v>
      </c>
    </row>
    <row r="6137" spans="1:14" x14ac:dyDescent="0.2">
      <c r="A6137" s="50">
        <f t="shared" si="394"/>
        <v>64786</v>
      </c>
      <c r="B6137" s="50">
        <f t="shared" si="395"/>
        <v>6</v>
      </c>
      <c r="C6137" s="51">
        <f t="shared" si="396"/>
        <v>47</v>
      </c>
      <c r="D6137" s="50">
        <v>64786</v>
      </c>
      <c r="E6137" s="50" t="s">
        <v>14152</v>
      </c>
      <c r="F6137" s="50" t="s">
        <v>14153</v>
      </c>
      <c r="G6137" s="50" t="s">
        <v>14154</v>
      </c>
      <c r="H6137" s="50" t="s">
        <v>14153</v>
      </c>
      <c r="I6137" s="50" t="s">
        <v>14155</v>
      </c>
      <c r="J6137" s="50" t="s">
        <v>14156</v>
      </c>
      <c r="K6137" s="50" t="s">
        <v>292</v>
      </c>
      <c r="L6137" s="50" t="s">
        <v>189</v>
      </c>
      <c r="M6137" s="54">
        <v>1</v>
      </c>
      <c r="N6137" s="51" t="str">
        <f t="shared" si="397"/>
        <v>東海大菅生</v>
      </c>
    </row>
    <row r="6138" spans="1:14" x14ac:dyDescent="0.2">
      <c r="A6138" s="50">
        <f t="shared" si="394"/>
        <v>64808</v>
      </c>
      <c r="B6138" s="50">
        <f t="shared" si="395"/>
        <v>6</v>
      </c>
      <c r="C6138" s="51">
        <f t="shared" si="396"/>
        <v>48</v>
      </c>
      <c r="D6138" s="50">
        <v>64808</v>
      </c>
      <c r="E6138" s="50" t="s">
        <v>656</v>
      </c>
      <c r="F6138" s="50" t="s">
        <v>69</v>
      </c>
      <c r="G6138" s="50" t="s">
        <v>1867</v>
      </c>
      <c r="H6138" s="50" t="s">
        <v>1625</v>
      </c>
      <c r="I6138" s="50" t="s">
        <v>1868</v>
      </c>
      <c r="J6138" s="50" t="s">
        <v>1627</v>
      </c>
      <c r="K6138" s="50" t="s">
        <v>291</v>
      </c>
      <c r="L6138" s="50" t="s">
        <v>188</v>
      </c>
      <c r="M6138" s="54">
        <v>3</v>
      </c>
      <c r="N6138" s="51" t="str">
        <f t="shared" si="397"/>
        <v>都武蔵村山</v>
      </c>
    </row>
    <row r="6139" spans="1:14" x14ac:dyDescent="0.2">
      <c r="A6139" s="50">
        <f t="shared" si="394"/>
        <v>64811</v>
      </c>
      <c r="B6139" s="50">
        <f t="shared" si="395"/>
        <v>6</v>
      </c>
      <c r="C6139" s="51">
        <f t="shared" si="396"/>
        <v>48</v>
      </c>
      <c r="D6139" s="50">
        <v>64811</v>
      </c>
      <c r="E6139" s="50" t="s">
        <v>28</v>
      </c>
      <c r="F6139" s="50" t="s">
        <v>6147</v>
      </c>
      <c r="G6139" s="50" t="s">
        <v>1083</v>
      </c>
      <c r="H6139" s="50" t="s">
        <v>1298</v>
      </c>
      <c r="I6139" s="50" t="s">
        <v>1084</v>
      </c>
      <c r="J6139" s="50" t="s">
        <v>1300</v>
      </c>
      <c r="K6139" s="50" t="s">
        <v>291</v>
      </c>
      <c r="L6139" s="50" t="s">
        <v>1029</v>
      </c>
      <c r="M6139" s="54">
        <v>3</v>
      </c>
      <c r="N6139" s="51" t="str">
        <f t="shared" si="397"/>
        <v>都武蔵村山</v>
      </c>
    </row>
    <row r="6140" spans="1:14" x14ac:dyDescent="0.2">
      <c r="A6140" s="50">
        <f t="shared" si="394"/>
        <v>64812</v>
      </c>
      <c r="B6140" s="50">
        <f t="shared" si="395"/>
        <v>6</v>
      </c>
      <c r="C6140" s="51">
        <f t="shared" si="396"/>
        <v>48</v>
      </c>
      <c r="D6140" s="50">
        <v>64812</v>
      </c>
      <c r="E6140" s="50" t="s">
        <v>46</v>
      </c>
      <c r="F6140" s="50" t="s">
        <v>3470</v>
      </c>
      <c r="G6140" s="50" t="s">
        <v>1425</v>
      </c>
      <c r="H6140" s="50" t="s">
        <v>1314</v>
      </c>
      <c r="I6140" s="50" t="s">
        <v>1426</v>
      </c>
      <c r="J6140" s="50" t="s">
        <v>1316</v>
      </c>
      <c r="K6140" s="50" t="s">
        <v>291</v>
      </c>
      <c r="L6140" s="50" t="s">
        <v>188</v>
      </c>
      <c r="M6140" s="54">
        <v>3</v>
      </c>
      <c r="N6140" s="51" t="str">
        <f t="shared" si="397"/>
        <v>都武蔵村山</v>
      </c>
    </row>
    <row r="6141" spans="1:14" x14ac:dyDescent="0.2">
      <c r="A6141" s="50">
        <f t="shared" si="394"/>
        <v>64814</v>
      </c>
      <c r="B6141" s="50">
        <f t="shared" si="395"/>
        <v>6</v>
      </c>
      <c r="C6141" s="51">
        <f t="shared" si="396"/>
        <v>48</v>
      </c>
      <c r="D6141" s="50">
        <v>64814</v>
      </c>
      <c r="E6141" s="50" t="s">
        <v>485</v>
      </c>
      <c r="F6141" s="50" t="s">
        <v>12908</v>
      </c>
      <c r="G6141" s="50" t="s">
        <v>1317</v>
      </c>
      <c r="H6141" s="50" t="s">
        <v>1434</v>
      </c>
      <c r="I6141" s="50" t="s">
        <v>1318</v>
      </c>
      <c r="J6141" s="50" t="s">
        <v>1435</v>
      </c>
      <c r="K6141" s="50" t="s">
        <v>291</v>
      </c>
      <c r="L6141" s="50" t="s">
        <v>188</v>
      </c>
      <c r="M6141" s="54">
        <v>2</v>
      </c>
      <c r="N6141" s="51" t="str">
        <f t="shared" si="397"/>
        <v>都武蔵村山</v>
      </c>
    </row>
    <row r="6142" spans="1:14" x14ac:dyDescent="0.2">
      <c r="A6142" s="50">
        <f t="shared" si="394"/>
        <v>64815</v>
      </c>
      <c r="B6142" s="50">
        <f t="shared" si="395"/>
        <v>6</v>
      </c>
      <c r="C6142" s="51">
        <f t="shared" si="396"/>
        <v>48</v>
      </c>
      <c r="D6142" s="50">
        <v>64815</v>
      </c>
      <c r="E6142" s="50" t="s">
        <v>14157</v>
      </c>
      <c r="F6142" s="50" t="s">
        <v>14158</v>
      </c>
      <c r="G6142" s="50" t="s">
        <v>11575</v>
      </c>
      <c r="H6142" s="50" t="s">
        <v>14159</v>
      </c>
      <c r="I6142" s="50" t="s">
        <v>14160</v>
      </c>
      <c r="J6142" s="50" t="s">
        <v>14161</v>
      </c>
      <c r="K6142" s="50" t="s">
        <v>291</v>
      </c>
      <c r="L6142" s="50" t="s">
        <v>188</v>
      </c>
      <c r="M6142" s="54">
        <v>2</v>
      </c>
      <c r="N6142" s="51" t="str">
        <f t="shared" si="397"/>
        <v>都武蔵村山</v>
      </c>
    </row>
    <row r="6143" spans="1:14" x14ac:dyDescent="0.2">
      <c r="A6143" s="50">
        <f t="shared" si="394"/>
        <v>64818</v>
      </c>
      <c r="B6143" s="50">
        <f t="shared" si="395"/>
        <v>6</v>
      </c>
      <c r="C6143" s="51">
        <f t="shared" si="396"/>
        <v>48</v>
      </c>
      <c r="D6143" s="50">
        <v>64818</v>
      </c>
      <c r="E6143" s="50" t="s">
        <v>656</v>
      </c>
      <c r="F6143" s="50" t="s">
        <v>766</v>
      </c>
      <c r="G6143" s="50" t="s">
        <v>1867</v>
      </c>
      <c r="H6143" s="50" t="s">
        <v>4017</v>
      </c>
      <c r="I6143" s="50" t="s">
        <v>1868</v>
      </c>
      <c r="J6143" s="50" t="s">
        <v>4019</v>
      </c>
      <c r="K6143" s="50" t="s">
        <v>291</v>
      </c>
      <c r="L6143" s="50" t="s">
        <v>188</v>
      </c>
      <c r="M6143" s="54">
        <v>2</v>
      </c>
      <c r="N6143" s="51" t="str">
        <f t="shared" si="397"/>
        <v>都武蔵村山</v>
      </c>
    </row>
    <row r="6144" spans="1:14" x14ac:dyDescent="0.2">
      <c r="A6144" s="50">
        <f t="shared" si="394"/>
        <v>64819</v>
      </c>
      <c r="B6144" s="50">
        <f t="shared" si="395"/>
        <v>6</v>
      </c>
      <c r="C6144" s="51">
        <f t="shared" si="396"/>
        <v>48</v>
      </c>
      <c r="D6144" s="50">
        <v>64819</v>
      </c>
      <c r="E6144" s="50" t="s">
        <v>3535</v>
      </c>
      <c r="F6144" s="50" t="s">
        <v>11633</v>
      </c>
      <c r="G6144" s="50" t="s">
        <v>3536</v>
      </c>
      <c r="H6144" s="50" t="s">
        <v>1198</v>
      </c>
      <c r="I6144" s="50" t="s">
        <v>14162</v>
      </c>
      <c r="J6144" s="50" t="s">
        <v>1200</v>
      </c>
      <c r="K6144" s="50" t="s">
        <v>291</v>
      </c>
      <c r="L6144" s="50" t="s">
        <v>188</v>
      </c>
      <c r="M6144" s="54">
        <v>2</v>
      </c>
      <c r="N6144" s="51" t="str">
        <f t="shared" si="397"/>
        <v>都武蔵村山</v>
      </c>
    </row>
    <row r="6145" spans="1:14" x14ac:dyDescent="0.2">
      <c r="A6145" s="50">
        <f t="shared" si="394"/>
        <v>64820</v>
      </c>
      <c r="B6145" s="50">
        <f t="shared" si="395"/>
        <v>6</v>
      </c>
      <c r="C6145" s="51">
        <f t="shared" si="396"/>
        <v>48</v>
      </c>
      <c r="D6145" s="50">
        <v>64820</v>
      </c>
      <c r="E6145" s="50" t="s">
        <v>7317</v>
      </c>
      <c r="F6145" s="50" t="s">
        <v>5924</v>
      </c>
      <c r="G6145" s="50" t="s">
        <v>7318</v>
      </c>
      <c r="H6145" s="50" t="s">
        <v>1125</v>
      </c>
      <c r="I6145" s="50" t="s">
        <v>7319</v>
      </c>
      <c r="J6145" s="50" t="s">
        <v>2830</v>
      </c>
      <c r="K6145" s="50" t="s">
        <v>291</v>
      </c>
      <c r="L6145" s="50" t="s">
        <v>189</v>
      </c>
      <c r="M6145" s="54">
        <v>2</v>
      </c>
      <c r="N6145" s="51" t="str">
        <f t="shared" si="397"/>
        <v>都武蔵村山</v>
      </c>
    </row>
    <row r="6146" spans="1:14" x14ac:dyDescent="0.2">
      <c r="A6146" s="50">
        <f t="shared" si="394"/>
        <v>64821</v>
      </c>
      <c r="B6146" s="50">
        <f t="shared" si="395"/>
        <v>6</v>
      </c>
      <c r="C6146" s="51">
        <f t="shared" si="396"/>
        <v>48</v>
      </c>
      <c r="D6146" s="50">
        <v>64821</v>
      </c>
      <c r="E6146" s="50" t="s">
        <v>14163</v>
      </c>
      <c r="F6146" s="50" t="s">
        <v>9509</v>
      </c>
      <c r="G6146" s="50" t="s">
        <v>8339</v>
      </c>
      <c r="H6146" s="50" t="s">
        <v>1341</v>
      </c>
      <c r="I6146" s="50" t="s">
        <v>8340</v>
      </c>
      <c r="J6146" s="50" t="s">
        <v>1343</v>
      </c>
      <c r="K6146" s="50" t="s">
        <v>291</v>
      </c>
      <c r="L6146" s="50" t="s">
        <v>189</v>
      </c>
      <c r="M6146" s="54">
        <v>2</v>
      </c>
      <c r="N6146" s="51" t="str">
        <f t="shared" si="397"/>
        <v>都武蔵村山</v>
      </c>
    </row>
    <row r="6147" spans="1:14" x14ac:dyDescent="0.2">
      <c r="A6147" s="50">
        <f t="shared" si="394"/>
        <v>64822</v>
      </c>
      <c r="B6147" s="50">
        <f t="shared" si="395"/>
        <v>6</v>
      </c>
      <c r="C6147" s="51">
        <f t="shared" si="396"/>
        <v>48</v>
      </c>
      <c r="D6147" s="50">
        <v>64822</v>
      </c>
      <c r="E6147" s="50" t="s">
        <v>14164</v>
      </c>
      <c r="F6147" s="50" t="s">
        <v>14165</v>
      </c>
      <c r="G6147" s="50" t="s">
        <v>14164</v>
      </c>
      <c r="H6147" s="50" t="s">
        <v>14165</v>
      </c>
      <c r="I6147" s="50" t="s">
        <v>14166</v>
      </c>
      <c r="J6147" s="50" t="s">
        <v>14167</v>
      </c>
      <c r="K6147" s="50" t="s">
        <v>291</v>
      </c>
      <c r="L6147" s="50" t="s">
        <v>189</v>
      </c>
      <c r="M6147" s="54">
        <v>1</v>
      </c>
      <c r="N6147" s="51" t="str">
        <f t="shared" si="397"/>
        <v>都武蔵村山</v>
      </c>
    </row>
    <row r="6148" spans="1:14" x14ac:dyDescent="0.2">
      <c r="A6148" s="50">
        <f t="shared" si="394"/>
        <v>64823</v>
      </c>
      <c r="B6148" s="50">
        <f t="shared" si="395"/>
        <v>6</v>
      </c>
      <c r="C6148" s="51">
        <f t="shared" si="396"/>
        <v>48</v>
      </c>
      <c r="D6148" s="50">
        <v>64823</v>
      </c>
      <c r="E6148" s="50" t="s">
        <v>14168</v>
      </c>
      <c r="F6148" s="50" t="s">
        <v>12094</v>
      </c>
      <c r="G6148" s="50" t="s">
        <v>14169</v>
      </c>
      <c r="H6148" s="50" t="s">
        <v>1669</v>
      </c>
      <c r="I6148" s="50" t="s">
        <v>14170</v>
      </c>
      <c r="J6148" s="50" t="s">
        <v>9208</v>
      </c>
      <c r="K6148" s="50" t="s">
        <v>291</v>
      </c>
      <c r="L6148" s="50" t="s">
        <v>185</v>
      </c>
      <c r="M6148" s="54">
        <v>1</v>
      </c>
      <c r="N6148" s="51" t="str">
        <f t="shared" si="397"/>
        <v>都武蔵村山</v>
      </c>
    </row>
    <row r="6149" spans="1:14" x14ac:dyDescent="0.2">
      <c r="A6149" s="50">
        <f t="shared" si="394"/>
        <v>64872</v>
      </c>
      <c r="B6149" s="50">
        <f t="shared" si="395"/>
        <v>6</v>
      </c>
      <c r="C6149" s="51">
        <f t="shared" si="396"/>
        <v>48</v>
      </c>
      <c r="D6149" s="50">
        <v>64872</v>
      </c>
      <c r="E6149" s="50" t="s">
        <v>14171</v>
      </c>
      <c r="F6149" s="50" t="s">
        <v>14172</v>
      </c>
      <c r="G6149" s="50" t="s">
        <v>14173</v>
      </c>
      <c r="H6149" s="50" t="s">
        <v>4219</v>
      </c>
      <c r="I6149" s="50" t="s">
        <v>14174</v>
      </c>
      <c r="J6149" s="50" t="s">
        <v>4220</v>
      </c>
      <c r="K6149" s="50" t="s">
        <v>292</v>
      </c>
      <c r="L6149" s="50" t="s">
        <v>188</v>
      </c>
      <c r="M6149" s="54">
        <v>3</v>
      </c>
      <c r="N6149" s="51" t="str">
        <f t="shared" si="397"/>
        <v>都武蔵村山</v>
      </c>
    </row>
    <row r="6150" spans="1:14" x14ac:dyDescent="0.2">
      <c r="A6150" s="50">
        <f t="shared" si="394"/>
        <v>64901</v>
      </c>
      <c r="B6150" s="50">
        <f t="shared" si="395"/>
        <v>6</v>
      </c>
      <c r="C6150" s="51">
        <f t="shared" si="396"/>
        <v>49</v>
      </c>
      <c r="D6150" s="50">
        <v>64901</v>
      </c>
      <c r="E6150" s="50" t="s">
        <v>53</v>
      </c>
      <c r="F6150" s="50" t="s">
        <v>2986</v>
      </c>
      <c r="G6150" s="50" t="s">
        <v>1239</v>
      </c>
      <c r="H6150" s="50" t="s">
        <v>1195</v>
      </c>
      <c r="I6150" s="50" t="s">
        <v>1240</v>
      </c>
      <c r="J6150" s="50" t="s">
        <v>1196</v>
      </c>
      <c r="K6150" s="50" t="s">
        <v>291</v>
      </c>
      <c r="L6150" s="50" t="s">
        <v>189</v>
      </c>
      <c r="M6150" s="54">
        <v>1</v>
      </c>
      <c r="N6150" s="51" t="str">
        <f t="shared" si="397"/>
        <v>都上水</v>
      </c>
    </row>
    <row r="6151" spans="1:14" x14ac:dyDescent="0.2">
      <c r="A6151" s="50">
        <f t="shared" si="394"/>
        <v>64938</v>
      </c>
      <c r="B6151" s="50">
        <f t="shared" si="395"/>
        <v>6</v>
      </c>
      <c r="C6151" s="51">
        <f t="shared" si="396"/>
        <v>49</v>
      </c>
      <c r="D6151" s="50">
        <v>64938</v>
      </c>
      <c r="E6151" s="50" t="s">
        <v>87</v>
      </c>
      <c r="F6151" s="50" t="s">
        <v>14175</v>
      </c>
      <c r="G6151" s="50" t="s">
        <v>1117</v>
      </c>
      <c r="H6151" s="50" t="s">
        <v>10608</v>
      </c>
      <c r="I6151" s="50" t="s">
        <v>1119</v>
      </c>
      <c r="J6151" s="50" t="s">
        <v>11186</v>
      </c>
      <c r="K6151" s="50" t="s">
        <v>291</v>
      </c>
      <c r="L6151" s="50" t="s">
        <v>1029</v>
      </c>
      <c r="M6151" s="54">
        <v>3</v>
      </c>
      <c r="N6151" s="51" t="str">
        <f t="shared" si="397"/>
        <v>都上水</v>
      </c>
    </row>
    <row r="6152" spans="1:14" x14ac:dyDescent="0.2">
      <c r="A6152" s="50">
        <f t="shared" si="394"/>
        <v>64939</v>
      </c>
      <c r="B6152" s="50">
        <f t="shared" si="395"/>
        <v>6</v>
      </c>
      <c r="C6152" s="51">
        <f t="shared" si="396"/>
        <v>49</v>
      </c>
      <c r="D6152" s="50">
        <v>64939</v>
      </c>
      <c r="E6152" s="50" t="s">
        <v>5083</v>
      </c>
      <c r="F6152" s="50" t="s">
        <v>14176</v>
      </c>
      <c r="G6152" s="50" t="s">
        <v>5085</v>
      </c>
      <c r="H6152" s="50" t="s">
        <v>5265</v>
      </c>
      <c r="I6152" s="50" t="s">
        <v>5087</v>
      </c>
      <c r="J6152" s="50" t="s">
        <v>5266</v>
      </c>
      <c r="K6152" s="50" t="s">
        <v>291</v>
      </c>
      <c r="L6152" s="50" t="s">
        <v>1029</v>
      </c>
      <c r="M6152" s="54">
        <v>3</v>
      </c>
      <c r="N6152" s="51" t="str">
        <f t="shared" si="397"/>
        <v>都上水</v>
      </c>
    </row>
    <row r="6153" spans="1:14" x14ac:dyDescent="0.2">
      <c r="A6153" s="50">
        <f t="shared" si="394"/>
        <v>64940</v>
      </c>
      <c r="B6153" s="50">
        <f t="shared" si="395"/>
        <v>6</v>
      </c>
      <c r="C6153" s="51">
        <f t="shared" si="396"/>
        <v>49</v>
      </c>
      <c r="D6153" s="50">
        <v>64940</v>
      </c>
      <c r="E6153" s="50" t="s">
        <v>706</v>
      </c>
      <c r="F6153" s="50" t="s">
        <v>9793</v>
      </c>
      <c r="G6153" s="50" t="s">
        <v>1335</v>
      </c>
      <c r="H6153" s="50" t="s">
        <v>1673</v>
      </c>
      <c r="I6153" s="50" t="s">
        <v>14177</v>
      </c>
      <c r="J6153" s="50" t="s">
        <v>1675</v>
      </c>
      <c r="K6153" s="50" t="s">
        <v>291</v>
      </c>
      <c r="L6153" s="50" t="s">
        <v>188</v>
      </c>
      <c r="M6153" s="54">
        <v>3</v>
      </c>
      <c r="N6153" s="51" t="str">
        <f t="shared" si="397"/>
        <v>都上水</v>
      </c>
    </row>
    <row r="6154" spans="1:14" x14ac:dyDescent="0.2">
      <c r="A6154" s="50">
        <f t="shared" si="394"/>
        <v>64941</v>
      </c>
      <c r="B6154" s="50">
        <f t="shared" si="395"/>
        <v>6</v>
      </c>
      <c r="C6154" s="51">
        <f t="shared" si="396"/>
        <v>49</v>
      </c>
      <c r="D6154" s="50">
        <v>64941</v>
      </c>
      <c r="E6154" s="50" t="s">
        <v>14178</v>
      </c>
      <c r="F6154" s="50" t="s">
        <v>14179</v>
      </c>
      <c r="G6154" s="50" t="s">
        <v>14180</v>
      </c>
      <c r="H6154" s="50" t="s">
        <v>1810</v>
      </c>
      <c r="I6154" s="50" t="s">
        <v>14181</v>
      </c>
      <c r="J6154" s="50" t="s">
        <v>1811</v>
      </c>
      <c r="K6154" s="50" t="s">
        <v>291</v>
      </c>
      <c r="L6154" s="50" t="s">
        <v>188</v>
      </c>
      <c r="M6154" s="54">
        <v>2</v>
      </c>
      <c r="N6154" s="51" t="str">
        <f t="shared" si="397"/>
        <v>都上水</v>
      </c>
    </row>
    <row r="6155" spans="1:14" x14ac:dyDescent="0.2">
      <c r="A6155" s="50">
        <f t="shared" si="394"/>
        <v>64943</v>
      </c>
      <c r="B6155" s="50">
        <f t="shared" si="395"/>
        <v>6</v>
      </c>
      <c r="C6155" s="51">
        <f t="shared" si="396"/>
        <v>49</v>
      </c>
      <c r="D6155" s="50">
        <v>64943</v>
      </c>
      <c r="E6155" s="50" t="s">
        <v>918</v>
      </c>
      <c r="F6155" s="50" t="s">
        <v>14182</v>
      </c>
      <c r="G6155" s="50" t="s">
        <v>1362</v>
      </c>
      <c r="H6155" s="50" t="s">
        <v>2757</v>
      </c>
      <c r="I6155" s="50" t="s">
        <v>1364</v>
      </c>
      <c r="J6155" s="50" t="s">
        <v>14183</v>
      </c>
      <c r="K6155" s="50" t="s">
        <v>291</v>
      </c>
      <c r="L6155" s="50" t="s">
        <v>188</v>
      </c>
      <c r="M6155" s="54">
        <v>2</v>
      </c>
      <c r="N6155" s="51" t="str">
        <f t="shared" si="397"/>
        <v>都上水</v>
      </c>
    </row>
    <row r="6156" spans="1:14" x14ac:dyDescent="0.2">
      <c r="A6156" s="50">
        <f t="shared" si="394"/>
        <v>64944</v>
      </c>
      <c r="B6156" s="50">
        <f t="shared" si="395"/>
        <v>6</v>
      </c>
      <c r="C6156" s="51">
        <f t="shared" si="396"/>
        <v>49</v>
      </c>
      <c r="D6156" s="50">
        <v>64944</v>
      </c>
      <c r="E6156" s="50" t="s">
        <v>610</v>
      </c>
      <c r="F6156" s="50" t="s">
        <v>7257</v>
      </c>
      <c r="G6156" s="50" t="s">
        <v>1375</v>
      </c>
      <c r="H6156" s="50" t="s">
        <v>651</v>
      </c>
      <c r="I6156" s="50" t="s">
        <v>1376</v>
      </c>
      <c r="J6156" s="50" t="s">
        <v>1948</v>
      </c>
      <c r="K6156" s="50" t="s">
        <v>291</v>
      </c>
      <c r="L6156" s="50" t="s">
        <v>188</v>
      </c>
      <c r="M6156" s="54">
        <v>2</v>
      </c>
      <c r="N6156" s="51" t="str">
        <f t="shared" si="397"/>
        <v>都上水</v>
      </c>
    </row>
    <row r="6157" spans="1:14" x14ac:dyDescent="0.2">
      <c r="A6157" s="50">
        <f t="shared" ref="A6157:A6220" si="398">D6157</f>
        <v>64945</v>
      </c>
      <c r="B6157" s="50">
        <f t="shared" ref="B6157:B6220" si="399">ROUNDDOWN(D6157/10000,0)</f>
        <v>6</v>
      </c>
      <c r="C6157" s="51">
        <f t="shared" ref="C6157:C6220" si="400">ROUNDDOWN((D6157-B6157*10000)/100,0)</f>
        <v>49</v>
      </c>
      <c r="D6157" s="50">
        <v>64945</v>
      </c>
      <c r="E6157" s="50" t="s">
        <v>1656</v>
      </c>
      <c r="F6157" s="50" t="s">
        <v>14184</v>
      </c>
      <c r="G6157" s="50" t="s">
        <v>1658</v>
      </c>
      <c r="H6157" s="50" t="s">
        <v>4298</v>
      </c>
      <c r="I6157" s="50" t="s">
        <v>1660</v>
      </c>
      <c r="J6157" s="50" t="s">
        <v>4299</v>
      </c>
      <c r="K6157" s="50" t="s">
        <v>291</v>
      </c>
      <c r="L6157" s="50" t="s">
        <v>188</v>
      </c>
      <c r="M6157" s="54">
        <v>2</v>
      </c>
      <c r="N6157" s="51" t="str">
        <f t="shared" ref="N6157:N6220" si="401">VLOOKUP(B6157*100+C6157,$AB$2:$AF$400,2,0)</f>
        <v>都上水</v>
      </c>
    </row>
    <row r="6158" spans="1:14" x14ac:dyDescent="0.2">
      <c r="A6158" s="50">
        <f t="shared" si="398"/>
        <v>64946</v>
      </c>
      <c r="B6158" s="50">
        <f t="shared" si="399"/>
        <v>6</v>
      </c>
      <c r="C6158" s="51">
        <f t="shared" si="400"/>
        <v>49</v>
      </c>
      <c r="D6158" s="50">
        <v>64946</v>
      </c>
      <c r="E6158" s="50" t="s">
        <v>3757</v>
      </c>
      <c r="F6158" s="50" t="s">
        <v>842</v>
      </c>
      <c r="G6158" s="50" t="s">
        <v>3759</v>
      </c>
      <c r="H6158" s="50" t="s">
        <v>1448</v>
      </c>
      <c r="I6158" s="50" t="s">
        <v>3761</v>
      </c>
      <c r="J6158" s="50" t="s">
        <v>1450</v>
      </c>
      <c r="K6158" s="50" t="s">
        <v>291</v>
      </c>
      <c r="L6158" s="50" t="s">
        <v>188</v>
      </c>
      <c r="M6158" s="54">
        <v>2</v>
      </c>
      <c r="N6158" s="51" t="str">
        <f t="shared" si="401"/>
        <v>都上水</v>
      </c>
    </row>
    <row r="6159" spans="1:14" x14ac:dyDescent="0.2">
      <c r="A6159" s="50">
        <f t="shared" si="398"/>
        <v>64947</v>
      </c>
      <c r="B6159" s="50">
        <f t="shared" si="399"/>
        <v>6</v>
      </c>
      <c r="C6159" s="51">
        <f t="shared" si="400"/>
        <v>49</v>
      </c>
      <c r="D6159" s="50">
        <v>64947</v>
      </c>
      <c r="E6159" s="50" t="s">
        <v>975</v>
      </c>
      <c r="F6159" s="50" t="s">
        <v>4295</v>
      </c>
      <c r="G6159" s="50" t="s">
        <v>3239</v>
      </c>
      <c r="H6159" s="50" t="s">
        <v>1232</v>
      </c>
      <c r="I6159" s="50" t="s">
        <v>3241</v>
      </c>
      <c r="J6159" s="50" t="s">
        <v>1233</v>
      </c>
      <c r="K6159" s="50" t="s">
        <v>291</v>
      </c>
      <c r="L6159" s="50" t="s">
        <v>189</v>
      </c>
      <c r="M6159" s="54">
        <v>1</v>
      </c>
      <c r="N6159" s="51" t="str">
        <f t="shared" si="401"/>
        <v>都上水</v>
      </c>
    </row>
    <row r="6160" spans="1:14" x14ac:dyDescent="0.2">
      <c r="A6160" s="50">
        <f t="shared" si="398"/>
        <v>64948</v>
      </c>
      <c r="B6160" s="50">
        <f t="shared" si="399"/>
        <v>6</v>
      </c>
      <c r="C6160" s="51">
        <f t="shared" si="400"/>
        <v>49</v>
      </c>
      <c r="D6160" s="50">
        <v>64948</v>
      </c>
      <c r="E6160" s="50" t="s">
        <v>3521</v>
      </c>
      <c r="F6160" s="50" t="s">
        <v>13559</v>
      </c>
      <c r="G6160" s="50" t="s">
        <v>3522</v>
      </c>
      <c r="H6160" s="50" t="s">
        <v>1924</v>
      </c>
      <c r="I6160" s="50" t="s">
        <v>3523</v>
      </c>
      <c r="J6160" s="50" t="s">
        <v>1925</v>
      </c>
      <c r="K6160" s="50" t="s">
        <v>291</v>
      </c>
      <c r="L6160" s="50" t="s">
        <v>189</v>
      </c>
      <c r="M6160" s="54">
        <v>1</v>
      </c>
      <c r="N6160" s="51" t="str">
        <f t="shared" si="401"/>
        <v>都上水</v>
      </c>
    </row>
    <row r="6161" spans="1:14" x14ac:dyDescent="0.2">
      <c r="A6161" s="50">
        <f t="shared" si="398"/>
        <v>64949</v>
      </c>
      <c r="B6161" s="50">
        <f t="shared" si="399"/>
        <v>6</v>
      </c>
      <c r="C6161" s="51">
        <f t="shared" si="400"/>
        <v>49</v>
      </c>
      <c r="D6161" s="50">
        <v>64949</v>
      </c>
      <c r="E6161" s="50" t="s">
        <v>14185</v>
      </c>
      <c r="F6161" s="50" t="s">
        <v>14186</v>
      </c>
      <c r="G6161" s="50" t="s">
        <v>14187</v>
      </c>
      <c r="H6161" s="50" t="s">
        <v>14188</v>
      </c>
      <c r="I6161" s="50" t="s">
        <v>14189</v>
      </c>
      <c r="J6161" s="50" t="s">
        <v>14190</v>
      </c>
      <c r="K6161" s="50" t="s">
        <v>291</v>
      </c>
      <c r="L6161" s="50" t="s">
        <v>189</v>
      </c>
      <c r="M6161" s="54">
        <v>1</v>
      </c>
      <c r="N6161" s="51" t="str">
        <f t="shared" si="401"/>
        <v>都上水</v>
      </c>
    </row>
    <row r="6162" spans="1:14" x14ac:dyDescent="0.2">
      <c r="A6162" s="50">
        <f t="shared" si="398"/>
        <v>64950</v>
      </c>
      <c r="B6162" s="50">
        <f t="shared" si="399"/>
        <v>6</v>
      </c>
      <c r="C6162" s="51">
        <f t="shared" si="400"/>
        <v>49</v>
      </c>
      <c r="D6162" s="50">
        <v>64950</v>
      </c>
      <c r="E6162" s="50" t="s">
        <v>89</v>
      </c>
      <c r="F6162" s="50" t="s">
        <v>3431</v>
      </c>
      <c r="G6162" s="50" t="s">
        <v>1993</v>
      </c>
      <c r="H6162" s="50" t="s">
        <v>1038</v>
      </c>
      <c r="I6162" s="50" t="s">
        <v>1994</v>
      </c>
      <c r="J6162" s="50" t="s">
        <v>1039</v>
      </c>
      <c r="K6162" s="50" t="s">
        <v>291</v>
      </c>
      <c r="L6162" s="50" t="s">
        <v>189</v>
      </c>
      <c r="M6162" s="54">
        <v>1</v>
      </c>
      <c r="N6162" s="51" t="str">
        <f t="shared" si="401"/>
        <v>都上水</v>
      </c>
    </row>
    <row r="6163" spans="1:14" x14ac:dyDescent="0.2">
      <c r="A6163" s="50">
        <f t="shared" si="398"/>
        <v>64982</v>
      </c>
      <c r="B6163" s="50">
        <f t="shared" si="399"/>
        <v>6</v>
      </c>
      <c r="C6163" s="51">
        <f t="shared" si="400"/>
        <v>49</v>
      </c>
      <c r="D6163" s="50">
        <v>64982</v>
      </c>
      <c r="E6163" s="50" t="s">
        <v>64</v>
      </c>
      <c r="F6163" s="50" t="s">
        <v>14191</v>
      </c>
      <c r="G6163" s="50" t="s">
        <v>2409</v>
      </c>
      <c r="H6163" s="50" t="s">
        <v>8009</v>
      </c>
      <c r="I6163" s="50" t="s">
        <v>2411</v>
      </c>
      <c r="J6163" s="50" t="s">
        <v>8010</v>
      </c>
      <c r="K6163" s="50" t="s">
        <v>292</v>
      </c>
      <c r="L6163" s="50" t="s">
        <v>1029</v>
      </c>
      <c r="M6163" s="54">
        <v>3</v>
      </c>
      <c r="N6163" s="51" t="str">
        <f t="shared" si="401"/>
        <v>都上水</v>
      </c>
    </row>
    <row r="6164" spans="1:14" x14ac:dyDescent="0.2">
      <c r="A6164" s="50">
        <f t="shared" si="398"/>
        <v>64983</v>
      </c>
      <c r="B6164" s="50">
        <f t="shared" si="399"/>
        <v>6</v>
      </c>
      <c r="C6164" s="51">
        <f t="shared" si="400"/>
        <v>49</v>
      </c>
      <c r="D6164" s="50">
        <v>64983</v>
      </c>
      <c r="E6164" s="50" t="s">
        <v>14192</v>
      </c>
      <c r="F6164" s="50" t="s">
        <v>11674</v>
      </c>
      <c r="G6164" s="50" t="s">
        <v>14193</v>
      </c>
      <c r="H6164" s="50" t="s">
        <v>5582</v>
      </c>
      <c r="I6164" s="50" t="s">
        <v>14194</v>
      </c>
      <c r="J6164" s="50" t="s">
        <v>14195</v>
      </c>
      <c r="K6164" s="50" t="s">
        <v>292</v>
      </c>
      <c r="L6164" s="50" t="s">
        <v>1029</v>
      </c>
      <c r="M6164" s="54">
        <v>3</v>
      </c>
      <c r="N6164" s="51" t="str">
        <f t="shared" si="401"/>
        <v>都上水</v>
      </c>
    </row>
    <row r="6165" spans="1:14" x14ac:dyDescent="0.2">
      <c r="A6165" s="50">
        <f t="shared" si="398"/>
        <v>64984</v>
      </c>
      <c r="B6165" s="50">
        <f t="shared" si="399"/>
        <v>6</v>
      </c>
      <c r="C6165" s="51">
        <f t="shared" si="400"/>
        <v>49</v>
      </c>
      <c r="D6165" s="50">
        <v>64984</v>
      </c>
      <c r="E6165" s="50" t="s">
        <v>7039</v>
      </c>
      <c r="F6165" s="50" t="s">
        <v>14196</v>
      </c>
      <c r="G6165" s="50" t="s">
        <v>7040</v>
      </c>
      <c r="H6165" s="50" t="s">
        <v>5466</v>
      </c>
      <c r="I6165" s="50" t="s">
        <v>7041</v>
      </c>
      <c r="J6165" s="50" t="s">
        <v>5468</v>
      </c>
      <c r="K6165" s="50" t="s">
        <v>292</v>
      </c>
      <c r="L6165" s="50" t="s">
        <v>188</v>
      </c>
      <c r="M6165" s="54">
        <v>2</v>
      </c>
      <c r="N6165" s="51" t="str">
        <f t="shared" si="401"/>
        <v>都上水</v>
      </c>
    </row>
    <row r="6166" spans="1:14" x14ac:dyDescent="0.2">
      <c r="A6166" s="50">
        <f t="shared" si="398"/>
        <v>64985</v>
      </c>
      <c r="B6166" s="50">
        <f t="shared" si="399"/>
        <v>6</v>
      </c>
      <c r="C6166" s="51">
        <f t="shared" si="400"/>
        <v>49</v>
      </c>
      <c r="D6166" s="50">
        <v>64985</v>
      </c>
      <c r="E6166" s="50" t="s">
        <v>4344</v>
      </c>
      <c r="F6166" s="50" t="s">
        <v>9541</v>
      </c>
      <c r="G6166" s="50" t="s">
        <v>4346</v>
      </c>
      <c r="H6166" s="50" t="s">
        <v>9542</v>
      </c>
      <c r="I6166" s="50" t="s">
        <v>4348</v>
      </c>
      <c r="J6166" s="50" t="s">
        <v>9543</v>
      </c>
      <c r="K6166" s="50" t="s">
        <v>292</v>
      </c>
      <c r="L6166" s="50" t="s">
        <v>188</v>
      </c>
      <c r="M6166" s="54">
        <v>2</v>
      </c>
      <c r="N6166" s="51" t="str">
        <f t="shared" si="401"/>
        <v>都上水</v>
      </c>
    </row>
    <row r="6167" spans="1:14" x14ac:dyDescent="0.2">
      <c r="A6167" s="50">
        <f t="shared" si="398"/>
        <v>64986</v>
      </c>
      <c r="B6167" s="50">
        <f t="shared" si="399"/>
        <v>6</v>
      </c>
      <c r="C6167" s="51">
        <f t="shared" si="400"/>
        <v>49</v>
      </c>
      <c r="D6167" s="50">
        <v>64986</v>
      </c>
      <c r="E6167" s="50" t="s">
        <v>1032</v>
      </c>
      <c r="F6167" s="50" t="s">
        <v>10560</v>
      </c>
      <c r="G6167" s="50" t="s">
        <v>1033</v>
      </c>
      <c r="H6167" s="50" t="s">
        <v>7289</v>
      </c>
      <c r="I6167" s="50" t="s">
        <v>1035</v>
      </c>
      <c r="J6167" s="50" t="s">
        <v>7291</v>
      </c>
      <c r="K6167" s="50" t="s">
        <v>292</v>
      </c>
      <c r="L6167" s="50" t="s">
        <v>189</v>
      </c>
      <c r="M6167" s="54">
        <v>2</v>
      </c>
      <c r="N6167" s="51" t="str">
        <f t="shared" si="401"/>
        <v>都上水</v>
      </c>
    </row>
    <row r="6168" spans="1:14" x14ac:dyDescent="0.2">
      <c r="A6168" s="50">
        <f t="shared" si="398"/>
        <v>64987</v>
      </c>
      <c r="B6168" s="50">
        <f t="shared" si="399"/>
        <v>6</v>
      </c>
      <c r="C6168" s="51">
        <f t="shared" si="400"/>
        <v>49</v>
      </c>
      <c r="D6168" s="50">
        <v>64987</v>
      </c>
      <c r="E6168" s="50" t="s">
        <v>656</v>
      </c>
      <c r="F6168" s="50" t="s">
        <v>11704</v>
      </c>
      <c r="G6168" s="50" t="s">
        <v>1867</v>
      </c>
      <c r="H6168" s="50" t="s">
        <v>1363</v>
      </c>
      <c r="I6168" s="50" t="s">
        <v>1868</v>
      </c>
      <c r="J6168" s="50" t="s">
        <v>1365</v>
      </c>
      <c r="K6168" s="50" t="s">
        <v>292</v>
      </c>
      <c r="L6168" s="50" t="s">
        <v>188</v>
      </c>
      <c r="M6168" s="54">
        <v>2</v>
      </c>
      <c r="N6168" s="51" t="str">
        <f t="shared" si="401"/>
        <v>都上水</v>
      </c>
    </row>
    <row r="6169" spans="1:14" x14ac:dyDescent="0.2">
      <c r="A6169" s="50">
        <f t="shared" si="398"/>
        <v>64988</v>
      </c>
      <c r="B6169" s="50">
        <f t="shared" si="399"/>
        <v>6</v>
      </c>
      <c r="C6169" s="51">
        <f t="shared" si="400"/>
        <v>49</v>
      </c>
      <c r="D6169" s="50">
        <v>64988</v>
      </c>
      <c r="E6169" s="50" t="s">
        <v>124</v>
      </c>
      <c r="F6169" s="50" t="s">
        <v>14197</v>
      </c>
      <c r="G6169" s="50" t="s">
        <v>1115</v>
      </c>
      <c r="H6169" s="50" t="s">
        <v>2215</v>
      </c>
      <c r="I6169" s="50" t="s">
        <v>1116</v>
      </c>
      <c r="J6169" s="50" t="s">
        <v>2217</v>
      </c>
      <c r="K6169" s="50" t="s">
        <v>292</v>
      </c>
      <c r="L6169" s="50" t="s">
        <v>188</v>
      </c>
      <c r="M6169" s="54">
        <v>2</v>
      </c>
      <c r="N6169" s="51" t="str">
        <f t="shared" si="401"/>
        <v>都上水</v>
      </c>
    </row>
    <row r="6170" spans="1:14" x14ac:dyDescent="0.2">
      <c r="A6170" s="50">
        <f t="shared" si="398"/>
        <v>64990</v>
      </c>
      <c r="B6170" s="50">
        <f t="shared" si="399"/>
        <v>6</v>
      </c>
      <c r="C6170" s="51">
        <f t="shared" si="400"/>
        <v>49</v>
      </c>
      <c r="D6170" s="50">
        <v>64990</v>
      </c>
      <c r="E6170" s="50" t="s">
        <v>14198</v>
      </c>
      <c r="F6170" s="50" t="s">
        <v>3708</v>
      </c>
      <c r="G6170" s="50" t="s">
        <v>13364</v>
      </c>
      <c r="H6170" s="50" t="s">
        <v>3710</v>
      </c>
      <c r="I6170" s="50" t="s">
        <v>13365</v>
      </c>
      <c r="J6170" s="50" t="s">
        <v>3712</v>
      </c>
      <c r="K6170" s="50" t="s">
        <v>292</v>
      </c>
      <c r="L6170" s="50" t="s">
        <v>189</v>
      </c>
      <c r="M6170" s="54">
        <v>1</v>
      </c>
      <c r="N6170" s="51" t="str">
        <f t="shared" si="401"/>
        <v>都上水</v>
      </c>
    </row>
    <row r="6171" spans="1:14" x14ac:dyDescent="0.2">
      <c r="A6171" s="50">
        <f t="shared" si="398"/>
        <v>64991</v>
      </c>
      <c r="B6171" s="50">
        <f t="shared" si="399"/>
        <v>6</v>
      </c>
      <c r="C6171" s="51">
        <f t="shared" si="400"/>
        <v>49</v>
      </c>
      <c r="D6171" s="50">
        <v>64991</v>
      </c>
      <c r="E6171" s="50" t="s">
        <v>4318</v>
      </c>
      <c r="F6171" s="50" t="s">
        <v>14199</v>
      </c>
      <c r="G6171" s="50" t="s">
        <v>4320</v>
      </c>
      <c r="H6171" s="50" t="s">
        <v>10094</v>
      </c>
      <c r="I6171" s="50" t="s">
        <v>4321</v>
      </c>
      <c r="J6171" s="50" t="s">
        <v>10095</v>
      </c>
      <c r="K6171" s="50" t="s">
        <v>292</v>
      </c>
      <c r="L6171" s="50" t="s">
        <v>189</v>
      </c>
      <c r="M6171" s="54">
        <v>1</v>
      </c>
      <c r="N6171" s="51" t="str">
        <f t="shared" si="401"/>
        <v>都上水</v>
      </c>
    </row>
    <row r="6172" spans="1:14" x14ac:dyDescent="0.2">
      <c r="A6172" s="50">
        <f t="shared" si="398"/>
        <v>64992</v>
      </c>
      <c r="B6172" s="50">
        <f t="shared" si="399"/>
        <v>6</v>
      </c>
      <c r="C6172" s="51">
        <f t="shared" si="400"/>
        <v>49</v>
      </c>
      <c r="D6172" s="50">
        <v>64992</v>
      </c>
      <c r="E6172" s="50" t="s">
        <v>3365</v>
      </c>
      <c r="F6172" s="50" t="s">
        <v>14200</v>
      </c>
      <c r="G6172" s="50" t="s">
        <v>1882</v>
      </c>
      <c r="H6172" s="50" t="s">
        <v>2954</v>
      </c>
      <c r="I6172" s="50" t="s">
        <v>1883</v>
      </c>
      <c r="J6172" s="50" t="s">
        <v>2955</v>
      </c>
      <c r="K6172" s="50" t="s">
        <v>292</v>
      </c>
      <c r="L6172" s="50" t="s">
        <v>189</v>
      </c>
      <c r="M6172" s="54">
        <v>1</v>
      </c>
      <c r="N6172" s="51" t="str">
        <f t="shared" si="401"/>
        <v>都上水</v>
      </c>
    </row>
    <row r="6173" spans="1:14" x14ac:dyDescent="0.2">
      <c r="A6173" s="50">
        <f t="shared" si="398"/>
        <v>64993</v>
      </c>
      <c r="B6173" s="50">
        <f t="shared" si="399"/>
        <v>6</v>
      </c>
      <c r="C6173" s="51">
        <f t="shared" si="400"/>
        <v>49</v>
      </c>
      <c r="D6173" s="50">
        <v>64993</v>
      </c>
      <c r="E6173" s="50" t="s">
        <v>6692</v>
      </c>
      <c r="F6173" s="50" t="s">
        <v>472</v>
      </c>
      <c r="G6173" s="50" t="s">
        <v>6694</v>
      </c>
      <c r="H6173" s="50" t="s">
        <v>1920</v>
      </c>
      <c r="I6173" s="50" t="s">
        <v>6695</v>
      </c>
      <c r="J6173" s="50" t="s">
        <v>1921</v>
      </c>
      <c r="K6173" s="50" t="s">
        <v>292</v>
      </c>
      <c r="L6173" s="50" t="s">
        <v>189</v>
      </c>
      <c r="M6173" s="54">
        <v>1</v>
      </c>
      <c r="N6173" s="51" t="str">
        <f t="shared" si="401"/>
        <v>都上水</v>
      </c>
    </row>
    <row r="6174" spans="1:14" x14ac:dyDescent="0.2">
      <c r="A6174" s="50">
        <f t="shared" si="398"/>
        <v>64994</v>
      </c>
      <c r="B6174" s="50">
        <f t="shared" si="399"/>
        <v>6</v>
      </c>
      <c r="C6174" s="51">
        <f t="shared" si="400"/>
        <v>49</v>
      </c>
      <c r="D6174" s="50">
        <v>64994</v>
      </c>
      <c r="E6174" s="50" t="s">
        <v>657</v>
      </c>
      <c r="F6174" s="50" t="s">
        <v>14201</v>
      </c>
      <c r="G6174" s="50" t="s">
        <v>1736</v>
      </c>
      <c r="H6174" s="50" t="s">
        <v>1878</v>
      </c>
      <c r="I6174" s="50" t="s">
        <v>1737</v>
      </c>
      <c r="J6174" s="50" t="s">
        <v>1879</v>
      </c>
      <c r="K6174" s="50" t="s">
        <v>292</v>
      </c>
      <c r="L6174" s="50" t="s">
        <v>185</v>
      </c>
      <c r="M6174" s="54">
        <v>1</v>
      </c>
      <c r="N6174" s="51" t="str">
        <f t="shared" si="401"/>
        <v>都上水</v>
      </c>
    </row>
    <row r="6175" spans="1:14" x14ac:dyDescent="0.2">
      <c r="A6175" s="50">
        <f t="shared" si="398"/>
        <v>64995</v>
      </c>
      <c r="B6175" s="50">
        <f t="shared" si="399"/>
        <v>6</v>
      </c>
      <c r="C6175" s="51">
        <f t="shared" si="400"/>
        <v>49</v>
      </c>
      <c r="D6175" s="50">
        <v>64995</v>
      </c>
      <c r="E6175" s="50" t="s">
        <v>14202</v>
      </c>
      <c r="F6175" s="50" t="s">
        <v>5146</v>
      </c>
      <c r="G6175" s="50" t="s">
        <v>2329</v>
      </c>
      <c r="H6175" s="50" t="s">
        <v>1063</v>
      </c>
      <c r="I6175" s="50" t="s">
        <v>2331</v>
      </c>
      <c r="J6175" s="50" t="s">
        <v>1064</v>
      </c>
      <c r="K6175" s="50" t="s">
        <v>292</v>
      </c>
      <c r="L6175" s="50" t="s">
        <v>189</v>
      </c>
      <c r="M6175" s="54">
        <v>1</v>
      </c>
      <c r="N6175" s="51" t="str">
        <f t="shared" si="401"/>
        <v>都上水</v>
      </c>
    </row>
    <row r="6176" spans="1:14" x14ac:dyDescent="0.2">
      <c r="A6176" s="50">
        <f t="shared" si="398"/>
        <v>64996</v>
      </c>
      <c r="B6176" s="50">
        <f t="shared" si="399"/>
        <v>6</v>
      </c>
      <c r="C6176" s="51">
        <f t="shared" si="400"/>
        <v>49</v>
      </c>
      <c r="D6176" s="50">
        <v>64996</v>
      </c>
      <c r="E6176" s="50" t="s">
        <v>14203</v>
      </c>
      <c r="F6176" s="50" t="s">
        <v>14204</v>
      </c>
      <c r="G6176" s="50" t="s">
        <v>14205</v>
      </c>
      <c r="H6176" s="50" t="s">
        <v>14206</v>
      </c>
      <c r="I6176" s="50" t="s">
        <v>14207</v>
      </c>
      <c r="J6176" s="50" t="s">
        <v>14208</v>
      </c>
      <c r="K6176" s="50" t="s">
        <v>292</v>
      </c>
      <c r="L6176" s="50" t="s">
        <v>189</v>
      </c>
      <c r="M6176" s="54">
        <v>1</v>
      </c>
      <c r="N6176" s="51" t="str">
        <f t="shared" si="401"/>
        <v>都上水</v>
      </c>
    </row>
    <row r="6177" spans="1:14" x14ac:dyDescent="0.2">
      <c r="A6177" s="50">
        <f t="shared" si="398"/>
        <v>65011</v>
      </c>
      <c r="B6177" s="50">
        <f t="shared" si="399"/>
        <v>6</v>
      </c>
      <c r="C6177" s="51">
        <f t="shared" si="400"/>
        <v>50</v>
      </c>
      <c r="D6177" s="50">
        <v>65011</v>
      </c>
      <c r="E6177" s="50" t="s">
        <v>703</v>
      </c>
      <c r="F6177" s="50" t="s">
        <v>14209</v>
      </c>
      <c r="G6177" s="50" t="s">
        <v>1297</v>
      </c>
      <c r="H6177" s="50" t="s">
        <v>6442</v>
      </c>
      <c r="I6177" s="50" t="s">
        <v>1299</v>
      </c>
      <c r="J6177" s="50" t="s">
        <v>6443</v>
      </c>
      <c r="K6177" s="50" t="s">
        <v>291</v>
      </c>
      <c r="L6177" s="50" t="s">
        <v>188</v>
      </c>
      <c r="M6177" s="54">
        <v>2</v>
      </c>
      <c r="N6177" s="51" t="str">
        <f t="shared" si="401"/>
        <v>都東村山</v>
      </c>
    </row>
    <row r="6178" spans="1:14" x14ac:dyDescent="0.2">
      <c r="A6178" s="50">
        <f t="shared" si="398"/>
        <v>65021</v>
      </c>
      <c r="B6178" s="50">
        <f t="shared" si="399"/>
        <v>6</v>
      </c>
      <c r="C6178" s="51">
        <f t="shared" si="400"/>
        <v>50</v>
      </c>
      <c r="D6178" s="50">
        <v>65021</v>
      </c>
      <c r="E6178" s="50" t="s">
        <v>22</v>
      </c>
      <c r="F6178" s="50" t="s">
        <v>14210</v>
      </c>
      <c r="G6178" s="50" t="s">
        <v>1070</v>
      </c>
      <c r="H6178" s="50" t="s">
        <v>2434</v>
      </c>
      <c r="I6178" s="50" t="s">
        <v>1610</v>
      </c>
      <c r="J6178" s="50" t="s">
        <v>2435</v>
      </c>
      <c r="K6178" s="50" t="s">
        <v>291</v>
      </c>
      <c r="L6178" s="50" t="s">
        <v>189</v>
      </c>
      <c r="M6178" s="54">
        <v>1</v>
      </c>
      <c r="N6178" s="51" t="str">
        <f t="shared" si="401"/>
        <v>都東村山</v>
      </c>
    </row>
    <row r="6179" spans="1:14" x14ac:dyDescent="0.2">
      <c r="A6179" s="50">
        <f t="shared" si="398"/>
        <v>65022</v>
      </c>
      <c r="B6179" s="50">
        <f t="shared" si="399"/>
        <v>6</v>
      </c>
      <c r="C6179" s="51">
        <f t="shared" si="400"/>
        <v>50</v>
      </c>
      <c r="D6179" s="50">
        <v>65022</v>
      </c>
      <c r="E6179" s="50" t="s">
        <v>9238</v>
      </c>
      <c r="F6179" s="50" t="s">
        <v>14211</v>
      </c>
      <c r="G6179" s="50" t="s">
        <v>9240</v>
      </c>
      <c r="H6179" s="50" t="s">
        <v>14212</v>
      </c>
      <c r="I6179" s="50" t="s">
        <v>9241</v>
      </c>
      <c r="J6179" s="50" t="s">
        <v>14213</v>
      </c>
      <c r="K6179" s="50" t="s">
        <v>291</v>
      </c>
      <c r="L6179" s="50" t="s">
        <v>189</v>
      </c>
      <c r="M6179" s="54">
        <v>1</v>
      </c>
      <c r="N6179" s="51" t="str">
        <f t="shared" si="401"/>
        <v>都東村山</v>
      </c>
    </row>
    <row r="6180" spans="1:14" x14ac:dyDescent="0.2">
      <c r="A6180" s="50">
        <f t="shared" si="398"/>
        <v>65023</v>
      </c>
      <c r="B6180" s="50">
        <f t="shared" si="399"/>
        <v>6</v>
      </c>
      <c r="C6180" s="51">
        <f t="shared" si="400"/>
        <v>50</v>
      </c>
      <c r="D6180" s="50">
        <v>65023</v>
      </c>
      <c r="E6180" s="50" t="s">
        <v>7192</v>
      </c>
      <c r="F6180" s="50" t="s">
        <v>585</v>
      </c>
      <c r="G6180" s="50" t="s">
        <v>7194</v>
      </c>
      <c r="H6180" s="50" t="s">
        <v>1579</v>
      </c>
      <c r="I6180" s="50" t="s">
        <v>7196</v>
      </c>
      <c r="J6180" s="50" t="s">
        <v>1581</v>
      </c>
      <c r="K6180" s="50" t="s">
        <v>291</v>
      </c>
      <c r="L6180" s="50" t="s">
        <v>189</v>
      </c>
      <c r="M6180" s="54">
        <v>1</v>
      </c>
      <c r="N6180" s="51" t="str">
        <f t="shared" si="401"/>
        <v>都東村山</v>
      </c>
    </row>
    <row r="6181" spans="1:14" x14ac:dyDescent="0.2">
      <c r="A6181" s="50">
        <f t="shared" si="398"/>
        <v>65024</v>
      </c>
      <c r="B6181" s="50">
        <f t="shared" si="399"/>
        <v>6</v>
      </c>
      <c r="C6181" s="51">
        <f t="shared" si="400"/>
        <v>50</v>
      </c>
      <c r="D6181" s="50">
        <v>65024</v>
      </c>
      <c r="E6181" s="50" t="s">
        <v>28</v>
      </c>
      <c r="F6181" s="50" t="s">
        <v>14214</v>
      </c>
      <c r="G6181" s="50" t="s">
        <v>1083</v>
      </c>
      <c r="H6181" s="50" t="s">
        <v>8374</v>
      </c>
      <c r="I6181" s="50" t="s">
        <v>1084</v>
      </c>
      <c r="J6181" s="50" t="s">
        <v>8375</v>
      </c>
      <c r="K6181" s="50" t="s">
        <v>291</v>
      </c>
      <c r="L6181" s="50" t="s">
        <v>185</v>
      </c>
      <c r="M6181" s="54">
        <v>1</v>
      </c>
      <c r="N6181" s="51" t="str">
        <f t="shared" si="401"/>
        <v>都東村山</v>
      </c>
    </row>
    <row r="6182" spans="1:14" x14ac:dyDescent="0.2">
      <c r="A6182" s="50">
        <f t="shared" si="398"/>
        <v>65044</v>
      </c>
      <c r="B6182" s="50">
        <f t="shared" si="399"/>
        <v>6</v>
      </c>
      <c r="C6182" s="51">
        <f t="shared" si="400"/>
        <v>50</v>
      </c>
      <c r="D6182" s="50">
        <v>65044</v>
      </c>
      <c r="E6182" s="50" t="s">
        <v>115</v>
      </c>
      <c r="F6182" s="50" t="s">
        <v>14215</v>
      </c>
      <c r="G6182" s="50" t="s">
        <v>1124</v>
      </c>
      <c r="H6182" s="50" t="s">
        <v>6500</v>
      </c>
      <c r="I6182" s="50" t="s">
        <v>1126</v>
      </c>
      <c r="J6182" s="50" t="s">
        <v>6501</v>
      </c>
      <c r="K6182" s="50" t="s">
        <v>291</v>
      </c>
      <c r="L6182" s="50" t="s">
        <v>188</v>
      </c>
      <c r="M6182" s="54">
        <v>3</v>
      </c>
      <c r="N6182" s="51" t="str">
        <f t="shared" si="401"/>
        <v>都東村山</v>
      </c>
    </row>
    <row r="6183" spans="1:14" x14ac:dyDescent="0.2">
      <c r="A6183" s="50">
        <f t="shared" si="398"/>
        <v>65045</v>
      </c>
      <c r="B6183" s="50">
        <f t="shared" si="399"/>
        <v>6</v>
      </c>
      <c r="C6183" s="51">
        <f t="shared" si="400"/>
        <v>50</v>
      </c>
      <c r="D6183" s="50">
        <v>65045</v>
      </c>
      <c r="E6183" s="50" t="s">
        <v>1389</v>
      </c>
      <c r="F6183" s="50" t="s">
        <v>6742</v>
      </c>
      <c r="G6183" s="50" t="s">
        <v>1391</v>
      </c>
      <c r="H6183" s="50" t="s">
        <v>4054</v>
      </c>
      <c r="I6183" s="50" t="s">
        <v>14216</v>
      </c>
      <c r="J6183" s="50" t="s">
        <v>4056</v>
      </c>
      <c r="K6183" s="50" t="s">
        <v>291</v>
      </c>
      <c r="L6183" s="50" t="s">
        <v>1029</v>
      </c>
      <c r="M6183" s="54">
        <v>3</v>
      </c>
      <c r="N6183" s="51" t="str">
        <f t="shared" si="401"/>
        <v>都東村山</v>
      </c>
    </row>
    <row r="6184" spans="1:14" x14ac:dyDescent="0.2">
      <c r="A6184" s="50">
        <f t="shared" si="398"/>
        <v>65046</v>
      </c>
      <c r="B6184" s="50">
        <f t="shared" si="399"/>
        <v>6</v>
      </c>
      <c r="C6184" s="51">
        <f t="shared" si="400"/>
        <v>50</v>
      </c>
      <c r="D6184" s="50">
        <v>65046</v>
      </c>
      <c r="E6184" s="50" t="s">
        <v>6483</v>
      </c>
      <c r="F6184" s="50" t="s">
        <v>14217</v>
      </c>
      <c r="G6184" s="50" t="s">
        <v>6485</v>
      </c>
      <c r="H6184" s="50" t="s">
        <v>14218</v>
      </c>
      <c r="I6184" s="50" t="s">
        <v>6486</v>
      </c>
      <c r="J6184" s="50" t="s">
        <v>14219</v>
      </c>
      <c r="K6184" s="50" t="s">
        <v>291</v>
      </c>
      <c r="L6184" s="50" t="s">
        <v>1029</v>
      </c>
      <c r="M6184" s="54">
        <v>3</v>
      </c>
      <c r="N6184" s="51" t="str">
        <f t="shared" si="401"/>
        <v>都東村山</v>
      </c>
    </row>
    <row r="6185" spans="1:14" x14ac:dyDescent="0.2">
      <c r="A6185" s="50">
        <f t="shared" si="398"/>
        <v>65047</v>
      </c>
      <c r="B6185" s="50">
        <f t="shared" si="399"/>
        <v>6</v>
      </c>
      <c r="C6185" s="51">
        <f t="shared" si="400"/>
        <v>50</v>
      </c>
      <c r="D6185" s="50">
        <v>65047</v>
      </c>
      <c r="E6185" s="50" t="s">
        <v>12305</v>
      </c>
      <c r="F6185" s="50" t="s">
        <v>14220</v>
      </c>
      <c r="G6185" s="50" t="s">
        <v>12306</v>
      </c>
      <c r="H6185" s="50" t="s">
        <v>4054</v>
      </c>
      <c r="I6185" s="50" t="s">
        <v>12307</v>
      </c>
      <c r="J6185" s="50" t="s">
        <v>4056</v>
      </c>
      <c r="K6185" s="50" t="s">
        <v>291</v>
      </c>
      <c r="L6185" s="50" t="s">
        <v>1029</v>
      </c>
      <c r="M6185" s="54">
        <v>3</v>
      </c>
      <c r="N6185" s="51" t="str">
        <f t="shared" si="401"/>
        <v>都東村山</v>
      </c>
    </row>
    <row r="6186" spans="1:14" x14ac:dyDescent="0.2">
      <c r="A6186" s="50">
        <f t="shared" si="398"/>
        <v>65063</v>
      </c>
      <c r="B6186" s="50">
        <f t="shared" si="399"/>
        <v>6</v>
      </c>
      <c r="C6186" s="51">
        <f t="shared" si="400"/>
        <v>50</v>
      </c>
      <c r="D6186" s="50">
        <v>65063</v>
      </c>
      <c r="E6186" s="50" t="s">
        <v>2078</v>
      </c>
      <c r="F6186" s="50" t="s">
        <v>394</v>
      </c>
      <c r="G6186" s="50" t="s">
        <v>2080</v>
      </c>
      <c r="H6186" s="50" t="s">
        <v>1172</v>
      </c>
      <c r="I6186" s="50" t="s">
        <v>2081</v>
      </c>
      <c r="J6186" s="50" t="s">
        <v>1174</v>
      </c>
      <c r="K6186" s="50" t="s">
        <v>292</v>
      </c>
      <c r="L6186" s="50" t="s">
        <v>1029</v>
      </c>
      <c r="M6186" s="54">
        <v>3</v>
      </c>
      <c r="N6186" s="51" t="str">
        <f t="shared" si="401"/>
        <v>都東村山</v>
      </c>
    </row>
    <row r="6187" spans="1:14" x14ac:dyDescent="0.2">
      <c r="A6187" s="50">
        <f t="shared" si="398"/>
        <v>65071</v>
      </c>
      <c r="B6187" s="50">
        <f t="shared" si="399"/>
        <v>6</v>
      </c>
      <c r="C6187" s="51">
        <f t="shared" si="400"/>
        <v>50</v>
      </c>
      <c r="D6187" s="50">
        <v>65071</v>
      </c>
      <c r="E6187" s="50" t="s">
        <v>26</v>
      </c>
      <c r="F6187" s="50" t="s">
        <v>14221</v>
      </c>
      <c r="G6187" s="50" t="s">
        <v>1451</v>
      </c>
      <c r="H6187" s="50" t="s">
        <v>5373</v>
      </c>
      <c r="I6187" s="50" t="s">
        <v>14222</v>
      </c>
      <c r="J6187" s="50" t="s">
        <v>5375</v>
      </c>
      <c r="K6187" s="50" t="s">
        <v>292</v>
      </c>
      <c r="L6187" s="50" t="s">
        <v>189</v>
      </c>
      <c r="M6187" s="54">
        <v>1</v>
      </c>
      <c r="N6187" s="51" t="str">
        <f t="shared" si="401"/>
        <v>都東村山</v>
      </c>
    </row>
    <row r="6188" spans="1:14" x14ac:dyDescent="0.2">
      <c r="A6188" s="50">
        <f t="shared" si="398"/>
        <v>65141</v>
      </c>
      <c r="B6188" s="50">
        <f t="shared" si="399"/>
        <v>6</v>
      </c>
      <c r="C6188" s="51">
        <f t="shared" si="400"/>
        <v>51</v>
      </c>
      <c r="D6188" s="50">
        <v>65141</v>
      </c>
      <c r="E6188" s="50" t="s">
        <v>5477</v>
      </c>
      <c r="F6188" s="50" t="s">
        <v>4354</v>
      </c>
      <c r="G6188" s="50" t="s">
        <v>5479</v>
      </c>
      <c r="H6188" s="50" t="s">
        <v>1448</v>
      </c>
      <c r="I6188" s="50" t="s">
        <v>5480</v>
      </c>
      <c r="J6188" s="50" t="s">
        <v>1450</v>
      </c>
      <c r="K6188" s="50" t="s">
        <v>291</v>
      </c>
      <c r="L6188" s="50" t="s">
        <v>188</v>
      </c>
      <c r="M6188" s="54">
        <v>2</v>
      </c>
      <c r="N6188" s="51" t="str">
        <f t="shared" si="401"/>
        <v>都東村山西</v>
      </c>
    </row>
    <row r="6189" spans="1:14" x14ac:dyDescent="0.2">
      <c r="A6189" s="50">
        <f t="shared" si="398"/>
        <v>65142</v>
      </c>
      <c r="B6189" s="50">
        <f t="shared" si="399"/>
        <v>6</v>
      </c>
      <c r="C6189" s="51">
        <f t="shared" si="400"/>
        <v>51</v>
      </c>
      <c r="D6189" s="50">
        <v>65142</v>
      </c>
      <c r="E6189" s="50" t="s">
        <v>14223</v>
      </c>
      <c r="F6189" s="50" t="s">
        <v>14224</v>
      </c>
      <c r="G6189" s="50" t="s">
        <v>14225</v>
      </c>
      <c r="H6189" s="50" t="s">
        <v>14226</v>
      </c>
      <c r="I6189" s="50" t="s">
        <v>14227</v>
      </c>
      <c r="J6189" s="50" t="s">
        <v>14228</v>
      </c>
      <c r="K6189" s="50" t="s">
        <v>291</v>
      </c>
      <c r="L6189" s="50" t="s">
        <v>188</v>
      </c>
      <c r="M6189" s="54">
        <v>2</v>
      </c>
      <c r="N6189" s="51" t="str">
        <f t="shared" si="401"/>
        <v>都東村山西</v>
      </c>
    </row>
    <row r="6190" spans="1:14" x14ac:dyDescent="0.2">
      <c r="A6190" s="50">
        <f t="shared" si="398"/>
        <v>65144</v>
      </c>
      <c r="B6190" s="50">
        <f t="shared" si="399"/>
        <v>6</v>
      </c>
      <c r="C6190" s="51">
        <f t="shared" si="400"/>
        <v>51</v>
      </c>
      <c r="D6190" s="50">
        <v>65144</v>
      </c>
      <c r="E6190" s="50" t="s">
        <v>74</v>
      </c>
      <c r="F6190" s="50" t="s">
        <v>14229</v>
      </c>
      <c r="G6190" s="50" t="s">
        <v>2087</v>
      </c>
      <c r="H6190" s="50" t="s">
        <v>6046</v>
      </c>
      <c r="I6190" s="50" t="s">
        <v>2088</v>
      </c>
      <c r="J6190" s="50" t="s">
        <v>6047</v>
      </c>
      <c r="K6190" s="50" t="s">
        <v>291</v>
      </c>
      <c r="L6190" s="50" t="s">
        <v>188</v>
      </c>
      <c r="M6190" s="54">
        <v>2</v>
      </c>
      <c r="N6190" s="51" t="str">
        <f t="shared" si="401"/>
        <v>都東村山西</v>
      </c>
    </row>
    <row r="6191" spans="1:14" x14ac:dyDescent="0.2">
      <c r="A6191" s="50">
        <f t="shared" si="398"/>
        <v>65145</v>
      </c>
      <c r="B6191" s="50">
        <f t="shared" si="399"/>
        <v>6</v>
      </c>
      <c r="C6191" s="51">
        <f t="shared" si="400"/>
        <v>51</v>
      </c>
      <c r="D6191" s="50">
        <v>65145</v>
      </c>
      <c r="E6191" s="50" t="s">
        <v>2776</v>
      </c>
      <c r="F6191" s="50" t="s">
        <v>449</v>
      </c>
      <c r="G6191" s="50" t="s">
        <v>2778</v>
      </c>
      <c r="H6191" s="50" t="s">
        <v>1436</v>
      </c>
      <c r="I6191" s="50" t="s">
        <v>2779</v>
      </c>
      <c r="J6191" s="50" t="s">
        <v>1652</v>
      </c>
      <c r="K6191" s="50" t="s">
        <v>291</v>
      </c>
      <c r="L6191" s="50" t="s">
        <v>188</v>
      </c>
      <c r="M6191" s="54">
        <v>2</v>
      </c>
      <c r="N6191" s="51" t="str">
        <f t="shared" si="401"/>
        <v>都東村山西</v>
      </c>
    </row>
    <row r="6192" spans="1:14" x14ac:dyDescent="0.2">
      <c r="A6192" s="50">
        <f t="shared" si="398"/>
        <v>65146</v>
      </c>
      <c r="B6192" s="50">
        <f t="shared" si="399"/>
        <v>6</v>
      </c>
      <c r="C6192" s="51">
        <f t="shared" si="400"/>
        <v>51</v>
      </c>
      <c r="D6192" s="50">
        <v>65146</v>
      </c>
      <c r="E6192" s="50" t="s">
        <v>14230</v>
      </c>
      <c r="F6192" s="50" t="s">
        <v>13559</v>
      </c>
      <c r="G6192" s="50" t="s">
        <v>14231</v>
      </c>
      <c r="H6192" s="50" t="s">
        <v>1924</v>
      </c>
      <c r="I6192" s="50" t="s">
        <v>14232</v>
      </c>
      <c r="J6192" s="50" t="s">
        <v>1925</v>
      </c>
      <c r="K6192" s="50" t="s">
        <v>291</v>
      </c>
      <c r="L6192" s="50" t="s">
        <v>189</v>
      </c>
      <c r="M6192" s="54">
        <v>1</v>
      </c>
      <c r="N6192" s="51" t="str">
        <f t="shared" si="401"/>
        <v>都東村山西</v>
      </c>
    </row>
    <row r="6193" spans="1:14" x14ac:dyDescent="0.2">
      <c r="A6193" s="50">
        <f t="shared" si="398"/>
        <v>65147</v>
      </c>
      <c r="B6193" s="50">
        <f t="shared" si="399"/>
        <v>6</v>
      </c>
      <c r="C6193" s="51">
        <f t="shared" si="400"/>
        <v>51</v>
      </c>
      <c r="D6193" s="50">
        <v>65147</v>
      </c>
      <c r="E6193" s="50" t="s">
        <v>35</v>
      </c>
      <c r="F6193" s="50" t="s">
        <v>7248</v>
      </c>
      <c r="G6193" s="50" t="s">
        <v>1239</v>
      </c>
      <c r="H6193" s="50" t="s">
        <v>1222</v>
      </c>
      <c r="I6193" s="50" t="s">
        <v>12173</v>
      </c>
      <c r="J6193" s="50" t="s">
        <v>1223</v>
      </c>
      <c r="K6193" s="50" t="s">
        <v>291</v>
      </c>
      <c r="L6193" s="50" t="s">
        <v>189</v>
      </c>
      <c r="M6193" s="54">
        <v>1</v>
      </c>
      <c r="N6193" s="51" t="str">
        <f t="shared" si="401"/>
        <v>都東村山西</v>
      </c>
    </row>
    <row r="6194" spans="1:14" x14ac:dyDescent="0.2">
      <c r="A6194" s="50">
        <f t="shared" si="398"/>
        <v>65148</v>
      </c>
      <c r="B6194" s="50">
        <f t="shared" si="399"/>
        <v>6</v>
      </c>
      <c r="C6194" s="51">
        <f t="shared" si="400"/>
        <v>51</v>
      </c>
      <c r="D6194" s="50">
        <v>65148</v>
      </c>
      <c r="E6194" s="50" t="s">
        <v>10315</v>
      </c>
      <c r="F6194" s="50" t="s">
        <v>5594</v>
      </c>
      <c r="G6194" s="50" t="s">
        <v>7395</v>
      </c>
      <c r="H6194" s="50" t="s">
        <v>1875</v>
      </c>
      <c r="I6194" s="50" t="s">
        <v>7396</v>
      </c>
      <c r="J6194" s="50" t="s">
        <v>1877</v>
      </c>
      <c r="K6194" s="50" t="s">
        <v>291</v>
      </c>
      <c r="L6194" s="50" t="s">
        <v>189</v>
      </c>
      <c r="M6194" s="54">
        <v>1</v>
      </c>
      <c r="N6194" s="51" t="str">
        <f t="shared" si="401"/>
        <v>都東村山西</v>
      </c>
    </row>
    <row r="6195" spans="1:14" x14ac:dyDescent="0.2">
      <c r="A6195" s="50">
        <f t="shared" si="398"/>
        <v>65149</v>
      </c>
      <c r="B6195" s="50">
        <f t="shared" si="399"/>
        <v>6</v>
      </c>
      <c r="C6195" s="51">
        <f t="shared" si="400"/>
        <v>51</v>
      </c>
      <c r="D6195" s="50">
        <v>65149</v>
      </c>
      <c r="E6195" s="50" t="s">
        <v>10386</v>
      </c>
      <c r="F6195" s="50" t="s">
        <v>585</v>
      </c>
      <c r="G6195" s="50" t="s">
        <v>10388</v>
      </c>
      <c r="H6195" s="50" t="s">
        <v>1023</v>
      </c>
      <c r="I6195" s="50" t="s">
        <v>10390</v>
      </c>
      <c r="J6195" s="50" t="s">
        <v>1024</v>
      </c>
      <c r="K6195" s="50" t="s">
        <v>291</v>
      </c>
      <c r="L6195" s="50" t="s">
        <v>189</v>
      </c>
      <c r="M6195" s="54">
        <v>1</v>
      </c>
      <c r="N6195" s="51" t="str">
        <f t="shared" si="401"/>
        <v>都東村山西</v>
      </c>
    </row>
    <row r="6196" spans="1:14" x14ac:dyDescent="0.2">
      <c r="A6196" s="50">
        <f t="shared" si="398"/>
        <v>65251</v>
      </c>
      <c r="B6196" s="50">
        <f t="shared" si="399"/>
        <v>6</v>
      </c>
      <c r="C6196" s="51">
        <f t="shared" si="400"/>
        <v>52</v>
      </c>
      <c r="D6196" s="50">
        <v>65251</v>
      </c>
      <c r="E6196" s="50" t="s">
        <v>14233</v>
      </c>
      <c r="F6196" s="50" t="s">
        <v>14234</v>
      </c>
      <c r="G6196" s="50" t="s">
        <v>14235</v>
      </c>
      <c r="H6196" s="50" t="s">
        <v>3908</v>
      </c>
      <c r="I6196" s="50" t="s">
        <v>14236</v>
      </c>
      <c r="J6196" s="50" t="s">
        <v>1545</v>
      </c>
      <c r="K6196" s="50" t="s">
        <v>292</v>
      </c>
      <c r="L6196" s="50" t="s">
        <v>189</v>
      </c>
      <c r="M6196" s="54">
        <v>1</v>
      </c>
      <c r="N6196" s="51" t="str">
        <f t="shared" si="401"/>
        <v>日体大桜華</v>
      </c>
    </row>
    <row r="6197" spans="1:14" x14ac:dyDescent="0.2">
      <c r="A6197" s="50">
        <f t="shared" si="398"/>
        <v>65252</v>
      </c>
      <c r="B6197" s="50">
        <f t="shared" si="399"/>
        <v>6</v>
      </c>
      <c r="C6197" s="51">
        <f t="shared" si="400"/>
        <v>52</v>
      </c>
      <c r="D6197" s="50">
        <v>65252</v>
      </c>
      <c r="E6197" s="50" t="s">
        <v>447</v>
      </c>
      <c r="F6197" s="50" t="s">
        <v>13428</v>
      </c>
      <c r="G6197" s="50" t="s">
        <v>1632</v>
      </c>
      <c r="H6197" s="50" t="s">
        <v>1537</v>
      </c>
      <c r="I6197" s="50" t="s">
        <v>1633</v>
      </c>
      <c r="J6197" s="50" t="s">
        <v>2183</v>
      </c>
      <c r="K6197" s="50" t="s">
        <v>292</v>
      </c>
      <c r="L6197" s="50" t="s">
        <v>189</v>
      </c>
      <c r="M6197" s="54">
        <v>1</v>
      </c>
      <c r="N6197" s="51" t="str">
        <f t="shared" si="401"/>
        <v>日体大桜華</v>
      </c>
    </row>
    <row r="6198" spans="1:14" x14ac:dyDescent="0.2">
      <c r="A6198" s="50">
        <f t="shared" si="398"/>
        <v>65269</v>
      </c>
      <c r="B6198" s="50">
        <f t="shared" si="399"/>
        <v>6</v>
      </c>
      <c r="C6198" s="51">
        <f t="shared" si="400"/>
        <v>52</v>
      </c>
      <c r="D6198" s="50">
        <v>65269</v>
      </c>
      <c r="E6198" s="50" t="s">
        <v>34</v>
      </c>
      <c r="F6198" s="50" t="s">
        <v>7603</v>
      </c>
      <c r="G6198" s="50" t="s">
        <v>1285</v>
      </c>
      <c r="H6198" s="50" t="s">
        <v>4114</v>
      </c>
      <c r="I6198" s="50" t="s">
        <v>1287</v>
      </c>
      <c r="J6198" s="50" t="s">
        <v>4116</v>
      </c>
      <c r="K6198" s="50" t="s">
        <v>292</v>
      </c>
      <c r="L6198" s="50" t="s">
        <v>1029</v>
      </c>
      <c r="M6198" s="54">
        <v>3</v>
      </c>
      <c r="N6198" s="51" t="str">
        <f t="shared" si="401"/>
        <v>日体大桜華</v>
      </c>
    </row>
    <row r="6199" spans="1:14" x14ac:dyDescent="0.2">
      <c r="A6199" s="50">
        <f t="shared" si="398"/>
        <v>65270</v>
      </c>
      <c r="B6199" s="50">
        <f t="shared" si="399"/>
        <v>6</v>
      </c>
      <c r="C6199" s="51">
        <f t="shared" si="400"/>
        <v>52</v>
      </c>
      <c r="D6199" s="50">
        <v>65270</v>
      </c>
      <c r="E6199" s="50" t="s">
        <v>125</v>
      </c>
      <c r="F6199" s="50" t="s">
        <v>12779</v>
      </c>
      <c r="G6199" s="50" t="s">
        <v>1143</v>
      </c>
      <c r="H6199" s="50" t="s">
        <v>3018</v>
      </c>
      <c r="I6199" s="50" t="s">
        <v>1144</v>
      </c>
      <c r="J6199" s="50" t="s">
        <v>3019</v>
      </c>
      <c r="K6199" s="50" t="s">
        <v>292</v>
      </c>
      <c r="L6199" s="50" t="s">
        <v>1029</v>
      </c>
      <c r="M6199" s="54">
        <v>3</v>
      </c>
      <c r="N6199" s="51" t="str">
        <f t="shared" si="401"/>
        <v>日体大桜華</v>
      </c>
    </row>
    <row r="6200" spans="1:14" x14ac:dyDescent="0.2">
      <c r="A6200" s="50">
        <f t="shared" si="398"/>
        <v>65271</v>
      </c>
      <c r="B6200" s="50">
        <f t="shared" si="399"/>
        <v>6</v>
      </c>
      <c r="C6200" s="51">
        <f t="shared" si="400"/>
        <v>52</v>
      </c>
      <c r="D6200" s="50">
        <v>65271</v>
      </c>
      <c r="E6200" s="50" t="s">
        <v>817</v>
      </c>
      <c r="F6200" s="50" t="s">
        <v>8293</v>
      </c>
      <c r="G6200" s="50" t="s">
        <v>2212</v>
      </c>
      <c r="H6200" s="50" t="s">
        <v>4538</v>
      </c>
      <c r="I6200" s="50" t="s">
        <v>2213</v>
      </c>
      <c r="J6200" s="50" t="s">
        <v>4540</v>
      </c>
      <c r="K6200" s="50" t="s">
        <v>292</v>
      </c>
      <c r="L6200" s="50" t="s">
        <v>1029</v>
      </c>
      <c r="M6200" s="54">
        <v>3</v>
      </c>
      <c r="N6200" s="51" t="str">
        <f t="shared" si="401"/>
        <v>日体大桜華</v>
      </c>
    </row>
    <row r="6201" spans="1:14" x14ac:dyDescent="0.2">
      <c r="A6201" s="50">
        <f t="shared" si="398"/>
        <v>65272</v>
      </c>
      <c r="B6201" s="50">
        <f t="shared" si="399"/>
        <v>6</v>
      </c>
      <c r="C6201" s="51">
        <f t="shared" si="400"/>
        <v>52</v>
      </c>
      <c r="D6201" s="50">
        <v>65272</v>
      </c>
      <c r="E6201" s="50" t="s">
        <v>447</v>
      </c>
      <c r="F6201" s="50" t="s">
        <v>2449</v>
      </c>
      <c r="G6201" s="50" t="s">
        <v>1632</v>
      </c>
      <c r="H6201" s="50" t="s">
        <v>2253</v>
      </c>
      <c r="I6201" s="50" t="s">
        <v>1633</v>
      </c>
      <c r="J6201" s="50" t="s">
        <v>2255</v>
      </c>
      <c r="K6201" s="50" t="s">
        <v>292</v>
      </c>
      <c r="L6201" s="50" t="s">
        <v>1029</v>
      </c>
      <c r="M6201" s="54">
        <v>3</v>
      </c>
      <c r="N6201" s="51" t="str">
        <f t="shared" si="401"/>
        <v>日体大桜華</v>
      </c>
    </row>
    <row r="6202" spans="1:14" x14ac:dyDescent="0.2">
      <c r="A6202" s="50">
        <f t="shared" si="398"/>
        <v>65273</v>
      </c>
      <c r="B6202" s="50">
        <f t="shared" si="399"/>
        <v>6</v>
      </c>
      <c r="C6202" s="51">
        <f t="shared" si="400"/>
        <v>52</v>
      </c>
      <c r="D6202" s="50">
        <v>65273</v>
      </c>
      <c r="E6202" s="50" t="s">
        <v>46</v>
      </c>
      <c r="F6202" s="50" t="s">
        <v>1973</v>
      </c>
      <c r="G6202" s="50" t="s">
        <v>1425</v>
      </c>
      <c r="H6202" s="50" t="s">
        <v>1753</v>
      </c>
      <c r="I6202" s="50" t="s">
        <v>1426</v>
      </c>
      <c r="J6202" s="50" t="s">
        <v>1754</v>
      </c>
      <c r="K6202" s="50" t="s">
        <v>292</v>
      </c>
      <c r="L6202" s="50" t="s">
        <v>1029</v>
      </c>
      <c r="M6202" s="54">
        <v>3</v>
      </c>
      <c r="N6202" s="51" t="str">
        <f t="shared" si="401"/>
        <v>日体大桜華</v>
      </c>
    </row>
    <row r="6203" spans="1:14" x14ac:dyDescent="0.2">
      <c r="A6203" s="50">
        <f t="shared" si="398"/>
        <v>65274</v>
      </c>
      <c r="B6203" s="50">
        <f t="shared" si="399"/>
        <v>6</v>
      </c>
      <c r="C6203" s="51">
        <f t="shared" si="400"/>
        <v>52</v>
      </c>
      <c r="D6203" s="50">
        <v>65274</v>
      </c>
      <c r="E6203" s="50" t="s">
        <v>35</v>
      </c>
      <c r="F6203" s="50" t="s">
        <v>14237</v>
      </c>
      <c r="G6203" s="50" t="s">
        <v>1239</v>
      </c>
      <c r="H6203" s="50" t="s">
        <v>7078</v>
      </c>
      <c r="I6203" s="50" t="s">
        <v>1240</v>
      </c>
      <c r="J6203" s="50" t="s">
        <v>7079</v>
      </c>
      <c r="K6203" s="50" t="s">
        <v>292</v>
      </c>
      <c r="L6203" s="50" t="s">
        <v>188</v>
      </c>
      <c r="M6203" s="54">
        <v>3</v>
      </c>
      <c r="N6203" s="51" t="str">
        <f t="shared" si="401"/>
        <v>日体大桜華</v>
      </c>
    </row>
    <row r="6204" spans="1:14" x14ac:dyDescent="0.2">
      <c r="A6204" s="50">
        <f t="shared" si="398"/>
        <v>65275</v>
      </c>
      <c r="B6204" s="50">
        <f t="shared" si="399"/>
        <v>6</v>
      </c>
      <c r="C6204" s="51">
        <f t="shared" si="400"/>
        <v>52</v>
      </c>
      <c r="D6204" s="50">
        <v>65275</v>
      </c>
      <c r="E6204" s="50" t="s">
        <v>14238</v>
      </c>
      <c r="F6204" s="50" t="s">
        <v>14239</v>
      </c>
      <c r="G6204" s="50" t="s">
        <v>14240</v>
      </c>
      <c r="H6204" s="50" t="s">
        <v>14241</v>
      </c>
      <c r="I6204" s="50" t="s">
        <v>14242</v>
      </c>
      <c r="J6204" s="50" t="s">
        <v>14243</v>
      </c>
      <c r="K6204" s="50" t="s">
        <v>292</v>
      </c>
      <c r="L6204" s="50" t="s">
        <v>1029</v>
      </c>
      <c r="M6204" s="54">
        <v>3</v>
      </c>
      <c r="N6204" s="51" t="str">
        <f t="shared" si="401"/>
        <v>日体大桜華</v>
      </c>
    </row>
    <row r="6205" spans="1:14" x14ac:dyDescent="0.2">
      <c r="A6205" s="50">
        <f t="shared" si="398"/>
        <v>65276</v>
      </c>
      <c r="B6205" s="50">
        <f t="shared" si="399"/>
        <v>6</v>
      </c>
      <c r="C6205" s="51">
        <f t="shared" si="400"/>
        <v>52</v>
      </c>
      <c r="D6205" s="50">
        <v>65276</v>
      </c>
      <c r="E6205" s="50" t="s">
        <v>14244</v>
      </c>
      <c r="F6205" s="50" t="s">
        <v>14245</v>
      </c>
      <c r="G6205" s="50" t="s">
        <v>14246</v>
      </c>
      <c r="H6205" s="50" t="s">
        <v>8053</v>
      </c>
      <c r="I6205" s="50" t="s">
        <v>14247</v>
      </c>
      <c r="J6205" s="50" t="s">
        <v>8054</v>
      </c>
      <c r="K6205" s="50" t="s">
        <v>292</v>
      </c>
      <c r="L6205" s="50" t="s">
        <v>1029</v>
      </c>
      <c r="M6205" s="54">
        <v>3</v>
      </c>
      <c r="N6205" s="51" t="str">
        <f t="shared" si="401"/>
        <v>日体大桜華</v>
      </c>
    </row>
    <row r="6206" spans="1:14" x14ac:dyDescent="0.2">
      <c r="A6206" s="50">
        <f t="shared" si="398"/>
        <v>65278</v>
      </c>
      <c r="B6206" s="50">
        <f t="shared" si="399"/>
        <v>6</v>
      </c>
      <c r="C6206" s="51">
        <f t="shared" si="400"/>
        <v>52</v>
      </c>
      <c r="D6206" s="50">
        <v>65278</v>
      </c>
      <c r="E6206" s="50" t="s">
        <v>56</v>
      </c>
      <c r="F6206" s="50" t="s">
        <v>14248</v>
      </c>
      <c r="G6206" s="50" t="s">
        <v>2851</v>
      </c>
      <c r="H6206" s="50" t="s">
        <v>10465</v>
      </c>
      <c r="I6206" s="50" t="s">
        <v>2852</v>
      </c>
      <c r="J6206" s="50" t="s">
        <v>10467</v>
      </c>
      <c r="K6206" s="50" t="s">
        <v>292</v>
      </c>
      <c r="L6206" s="50" t="s">
        <v>1029</v>
      </c>
      <c r="M6206" s="54">
        <v>3</v>
      </c>
      <c r="N6206" s="51" t="str">
        <f t="shared" si="401"/>
        <v>日体大桜華</v>
      </c>
    </row>
    <row r="6207" spans="1:14" x14ac:dyDescent="0.2">
      <c r="A6207" s="50">
        <f t="shared" si="398"/>
        <v>65280</v>
      </c>
      <c r="B6207" s="50">
        <f t="shared" si="399"/>
        <v>6</v>
      </c>
      <c r="C6207" s="51">
        <f t="shared" si="400"/>
        <v>52</v>
      </c>
      <c r="D6207" s="50">
        <v>65280</v>
      </c>
      <c r="E6207" s="50" t="s">
        <v>45</v>
      </c>
      <c r="F6207" s="50" t="s">
        <v>9619</v>
      </c>
      <c r="G6207" s="50" t="s">
        <v>1184</v>
      </c>
      <c r="H6207" s="50" t="s">
        <v>2734</v>
      </c>
      <c r="I6207" s="50" t="s">
        <v>1186</v>
      </c>
      <c r="J6207" s="50" t="s">
        <v>2735</v>
      </c>
      <c r="K6207" s="50" t="s">
        <v>292</v>
      </c>
      <c r="L6207" s="50" t="s">
        <v>188</v>
      </c>
      <c r="M6207" s="54">
        <v>3</v>
      </c>
      <c r="N6207" s="51" t="str">
        <f t="shared" si="401"/>
        <v>日体大桜華</v>
      </c>
    </row>
    <row r="6208" spans="1:14" x14ac:dyDescent="0.2">
      <c r="A6208" s="50">
        <f t="shared" si="398"/>
        <v>65281</v>
      </c>
      <c r="B6208" s="50">
        <f t="shared" si="399"/>
        <v>6</v>
      </c>
      <c r="C6208" s="51">
        <f t="shared" si="400"/>
        <v>52</v>
      </c>
      <c r="D6208" s="50">
        <v>65281</v>
      </c>
      <c r="E6208" s="50" t="s">
        <v>655</v>
      </c>
      <c r="F6208" s="50" t="s">
        <v>807</v>
      </c>
      <c r="G6208" s="50" t="s">
        <v>2441</v>
      </c>
      <c r="H6208" s="50" t="s">
        <v>2169</v>
      </c>
      <c r="I6208" s="50" t="s">
        <v>2442</v>
      </c>
      <c r="J6208" s="50" t="s">
        <v>2171</v>
      </c>
      <c r="K6208" s="50" t="s">
        <v>292</v>
      </c>
      <c r="L6208" s="50" t="s">
        <v>1029</v>
      </c>
      <c r="M6208" s="54">
        <v>3</v>
      </c>
      <c r="N6208" s="51" t="str">
        <f t="shared" si="401"/>
        <v>日体大桜華</v>
      </c>
    </row>
    <row r="6209" spans="1:14" x14ac:dyDescent="0.2">
      <c r="A6209" s="50">
        <f t="shared" si="398"/>
        <v>65285</v>
      </c>
      <c r="B6209" s="50">
        <f t="shared" si="399"/>
        <v>6</v>
      </c>
      <c r="C6209" s="51">
        <f t="shared" si="400"/>
        <v>52</v>
      </c>
      <c r="D6209" s="50">
        <v>65285</v>
      </c>
      <c r="E6209" s="50" t="s">
        <v>124</v>
      </c>
      <c r="F6209" s="50" t="s">
        <v>14249</v>
      </c>
      <c r="G6209" s="50" t="s">
        <v>1115</v>
      </c>
      <c r="H6209" s="50" t="s">
        <v>14250</v>
      </c>
      <c r="I6209" s="50" t="s">
        <v>1116</v>
      </c>
      <c r="J6209" s="50" t="s">
        <v>1545</v>
      </c>
      <c r="K6209" s="50" t="s">
        <v>292</v>
      </c>
      <c r="L6209" s="50" t="s">
        <v>188</v>
      </c>
      <c r="M6209" s="54">
        <v>2</v>
      </c>
      <c r="N6209" s="51" t="str">
        <f t="shared" si="401"/>
        <v>日体大桜華</v>
      </c>
    </row>
    <row r="6210" spans="1:14" x14ac:dyDescent="0.2">
      <c r="A6210" s="50">
        <f t="shared" si="398"/>
        <v>65286</v>
      </c>
      <c r="B6210" s="50">
        <f t="shared" si="399"/>
        <v>6</v>
      </c>
      <c r="C6210" s="51">
        <f t="shared" si="400"/>
        <v>52</v>
      </c>
      <c r="D6210" s="50">
        <v>65286</v>
      </c>
      <c r="E6210" s="50" t="s">
        <v>7317</v>
      </c>
      <c r="F6210" s="50" t="s">
        <v>14251</v>
      </c>
      <c r="G6210" s="50" t="s">
        <v>7318</v>
      </c>
      <c r="H6210" s="50" t="s">
        <v>3383</v>
      </c>
      <c r="I6210" s="50" t="s">
        <v>7319</v>
      </c>
      <c r="J6210" s="50" t="s">
        <v>3384</v>
      </c>
      <c r="K6210" s="50" t="s">
        <v>292</v>
      </c>
      <c r="L6210" s="50" t="s">
        <v>188</v>
      </c>
      <c r="M6210" s="54">
        <v>2</v>
      </c>
      <c r="N6210" s="51" t="str">
        <f t="shared" si="401"/>
        <v>日体大桜華</v>
      </c>
    </row>
    <row r="6211" spans="1:14" x14ac:dyDescent="0.2">
      <c r="A6211" s="50">
        <f t="shared" si="398"/>
        <v>65287</v>
      </c>
      <c r="B6211" s="50">
        <f t="shared" si="399"/>
        <v>6</v>
      </c>
      <c r="C6211" s="51">
        <f t="shared" si="400"/>
        <v>52</v>
      </c>
      <c r="D6211" s="50">
        <v>65287</v>
      </c>
      <c r="E6211" s="50" t="s">
        <v>9777</v>
      </c>
      <c r="F6211" s="50" t="s">
        <v>6063</v>
      </c>
      <c r="G6211" s="50" t="s">
        <v>9779</v>
      </c>
      <c r="H6211" s="50" t="s">
        <v>6064</v>
      </c>
      <c r="I6211" s="50" t="s">
        <v>9780</v>
      </c>
      <c r="J6211" s="50" t="s">
        <v>6065</v>
      </c>
      <c r="K6211" s="50" t="s">
        <v>292</v>
      </c>
      <c r="L6211" s="50" t="s">
        <v>188</v>
      </c>
      <c r="M6211" s="54">
        <v>2</v>
      </c>
      <c r="N6211" s="51" t="str">
        <f t="shared" si="401"/>
        <v>日体大桜華</v>
      </c>
    </row>
    <row r="6212" spans="1:14" x14ac:dyDescent="0.2">
      <c r="A6212" s="50">
        <f t="shared" si="398"/>
        <v>65288</v>
      </c>
      <c r="B6212" s="50">
        <f t="shared" si="399"/>
        <v>6</v>
      </c>
      <c r="C6212" s="51">
        <f t="shared" si="400"/>
        <v>52</v>
      </c>
      <c r="D6212" s="50">
        <v>65288</v>
      </c>
      <c r="E6212" s="50" t="s">
        <v>52</v>
      </c>
      <c r="F6212" s="50" t="s">
        <v>14252</v>
      </c>
      <c r="G6212" s="50" t="s">
        <v>1842</v>
      </c>
      <c r="H6212" s="50" t="s">
        <v>2696</v>
      </c>
      <c r="I6212" s="50" t="s">
        <v>1843</v>
      </c>
      <c r="J6212" s="50" t="s">
        <v>2697</v>
      </c>
      <c r="K6212" s="50" t="s">
        <v>292</v>
      </c>
      <c r="L6212" s="50" t="s">
        <v>188</v>
      </c>
      <c r="M6212" s="54">
        <v>2</v>
      </c>
      <c r="N6212" s="51" t="str">
        <f t="shared" si="401"/>
        <v>日体大桜華</v>
      </c>
    </row>
    <row r="6213" spans="1:14" x14ac:dyDescent="0.2">
      <c r="A6213" s="50">
        <f t="shared" si="398"/>
        <v>65289</v>
      </c>
      <c r="B6213" s="50">
        <f t="shared" si="399"/>
        <v>6</v>
      </c>
      <c r="C6213" s="51">
        <f t="shared" si="400"/>
        <v>52</v>
      </c>
      <c r="D6213" s="50">
        <v>65289</v>
      </c>
      <c r="E6213" s="50" t="s">
        <v>7065</v>
      </c>
      <c r="F6213" s="50" t="s">
        <v>3805</v>
      </c>
      <c r="G6213" s="50" t="s">
        <v>7067</v>
      </c>
      <c r="H6213" s="50" t="s">
        <v>2467</v>
      </c>
      <c r="I6213" s="50" t="s">
        <v>7068</v>
      </c>
      <c r="J6213" s="50" t="s">
        <v>2468</v>
      </c>
      <c r="K6213" s="50" t="s">
        <v>292</v>
      </c>
      <c r="L6213" s="50" t="s">
        <v>188</v>
      </c>
      <c r="M6213" s="54">
        <v>2</v>
      </c>
      <c r="N6213" s="51" t="str">
        <f t="shared" si="401"/>
        <v>日体大桜華</v>
      </c>
    </row>
    <row r="6214" spans="1:14" x14ac:dyDescent="0.2">
      <c r="A6214" s="50">
        <f t="shared" si="398"/>
        <v>65290</v>
      </c>
      <c r="B6214" s="50">
        <f t="shared" si="399"/>
        <v>6</v>
      </c>
      <c r="C6214" s="51">
        <f t="shared" si="400"/>
        <v>52</v>
      </c>
      <c r="D6214" s="50">
        <v>65290</v>
      </c>
      <c r="E6214" s="50" t="s">
        <v>8066</v>
      </c>
      <c r="F6214" s="50" t="s">
        <v>14253</v>
      </c>
      <c r="G6214" s="50" t="s">
        <v>10355</v>
      </c>
      <c r="H6214" s="50" t="s">
        <v>14254</v>
      </c>
      <c r="I6214" s="50" t="s">
        <v>10528</v>
      </c>
      <c r="J6214" s="50" t="s">
        <v>14255</v>
      </c>
      <c r="K6214" s="50" t="s">
        <v>292</v>
      </c>
      <c r="L6214" s="50" t="s">
        <v>188</v>
      </c>
      <c r="M6214" s="54">
        <v>2</v>
      </c>
      <c r="N6214" s="51" t="str">
        <f t="shared" si="401"/>
        <v>日体大桜華</v>
      </c>
    </row>
    <row r="6215" spans="1:14" x14ac:dyDescent="0.2">
      <c r="A6215" s="50">
        <f t="shared" si="398"/>
        <v>65291</v>
      </c>
      <c r="B6215" s="50">
        <f t="shared" si="399"/>
        <v>6</v>
      </c>
      <c r="C6215" s="51">
        <f t="shared" si="400"/>
        <v>52</v>
      </c>
      <c r="D6215" s="50">
        <v>65291</v>
      </c>
      <c r="E6215" s="50" t="s">
        <v>14256</v>
      </c>
      <c r="F6215" s="50" t="s">
        <v>14257</v>
      </c>
      <c r="G6215" s="50" t="s">
        <v>14258</v>
      </c>
      <c r="H6215" s="50" t="s">
        <v>14259</v>
      </c>
      <c r="I6215" s="50" t="s">
        <v>14260</v>
      </c>
      <c r="J6215" s="50" t="s">
        <v>14261</v>
      </c>
      <c r="K6215" s="50" t="s">
        <v>292</v>
      </c>
      <c r="L6215" s="50" t="s">
        <v>188</v>
      </c>
      <c r="M6215" s="54">
        <v>2</v>
      </c>
      <c r="N6215" s="51" t="str">
        <f t="shared" si="401"/>
        <v>日体大桜華</v>
      </c>
    </row>
    <row r="6216" spans="1:14" x14ac:dyDescent="0.2">
      <c r="A6216" s="50">
        <f t="shared" si="398"/>
        <v>65294</v>
      </c>
      <c r="B6216" s="50">
        <f t="shared" si="399"/>
        <v>6</v>
      </c>
      <c r="C6216" s="51">
        <f t="shared" si="400"/>
        <v>52</v>
      </c>
      <c r="D6216" s="50">
        <v>65294</v>
      </c>
      <c r="E6216" s="50" t="s">
        <v>2485</v>
      </c>
      <c r="F6216" s="50" t="s">
        <v>847</v>
      </c>
      <c r="G6216" s="50" t="s">
        <v>14262</v>
      </c>
      <c r="H6216" s="50" t="s">
        <v>1167</v>
      </c>
      <c r="I6216" s="50" t="s">
        <v>14263</v>
      </c>
      <c r="J6216" s="50" t="s">
        <v>1168</v>
      </c>
      <c r="K6216" s="50" t="s">
        <v>292</v>
      </c>
      <c r="L6216" s="50" t="s">
        <v>188</v>
      </c>
      <c r="M6216" s="54">
        <v>2</v>
      </c>
      <c r="N6216" s="51" t="str">
        <f t="shared" si="401"/>
        <v>日体大桜華</v>
      </c>
    </row>
    <row r="6217" spans="1:14" x14ac:dyDescent="0.2">
      <c r="A6217" s="50">
        <f t="shared" si="398"/>
        <v>65295</v>
      </c>
      <c r="B6217" s="50">
        <f t="shared" si="399"/>
        <v>6</v>
      </c>
      <c r="C6217" s="51">
        <f t="shared" si="400"/>
        <v>52</v>
      </c>
      <c r="D6217" s="50">
        <v>65295</v>
      </c>
      <c r="E6217" s="50" t="s">
        <v>14264</v>
      </c>
      <c r="F6217" s="50" t="s">
        <v>14265</v>
      </c>
      <c r="G6217" s="50" t="s">
        <v>14266</v>
      </c>
      <c r="H6217" s="50" t="s">
        <v>3025</v>
      </c>
      <c r="I6217" s="50" t="s">
        <v>14267</v>
      </c>
      <c r="J6217" s="50" t="s">
        <v>3027</v>
      </c>
      <c r="K6217" s="50" t="s">
        <v>292</v>
      </c>
      <c r="L6217" s="50" t="s">
        <v>189</v>
      </c>
      <c r="M6217" s="54">
        <v>1</v>
      </c>
      <c r="N6217" s="51" t="str">
        <f t="shared" si="401"/>
        <v>日体大桜華</v>
      </c>
    </row>
    <row r="6218" spans="1:14" x14ac:dyDescent="0.2">
      <c r="A6218" s="50">
        <f t="shared" si="398"/>
        <v>65296</v>
      </c>
      <c r="B6218" s="50">
        <f t="shared" si="399"/>
        <v>6</v>
      </c>
      <c r="C6218" s="51">
        <f t="shared" si="400"/>
        <v>52</v>
      </c>
      <c r="D6218" s="50">
        <v>65296</v>
      </c>
      <c r="E6218" s="50" t="s">
        <v>14238</v>
      </c>
      <c r="F6218" s="50" t="s">
        <v>14268</v>
      </c>
      <c r="G6218" s="50" t="s">
        <v>14240</v>
      </c>
      <c r="H6218" s="50" t="s">
        <v>5802</v>
      </c>
      <c r="I6218" s="50" t="s">
        <v>14242</v>
      </c>
      <c r="J6218" s="50" t="s">
        <v>5803</v>
      </c>
      <c r="K6218" s="50" t="s">
        <v>292</v>
      </c>
      <c r="L6218" s="50" t="s">
        <v>189</v>
      </c>
      <c r="M6218" s="54">
        <v>1</v>
      </c>
      <c r="N6218" s="51" t="str">
        <f t="shared" si="401"/>
        <v>日体大桜華</v>
      </c>
    </row>
    <row r="6219" spans="1:14" x14ac:dyDescent="0.2">
      <c r="A6219" s="50">
        <f t="shared" si="398"/>
        <v>65297</v>
      </c>
      <c r="B6219" s="50">
        <f t="shared" si="399"/>
        <v>6</v>
      </c>
      <c r="C6219" s="51">
        <f t="shared" si="400"/>
        <v>52</v>
      </c>
      <c r="D6219" s="50">
        <v>65297</v>
      </c>
      <c r="E6219" s="50" t="s">
        <v>14269</v>
      </c>
      <c r="F6219" s="50" t="s">
        <v>14270</v>
      </c>
      <c r="G6219" s="50" t="s">
        <v>14271</v>
      </c>
      <c r="H6219" s="50" t="s">
        <v>1063</v>
      </c>
      <c r="I6219" s="50" t="s">
        <v>14272</v>
      </c>
      <c r="J6219" s="50" t="s">
        <v>1064</v>
      </c>
      <c r="K6219" s="50" t="s">
        <v>292</v>
      </c>
      <c r="L6219" s="50" t="s">
        <v>189</v>
      </c>
      <c r="M6219" s="54">
        <v>1</v>
      </c>
      <c r="N6219" s="51" t="str">
        <f t="shared" si="401"/>
        <v>日体大桜華</v>
      </c>
    </row>
    <row r="6220" spans="1:14" x14ac:dyDescent="0.2">
      <c r="A6220" s="50">
        <f t="shared" si="398"/>
        <v>65298</v>
      </c>
      <c r="B6220" s="50">
        <f t="shared" si="399"/>
        <v>6</v>
      </c>
      <c r="C6220" s="51">
        <f t="shared" si="400"/>
        <v>52</v>
      </c>
      <c r="D6220" s="50">
        <v>65298</v>
      </c>
      <c r="E6220" s="50" t="s">
        <v>53</v>
      </c>
      <c r="F6220" s="50" t="s">
        <v>14273</v>
      </c>
      <c r="G6220" s="50" t="s">
        <v>1239</v>
      </c>
      <c r="H6220" s="50" t="s">
        <v>14274</v>
      </c>
      <c r="I6220" s="50" t="s">
        <v>1240</v>
      </c>
      <c r="J6220" s="50" t="s">
        <v>14275</v>
      </c>
      <c r="K6220" s="50" t="s">
        <v>292</v>
      </c>
      <c r="L6220" s="50" t="s">
        <v>189</v>
      </c>
      <c r="M6220" s="54">
        <v>1</v>
      </c>
      <c r="N6220" s="51" t="str">
        <f t="shared" si="401"/>
        <v>日体大桜華</v>
      </c>
    </row>
    <row r="6221" spans="1:14" x14ac:dyDescent="0.2">
      <c r="A6221" s="50">
        <f t="shared" ref="A6221:A6284" si="402">D6221</f>
        <v>65299</v>
      </c>
      <c r="B6221" s="50">
        <f t="shared" ref="B6221:B6284" si="403">ROUNDDOWN(D6221/10000,0)</f>
        <v>6</v>
      </c>
      <c r="C6221" s="51">
        <f t="shared" ref="C6221:C6284" si="404">ROUNDDOWN((D6221-B6221*10000)/100,0)</f>
        <v>52</v>
      </c>
      <c r="D6221" s="50">
        <v>65299</v>
      </c>
      <c r="E6221" s="50" t="s">
        <v>14276</v>
      </c>
      <c r="F6221" s="50" t="s">
        <v>1183</v>
      </c>
      <c r="G6221" s="50" t="s">
        <v>14277</v>
      </c>
      <c r="H6221" s="50" t="s">
        <v>1336</v>
      </c>
      <c r="I6221" s="50" t="s">
        <v>14278</v>
      </c>
      <c r="J6221" s="50" t="s">
        <v>1187</v>
      </c>
      <c r="K6221" s="50" t="s">
        <v>292</v>
      </c>
      <c r="L6221" s="50" t="s">
        <v>185</v>
      </c>
      <c r="M6221" s="54">
        <v>1</v>
      </c>
      <c r="N6221" s="51" t="str">
        <f t="shared" ref="N6221:N6284" si="405">VLOOKUP(B6221*100+C6221,$AB$2:$AF$400,2,0)</f>
        <v>日体大桜華</v>
      </c>
    </row>
    <row r="6222" spans="1:14" x14ac:dyDescent="0.2">
      <c r="A6222" s="50">
        <f t="shared" si="402"/>
        <v>65329</v>
      </c>
      <c r="B6222" s="50">
        <f t="shared" si="403"/>
        <v>6</v>
      </c>
      <c r="C6222" s="51">
        <f t="shared" si="404"/>
        <v>53</v>
      </c>
      <c r="D6222" s="50">
        <v>65329</v>
      </c>
      <c r="E6222" s="50" t="s">
        <v>9671</v>
      </c>
      <c r="F6222" s="50" t="s">
        <v>14279</v>
      </c>
      <c r="G6222" s="50" t="s">
        <v>9672</v>
      </c>
      <c r="H6222" s="50" t="s">
        <v>14280</v>
      </c>
      <c r="I6222" s="50" t="s">
        <v>9673</v>
      </c>
      <c r="J6222" s="50" t="s">
        <v>14281</v>
      </c>
      <c r="K6222" s="50" t="s">
        <v>291</v>
      </c>
      <c r="L6222" s="50" t="s">
        <v>188</v>
      </c>
      <c r="M6222" s="54">
        <v>2</v>
      </c>
      <c r="N6222" s="51" t="str">
        <f t="shared" si="405"/>
        <v>明学東村山</v>
      </c>
    </row>
    <row r="6223" spans="1:14" x14ac:dyDescent="0.2">
      <c r="A6223" s="50">
        <f t="shared" si="402"/>
        <v>65330</v>
      </c>
      <c r="B6223" s="50">
        <f t="shared" si="403"/>
        <v>6</v>
      </c>
      <c r="C6223" s="51">
        <f t="shared" si="404"/>
        <v>53</v>
      </c>
      <c r="D6223" s="50">
        <v>65330</v>
      </c>
      <c r="E6223" s="50" t="s">
        <v>8091</v>
      </c>
      <c r="F6223" s="50" t="s">
        <v>14282</v>
      </c>
      <c r="G6223" s="50" t="s">
        <v>8093</v>
      </c>
      <c r="H6223" s="50" t="s">
        <v>2899</v>
      </c>
      <c r="I6223" s="50" t="s">
        <v>8095</v>
      </c>
      <c r="J6223" s="50" t="s">
        <v>2900</v>
      </c>
      <c r="K6223" s="50" t="s">
        <v>291</v>
      </c>
      <c r="L6223" s="50" t="s">
        <v>188</v>
      </c>
      <c r="M6223" s="54">
        <v>2</v>
      </c>
      <c r="N6223" s="51" t="str">
        <f t="shared" si="405"/>
        <v>明学東村山</v>
      </c>
    </row>
    <row r="6224" spans="1:14" x14ac:dyDescent="0.2">
      <c r="A6224" s="50">
        <f t="shared" si="402"/>
        <v>65331</v>
      </c>
      <c r="B6224" s="50">
        <f t="shared" si="403"/>
        <v>6</v>
      </c>
      <c r="C6224" s="51">
        <f t="shared" si="404"/>
        <v>53</v>
      </c>
      <c r="D6224" s="50">
        <v>65331</v>
      </c>
      <c r="E6224" s="50" t="s">
        <v>9006</v>
      </c>
      <c r="F6224" s="50" t="s">
        <v>14283</v>
      </c>
      <c r="G6224" s="50" t="s">
        <v>9008</v>
      </c>
      <c r="H6224" s="50" t="s">
        <v>9755</v>
      </c>
      <c r="I6224" s="50" t="s">
        <v>9010</v>
      </c>
      <c r="J6224" s="50" t="s">
        <v>9756</v>
      </c>
      <c r="K6224" s="50" t="s">
        <v>291</v>
      </c>
      <c r="L6224" s="50" t="s">
        <v>188</v>
      </c>
      <c r="M6224" s="54">
        <v>2</v>
      </c>
      <c r="N6224" s="51" t="str">
        <f t="shared" si="405"/>
        <v>明学東村山</v>
      </c>
    </row>
    <row r="6225" spans="1:14" x14ac:dyDescent="0.2">
      <c r="A6225" s="50">
        <f t="shared" si="402"/>
        <v>65332</v>
      </c>
      <c r="B6225" s="50">
        <f t="shared" si="403"/>
        <v>6</v>
      </c>
      <c r="C6225" s="51">
        <f t="shared" si="404"/>
        <v>53</v>
      </c>
      <c r="D6225" s="50">
        <v>65332</v>
      </c>
      <c r="E6225" s="50" t="s">
        <v>22</v>
      </c>
      <c r="F6225" s="50" t="s">
        <v>3871</v>
      </c>
      <c r="G6225" s="50" t="s">
        <v>1070</v>
      </c>
      <c r="H6225" s="50" t="s">
        <v>1667</v>
      </c>
      <c r="I6225" s="50" t="s">
        <v>3199</v>
      </c>
      <c r="J6225" s="50" t="s">
        <v>1668</v>
      </c>
      <c r="K6225" s="50" t="s">
        <v>291</v>
      </c>
      <c r="L6225" s="50" t="s">
        <v>188</v>
      </c>
      <c r="M6225" s="54">
        <v>2</v>
      </c>
      <c r="N6225" s="51" t="str">
        <f t="shared" si="405"/>
        <v>明学東村山</v>
      </c>
    </row>
    <row r="6226" spans="1:14" x14ac:dyDescent="0.2">
      <c r="A6226" s="50">
        <f t="shared" si="402"/>
        <v>65333</v>
      </c>
      <c r="B6226" s="50">
        <f t="shared" si="403"/>
        <v>6</v>
      </c>
      <c r="C6226" s="51">
        <f t="shared" si="404"/>
        <v>53</v>
      </c>
      <c r="D6226" s="50">
        <v>65333</v>
      </c>
      <c r="E6226" s="50" t="s">
        <v>33</v>
      </c>
      <c r="F6226" s="50" t="s">
        <v>14284</v>
      </c>
      <c r="G6226" s="50" t="s">
        <v>1457</v>
      </c>
      <c r="H6226" s="50" t="s">
        <v>1030</v>
      </c>
      <c r="I6226" s="50" t="s">
        <v>1683</v>
      </c>
      <c r="J6226" s="50" t="s">
        <v>1282</v>
      </c>
      <c r="K6226" s="50" t="s">
        <v>291</v>
      </c>
      <c r="L6226" s="50" t="s">
        <v>189</v>
      </c>
      <c r="M6226" s="54">
        <v>1</v>
      </c>
      <c r="N6226" s="51" t="str">
        <f t="shared" si="405"/>
        <v>明学東村山</v>
      </c>
    </row>
    <row r="6227" spans="1:14" x14ac:dyDescent="0.2">
      <c r="A6227" s="50">
        <f t="shared" si="402"/>
        <v>65334</v>
      </c>
      <c r="B6227" s="50">
        <f t="shared" si="403"/>
        <v>6</v>
      </c>
      <c r="C6227" s="51">
        <f t="shared" si="404"/>
        <v>53</v>
      </c>
      <c r="D6227" s="50">
        <v>65334</v>
      </c>
      <c r="E6227" s="50" t="s">
        <v>83</v>
      </c>
      <c r="F6227" s="50" t="s">
        <v>14285</v>
      </c>
      <c r="G6227" s="50" t="s">
        <v>9788</v>
      </c>
      <c r="H6227" s="50" t="s">
        <v>1491</v>
      </c>
      <c r="I6227" s="50" t="s">
        <v>9789</v>
      </c>
      <c r="J6227" s="50" t="s">
        <v>1493</v>
      </c>
      <c r="K6227" s="50" t="s">
        <v>291</v>
      </c>
      <c r="L6227" s="50" t="s">
        <v>189</v>
      </c>
      <c r="M6227" s="54">
        <v>1</v>
      </c>
      <c r="N6227" s="51" t="str">
        <f t="shared" si="405"/>
        <v>明学東村山</v>
      </c>
    </row>
    <row r="6228" spans="1:14" x14ac:dyDescent="0.2">
      <c r="A6228" s="50">
        <f t="shared" si="402"/>
        <v>65335</v>
      </c>
      <c r="B6228" s="50">
        <f t="shared" si="403"/>
        <v>6</v>
      </c>
      <c r="C6228" s="51">
        <f t="shared" si="404"/>
        <v>53</v>
      </c>
      <c r="D6228" s="50">
        <v>65335</v>
      </c>
      <c r="E6228" s="50" t="s">
        <v>14286</v>
      </c>
      <c r="F6228" s="50" t="s">
        <v>14287</v>
      </c>
      <c r="G6228" s="50" t="s">
        <v>14288</v>
      </c>
      <c r="H6228" s="50" t="s">
        <v>4411</v>
      </c>
      <c r="I6228" s="50" t="s">
        <v>14289</v>
      </c>
      <c r="J6228" s="50" t="s">
        <v>4413</v>
      </c>
      <c r="K6228" s="50" t="s">
        <v>291</v>
      </c>
      <c r="L6228" s="50" t="s">
        <v>189</v>
      </c>
      <c r="M6228" s="54">
        <v>1</v>
      </c>
      <c r="N6228" s="51" t="str">
        <f t="shared" si="405"/>
        <v>明学東村山</v>
      </c>
    </row>
    <row r="6229" spans="1:14" x14ac:dyDescent="0.2">
      <c r="A6229" s="50">
        <f t="shared" si="402"/>
        <v>65336</v>
      </c>
      <c r="B6229" s="50">
        <f t="shared" si="403"/>
        <v>6</v>
      </c>
      <c r="C6229" s="51">
        <f t="shared" si="404"/>
        <v>53</v>
      </c>
      <c r="D6229" s="50">
        <v>65336</v>
      </c>
      <c r="E6229" s="50" t="s">
        <v>6551</v>
      </c>
      <c r="F6229" s="50" t="s">
        <v>436</v>
      </c>
      <c r="G6229" s="50" t="s">
        <v>6552</v>
      </c>
      <c r="H6229" s="50" t="s">
        <v>1034</v>
      </c>
      <c r="I6229" s="50" t="s">
        <v>6553</v>
      </c>
      <c r="J6229" s="50" t="s">
        <v>1036</v>
      </c>
      <c r="K6229" s="50" t="s">
        <v>291</v>
      </c>
      <c r="L6229" s="50" t="s">
        <v>188</v>
      </c>
      <c r="M6229" s="54">
        <v>2</v>
      </c>
      <c r="N6229" s="51" t="str">
        <f t="shared" si="405"/>
        <v>明学東村山</v>
      </c>
    </row>
    <row r="6230" spans="1:14" x14ac:dyDescent="0.2">
      <c r="A6230" s="50">
        <f t="shared" si="402"/>
        <v>65337</v>
      </c>
      <c r="B6230" s="50">
        <f t="shared" si="403"/>
        <v>6</v>
      </c>
      <c r="C6230" s="51">
        <f t="shared" si="404"/>
        <v>53</v>
      </c>
      <c r="D6230" s="50">
        <v>65337</v>
      </c>
      <c r="E6230" s="50" t="s">
        <v>487</v>
      </c>
      <c r="F6230" s="50" t="s">
        <v>758</v>
      </c>
      <c r="G6230" s="50" t="s">
        <v>1293</v>
      </c>
      <c r="H6230" s="50" t="s">
        <v>1241</v>
      </c>
      <c r="I6230" s="50" t="s">
        <v>1295</v>
      </c>
      <c r="J6230" s="50" t="s">
        <v>1242</v>
      </c>
      <c r="K6230" s="50" t="s">
        <v>291</v>
      </c>
      <c r="L6230" s="50" t="s">
        <v>189</v>
      </c>
      <c r="M6230" s="54">
        <v>1</v>
      </c>
      <c r="N6230" s="51" t="str">
        <f t="shared" si="405"/>
        <v>明学東村山</v>
      </c>
    </row>
    <row r="6231" spans="1:14" x14ac:dyDescent="0.2">
      <c r="A6231" s="50">
        <f t="shared" si="402"/>
        <v>65338</v>
      </c>
      <c r="B6231" s="50">
        <f t="shared" si="403"/>
        <v>6</v>
      </c>
      <c r="C6231" s="51">
        <f t="shared" si="404"/>
        <v>53</v>
      </c>
      <c r="D6231" s="50">
        <v>65338</v>
      </c>
      <c r="E6231" s="50" t="s">
        <v>30</v>
      </c>
      <c r="F6231" s="50" t="s">
        <v>14290</v>
      </c>
      <c r="G6231" s="50" t="s">
        <v>1081</v>
      </c>
      <c r="H6231" s="50" t="s">
        <v>8079</v>
      </c>
      <c r="I6231" s="50" t="s">
        <v>2991</v>
      </c>
      <c r="J6231" s="50" t="s">
        <v>14291</v>
      </c>
      <c r="K6231" s="50" t="s">
        <v>291</v>
      </c>
      <c r="L6231" s="50" t="s">
        <v>188</v>
      </c>
      <c r="M6231" s="54">
        <v>2</v>
      </c>
      <c r="N6231" s="51" t="str">
        <f t="shared" si="405"/>
        <v>明学東村山</v>
      </c>
    </row>
    <row r="6232" spans="1:14" x14ac:dyDescent="0.2">
      <c r="A6232" s="50">
        <f t="shared" si="402"/>
        <v>65351</v>
      </c>
      <c r="B6232" s="50">
        <f t="shared" si="403"/>
        <v>6</v>
      </c>
      <c r="C6232" s="51">
        <f t="shared" si="404"/>
        <v>53</v>
      </c>
      <c r="D6232" s="50">
        <v>65351</v>
      </c>
      <c r="E6232" s="50" t="s">
        <v>5860</v>
      </c>
      <c r="F6232" s="50" t="s">
        <v>8877</v>
      </c>
      <c r="G6232" s="50" t="s">
        <v>5862</v>
      </c>
      <c r="H6232" s="50" t="s">
        <v>8629</v>
      </c>
      <c r="I6232" s="50" t="s">
        <v>5863</v>
      </c>
      <c r="J6232" s="50" t="s">
        <v>8630</v>
      </c>
      <c r="K6232" s="50" t="s">
        <v>292</v>
      </c>
      <c r="L6232" s="50" t="s">
        <v>188</v>
      </c>
      <c r="M6232" s="54">
        <v>2</v>
      </c>
      <c r="N6232" s="51" t="str">
        <f t="shared" si="405"/>
        <v>明学東村山</v>
      </c>
    </row>
    <row r="6233" spans="1:14" x14ac:dyDescent="0.2">
      <c r="A6233" s="50">
        <f t="shared" si="402"/>
        <v>65352</v>
      </c>
      <c r="B6233" s="50">
        <f t="shared" si="403"/>
        <v>6</v>
      </c>
      <c r="C6233" s="51">
        <f t="shared" si="404"/>
        <v>53</v>
      </c>
      <c r="D6233" s="50">
        <v>65352</v>
      </c>
      <c r="E6233" s="50" t="s">
        <v>14292</v>
      </c>
      <c r="F6233" s="50" t="s">
        <v>14045</v>
      </c>
      <c r="G6233" s="50" t="s">
        <v>14293</v>
      </c>
      <c r="H6233" s="50" t="s">
        <v>5086</v>
      </c>
      <c r="I6233" s="50" t="s">
        <v>14294</v>
      </c>
      <c r="J6233" s="50" t="s">
        <v>5088</v>
      </c>
      <c r="K6233" s="50" t="s">
        <v>292</v>
      </c>
      <c r="L6233" s="50" t="s">
        <v>189</v>
      </c>
      <c r="M6233" s="54">
        <v>1</v>
      </c>
      <c r="N6233" s="51" t="str">
        <f t="shared" si="405"/>
        <v>明学東村山</v>
      </c>
    </row>
    <row r="6234" spans="1:14" x14ac:dyDescent="0.2">
      <c r="A6234" s="50">
        <f t="shared" si="402"/>
        <v>65353</v>
      </c>
      <c r="B6234" s="50">
        <f t="shared" si="403"/>
        <v>6</v>
      </c>
      <c r="C6234" s="51">
        <f t="shared" si="404"/>
        <v>53</v>
      </c>
      <c r="D6234" s="50">
        <v>65353</v>
      </c>
      <c r="E6234" s="50" t="s">
        <v>2045</v>
      </c>
      <c r="F6234" s="50" t="s">
        <v>14295</v>
      </c>
      <c r="G6234" s="50" t="s">
        <v>2047</v>
      </c>
      <c r="H6234" s="50" t="s">
        <v>1815</v>
      </c>
      <c r="I6234" s="50" t="s">
        <v>2049</v>
      </c>
      <c r="J6234" s="50" t="s">
        <v>1816</v>
      </c>
      <c r="K6234" s="50" t="s">
        <v>292</v>
      </c>
      <c r="L6234" s="50" t="s">
        <v>189</v>
      </c>
      <c r="M6234" s="54">
        <v>1</v>
      </c>
      <c r="N6234" s="51" t="str">
        <f t="shared" si="405"/>
        <v>明学東村山</v>
      </c>
    </row>
    <row r="6235" spans="1:14" x14ac:dyDescent="0.2">
      <c r="A6235" s="50">
        <f t="shared" si="402"/>
        <v>65354</v>
      </c>
      <c r="B6235" s="50">
        <f t="shared" si="403"/>
        <v>6</v>
      </c>
      <c r="C6235" s="51">
        <f t="shared" si="404"/>
        <v>53</v>
      </c>
      <c r="D6235" s="50">
        <v>65354</v>
      </c>
      <c r="E6235" s="50" t="s">
        <v>34</v>
      </c>
      <c r="F6235" s="50" t="s">
        <v>11610</v>
      </c>
      <c r="G6235" s="50" t="s">
        <v>1285</v>
      </c>
      <c r="H6235" s="50" t="s">
        <v>7356</v>
      </c>
      <c r="I6235" s="50" t="s">
        <v>1287</v>
      </c>
      <c r="J6235" s="50" t="s">
        <v>7358</v>
      </c>
      <c r="K6235" s="50" t="s">
        <v>292</v>
      </c>
      <c r="L6235" s="50" t="s">
        <v>189</v>
      </c>
      <c r="M6235" s="54">
        <v>1</v>
      </c>
      <c r="N6235" s="51" t="str">
        <f t="shared" si="405"/>
        <v>明学東村山</v>
      </c>
    </row>
    <row r="6236" spans="1:14" x14ac:dyDescent="0.2">
      <c r="A6236" s="50">
        <f t="shared" si="402"/>
        <v>65355</v>
      </c>
      <c r="B6236" s="50">
        <f t="shared" si="403"/>
        <v>6</v>
      </c>
      <c r="C6236" s="51">
        <f t="shared" si="404"/>
        <v>53</v>
      </c>
      <c r="D6236" s="50">
        <v>65355</v>
      </c>
      <c r="E6236" s="50" t="s">
        <v>14296</v>
      </c>
      <c r="F6236" s="50" t="s">
        <v>14297</v>
      </c>
      <c r="G6236" s="50" t="s">
        <v>14298</v>
      </c>
      <c r="H6236" s="50" t="s">
        <v>13250</v>
      </c>
      <c r="I6236" s="50" t="s">
        <v>14299</v>
      </c>
      <c r="J6236" s="50" t="s">
        <v>13251</v>
      </c>
      <c r="K6236" s="50" t="s">
        <v>292</v>
      </c>
      <c r="L6236" s="50" t="s">
        <v>189</v>
      </c>
      <c r="M6236" s="54">
        <v>1</v>
      </c>
      <c r="N6236" s="51" t="str">
        <f t="shared" si="405"/>
        <v>明学東村山</v>
      </c>
    </row>
    <row r="6237" spans="1:14" x14ac:dyDescent="0.2">
      <c r="A6237" s="50">
        <f t="shared" si="402"/>
        <v>65398</v>
      </c>
      <c r="B6237" s="50">
        <f t="shared" si="403"/>
        <v>6</v>
      </c>
      <c r="C6237" s="51">
        <f t="shared" si="404"/>
        <v>53</v>
      </c>
      <c r="D6237" s="50">
        <v>65398</v>
      </c>
      <c r="E6237" s="50" t="s">
        <v>8341</v>
      </c>
      <c r="F6237" s="50" t="s">
        <v>14300</v>
      </c>
      <c r="G6237" s="50" t="s">
        <v>8343</v>
      </c>
      <c r="H6237" s="50" t="s">
        <v>2232</v>
      </c>
      <c r="I6237" s="50" t="s">
        <v>8344</v>
      </c>
      <c r="J6237" s="50" t="s">
        <v>2233</v>
      </c>
      <c r="K6237" s="50" t="s">
        <v>292</v>
      </c>
      <c r="L6237" s="50" t="s">
        <v>189</v>
      </c>
      <c r="M6237" s="54">
        <v>2</v>
      </c>
      <c r="N6237" s="51" t="str">
        <f t="shared" si="405"/>
        <v>明学東村山</v>
      </c>
    </row>
    <row r="6238" spans="1:14" x14ac:dyDescent="0.2">
      <c r="A6238" s="50">
        <f t="shared" si="402"/>
        <v>65399</v>
      </c>
      <c r="B6238" s="50">
        <f t="shared" si="403"/>
        <v>6</v>
      </c>
      <c r="C6238" s="51">
        <f t="shared" si="404"/>
        <v>53</v>
      </c>
      <c r="D6238" s="50">
        <v>65399</v>
      </c>
      <c r="E6238" s="50" t="s">
        <v>689</v>
      </c>
      <c r="F6238" s="50" t="s">
        <v>14301</v>
      </c>
      <c r="G6238" s="50" t="s">
        <v>3329</v>
      </c>
      <c r="H6238" s="50" t="s">
        <v>6858</v>
      </c>
      <c r="I6238" s="50" t="s">
        <v>3331</v>
      </c>
      <c r="J6238" s="50" t="s">
        <v>6859</v>
      </c>
      <c r="K6238" s="50" t="s">
        <v>292</v>
      </c>
      <c r="L6238" s="50" t="s">
        <v>189</v>
      </c>
      <c r="M6238" s="54">
        <v>2</v>
      </c>
      <c r="N6238" s="51" t="str">
        <f t="shared" si="405"/>
        <v>明学東村山</v>
      </c>
    </row>
    <row r="6239" spans="1:14" x14ac:dyDescent="0.2">
      <c r="A6239" s="50">
        <f t="shared" si="402"/>
        <v>65415</v>
      </c>
      <c r="B6239" s="50">
        <f t="shared" si="403"/>
        <v>6</v>
      </c>
      <c r="C6239" s="51">
        <f t="shared" si="404"/>
        <v>54</v>
      </c>
      <c r="D6239" s="50">
        <v>65415</v>
      </c>
      <c r="E6239" s="50" t="s">
        <v>1052</v>
      </c>
      <c r="F6239" s="50" t="s">
        <v>3925</v>
      </c>
      <c r="G6239" s="50" t="s">
        <v>1054</v>
      </c>
      <c r="H6239" s="50" t="s">
        <v>2476</v>
      </c>
      <c r="I6239" s="50" t="s">
        <v>1056</v>
      </c>
      <c r="J6239" s="50" t="s">
        <v>2478</v>
      </c>
      <c r="K6239" s="50" t="s">
        <v>291</v>
      </c>
      <c r="L6239" s="50" t="s">
        <v>1029</v>
      </c>
      <c r="M6239" s="54">
        <v>3</v>
      </c>
      <c r="N6239" s="51" t="str">
        <f t="shared" si="405"/>
        <v>明法</v>
      </c>
    </row>
    <row r="6240" spans="1:14" x14ac:dyDescent="0.2">
      <c r="A6240" s="50">
        <f t="shared" si="402"/>
        <v>65421</v>
      </c>
      <c r="B6240" s="50">
        <f t="shared" si="403"/>
        <v>6</v>
      </c>
      <c r="C6240" s="51">
        <f t="shared" si="404"/>
        <v>54</v>
      </c>
      <c r="D6240" s="50">
        <v>65421</v>
      </c>
      <c r="E6240" s="50" t="s">
        <v>55</v>
      </c>
      <c r="F6240" s="50" t="s">
        <v>14302</v>
      </c>
      <c r="G6240" s="50" t="s">
        <v>1755</v>
      </c>
      <c r="H6240" s="50" t="s">
        <v>2033</v>
      </c>
      <c r="I6240" s="50" t="s">
        <v>1756</v>
      </c>
      <c r="J6240" s="50" t="s">
        <v>2920</v>
      </c>
      <c r="K6240" s="50" t="s">
        <v>291</v>
      </c>
      <c r="L6240" s="50" t="s">
        <v>188</v>
      </c>
      <c r="M6240" s="54">
        <v>2</v>
      </c>
      <c r="N6240" s="51" t="str">
        <f t="shared" si="405"/>
        <v>明法</v>
      </c>
    </row>
    <row r="6241" spans="1:14" x14ac:dyDescent="0.2">
      <c r="A6241" s="50">
        <f t="shared" si="402"/>
        <v>65422</v>
      </c>
      <c r="B6241" s="50">
        <f t="shared" si="403"/>
        <v>6</v>
      </c>
      <c r="C6241" s="51">
        <f t="shared" si="404"/>
        <v>54</v>
      </c>
      <c r="D6241" s="50">
        <v>65422</v>
      </c>
      <c r="E6241" s="50" t="s">
        <v>14303</v>
      </c>
      <c r="F6241" s="50" t="s">
        <v>737</v>
      </c>
      <c r="G6241" s="50" t="s">
        <v>14304</v>
      </c>
      <c r="H6241" s="50" t="s">
        <v>1595</v>
      </c>
      <c r="I6241" s="50" t="s">
        <v>14305</v>
      </c>
      <c r="J6241" s="50" t="s">
        <v>1597</v>
      </c>
      <c r="K6241" s="50" t="s">
        <v>291</v>
      </c>
      <c r="L6241" s="50" t="s">
        <v>188</v>
      </c>
      <c r="M6241" s="54">
        <v>2</v>
      </c>
      <c r="N6241" s="51" t="str">
        <f t="shared" si="405"/>
        <v>明法</v>
      </c>
    </row>
    <row r="6242" spans="1:14" x14ac:dyDescent="0.2">
      <c r="A6242" s="50">
        <f t="shared" si="402"/>
        <v>65423</v>
      </c>
      <c r="B6242" s="50">
        <f t="shared" si="403"/>
        <v>6</v>
      </c>
      <c r="C6242" s="51">
        <f t="shared" si="404"/>
        <v>54</v>
      </c>
      <c r="D6242" s="50">
        <v>65423</v>
      </c>
      <c r="E6242" s="50" t="s">
        <v>580</v>
      </c>
      <c r="F6242" s="50" t="s">
        <v>14306</v>
      </c>
      <c r="G6242" s="50" t="s">
        <v>1749</v>
      </c>
      <c r="H6242" s="50" t="s">
        <v>1121</v>
      </c>
      <c r="I6242" s="50" t="s">
        <v>1751</v>
      </c>
      <c r="J6242" s="50" t="s">
        <v>1584</v>
      </c>
      <c r="K6242" s="50" t="s">
        <v>291</v>
      </c>
      <c r="L6242" s="50" t="s">
        <v>188</v>
      </c>
      <c r="M6242" s="54">
        <v>2</v>
      </c>
      <c r="N6242" s="51" t="str">
        <f t="shared" si="405"/>
        <v>明法</v>
      </c>
    </row>
    <row r="6243" spans="1:14" x14ac:dyDescent="0.2">
      <c r="A6243" s="50">
        <f t="shared" si="402"/>
        <v>65424</v>
      </c>
      <c r="B6243" s="50">
        <f t="shared" si="403"/>
        <v>6</v>
      </c>
      <c r="C6243" s="51">
        <f t="shared" si="404"/>
        <v>54</v>
      </c>
      <c r="D6243" s="50">
        <v>65424</v>
      </c>
      <c r="E6243" s="50" t="s">
        <v>2698</v>
      </c>
      <c r="F6243" s="50" t="s">
        <v>14307</v>
      </c>
      <c r="G6243" s="50" t="s">
        <v>2428</v>
      </c>
      <c r="H6243" s="50" t="s">
        <v>12863</v>
      </c>
      <c r="I6243" s="50" t="s">
        <v>2430</v>
      </c>
      <c r="J6243" s="50" t="s">
        <v>12864</v>
      </c>
      <c r="K6243" s="50" t="s">
        <v>291</v>
      </c>
      <c r="L6243" s="50" t="s">
        <v>188</v>
      </c>
      <c r="M6243" s="54">
        <v>2</v>
      </c>
      <c r="N6243" s="51" t="str">
        <f t="shared" si="405"/>
        <v>明法</v>
      </c>
    </row>
    <row r="6244" spans="1:14" x14ac:dyDescent="0.2">
      <c r="A6244" s="50">
        <f t="shared" si="402"/>
        <v>65425</v>
      </c>
      <c r="B6244" s="50">
        <f t="shared" si="403"/>
        <v>6</v>
      </c>
      <c r="C6244" s="51">
        <f t="shared" si="404"/>
        <v>54</v>
      </c>
      <c r="D6244" s="50">
        <v>65425</v>
      </c>
      <c r="E6244" s="50" t="s">
        <v>12109</v>
      </c>
      <c r="F6244" s="50" t="s">
        <v>8835</v>
      </c>
      <c r="G6244" s="50" t="s">
        <v>12110</v>
      </c>
      <c r="H6244" s="50" t="s">
        <v>1037</v>
      </c>
      <c r="I6244" s="50" t="s">
        <v>12111</v>
      </c>
      <c r="J6244" s="50" t="s">
        <v>1156</v>
      </c>
      <c r="K6244" s="50" t="s">
        <v>291</v>
      </c>
      <c r="L6244" s="50" t="s">
        <v>188</v>
      </c>
      <c r="M6244" s="54">
        <v>2</v>
      </c>
      <c r="N6244" s="51" t="str">
        <f t="shared" si="405"/>
        <v>明法</v>
      </c>
    </row>
    <row r="6245" spans="1:14" x14ac:dyDescent="0.2">
      <c r="A6245" s="50">
        <f t="shared" si="402"/>
        <v>65426</v>
      </c>
      <c r="B6245" s="50">
        <f t="shared" si="403"/>
        <v>6</v>
      </c>
      <c r="C6245" s="51">
        <f t="shared" si="404"/>
        <v>54</v>
      </c>
      <c r="D6245" s="50">
        <v>65426</v>
      </c>
      <c r="E6245" s="50" t="s">
        <v>5350</v>
      </c>
      <c r="F6245" s="50" t="s">
        <v>8884</v>
      </c>
      <c r="G6245" s="50" t="s">
        <v>5352</v>
      </c>
      <c r="H6245" s="50" t="s">
        <v>1989</v>
      </c>
      <c r="I6245" s="50" t="s">
        <v>5354</v>
      </c>
      <c r="J6245" s="50" t="s">
        <v>1990</v>
      </c>
      <c r="K6245" s="50" t="s">
        <v>291</v>
      </c>
      <c r="L6245" s="50" t="s">
        <v>189</v>
      </c>
      <c r="M6245" s="54">
        <v>2</v>
      </c>
      <c r="N6245" s="51" t="str">
        <f t="shared" si="405"/>
        <v>明法</v>
      </c>
    </row>
    <row r="6246" spans="1:14" x14ac:dyDescent="0.2">
      <c r="A6246" s="50">
        <f t="shared" si="402"/>
        <v>65427</v>
      </c>
      <c r="B6246" s="50">
        <f t="shared" si="403"/>
        <v>6</v>
      </c>
      <c r="C6246" s="51">
        <f t="shared" si="404"/>
        <v>54</v>
      </c>
      <c r="D6246" s="50">
        <v>65427</v>
      </c>
      <c r="E6246" s="50" t="s">
        <v>4366</v>
      </c>
      <c r="F6246" s="50" t="s">
        <v>3517</v>
      </c>
      <c r="G6246" s="50" t="s">
        <v>4368</v>
      </c>
      <c r="H6246" s="50" t="s">
        <v>3028</v>
      </c>
      <c r="I6246" s="50" t="s">
        <v>4369</v>
      </c>
      <c r="J6246" s="50" t="s">
        <v>3029</v>
      </c>
      <c r="K6246" s="50" t="s">
        <v>291</v>
      </c>
      <c r="L6246" s="50" t="s">
        <v>189</v>
      </c>
      <c r="M6246" s="54">
        <v>2</v>
      </c>
      <c r="N6246" s="51" t="str">
        <f t="shared" si="405"/>
        <v>明法</v>
      </c>
    </row>
    <row r="6247" spans="1:14" x14ac:dyDescent="0.2">
      <c r="A6247" s="50">
        <f t="shared" si="402"/>
        <v>65431</v>
      </c>
      <c r="B6247" s="50">
        <f t="shared" si="403"/>
        <v>6</v>
      </c>
      <c r="C6247" s="51">
        <f t="shared" si="404"/>
        <v>54</v>
      </c>
      <c r="D6247" s="50">
        <v>65431</v>
      </c>
      <c r="E6247" s="50" t="s">
        <v>14308</v>
      </c>
      <c r="F6247" s="50" t="s">
        <v>14309</v>
      </c>
      <c r="G6247" s="50" t="s">
        <v>14310</v>
      </c>
      <c r="H6247" s="50" t="s">
        <v>3058</v>
      </c>
      <c r="I6247" s="50" t="s">
        <v>14311</v>
      </c>
      <c r="J6247" s="50" t="s">
        <v>3060</v>
      </c>
      <c r="K6247" s="50" t="s">
        <v>291</v>
      </c>
      <c r="L6247" s="50" t="s">
        <v>188</v>
      </c>
      <c r="M6247" s="54">
        <v>2</v>
      </c>
      <c r="N6247" s="51" t="str">
        <f t="shared" si="405"/>
        <v>明法</v>
      </c>
    </row>
    <row r="6248" spans="1:14" x14ac:dyDescent="0.2">
      <c r="A6248" s="50">
        <f t="shared" si="402"/>
        <v>65432</v>
      </c>
      <c r="B6248" s="50">
        <f t="shared" si="403"/>
        <v>6</v>
      </c>
      <c r="C6248" s="51">
        <f t="shared" si="404"/>
        <v>54</v>
      </c>
      <c r="D6248" s="50">
        <v>65432</v>
      </c>
      <c r="E6248" s="50" t="s">
        <v>14312</v>
      </c>
      <c r="F6248" s="50" t="s">
        <v>14313</v>
      </c>
      <c r="G6248" s="50" t="s">
        <v>14314</v>
      </c>
      <c r="H6248" s="50" t="s">
        <v>1025</v>
      </c>
      <c r="I6248" s="50" t="s">
        <v>14315</v>
      </c>
      <c r="J6248" s="50" t="s">
        <v>2534</v>
      </c>
      <c r="K6248" s="50" t="s">
        <v>291</v>
      </c>
      <c r="L6248" s="50" t="s">
        <v>189</v>
      </c>
      <c r="M6248" s="54">
        <v>2</v>
      </c>
      <c r="N6248" s="51" t="str">
        <f t="shared" si="405"/>
        <v>明法</v>
      </c>
    </row>
    <row r="6249" spans="1:14" x14ac:dyDescent="0.2">
      <c r="A6249" s="50">
        <f t="shared" si="402"/>
        <v>65433</v>
      </c>
      <c r="B6249" s="50">
        <f t="shared" si="403"/>
        <v>6</v>
      </c>
      <c r="C6249" s="51">
        <f t="shared" si="404"/>
        <v>54</v>
      </c>
      <c r="D6249" s="50">
        <v>65433</v>
      </c>
      <c r="E6249" s="50" t="s">
        <v>14316</v>
      </c>
      <c r="F6249" s="50" t="s">
        <v>98</v>
      </c>
      <c r="G6249" s="50" t="s">
        <v>4518</v>
      </c>
      <c r="H6249" s="50" t="s">
        <v>1185</v>
      </c>
      <c r="I6249" s="50" t="s">
        <v>4519</v>
      </c>
      <c r="J6249" s="50" t="s">
        <v>1187</v>
      </c>
      <c r="K6249" s="50" t="s">
        <v>291</v>
      </c>
      <c r="L6249" s="50" t="s">
        <v>188</v>
      </c>
      <c r="M6249" s="54">
        <v>2</v>
      </c>
      <c r="N6249" s="51" t="str">
        <f t="shared" si="405"/>
        <v>明法</v>
      </c>
    </row>
    <row r="6250" spans="1:14" x14ac:dyDescent="0.2">
      <c r="A6250" s="50">
        <f t="shared" si="402"/>
        <v>65434</v>
      </c>
      <c r="B6250" s="50">
        <f t="shared" si="403"/>
        <v>6</v>
      </c>
      <c r="C6250" s="51">
        <f t="shared" si="404"/>
        <v>54</v>
      </c>
      <c r="D6250" s="50">
        <v>65434</v>
      </c>
      <c r="E6250" s="50" t="s">
        <v>14317</v>
      </c>
      <c r="F6250" s="50" t="s">
        <v>616</v>
      </c>
      <c r="G6250" s="50" t="s">
        <v>14318</v>
      </c>
      <c r="H6250" s="50" t="s">
        <v>1125</v>
      </c>
      <c r="I6250" s="50" t="s">
        <v>14319</v>
      </c>
      <c r="J6250" s="50" t="s">
        <v>1914</v>
      </c>
      <c r="K6250" s="50" t="s">
        <v>291</v>
      </c>
      <c r="L6250" s="50" t="s">
        <v>189</v>
      </c>
      <c r="M6250" s="54">
        <v>2</v>
      </c>
      <c r="N6250" s="51" t="str">
        <f t="shared" si="405"/>
        <v>明法</v>
      </c>
    </row>
    <row r="6251" spans="1:14" x14ac:dyDescent="0.2">
      <c r="A6251" s="50">
        <f t="shared" si="402"/>
        <v>65435</v>
      </c>
      <c r="B6251" s="50">
        <f t="shared" si="403"/>
        <v>6</v>
      </c>
      <c r="C6251" s="51">
        <f t="shared" si="404"/>
        <v>54</v>
      </c>
      <c r="D6251" s="50">
        <v>65435</v>
      </c>
      <c r="E6251" s="50" t="s">
        <v>6312</v>
      </c>
      <c r="F6251" s="50" t="s">
        <v>397</v>
      </c>
      <c r="G6251" s="50" t="s">
        <v>6314</v>
      </c>
      <c r="H6251" s="50" t="s">
        <v>1924</v>
      </c>
      <c r="I6251" s="50" t="s">
        <v>6315</v>
      </c>
      <c r="J6251" s="50" t="s">
        <v>1925</v>
      </c>
      <c r="K6251" s="50" t="s">
        <v>291</v>
      </c>
      <c r="L6251" s="50" t="s">
        <v>189</v>
      </c>
      <c r="M6251" s="54">
        <v>1</v>
      </c>
      <c r="N6251" s="51" t="str">
        <f t="shared" si="405"/>
        <v>明法</v>
      </c>
    </row>
    <row r="6252" spans="1:14" x14ac:dyDescent="0.2">
      <c r="A6252" s="50">
        <f t="shared" si="402"/>
        <v>65451</v>
      </c>
      <c r="B6252" s="50">
        <f t="shared" si="403"/>
        <v>6</v>
      </c>
      <c r="C6252" s="51">
        <f t="shared" si="404"/>
        <v>54</v>
      </c>
      <c r="D6252" s="50">
        <v>65451</v>
      </c>
      <c r="E6252" s="50" t="s">
        <v>39</v>
      </c>
      <c r="F6252" s="50" t="s">
        <v>5436</v>
      </c>
      <c r="G6252" s="50" t="s">
        <v>1317</v>
      </c>
      <c r="H6252" s="50" t="s">
        <v>5219</v>
      </c>
      <c r="I6252" s="50" t="s">
        <v>1318</v>
      </c>
      <c r="J6252" s="50" t="s">
        <v>5221</v>
      </c>
      <c r="K6252" s="50" t="s">
        <v>292</v>
      </c>
      <c r="L6252" s="50" t="s">
        <v>188</v>
      </c>
      <c r="M6252" s="54">
        <v>2</v>
      </c>
      <c r="N6252" s="51" t="str">
        <f t="shared" si="405"/>
        <v>明法</v>
      </c>
    </row>
    <row r="6253" spans="1:14" x14ac:dyDescent="0.2">
      <c r="A6253" s="50">
        <f t="shared" si="402"/>
        <v>65452</v>
      </c>
      <c r="B6253" s="50">
        <f t="shared" si="403"/>
        <v>6</v>
      </c>
      <c r="C6253" s="51">
        <f t="shared" si="404"/>
        <v>54</v>
      </c>
      <c r="D6253" s="50">
        <v>65452</v>
      </c>
      <c r="E6253" s="50" t="s">
        <v>14320</v>
      </c>
      <c r="F6253" s="50" t="s">
        <v>14321</v>
      </c>
      <c r="G6253" s="50" t="s">
        <v>14322</v>
      </c>
      <c r="H6253" s="50" t="s">
        <v>14323</v>
      </c>
      <c r="I6253" s="50" t="s">
        <v>14324</v>
      </c>
      <c r="J6253" s="50" t="s">
        <v>14325</v>
      </c>
      <c r="K6253" s="50" t="s">
        <v>292</v>
      </c>
      <c r="L6253" s="50" t="s">
        <v>188</v>
      </c>
      <c r="M6253" s="54">
        <v>2</v>
      </c>
      <c r="N6253" s="51" t="str">
        <f t="shared" si="405"/>
        <v>明法</v>
      </c>
    </row>
    <row r="6254" spans="1:14" x14ac:dyDescent="0.2">
      <c r="A6254" s="50">
        <f t="shared" si="402"/>
        <v>65453</v>
      </c>
      <c r="B6254" s="50">
        <f t="shared" si="403"/>
        <v>6</v>
      </c>
      <c r="C6254" s="51">
        <f t="shared" si="404"/>
        <v>54</v>
      </c>
      <c r="D6254" s="50">
        <v>65453</v>
      </c>
      <c r="E6254" s="50" t="s">
        <v>13058</v>
      </c>
      <c r="F6254" s="50" t="s">
        <v>14326</v>
      </c>
      <c r="G6254" s="50" t="s">
        <v>11355</v>
      </c>
      <c r="H6254" s="50" t="s">
        <v>7564</v>
      </c>
      <c r="I6254" s="50" t="s">
        <v>11356</v>
      </c>
      <c r="J6254" s="50" t="s">
        <v>7566</v>
      </c>
      <c r="K6254" s="50" t="s">
        <v>292</v>
      </c>
      <c r="L6254" s="50" t="s">
        <v>188</v>
      </c>
      <c r="M6254" s="54">
        <v>2</v>
      </c>
      <c r="N6254" s="51" t="str">
        <f t="shared" si="405"/>
        <v>明法</v>
      </c>
    </row>
    <row r="6255" spans="1:14" x14ac:dyDescent="0.2">
      <c r="A6255" s="50">
        <f t="shared" si="402"/>
        <v>65454</v>
      </c>
      <c r="B6255" s="50">
        <f t="shared" si="403"/>
        <v>6</v>
      </c>
      <c r="C6255" s="51">
        <f t="shared" si="404"/>
        <v>54</v>
      </c>
      <c r="D6255" s="50">
        <v>65454</v>
      </c>
      <c r="E6255" s="50" t="s">
        <v>45</v>
      </c>
      <c r="F6255" s="50" t="s">
        <v>14327</v>
      </c>
      <c r="G6255" s="50" t="s">
        <v>1184</v>
      </c>
      <c r="H6255" s="50" t="s">
        <v>6897</v>
      </c>
      <c r="I6255" s="50" t="s">
        <v>1186</v>
      </c>
      <c r="J6255" s="50" t="s">
        <v>6899</v>
      </c>
      <c r="K6255" s="50" t="s">
        <v>292</v>
      </c>
      <c r="L6255" s="50" t="s">
        <v>189</v>
      </c>
      <c r="M6255" s="54">
        <v>1</v>
      </c>
      <c r="N6255" s="51" t="str">
        <f t="shared" si="405"/>
        <v>明法</v>
      </c>
    </row>
    <row r="6256" spans="1:14" x14ac:dyDescent="0.2">
      <c r="A6256" s="50">
        <f t="shared" si="402"/>
        <v>65502</v>
      </c>
      <c r="B6256" s="50">
        <f t="shared" si="403"/>
        <v>6</v>
      </c>
      <c r="C6256" s="51">
        <f t="shared" si="404"/>
        <v>55</v>
      </c>
      <c r="D6256" s="50">
        <v>65502</v>
      </c>
      <c r="E6256" s="50" t="s">
        <v>5010</v>
      </c>
      <c r="F6256" s="50" t="s">
        <v>8188</v>
      </c>
      <c r="G6256" s="50" t="s">
        <v>5011</v>
      </c>
      <c r="H6256" s="50" t="s">
        <v>1930</v>
      </c>
      <c r="I6256" s="50" t="s">
        <v>5012</v>
      </c>
      <c r="J6256" s="50" t="s">
        <v>1931</v>
      </c>
      <c r="K6256" s="50" t="s">
        <v>291</v>
      </c>
      <c r="L6256" s="50" t="s">
        <v>188</v>
      </c>
      <c r="M6256" s="54">
        <v>2</v>
      </c>
      <c r="N6256" s="51" t="str">
        <f t="shared" si="405"/>
        <v>都羽村</v>
      </c>
    </row>
    <row r="6257" spans="1:14" x14ac:dyDescent="0.2">
      <c r="A6257" s="50">
        <f t="shared" si="402"/>
        <v>65505</v>
      </c>
      <c r="B6257" s="50">
        <f t="shared" si="403"/>
        <v>6</v>
      </c>
      <c r="C6257" s="51">
        <f t="shared" si="404"/>
        <v>55</v>
      </c>
      <c r="D6257" s="50">
        <v>65505</v>
      </c>
      <c r="E6257" s="50" t="s">
        <v>28</v>
      </c>
      <c r="F6257" s="50" t="s">
        <v>14328</v>
      </c>
      <c r="G6257" s="50" t="s">
        <v>1083</v>
      </c>
      <c r="H6257" s="50" t="s">
        <v>1038</v>
      </c>
      <c r="I6257" s="50" t="s">
        <v>1084</v>
      </c>
      <c r="J6257" s="50" t="s">
        <v>1039</v>
      </c>
      <c r="K6257" s="50" t="s">
        <v>291</v>
      </c>
      <c r="L6257" s="50" t="s">
        <v>189</v>
      </c>
      <c r="M6257" s="54">
        <v>1</v>
      </c>
      <c r="N6257" s="51" t="str">
        <f t="shared" si="405"/>
        <v>都羽村</v>
      </c>
    </row>
    <row r="6258" spans="1:14" x14ac:dyDescent="0.2">
      <c r="A6258" s="50">
        <f t="shared" si="402"/>
        <v>65540</v>
      </c>
      <c r="B6258" s="50">
        <f t="shared" si="403"/>
        <v>6</v>
      </c>
      <c r="C6258" s="51">
        <f t="shared" si="404"/>
        <v>55</v>
      </c>
      <c r="D6258" s="50">
        <v>65540</v>
      </c>
      <c r="E6258" s="50" t="s">
        <v>4746</v>
      </c>
      <c r="F6258" s="50" t="s">
        <v>474</v>
      </c>
      <c r="G6258" s="50" t="s">
        <v>4748</v>
      </c>
      <c r="H6258" s="50" t="s">
        <v>1160</v>
      </c>
      <c r="I6258" s="50" t="s">
        <v>4749</v>
      </c>
      <c r="J6258" s="50" t="s">
        <v>1767</v>
      </c>
      <c r="K6258" s="50" t="s">
        <v>291</v>
      </c>
      <c r="L6258" s="50" t="s">
        <v>1029</v>
      </c>
      <c r="M6258" s="54">
        <v>3</v>
      </c>
      <c r="N6258" s="51" t="str">
        <f t="shared" si="405"/>
        <v>都羽村</v>
      </c>
    </row>
    <row r="6259" spans="1:14" x14ac:dyDescent="0.2">
      <c r="A6259" s="50">
        <f t="shared" si="402"/>
        <v>65541</v>
      </c>
      <c r="B6259" s="50">
        <f t="shared" si="403"/>
        <v>6</v>
      </c>
      <c r="C6259" s="51">
        <f t="shared" si="404"/>
        <v>55</v>
      </c>
      <c r="D6259" s="50">
        <v>65541</v>
      </c>
      <c r="E6259" s="50" t="s">
        <v>14329</v>
      </c>
      <c r="F6259" s="50" t="s">
        <v>647</v>
      </c>
      <c r="G6259" s="50" t="s">
        <v>14330</v>
      </c>
      <c r="H6259" s="50" t="s">
        <v>1441</v>
      </c>
      <c r="I6259" s="50" t="s">
        <v>14331</v>
      </c>
      <c r="J6259" s="50" t="s">
        <v>1442</v>
      </c>
      <c r="K6259" s="50" t="s">
        <v>291</v>
      </c>
      <c r="L6259" s="50" t="s">
        <v>1029</v>
      </c>
      <c r="M6259" s="54">
        <v>3</v>
      </c>
      <c r="N6259" s="51" t="str">
        <f t="shared" si="405"/>
        <v>都羽村</v>
      </c>
    </row>
    <row r="6260" spans="1:14" x14ac:dyDescent="0.2">
      <c r="A6260" s="50">
        <f t="shared" si="402"/>
        <v>65761</v>
      </c>
      <c r="B6260" s="50">
        <f t="shared" si="403"/>
        <v>6</v>
      </c>
      <c r="C6260" s="51">
        <f t="shared" si="404"/>
        <v>57</v>
      </c>
      <c r="D6260" s="50">
        <v>65761</v>
      </c>
      <c r="E6260" s="50" t="s">
        <v>14332</v>
      </c>
      <c r="F6260" s="50" t="s">
        <v>14333</v>
      </c>
      <c r="G6260" s="50" t="s">
        <v>14334</v>
      </c>
      <c r="H6260" s="50" t="s">
        <v>1172</v>
      </c>
      <c r="I6260" s="50" t="s">
        <v>14335</v>
      </c>
      <c r="J6260" s="50" t="s">
        <v>1174</v>
      </c>
      <c r="K6260" s="50" t="s">
        <v>292</v>
      </c>
      <c r="L6260" s="50" t="s">
        <v>188</v>
      </c>
      <c r="M6260" s="54">
        <v>2</v>
      </c>
      <c r="N6260" s="51" t="str">
        <f t="shared" si="405"/>
        <v>都瑞穂農芸</v>
      </c>
    </row>
    <row r="6261" spans="1:14" x14ac:dyDescent="0.2">
      <c r="A6261" s="50">
        <f t="shared" si="402"/>
        <v>65762</v>
      </c>
      <c r="B6261" s="50">
        <f t="shared" si="403"/>
        <v>6</v>
      </c>
      <c r="C6261" s="51">
        <f t="shared" si="404"/>
        <v>57</v>
      </c>
      <c r="D6261" s="50">
        <v>65762</v>
      </c>
      <c r="E6261" s="50" t="s">
        <v>3834</v>
      </c>
      <c r="F6261" s="50" t="s">
        <v>6102</v>
      </c>
      <c r="G6261" s="50" t="s">
        <v>3836</v>
      </c>
      <c r="H6261" s="50" t="s">
        <v>4663</v>
      </c>
      <c r="I6261" s="50" t="s">
        <v>3837</v>
      </c>
      <c r="J6261" s="50" t="s">
        <v>4665</v>
      </c>
      <c r="K6261" s="50" t="s">
        <v>292</v>
      </c>
      <c r="L6261" s="50" t="s">
        <v>185</v>
      </c>
      <c r="M6261" s="54">
        <v>1</v>
      </c>
      <c r="N6261" s="51" t="str">
        <f t="shared" si="405"/>
        <v>都瑞穂農芸</v>
      </c>
    </row>
    <row r="6262" spans="1:14" x14ac:dyDescent="0.2">
      <c r="A6262" s="50">
        <f t="shared" si="402"/>
        <v>65821</v>
      </c>
      <c r="B6262" s="50">
        <f t="shared" si="403"/>
        <v>6</v>
      </c>
      <c r="C6262" s="51">
        <f t="shared" si="404"/>
        <v>58</v>
      </c>
      <c r="D6262" s="50">
        <v>65821</v>
      </c>
      <c r="E6262" s="50" t="s">
        <v>28</v>
      </c>
      <c r="F6262" s="50" t="s">
        <v>9236</v>
      </c>
      <c r="G6262" s="50" t="s">
        <v>1083</v>
      </c>
      <c r="H6262" s="50" t="s">
        <v>4507</v>
      </c>
      <c r="I6262" s="50" t="s">
        <v>1084</v>
      </c>
      <c r="J6262" s="50" t="s">
        <v>4508</v>
      </c>
      <c r="K6262" s="50" t="s">
        <v>291</v>
      </c>
      <c r="L6262" s="50" t="s">
        <v>1029</v>
      </c>
      <c r="M6262" s="54">
        <v>3</v>
      </c>
      <c r="N6262" s="51" t="str">
        <f t="shared" si="405"/>
        <v>都青梅総合</v>
      </c>
    </row>
    <row r="6263" spans="1:14" x14ac:dyDescent="0.2">
      <c r="A6263" s="50">
        <f t="shared" si="402"/>
        <v>65822</v>
      </c>
      <c r="B6263" s="50">
        <f t="shared" si="403"/>
        <v>6</v>
      </c>
      <c r="C6263" s="51">
        <f t="shared" si="404"/>
        <v>58</v>
      </c>
      <c r="D6263" s="50">
        <v>65822</v>
      </c>
      <c r="E6263" s="50" t="s">
        <v>14336</v>
      </c>
      <c r="F6263" s="50" t="s">
        <v>14337</v>
      </c>
      <c r="G6263" s="50" t="s">
        <v>6295</v>
      </c>
      <c r="H6263" s="50" t="s">
        <v>1228</v>
      </c>
      <c r="I6263" s="50" t="s">
        <v>6296</v>
      </c>
      <c r="J6263" s="50" t="s">
        <v>1229</v>
      </c>
      <c r="K6263" s="50" t="s">
        <v>291</v>
      </c>
      <c r="L6263" s="50" t="s">
        <v>1029</v>
      </c>
      <c r="M6263" s="54">
        <v>3</v>
      </c>
      <c r="N6263" s="51" t="str">
        <f t="shared" si="405"/>
        <v>都青梅総合</v>
      </c>
    </row>
    <row r="6264" spans="1:14" x14ac:dyDescent="0.2">
      <c r="A6264" s="50">
        <f t="shared" si="402"/>
        <v>65823</v>
      </c>
      <c r="B6264" s="50">
        <f t="shared" si="403"/>
        <v>6</v>
      </c>
      <c r="C6264" s="51">
        <f t="shared" si="404"/>
        <v>58</v>
      </c>
      <c r="D6264" s="50">
        <v>65823</v>
      </c>
      <c r="E6264" s="50" t="s">
        <v>3003</v>
      </c>
      <c r="F6264" s="50" t="s">
        <v>5586</v>
      </c>
      <c r="G6264" s="50" t="s">
        <v>3004</v>
      </c>
      <c r="H6264" s="50" t="s">
        <v>1875</v>
      </c>
      <c r="I6264" s="50" t="s">
        <v>3005</v>
      </c>
      <c r="J6264" s="50" t="s">
        <v>1877</v>
      </c>
      <c r="K6264" s="50" t="s">
        <v>291</v>
      </c>
      <c r="L6264" s="50" t="s">
        <v>1029</v>
      </c>
      <c r="M6264" s="54">
        <v>3</v>
      </c>
      <c r="N6264" s="51" t="str">
        <f t="shared" si="405"/>
        <v>都青梅総合</v>
      </c>
    </row>
    <row r="6265" spans="1:14" x14ac:dyDescent="0.2">
      <c r="A6265" s="50">
        <f t="shared" si="402"/>
        <v>65824</v>
      </c>
      <c r="B6265" s="50">
        <f t="shared" si="403"/>
        <v>6</v>
      </c>
      <c r="C6265" s="51">
        <f t="shared" si="404"/>
        <v>58</v>
      </c>
      <c r="D6265" s="50">
        <v>65824</v>
      </c>
      <c r="E6265" s="50" t="s">
        <v>71</v>
      </c>
      <c r="F6265" s="50" t="s">
        <v>6148</v>
      </c>
      <c r="G6265" s="50" t="s">
        <v>2815</v>
      </c>
      <c r="H6265" s="50" t="s">
        <v>1370</v>
      </c>
      <c r="I6265" s="50" t="s">
        <v>2816</v>
      </c>
      <c r="J6265" s="50" t="s">
        <v>1371</v>
      </c>
      <c r="K6265" s="50" t="s">
        <v>291</v>
      </c>
      <c r="L6265" s="50" t="s">
        <v>1029</v>
      </c>
      <c r="M6265" s="54">
        <v>3</v>
      </c>
      <c r="N6265" s="51" t="str">
        <f t="shared" si="405"/>
        <v>都青梅総合</v>
      </c>
    </row>
    <row r="6266" spans="1:14" x14ac:dyDescent="0.2">
      <c r="A6266" s="50">
        <f t="shared" si="402"/>
        <v>65825</v>
      </c>
      <c r="B6266" s="50">
        <f t="shared" si="403"/>
        <v>6</v>
      </c>
      <c r="C6266" s="51">
        <f t="shared" si="404"/>
        <v>58</v>
      </c>
      <c r="D6266" s="50">
        <v>65825</v>
      </c>
      <c r="E6266" s="50" t="s">
        <v>8554</v>
      </c>
      <c r="F6266" s="50" t="s">
        <v>14338</v>
      </c>
      <c r="G6266" s="50" t="s">
        <v>8555</v>
      </c>
      <c r="H6266" s="50" t="s">
        <v>1422</v>
      </c>
      <c r="I6266" s="50" t="s">
        <v>8556</v>
      </c>
      <c r="J6266" s="50" t="s">
        <v>1424</v>
      </c>
      <c r="K6266" s="50" t="s">
        <v>291</v>
      </c>
      <c r="L6266" s="50" t="s">
        <v>188</v>
      </c>
      <c r="M6266" s="54">
        <v>2</v>
      </c>
      <c r="N6266" s="51" t="str">
        <f t="shared" si="405"/>
        <v>都青梅総合</v>
      </c>
    </row>
    <row r="6267" spans="1:14" x14ac:dyDescent="0.2">
      <c r="A6267" s="50">
        <f t="shared" si="402"/>
        <v>65826</v>
      </c>
      <c r="B6267" s="50">
        <f t="shared" si="403"/>
        <v>6</v>
      </c>
      <c r="C6267" s="51">
        <f t="shared" si="404"/>
        <v>58</v>
      </c>
      <c r="D6267" s="50">
        <v>65826</v>
      </c>
      <c r="E6267" s="50" t="s">
        <v>7710</v>
      </c>
      <c r="F6267" s="50" t="s">
        <v>2481</v>
      </c>
      <c r="G6267" s="50" t="s">
        <v>7712</v>
      </c>
      <c r="H6267" s="50" t="s">
        <v>4753</v>
      </c>
      <c r="I6267" s="50" t="s">
        <v>7714</v>
      </c>
      <c r="J6267" s="50" t="s">
        <v>4755</v>
      </c>
      <c r="K6267" s="50" t="s">
        <v>291</v>
      </c>
      <c r="L6267" s="50" t="s">
        <v>188</v>
      </c>
      <c r="M6267" s="54">
        <v>2</v>
      </c>
      <c r="N6267" s="51" t="str">
        <f t="shared" si="405"/>
        <v>都青梅総合</v>
      </c>
    </row>
    <row r="6268" spans="1:14" x14ac:dyDescent="0.2">
      <c r="A6268" s="50">
        <f t="shared" si="402"/>
        <v>65827</v>
      </c>
      <c r="B6268" s="50">
        <f t="shared" si="403"/>
        <v>6</v>
      </c>
      <c r="C6268" s="51">
        <f t="shared" si="404"/>
        <v>58</v>
      </c>
      <c r="D6268" s="50">
        <v>65827</v>
      </c>
      <c r="E6268" s="50" t="s">
        <v>47</v>
      </c>
      <c r="F6268" s="50" t="s">
        <v>8726</v>
      </c>
      <c r="G6268" s="50" t="s">
        <v>1087</v>
      </c>
      <c r="H6268" s="50" t="s">
        <v>1198</v>
      </c>
      <c r="I6268" s="50" t="s">
        <v>1089</v>
      </c>
      <c r="J6268" s="50" t="s">
        <v>1200</v>
      </c>
      <c r="K6268" s="50" t="s">
        <v>291</v>
      </c>
      <c r="L6268" s="50" t="s">
        <v>189</v>
      </c>
      <c r="M6268" s="54">
        <v>2</v>
      </c>
      <c r="N6268" s="51" t="str">
        <f t="shared" si="405"/>
        <v>都青梅総合</v>
      </c>
    </row>
    <row r="6269" spans="1:14" x14ac:dyDescent="0.2">
      <c r="A6269" s="50">
        <f t="shared" si="402"/>
        <v>65828</v>
      </c>
      <c r="B6269" s="50">
        <f t="shared" si="403"/>
        <v>6</v>
      </c>
      <c r="C6269" s="51">
        <f t="shared" si="404"/>
        <v>58</v>
      </c>
      <c r="D6269" s="50">
        <v>65828</v>
      </c>
      <c r="E6269" s="50" t="s">
        <v>14339</v>
      </c>
      <c r="F6269" s="50" t="s">
        <v>14340</v>
      </c>
      <c r="G6269" s="50" t="s">
        <v>14341</v>
      </c>
      <c r="H6269" s="50" t="s">
        <v>1542</v>
      </c>
      <c r="I6269" s="50" t="s">
        <v>14342</v>
      </c>
      <c r="J6269" s="50" t="s">
        <v>2161</v>
      </c>
      <c r="K6269" s="50" t="s">
        <v>291</v>
      </c>
      <c r="L6269" s="50" t="s">
        <v>188</v>
      </c>
      <c r="M6269" s="54">
        <v>2</v>
      </c>
      <c r="N6269" s="51" t="str">
        <f t="shared" si="405"/>
        <v>都青梅総合</v>
      </c>
    </row>
    <row r="6270" spans="1:14" x14ac:dyDescent="0.2">
      <c r="A6270" s="50">
        <f t="shared" si="402"/>
        <v>65829</v>
      </c>
      <c r="B6270" s="50">
        <f t="shared" si="403"/>
        <v>6</v>
      </c>
      <c r="C6270" s="51">
        <f t="shared" si="404"/>
        <v>58</v>
      </c>
      <c r="D6270" s="50">
        <v>65829</v>
      </c>
      <c r="E6270" s="50" t="s">
        <v>6835</v>
      </c>
      <c r="F6270" s="50" t="s">
        <v>14343</v>
      </c>
      <c r="G6270" s="50" t="s">
        <v>6837</v>
      </c>
      <c r="H6270" s="50" t="s">
        <v>4546</v>
      </c>
      <c r="I6270" s="50" t="s">
        <v>6839</v>
      </c>
      <c r="J6270" s="50" t="s">
        <v>4547</v>
      </c>
      <c r="K6270" s="50" t="s">
        <v>291</v>
      </c>
      <c r="L6270" s="50" t="s">
        <v>188</v>
      </c>
      <c r="M6270" s="54">
        <v>2</v>
      </c>
      <c r="N6270" s="51" t="str">
        <f t="shared" si="405"/>
        <v>都青梅総合</v>
      </c>
    </row>
    <row r="6271" spans="1:14" x14ac:dyDescent="0.2">
      <c r="A6271" s="50">
        <f t="shared" si="402"/>
        <v>65830</v>
      </c>
      <c r="B6271" s="50">
        <f t="shared" si="403"/>
        <v>6</v>
      </c>
      <c r="C6271" s="51">
        <f t="shared" si="404"/>
        <v>58</v>
      </c>
      <c r="D6271" s="50">
        <v>65830</v>
      </c>
      <c r="E6271" s="50" t="s">
        <v>100</v>
      </c>
      <c r="F6271" s="50" t="s">
        <v>14344</v>
      </c>
      <c r="G6271" s="50" t="s">
        <v>1572</v>
      </c>
      <c r="H6271" s="50" t="s">
        <v>1506</v>
      </c>
      <c r="I6271" s="50" t="s">
        <v>1574</v>
      </c>
      <c r="J6271" s="50" t="s">
        <v>4408</v>
      </c>
      <c r="K6271" s="50" t="s">
        <v>291</v>
      </c>
      <c r="L6271" s="50" t="s">
        <v>188</v>
      </c>
      <c r="M6271" s="54">
        <v>2</v>
      </c>
      <c r="N6271" s="51" t="str">
        <f t="shared" si="405"/>
        <v>都青梅総合</v>
      </c>
    </row>
    <row r="6272" spans="1:14" x14ac:dyDescent="0.2">
      <c r="A6272" s="50">
        <f t="shared" si="402"/>
        <v>65831</v>
      </c>
      <c r="B6272" s="50">
        <f t="shared" si="403"/>
        <v>6</v>
      </c>
      <c r="C6272" s="51">
        <f t="shared" si="404"/>
        <v>58</v>
      </c>
      <c r="D6272" s="50">
        <v>65831</v>
      </c>
      <c r="E6272" s="50" t="s">
        <v>11532</v>
      </c>
      <c r="F6272" s="50" t="s">
        <v>493</v>
      </c>
      <c r="G6272" s="50" t="s">
        <v>11534</v>
      </c>
      <c r="H6272" s="50" t="s">
        <v>1176</v>
      </c>
      <c r="I6272" s="50" t="s">
        <v>11536</v>
      </c>
      <c r="J6272" s="50" t="s">
        <v>1178</v>
      </c>
      <c r="K6272" s="50" t="s">
        <v>291</v>
      </c>
      <c r="L6272" s="50" t="s">
        <v>189</v>
      </c>
      <c r="M6272" s="54">
        <v>2</v>
      </c>
      <c r="N6272" s="51" t="str">
        <f t="shared" si="405"/>
        <v>都青梅総合</v>
      </c>
    </row>
    <row r="6273" spans="1:14" x14ac:dyDescent="0.2">
      <c r="A6273" s="50">
        <f t="shared" si="402"/>
        <v>65832</v>
      </c>
      <c r="B6273" s="50">
        <f t="shared" si="403"/>
        <v>6</v>
      </c>
      <c r="C6273" s="51">
        <f t="shared" si="404"/>
        <v>58</v>
      </c>
      <c r="D6273" s="50">
        <v>65832</v>
      </c>
      <c r="E6273" s="50" t="s">
        <v>14345</v>
      </c>
      <c r="F6273" s="50" t="s">
        <v>756</v>
      </c>
      <c r="G6273" s="50" t="s">
        <v>14346</v>
      </c>
      <c r="H6273" s="50" t="s">
        <v>1847</v>
      </c>
      <c r="I6273" s="50" t="s">
        <v>14347</v>
      </c>
      <c r="J6273" s="50" t="s">
        <v>1849</v>
      </c>
      <c r="K6273" s="50" t="s">
        <v>291</v>
      </c>
      <c r="L6273" s="50" t="s">
        <v>188</v>
      </c>
      <c r="M6273" s="54">
        <v>2</v>
      </c>
      <c r="N6273" s="51" t="str">
        <f t="shared" si="405"/>
        <v>都青梅総合</v>
      </c>
    </row>
    <row r="6274" spans="1:14" x14ac:dyDescent="0.2">
      <c r="A6274" s="50">
        <f t="shared" si="402"/>
        <v>65833</v>
      </c>
      <c r="B6274" s="50">
        <f t="shared" si="403"/>
        <v>6</v>
      </c>
      <c r="C6274" s="51">
        <f t="shared" si="404"/>
        <v>58</v>
      </c>
      <c r="D6274" s="50">
        <v>65833</v>
      </c>
      <c r="E6274" s="50" t="s">
        <v>398</v>
      </c>
      <c r="F6274" s="50" t="s">
        <v>1007</v>
      </c>
      <c r="G6274" s="50" t="s">
        <v>1551</v>
      </c>
      <c r="H6274" s="50" t="s">
        <v>1009</v>
      </c>
      <c r="I6274" s="50" t="s">
        <v>1552</v>
      </c>
      <c r="J6274" s="50" t="s">
        <v>1028</v>
      </c>
      <c r="K6274" s="50" t="s">
        <v>291</v>
      </c>
      <c r="L6274" s="50" t="s">
        <v>189</v>
      </c>
      <c r="M6274" s="54">
        <v>1</v>
      </c>
      <c r="N6274" s="51" t="str">
        <f t="shared" si="405"/>
        <v>都青梅総合</v>
      </c>
    </row>
    <row r="6275" spans="1:14" x14ac:dyDescent="0.2">
      <c r="A6275" s="50">
        <f t="shared" si="402"/>
        <v>65834</v>
      </c>
      <c r="B6275" s="50">
        <f t="shared" si="403"/>
        <v>6</v>
      </c>
      <c r="C6275" s="51">
        <f t="shared" si="404"/>
        <v>58</v>
      </c>
      <c r="D6275" s="50">
        <v>65834</v>
      </c>
      <c r="E6275" s="50" t="s">
        <v>13897</v>
      </c>
      <c r="F6275" s="50" t="s">
        <v>14348</v>
      </c>
      <c r="G6275" s="50" t="s">
        <v>7922</v>
      </c>
      <c r="H6275" s="50" t="s">
        <v>1491</v>
      </c>
      <c r="I6275" s="50" t="s">
        <v>7923</v>
      </c>
      <c r="J6275" s="50" t="s">
        <v>1493</v>
      </c>
      <c r="K6275" s="50" t="s">
        <v>291</v>
      </c>
      <c r="L6275" s="50" t="s">
        <v>185</v>
      </c>
      <c r="M6275" s="54">
        <v>1</v>
      </c>
      <c r="N6275" s="51" t="str">
        <f t="shared" si="405"/>
        <v>都青梅総合</v>
      </c>
    </row>
    <row r="6276" spans="1:14" x14ac:dyDescent="0.2">
      <c r="A6276" s="50">
        <f t="shared" si="402"/>
        <v>65835</v>
      </c>
      <c r="B6276" s="50">
        <f t="shared" si="403"/>
        <v>6</v>
      </c>
      <c r="C6276" s="51">
        <f t="shared" si="404"/>
        <v>58</v>
      </c>
      <c r="D6276" s="50">
        <v>65835</v>
      </c>
      <c r="E6276" s="50" t="s">
        <v>89</v>
      </c>
      <c r="F6276" s="50" t="s">
        <v>67</v>
      </c>
      <c r="G6276" s="50" t="s">
        <v>1993</v>
      </c>
      <c r="H6276" s="50" t="s">
        <v>1160</v>
      </c>
      <c r="I6276" s="50" t="s">
        <v>1994</v>
      </c>
      <c r="J6276" s="50" t="s">
        <v>1767</v>
      </c>
      <c r="K6276" s="50" t="s">
        <v>291</v>
      </c>
      <c r="L6276" s="50" t="s">
        <v>189</v>
      </c>
      <c r="M6276" s="54">
        <v>1</v>
      </c>
      <c r="N6276" s="51" t="str">
        <f t="shared" si="405"/>
        <v>都青梅総合</v>
      </c>
    </row>
    <row r="6277" spans="1:14" x14ac:dyDescent="0.2">
      <c r="A6277" s="50">
        <f t="shared" si="402"/>
        <v>65836</v>
      </c>
      <c r="B6277" s="50">
        <f t="shared" si="403"/>
        <v>6</v>
      </c>
      <c r="C6277" s="51">
        <f t="shared" si="404"/>
        <v>58</v>
      </c>
      <c r="D6277" s="50">
        <v>65836</v>
      </c>
      <c r="E6277" s="50" t="s">
        <v>51</v>
      </c>
      <c r="F6277" s="50" t="s">
        <v>4736</v>
      </c>
      <c r="G6277" s="50" t="s">
        <v>1303</v>
      </c>
      <c r="H6277" s="50" t="s">
        <v>1428</v>
      </c>
      <c r="I6277" s="50" t="s">
        <v>1304</v>
      </c>
      <c r="J6277" s="50" t="s">
        <v>1430</v>
      </c>
      <c r="K6277" s="50" t="s">
        <v>291</v>
      </c>
      <c r="L6277" s="50" t="s">
        <v>189</v>
      </c>
      <c r="M6277" s="54">
        <v>1</v>
      </c>
      <c r="N6277" s="51" t="str">
        <f t="shared" si="405"/>
        <v>都青梅総合</v>
      </c>
    </row>
    <row r="6278" spans="1:14" x14ac:dyDescent="0.2">
      <c r="A6278" s="50">
        <f t="shared" si="402"/>
        <v>65893</v>
      </c>
      <c r="B6278" s="50">
        <f t="shared" si="403"/>
        <v>6</v>
      </c>
      <c r="C6278" s="51">
        <f t="shared" si="404"/>
        <v>58</v>
      </c>
      <c r="D6278" s="50">
        <v>65893</v>
      </c>
      <c r="E6278" s="50" t="s">
        <v>677</v>
      </c>
      <c r="F6278" s="50" t="s">
        <v>13024</v>
      </c>
      <c r="G6278" s="50" t="s">
        <v>1380</v>
      </c>
      <c r="H6278" s="50" t="s">
        <v>1957</v>
      </c>
      <c r="I6278" s="50" t="s">
        <v>1382</v>
      </c>
      <c r="J6278" s="50" t="s">
        <v>1959</v>
      </c>
      <c r="K6278" s="50" t="s">
        <v>292</v>
      </c>
      <c r="L6278" s="50" t="s">
        <v>1029</v>
      </c>
      <c r="M6278" s="54">
        <v>3</v>
      </c>
      <c r="N6278" s="51" t="str">
        <f t="shared" si="405"/>
        <v>都青梅総合</v>
      </c>
    </row>
    <row r="6279" spans="1:14" x14ac:dyDescent="0.2">
      <c r="A6279" s="50">
        <f t="shared" si="402"/>
        <v>65894</v>
      </c>
      <c r="B6279" s="50">
        <f t="shared" si="403"/>
        <v>6</v>
      </c>
      <c r="C6279" s="51">
        <f t="shared" si="404"/>
        <v>58</v>
      </c>
      <c r="D6279" s="50">
        <v>65894</v>
      </c>
      <c r="E6279" s="50" t="s">
        <v>5900</v>
      </c>
      <c r="F6279" s="50" t="s">
        <v>14349</v>
      </c>
      <c r="G6279" s="50" t="s">
        <v>5902</v>
      </c>
      <c r="H6279" s="50" t="s">
        <v>14350</v>
      </c>
      <c r="I6279" s="50" t="s">
        <v>5903</v>
      </c>
      <c r="J6279" s="50" t="s">
        <v>14351</v>
      </c>
      <c r="K6279" s="50" t="s">
        <v>292</v>
      </c>
      <c r="L6279" s="50" t="s">
        <v>188</v>
      </c>
      <c r="M6279" s="54">
        <v>2</v>
      </c>
      <c r="N6279" s="51" t="str">
        <f t="shared" si="405"/>
        <v>都青梅総合</v>
      </c>
    </row>
    <row r="6280" spans="1:14" x14ac:dyDescent="0.2">
      <c r="A6280" s="50">
        <f t="shared" si="402"/>
        <v>65895</v>
      </c>
      <c r="B6280" s="50">
        <f t="shared" si="403"/>
        <v>6</v>
      </c>
      <c r="C6280" s="51">
        <f t="shared" si="404"/>
        <v>58</v>
      </c>
      <c r="D6280" s="50">
        <v>65895</v>
      </c>
      <c r="E6280" s="50" t="s">
        <v>9911</v>
      </c>
      <c r="F6280" s="50" t="s">
        <v>14352</v>
      </c>
      <c r="G6280" s="50" t="s">
        <v>9913</v>
      </c>
      <c r="H6280" s="50" t="s">
        <v>4156</v>
      </c>
      <c r="I6280" s="50" t="s">
        <v>9914</v>
      </c>
      <c r="J6280" s="50" t="s">
        <v>4158</v>
      </c>
      <c r="K6280" s="50" t="s">
        <v>292</v>
      </c>
      <c r="L6280" s="50" t="s">
        <v>189</v>
      </c>
      <c r="M6280" s="54">
        <v>2</v>
      </c>
      <c r="N6280" s="51" t="str">
        <f t="shared" si="405"/>
        <v>都青梅総合</v>
      </c>
    </row>
    <row r="6281" spans="1:14" x14ac:dyDescent="0.2">
      <c r="A6281" s="50">
        <f t="shared" si="402"/>
        <v>65896</v>
      </c>
      <c r="B6281" s="50">
        <f t="shared" si="403"/>
        <v>6</v>
      </c>
      <c r="C6281" s="51">
        <f t="shared" si="404"/>
        <v>58</v>
      </c>
      <c r="D6281" s="50">
        <v>65896</v>
      </c>
      <c r="E6281" s="50" t="s">
        <v>10852</v>
      </c>
      <c r="F6281" s="50" t="s">
        <v>14353</v>
      </c>
      <c r="G6281" s="50" t="s">
        <v>10853</v>
      </c>
      <c r="H6281" s="50" t="s">
        <v>14354</v>
      </c>
      <c r="I6281" s="50" t="s">
        <v>10854</v>
      </c>
      <c r="J6281" s="50" t="s">
        <v>14355</v>
      </c>
      <c r="K6281" s="50" t="s">
        <v>292</v>
      </c>
      <c r="L6281" s="50" t="s">
        <v>189</v>
      </c>
      <c r="M6281" s="54">
        <v>1</v>
      </c>
      <c r="N6281" s="51" t="str">
        <f t="shared" si="405"/>
        <v>都青梅総合</v>
      </c>
    </row>
    <row r="6282" spans="1:14" x14ac:dyDescent="0.2">
      <c r="A6282" s="50">
        <f t="shared" si="402"/>
        <v>65897</v>
      </c>
      <c r="B6282" s="50">
        <f t="shared" si="403"/>
        <v>6</v>
      </c>
      <c r="C6282" s="51">
        <f t="shared" si="404"/>
        <v>58</v>
      </c>
      <c r="D6282" s="50">
        <v>65897</v>
      </c>
      <c r="E6282" s="50" t="s">
        <v>14356</v>
      </c>
      <c r="F6282" s="50" t="s">
        <v>7077</v>
      </c>
      <c r="G6282" s="50" t="s">
        <v>14357</v>
      </c>
      <c r="H6282" s="50" t="s">
        <v>7078</v>
      </c>
      <c r="I6282" s="50" t="s">
        <v>14358</v>
      </c>
      <c r="J6282" s="50" t="s">
        <v>7079</v>
      </c>
      <c r="K6282" s="50" t="s">
        <v>292</v>
      </c>
      <c r="L6282" s="50" t="s">
        <v>189</v>
      </c>
      <c r="M6282" s="54">
        <v>1</v>
      </c>
      <c r="N6282" s="51" t="str">
        <f t="shared" si="405"/>
        <v>都青梅総合</v>
      </c>
    </row>
    <row r="6283" spans="1:14" x14ac:dyDescent="0.2">
      <c r="A6283" s="50">
        <f t="shared" si="402"/>
        <v>65898</v>
      </c>
      <c r="B6283" s="50">
        <f t="shared" si="403"/>
        <v>6</v>
      </c>
      <c r="C6283" s="51">
        <f t="shared" si="404"/>
        <v>58</v>
      </c>
      <c r="D6283" s="50">
        <v>65898</v>
      </c>
      <c r="E6283" s="50" t="s">
        <v>72</v>
      </c>
      <c r="F6283" s="50" t="s">
        <v>14359</v>
      </c>
      <c r="G6283" s="50" t="s">
        <v>1983</v>
      </c>
      <c r="H6283" s="50" t="s">
        <v>14360</v>
      </c>
      <c r="I6283" s="50" t="s">
        <v>1984</v>
      </c>
      <c r="J6283" s="50" t="s">
        <v>14361</v>
      </c>
      <c r="K6283" s="50" t="s">
        <v>292</v>
      </c>
      <c r="L6283" s="50" t="s">
        <v>189</v>
      </c>
      <c r="M6283" s="54">
        <v>1</v>
      </c>
      <c r="N6283" s="51" t="str">
        <f t="shared" si="405"/>
        <v>都青梅総合</v>
      </c>
    </row>
    <row r="6284" spans="1:14" x14ac:dyDescent="0.2">
      <c r="A6284" s="50">
        <f t="shared" si="402"/>
        <v>65926</v>
      </c>
      <c r="B6284" s="50">
        <f t="shared" si="403"/>
        <v>6</v>
      </c>
      <c r="C6284" s="51">
        <f t="shared" si="404"/>
        <v>59</v>
      </c>
      <c r="D6284" s="50">
        <v>65926</v>
      </c>
      <c r="E6284" s="50" t="s">
        <v>35</v>
      </c>
      <c r="F6284" s="50" t="s">
        <v>644</v>
      </c>
      <c r="G6284" s="50" t="s">
        <v>1239</v>
      </c>
      <c r="H6284" s="50" t="s">
        <v>1003</v>
      </c>
      <c r="I6284" s="50" t="s">
        <v>1240</v>
      </c>
      <c r="J6284" s="50" t="s">
        <v>1005</v>
      </c>
      <c r="K6284" s="50" t="s">
        <v>291</v>
      </c>
      <c r="L6284" s="50" t="s">
        <v>1029</v>
      </c>
      <c r="M6284" s="54">
        <v>3</v>
      </c>
      <c r="N6284" s="51" t="str">
        <f t="shared" si="405"/>
        <v>帝京大</v>
      </c>
    </row>
    <row r="6285" spans="1:14" x14ac:dyDescent="0.2">
      <c r="A6285" s="50">
        <f t="shared" ref="A6285:A6299" si="406">D6285</f>
        <v>65928</v>
      </c>
      <c r="B6285" s="50">
        <f t="shared" ref="B6285:B6299" si="407">ROUNDDOWN(D6285/10000,0)</f>
        <v>6</v>
      </c>
      <c r="C6285" s="51">
        <f t="shared" ref="C6285:C6299" si="408">ROUNDDOWN((D6285-B6285*10000)/100,0)</f>
        <v>59</v>
      </c>
      <c r="D6285" s="50">
        <v>65928</v>
      </c>
      <c r="E6285" s="50" t="s">
        <v>120</v>
      </c>
      <c r="F6285" s="50" t="s">
        <v>14362</v>
      </c>
      <c r="G6285" s="50" t="s">
        <v>1026</v>
      </c>
      <c r="H6285" s="50" t="s">
        <v>14363</v>
      </c>
      <c r="I6285" s="50" t="s">
        <v>1027</v>
      </c>
      <c r="J6285" s="50" t="s">
        <v>14364</v>
      </c>
      <c r="K6285" s="50" t="s">
        <v>291</v>
      </c>
      <c r="L6285" s="50" t="s">
        <v>1029</v>
      </c>
      <c r="M6285" s="54">
        <v>3</v>
      </c>
      <c r="N6285" s="51" t="str">
        <f t="shared" ref="N6285:N6299" si="409">VLOOKUP(B6285*100+C6285,$AB$2:$AF$400,2,0)</f>
        <v>帝京大</v>
      </c>
    </row>
    <row r="6286" spans="1:14" x14ac:dyDescent="0.2">
      <c r="A6286" s="50">
        <f t="shared" si="406"/>
        <v>65929</v>
      </c>
      <c r="B6286" s="50">
        <f t="shared" si="407"/>
        <v>6</v>
      </c>
      <c r="C6286" s="51">
        <f t="shared" si="408"/>
        <v>59</v>
      </c>
      <c r="D6286" s="50">
        <v>65929</v>
      </c>
      <c r="E6286" s="50" t="s">
        <v>120</v>
      </c>
      <c r="F6286" s="50" t="s">
        <v>14365</v>
      </c>
      <c r="G6286" s="50" t="s">
        <v>1026</v>
      </c>
      <c r="H6286" s="50" t="s">
        <v>14366</v>
      </c>
      <c r="I6286" s="50" t="s">
        <v>1027</v>
      </c>
      <c r="J6286" s="50" t="s">
        <v>14367</v>
      </c>
      <c r="K6286" s="50" t="s">
        <v>291</v>
      </c>
      <c r="L6286" s="50" t="s">
        <v>1029</v>
      </c>
      <c r="M6286" s="54">
        <v>3</v>
      </c>
      <c r="N6286" s="51" t="str">
        <f t="shared" si="409"/>
        <v>帝京大</v>
      </c>
    </row>
    <row r="6287" spans="1:14" x14ac:dyDescent="0.2">
      <c r="A6287" s="50">
        <f t="shared" si="406"/>
        <v>65931</v>
      </c>
      <c r="B6287" s="50">
        <f t="shared" si="407"/>
        <v>6</v>
      </c>
      <c r="C6287" s="51">
        <f t="shared" si="408"/>
        <v>59</v>
      </c>
      <c r="D6287" s="50">
        <v>65931</v>
      </c>
      <c r="E6287" s="50" t="s">
        <v>4087</v>
      </c>
      <c r="F6287" s="50" t="s">
        <v>358</v>
      </c>
      <c r="G6287" s="50" t="s">
        <v>4089</v>
      </c>
      <c r="H6287" s="50" t="s">
        <v>1906</v>
      </c>
      <c r="I6287" s="50" t="s">
        <v>4090</v>
      </c>
      <c r="J6287" s="50" t="s">
        <v>1907</v>
      </c>
      <c r="K6287" s="50" t="s">
        <v>291</v>
      </c>
      <c r="L6287" s="50" t="s">
        <v>1029</v>
      </c>
      <c r="M6287" s="54">
        <v>3</v>
      </c>
      <c r="N6287" s="51" t="str">
        <f t="shared" si="409"/>
        <v>帝京大</v>
      </c>
    </row>
    <row r="6288" spans="1:14" x14ac:dyDescent="0.2">
      <c r="A6288" s="50">
        <f t="shared" si="406"/>
        <v>65933</v>
      </c>
      <c r="B6288" s="50">
        <f t="shared" si="407"/>
        <v>6</v>
      </c>
      <c r="C6288" s="51">
        <f t="shared" si="408"/>
        <v>59</v>
      </c>
      <c r="D6288" s="50">
        <v>65933</v>
      </c>
      <c r="E6288" s="50" t="s">
        <v>3749</v>
      </c>
      <c r="F6288" s="50" t="s">
        <v>4787</v>
      </c>
      <c r="G6288" s="50" t="s">
        <v>3751</v>
      </c>
      <c r="H6288" s="50" t="s">
        <v>1432</v>
      </c>
      <c r="I6288" s="50" t="s">
        <v>3752</v>
      </c>
      <c r="J6288" s="50" t="s">
        <v>1433</v>
      </c>
      <c r="K6288" s="50" t="s">
        <v>291</v>
      </c>
      <c r="L6288" s="50" t="s">
        <v>189</v>
      </c>
      <c r="M6288" s="54">
        <v>1</v>
      </c>
      <c r="N6288" s="51" t="str">
        <f t="shared" si="409"/>
        <v>帝京大</v>
      </c>
    </row>
    <row r="6289" spans="1:14" x14ac:dyDescent="0.2">
      <c r="A6289" s="50">
        <f t="shared" si="406"/>
        <v>65934</v>
      </c>
      <c r="B6289" s="50">
        <f t="shared" si="407"/>
        <v>6</v>
      </c>
      <c r="C6289" s="51">
        <f t="shared" si="408"/>
        <v>59</v>
      </c>
      <c r="D6289" s="50">
        <v>65934</v>
      </c>
      <c r="E6289" s="50" t="s">
        <v>14368</v>
      </c>
      <c r="F6289" s="50" t="s">
        <v>14369</v>
      </c>
      <c r="G6289" s="50" t="s">
        <v>14370</v>
      </c>
      <c r="H6289" s="50" t="s">
        <v>1160</v>
      </c>
      <c r="I6289" s="50" t="s">
        <v>14371</v>
      </c>
      <c r="J6289" s="50" t="s">
        <v>5726</v>
      </c>
      <c r="K6289" s="50" t="s">
        <v>291</v>
      </c>
      <c r="L6289" s="50" t="s">
        <v>189</v>
      </c>
      <c r="M6289" s="54">
        <v>1</v>
      </c>
      <c r="N6289" s="51" t="str">
        <f t="shared" si="409"/>
        <v>帝京大</v>
      </c>
    </row>
    <row r="6290" spans="1:14" x14ac:dyDescent="0.2">
      <c r="A6290" s="50">
        <f t="shared" si="406"/>
        <v>65935</v>
      </c>
      <c r="B6290" s="50">
        <f t="shared" si="407"/>
        <v>6</v>
      </c>
      <c r="C6290" s="51">
        <f t="shared" si="408"/>
        <v>59</v>
      </c>
      <c r="D6290" s="50">
        <v>65935</v>
      </c>
      <c r="E6290" s="50" t="s">
        <v>11318</v>
      </c>
      <c r="F6290" s="50" t="s">
        <v>15653</v>
      </c>
      <c r="G6290" s="50" t="s">
        <v>11319</v>
      </c>
      <c r="H6290" s="50" t="s">
        <v>1924</v>
      </c>
      <c r="I6290" s="50" t="s">
        <v>15654</v>
      </c>
      <c r="J6290" s="50" t="s">
        <v>1925</v>
      </c>
      <c r="K6290" s="50" t="s">
        <v>291</v>
      </c>
      <c r="L6290" s="50" t="s">
        <v>189</v>
      </c>
      <c r="M6290" s="54">
        <v>1</v>
      </c>
      <c r="N6290" s="51" t="str">
        <f t="shared" si="409"/>
        <v>帝京大</v>
      </c>
    </row>
    <row r="6291" spans="1:14" x14ac:dyDescent="0.2">
      <c r="A6291" s="50">
        <f t="shared" si="406"/>
        <v>65936</v>
      </c>
      <c r="B6291" s="50">
        <f t="shared" si="407"/>
        <v>6</v>
      </c>
      <c r="C6291" s="51">
        <f t="shared" si="408"/>
        <v>59</v>
      </c>
      <c r="D6291" s="50">
        <v>65936</v>
      </c>
      <c r="E6291" s="50" t="s">
        <v>15655</v>
      </c>
      <c r="F6291" s="50" t="s">
        <v>783</v>
      </c>
      <c r="G6291" s="50" t="s">
        <v>15656</v>
      </c>
      <c r="H6291" s="50" t="s">
        <v>2022</v>
      </c>
      <c r="I6291" s="50" t="s">
        <v>15657</v>
      </c>
      <c r="J6291" s="50" t="s">
        <v>10340</v>
      </c>
      <c r="K6291" s="50" t="s">
        <v>291</v>
      </c>
      <c r="L6291" s="50" t="s">
        <v>189</v>
      </c>
      <c r="M6291" s="54">
        <v>1</v>
      </c>
      <c r="N6291" s="51" t="str">
        <f t="shared" si="409"/>
        <v>帝京大</v>
      </c>
    </row>
    <row r="6292" spans="1:14" x14ac:dyDescent="0.2">
      <c r="A6292" s="50">
        <f t="shared" si="406"/>
        <v>65967</v>
      </c>
      <c r="B6292" s="50">
        <f t="shared" si="407"/>
        <v>6</v>
      </c>
      <c r="C6292" s="51">
        <f t="shared" si="408"/>
        <v>59</v>
      </c>
      <c r="D6292" s="50">
        <v>65967</v>
      </c>
      <c r="E6292" s="50" t="s">
        <v>14372</v>
      </c>
      <c r="F6292" s="50" t="s">
        <v>11308</v>
      </c>
      <c r="G6292" s="50" t="s">
        <v>14373</v>
      </c>
      <c r="H6292" s="50" t="s">
        <v>10867</v>
      </c>
      <c r="I6292" s="50" t="s">
        <v>14374</v>
      </c>
      <c r="J6292" s="50" t="s">
        <v>10868</v>
      </c>
      <c r="K6292" s="50" t="s">
        <v>292</v>
      </c>
      <c r="L6292" s="50" t="s">
        <v>1029</v>
      </c>
      <c r="M6292" s="54">
        <v>3</v>
      </c>
      <c r="N6292" s="51" t="str">
        <f t="shared" si="409"/>
        <v>帝京大</v>
      </c>
    </row>
    <row r="6293" spans="1:14" x14ac:dyDescent="0.2">
      <c r="A6293" s="50">
        <f t="shared" si="406"/>
        <v>65968</v>
      </c>
      <c r="B6293" s="50">
        <f t="shared" si="407"/>
        <v>6</v>
      </c>
      <c r="C6293" s="51">
        <f t="shared" si="408"/>
        <v>59</v>
      </c>
      <c r="D6293" s="50">
        <v>65968</v>
      </c>
      <c r="E6293" s="50" t="s">
        <v>4560</v>
      </c>
      <c r="F6293" s="50" t="s">
        <v>14375</v>
      </c>
      <c r="G6293" s="50" t="s">
        <v>4562</v>
      </c>
      <c r="H6293" s="50" t="s">
        <v>14376</v>
      </c>
      <c r="I6293" s="50" t="s">
        <v>4564</v>
      </c>
      <c r="J6293" s="50" t="s">
        <v>14377</v>
      </c>
      <c r="K6293" s="50" t="s">
        <v>292</v>
      </c>
      <c r="L6293" s="50" t="s">
        <v>1029</v>
      </c>
      <c r="M6293" s="54">
        <v>3</v>
      </c>
      <c r="N6293" s="51" t="str">
        <f t="shared" si="409"/>
        <v>帝京大</v>
      </c>
    </row>
    <row r="6294" spans="1:14" x14ac:dyDescent="0.2">
      <c r="A6294" s="50">
        <f t="shared" si="406"/>
        <v>65969</v>
      </c>
      <c r="B6294" s="50">
        <f t="shared" si="407"/>
        <v>6</v>
      </c>
      <c r="C6294" s="51">
        <f t="shared" si="408"/>
        <v>59</v>
      </c>
      <c r="D6294" s="50">
        <v>65969</v>
      </c>
      <c r="E6294" s="50" t="s">
        <v>87</v>
      </c>
      <c r="F6294" s="50" t="s">
        <v>1086</v>
      </c>
      <c r="G6294" s="50" t="s">
        <v>1117</v>
      </c>
      <c r="H6294" s="50" t="s">
        <v>1088</v>
      </c>
      <c r="I6294" s="50" t="s">
        <v>1119</v>
      </c>
      <c r="J6294" s="50" t="s">
        <v>1090</v>
      </c>
      <c r="K6294" s="50" t="s">
        <v>292</v>
      </c>
      <c r="L6294" s="50" t="s">
        <v>1029</v>
      </c>
      <c r="M6294" s="54">
        <v>3</v>
      </c>
      <c r="N6294" s="51" t="str">
        <f t="shared" si="409"/>
        <v>帝京大</v>
      </c>
    </row>
    <row r="6295" spans="1:14" x14ac:dyDescent="0.2">
      <c r="A6295" s="50">
        <f t="shared" si="406"/>
        <v>65971</v>
      </c>
      <c r="B6295" s="50">
        <f t="shared" si="407"/>
        <v>6</v>
      </c>
      <c r="C6295" s="51">
        <f t="shared" si="408"/>
        <v>59</v>
      </c>
      <c r="D6295" s="50">
        <v>65971</v>
      </c>
      <c r="E6295" s="50" t="s">
        <v>11307</v>
      </c>
      <c r="F6295" s="50" t="s">
        <v>14378</v>
      </c>
      <c r="G6295" s="50" t="s">
        <v>11139</v>
      </c>
      <c r="H6295" s="50" t="s">
        <v>14379</v>
      </c>
      <c r="I6295" s="50" t="s">
        <v>11140</v>
      </c>
      <c r="J6295" s="50" t="s">
        <v>14380</v>
      </c>
      <c r="K6295" s="50" t="s">
        <v>292</v>
      </c>
      <c r="L6295" s="50" t="s">
        <v>189</v>
      </c>
      <c r="M6295" s="54">
        <v>2</v>
      </c>
      <c r="N6295" s="51" t="str">
        <f t="shared" si="409"/>
        <v>帝京大</v>
      </c>
    </row>
    <row r="6296" spans="1:14" x14ac:dyDescent="0.2">
      <c r="A6296" s="50">
        <f t="shared" si="406"/>
        <v>65973</v>
      </c>
      <c r="B6296" s="50">
        <f t="shared" si="407"/>
        <v>6</v>
      </c>
      <c r="C6296" s="51">
        <f t="shared" si="408"/>
        <v>59</v>
      </c>
      <c r="D6296" s="50">
        <v>65973</v>
      </c>
      <c r="E6296" s="50" t="s">
        <v>2967</v>
      </c>
      <c r="F6296" s="50" t="s">
        <v>14381</v>
      </c>
      <c r="G6296" s="50" t="s">
        <v>2968</v>
      </c>
      <c r="H6296" s="50" t="s">
        <v>14382</v>
      </c>
      <c r="I6296" s="50" t="s">
        <v>2969</v>
      </c>
      <c r="J6296" s="50" t="s">
        <v>14383</v>
      </c>
      <c r="K6296" s="50" t="s">
        <v>292</v>
      </c>
      <c r="L6296" s="50" t="s">
        <v>188</v>
      </c>
      <c r="M6296" s="54">
        <v>2</v>
      </c>
      <c r="N6296" s="51" t="str">
        <f t="shared" si="409"/>
        <v>帝京大</v>
      </c>
    </row>
    <row r="6297" spans="1:14" x14ac:dyDescent="0.2">
      <c r="A6297" s="50">
        <f t="shared" si="406"/>
        <v>65975</v>
      </c>
      <c r="B6297" s="50">
        <f t="shared" si="407"/>
        <v>6</v>
      </c>
      <c r="C6297" s="51">
        <f t="shared" si="408"/>
        <v>59</v>
      </c>
      <c r="D6297" s="50">
        <v>65975</v>
      </c>
      <c r="E6297" s="50" t="s">
        <v>14384</v>
      </c>
      <c r="F6297" s="50" t="s">
        <v>13805</v>
      </c>
      <c r="G6297" s="50" t="s">
        <v>14385</v>
      </c>
      <c r="H6297" s="50" t="s">
        <v>13806</v>
      </c>
      <c r="I6297" s="50" t="s">
        <v>14386</v>
      </c>
      <c r="J6297" s="50" t="s">
        <v>13807</v>
      </c>
      <c r="K6297" s="50" t="s">
        <v>292</v>
      </c>
      <c r="L6297" s="50" t="s">
        <v>185</v>
      </c>
      <c r="M6297" s="54">
        <v>1</v>
      </c>
      <c r="N6297" s="51" t="str">
        <f t="shared" si="409"/>
        <v>帝京大</v>
      </c>
    </row>
    <row r="6298" spans="1:14" x14ac:dyDescent="0.2">
      <c r="A6298" s="50">
        <f t="shared" si="406"/>
        <v>65976</v>
      </c>
      <c r="B6298" s="50">
        <f t="shared" si="407"/>
        <v>6</v>
      </c>
      <c r="C6298" s="51">
        <f t="shared" si="408"/>
        <v>59</v>
      </c>
      <c r="D6298" s="50">
        <v>65976</v>
      </c>
      <c r="E6298" s="50" t="s">
        <v>15658</v>
      </c>
      <c r="F6298" s="50" t="s">
        <v>3458</v>
      </c>
      <c r="G6298" s="50" t="s">
        <v>15659</v>
      </c>
      <c r="H6298" s="50" t="s">
        <v>3460</v>
      </c>
      <c r="I6298" s="50" t="s">
        <v>15660</v>
      </c>
      <c r="J6298" s="50" t="s">
        <v>3462</v>
      </c>
      <c r="K6298" s="50" t="s">
        <v>292</v>
      </c>
      <c r="L6298" s="50" t="s">
        <v>189</v>
      </c>
      <c r="M6298" s="54">
        <v>1</v>
      </c>
      <c r="N6298" s="51" t="str">
        <f t="shared" si="409"/>
        <v>帝京大</v>
      </c>
    </row>
    <row r="6299" spans="1:14" x14ac:dyDescent="0.2">
      <c r="A6299" s="50">
        <f t="shared" si="406"/>
        <v>65977</v>
      </c>
      <c r="B6299" s="50">
        <f t="shared" si="407"/>
        <v>6</v>
      </c>
      <c r="C6299" s="51">
        <f t="shared" si="408"/>
        <v>59</v>
      </c>
      <c r="D6299" s="50">
        <v>65977</v>
      </c>
      <c r="E6299" s="50" t="s">
        <v>15661</v>
      </c>
      <c r="F6299" s="50" t="s">
        <v>9891</v>
      </c>
      <c r="G6299" s="50" t="s">
        <v>15662</v>
      </c>
      <c r="H6299" s="50" t="s">
        <v>1716</v>
      </c>
      <c r="I6299" s="50" t="s">
        <v>15663</v>
      </c>
      <c r="J6299" s="50" t="s">
        <v>1717</v>
      </c>
      <c r="K6299" s="50" t="s">
        <v>292</v>
      </c>
      <c r="L6299" s="50" t="s">
        <v>189</v>
      </c>
      <c r="M6299" s="54">
        <v>1</v>
      </c>
      <c r="N6299" s="51" t="str">
        <f t="shared" si="409"/>
        <v>帝京大</v>
      </c>
    </row>
  </sheetData>
  <sheetProtection algorithmName="SHA-512" hashValue="PwStFvgzJZ872z3bWxadO0Iw+qsrC525iP6p2+e6vxP29OQW5wlVpm45KKHqVJbrCk92i3ksHkQjYB0zbDcKMA==" saltValue="0zrgs+Fs7aHKUXRxNrBj3w==" spinCount="100000" sheet="1" selectLockedCells="1" selectUnlockedCells="1"/>
  <sortState xmlns:xlrd2="http://schemas.microsoft.com/office/spreadsheetml/2017/richdata2" ref="D2:M1068">
    <sortCondition ref="D2:D1068"/>
  </sortState>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注意事項</vt:lpstr>
      <vt:lpstr>学校情報</vt:lpstr>
      <vt:lpstr>出場選手エントリー票</vt:lpstr>
      <vt:lpstr>申込用紙 男</vt:lpstr>
      <vt:lpstr>申込用紙 女</vt:lpstr>
      <vt:lpstr>氏名データ</vt:lpstr>
      <vt:lpstr>出場選手エントリー票!Print_Area</vt:lpstr>
      <vt:lpstr>'申込用紙 女'!Print_Area</vt:lpstr>
      <vt:lpstr>'申込用紙 男'!Print_Area</vt:lpstr>
      <vt:lpstr>'申込用紙 女'!Print_Titles</vt:lpstr>
      <vt:lpstr>'申込用紙 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Yoshimichi Kato</dc:creator>
  <cp:lastModifiedBy>TK15</cp:lastModifiedBy>
  <cp:lastPrinted>2020-07-21T01:02:03Z</cp:lastPrinted>
  <dcterms:created xsi:type="dcterms:W3CDTF">2007-01-15T00:19:24Z</dcterms:created>
  <dcterms:modified xsi:type="dcterms:W3CDTF">2020-10-19T01:44:00Z</dcterms:modified>
</cp:coreProperties>
</file>